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rinterSettings/printerSettings1.bin" ContentType="application/vnd.openxmlformats-officedocument.spreadsheetml.printerSettings"/>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rinterSettings/printerSettings2.bin" ContentType="application/vnd.openxmlformats-officedocument.spreadsheetml.printerSettings"/>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rinterSettings/printerSettings3.bin" ContentType="application/vnd.openxmlformats-officedocument.spreadsheetml.printerSettings"/>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rinterSettings/printerSettings4.bin" ContentType="application/vnd.openxmlformats-officedocument.spreadsheetml.printerSettings"/>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printerSettings/printerSettings5.bin" ContentType="application/vnd.openxmlformats-officedocument.spreadsheetml.printerSettings"/>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defaultThemeVersion="124226"/>
  <mc:AlternateContent xmlns:mc="http://schemas.openxmlformats.org/markup-compatibility/2006">
    <mc:Choice Requires="x15">
      <x15ac:absPath xmlns:x15ac="http://schemas.microsoft.com/office/spreadsheetml/2010/11/ac" url="https://365utsouthwestern-my.sharepoint.com/personal/madhu_manna_utsouthwestern_edu/Documents/Dropbox/Mutant-specific Inhibitors of DHFR/Supporting Figures/9. Pharmacokinetics by Noelle/Intracellular Drug Concentration/Review/"/>
    </mc:Choice>
  </mc:AlternateContent>
  <xr:revisionPtr revIDLastSave="2" documentId="11_B5FD7516F0555154E9224F194BDC4739E1C0A63C" xr6:coauthVersionLast="46" xr6:coauthVersionMax="46" xr10:uidLastSave="{FCDE42A3-3C0F-8A4F-96E2-692C58547111}"/>
  <bookViews>
    <workbookView xWindow="0" yWindow="0" windowWidth="33600" windowHeight="21000" tabRatio="712" activeTab="1" xr2:uid="{00000000-000D-0000-FFFF-FFFF00000000}"/>
  </bookViews>
  <sheets>
    <sheet name="Summary" sheetId="6" r:id="rId1"/>
    <sheet name="TMP Supernatant" sheetId="1" r:id="rId2"/>
    <sheet name="TMP Pellets" sheetId="2" r:id="rId3"/>
    <sheet name="MSM-V-041 Supernatant" sheetId="3" r:id="rId4"/>
    <sheet name="MSM-V-041 Pellets" sheetId="4" r:id="rId5"/>
    <sheet name="BCA" sheetId="5" r:id="rId6"/>
    <sheet name="Metabolite TMP" sheetId="7" r:id="rId7"/>
    <sheet name="Metabolite MSM-V-041"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4" i="8" l="1"/>
  <c r="V14" i="8"/>
  <c r="Y13" i="8"/>
  <c r="V13" i="8"/>
  <c r="Z13" i="8" s="1"/>
  <c r="Y12" i="8"/>
  <c r="V12" i="8"/>
  <c r="U25" i="7"/>
  <c r="U24" i="7"/>
  <c r="V24" i="7" s="1"/>
  <c r="Y14" i="7"/>
  <c r="V14" i="7"/>
  <c r="Z14" i="7" s="1"/>
  <c r="Y13" i="7"/>
  <c r="V13" i="7"/>
  <c r="Y12" i="7"/>
  <c r="V12" i="7"/>
  <c r="Z12" i="7" s="1"/>
  <c r="Z12" i="8" l="1"/>
  <c r="Z14" i="8"/>
  <c r="Z13" i="7"/>
  <c r="AD35" i="2"/>
  <c r="AD42" i="4" l="1"/>
  <c r="AD41" i="4"/>
  <c r="AE40" i="4" s="1"/>
  <c r="AD40" i="4"/>
  <c r="AF40" i="4" s="1"/>
  <c r="AD39" i="4"/>
  <c r="AD38" i="4"/>
  <c r="AD37" i="4"/>
  <c r="AF37" i="4" s="1"/>
  <c r="AD36" i="4"/>
  <c r="AD35" i="4"/>
  <c r="AE34" i="4" s="1"/>
  <c r="AD34" i="4"/>
  <c r="AF34" i="4" s="1"/>
  <c r="AD33" i="4"/>
  <c r="AD32" i="4"/>
  <c r="AD31" i="4"/>
  <c r="AF31" i="4" s="1"/>
  <c r="AD30" i="4"/>
  <c r="AD29" i="4"/>
  <c r="AE28" i="4" s="1"/>
  <c r="AD28" i="4"/>
  <c r="AF28" i="4" s="1"/>
  <c r="AD27" i="4"/>
  <c r="AD26" i="4"/>
  <c r="AD25" i="4"/>
  <c r="AF25" i="4" s="1"/>
  <c r="AD24" i="4"/>
  <c r="AD23" i="4"/>
  <c r="AE22" i="4" s="1"/>
  <c r="AD22" i="4"/>
  <c r="AF22" i="4" s="1"/>
  <c r="AD21" i="4"/>
  <c r="AD19" i="4"/>
  <c r="X42" i="4"/>
  <c r="X41" i="4"/>
  <c r="X40" i="4"/>
  <c r="Y40" i="4" s="1"/>
  <c r="X39" i="4"/>
  <c r="X38" i="4"/>
  <c r="Z37" i="4" s="1"/>
  <c r="X37" i="4"/>
  <c r="Y37" i="4" s="1"/>
  <c r="X36" i="4"/>
  <c r="X35" i="4"/>
  <c r="X34" i="4"/>
  <c r="Y34" i="4" s="1"/>
  <c r="X33" i="4"/>
  <c r="X32" i="4"/>
  <c r="Z31" i="4" s="1"/>
  <c r="X31" i="4"/>
  <c r="Y31" i="4" s="1"/>
  <c r="X29" i="4"/>
  <c r="Z28" i="4" s="1"/>
  <c r="X28" i="4"/>
  <c r="Y28" i="4" s="1"/>
  <c r="X27" i="4"/>
  <c r="X26" i="4"/>
  <c r="X25" i="4"/>
  <c r="Y25" i="4" s="1"/>
  <c r="X24" i="4"/>
  <c r="X23" i="4"/>
  <c r="Z22" i="4" s="1"/>
  <c r="X22" i="4"/>
  <c r="Y22" i="4" s="1"/>
  <c r="X21" i="4"/>
  <c r="X20" i="4"/>
  <c r="X19" i="4"/>
  <c r="Y19" i="4" s="1"/>
  <c r="AD42" i="2"/>
  <c r="AD41" i="2"/>
  <c r="AD40" i="2"/>
  <c r="AE40" i="2" s="1"/>
  <c r="AD39" i="2"/>
  <c r="AD38" i="2"/>
  <c r="AD37" i="2"/>
  <c r="AD36" i="2"/>
  <c r="AD34" i="2"/>
  <c r="AD33" i="2"/>
  <c r="AD32" i="2"/>
  <c r="AD31" i="2"/>
  <c r="AE31" i="2" s="1"/>
  <c r="AD30" i="2"/>
  <c r="AD29" i="2"/>
  <c r="AD28" i="2"/>
  <c r="AD27" i="2"/>
  <c r="AD26" i="2"/>
  <c r="AD25" i="2"/>
  <c r="AD24" i="2"/>
  <c r="AD23" i="2"/>
  <c r="AD22" i="2"/>
  <c r="AD20" i="2"/>
  <c r="AE19" i="2" s="1"/>
  <c r="AD19" i="2"/>
  <c r="X42" i="2"/>
  <c r="X41" i="2"/>
  <c r="X40" i="2"/>
  <c r="Y40" i="2" s="1"/>
  <c r="X39" i="2"/>
  <c r="X38" i="2"/>
  <c r="Z37" i="2" s="1"/>
  <c r="X37" i="2"/>
  <c r="Y37" i="2" s="1"/>
  <c r="X36" i="2"/>
  <c r="X35" i="2"/>
  <c r="X34" i="2"/>
  <c r="Y34" i="2" s="1"/>
  <c r="X33" i="2"/>
  <c r="X32" i="2"/>
  <c r="Z31" i="2" s="1"/>
  <c r="X31" i="2"/>
  <c r="Y31" i="2" s="1"/>
  <c r="X30" i="2"/>
  <c r="X29" i="2"/>
  <c r="X28" i="2"/>
  <c r="Y28" i="2" s="1"/>
  <c r="X27" i="2"/>
  <c r="X26" i="2"/>
  <c r="Z25" i="2" s="1"/>
  <c r="X25" i="2"/>
  <c r="Y25" i="2" s="1"/>
  <c r="X24" i="2"/>
  <c r="Z22" i="2" s="1"/>
  <c r="X22" i="2"/>
  <c r="Y22" i="2" s="1"/>
  <c r="X21" i="2"/>
  <c r="X20" i="2"/>
  <c r="X19" i="2"/>
  <c r="Y19" i="2" s="1"/>
  <c r="I44" i="5"/>
  <c r="K60" i="5" s="1"/>
  <c r="AA47" i="5" s="1"/>
  <c r="Z19" i="2" l="1"/>
  <c r="Z28" i="2"/>
  <c r="Z34" i="2"/>
  <c r="Z40" i="2"/>
  <c r="Z19" i="4"/>
  <c r="Z25" i="4"/>
  <c r="Z34" i="4"/>
  <c r="Z40" i="4"/>
  <c r="AE25" i="4"/>
  <c r="AE31" i="4"/>
  <c r="AE37" i="4"/>
  <c r="AE22" i="2"/>
  <c r="AF28" i="2"/>
  <c r="AE37" i="2"/>
  <c r="AE28" i="2"/>
  <c r="AE34" i="2"/>
  <c r="AF34" i="2"/>
  <c r="AF37" i="2"/>
  <c r="AF40" i="2"/>
  <c r="AF22" i="2"/>
  <c r="AE25" i="2"/>
  <c r="AF31" i="2"/>
  <c r="AF25" i="2"/>
  <c r="AF19" i="2"/>
  <c r="D57" i="5"/>
  <c r="T44" i="5" s="1"/>
  <c r="H57" i="5"/>
  <c r="X44" i="5" s="1"/>
  <c r="E58" i="5"/>
  <c r="U45" i="5" s="1"/>
  <c r="I58" i="5"/>
  <c r="Y45" i="5" s="1"/>
  <c r="F59" i="5"/>
  <c r="V46" i="5" s="1"/>
  <c r="H59" i="5"/>
  <c r="X46" i="5" s="1"/>
  <c r="C60" i="5"/>
  <c r="S47" i="5" s="1"/>
  <c r="E60" i="5"/>
  <c r="U47" i="5" s="1"/>
  <c r="G60" i="5"/>
  <c r="W47" i="5" s="1"/>
  <c r="I60" i="5"/>
  <c r="Y47" i="5" s="1"/>
  <c r="D61" i="5"/>
  <c r="T48" i="5" s="1"/>
  <c r="F61" i="5"/>
  <c r="V48" i="5" s="1"/>
  <c r="H61" i="5"/>
  <c r="X48" i="5" s="1"/>
  <c r="C62" i="5"/>
  <c r="S49" i="5" s="1"/>
  <c r="E62" i="5"/>
  <c r="U49" i="5" s="1"/>
  <c r="G62" i="5"/>
  <c r="W49" i="5" s="1"/>
  <c r="I62" i="5"/>
  <c r="Y49" i="5" s="1"/>
  <c r="K58" i="5"/>
  <c r="AA45" i="5" s="1"/>
  <c r="M58" i="5"/>
  <c r="AC45" i="5" s="1"/>
  <c r="J59" i="5"/>
  <c r="Z46" i="5" s="1"/>
  <c r="L59" i="5"/>
  <c r="AB46" i="5" s="1"/>
  <c r="N59" i="5"/>
  <c r="AD46" i="5" s="1"/>
  <c r="N74" i="5"/>
  <c r="AD61" i="5" s="1"/>
  <c r="L74" i="5"/>
  <c r="AB61" i="5" s="1"/>
  <c r="J74" i="5"/>
  <c r="Z61" i="5" s="1"/>
  <c r="H74" i="5"/>
  <c r="X61" i="5" s="1"/>
  <c r="F74" i="5"/>
  <c r="V61" i="5" s="1"/>
  <c r="D74" i="5"/>
  <c r="T61" i="5" s="1"/>
  <c r="N72" i="5"/>
  <c r="AD59" i="5" s="1"/>
  <c r="L72" i="5"/>
  <c r="AB59" i="5" s="1"/>
  <c r="J72" i="5"/>
  <c r="Z59" i="5" s="1"/>
  <c r="M71" i="5"/>
  <c r="AC58" i="5" s="1"/>
  <c r="K71" i="5"/>
  <c r="AA58" i="5" s="1"/>
  <c r="N70" i="5"/>
  <c r="AD57" i="5" s="1"/>
  <c r="L70" i="5"/>
  <c r="AB57" i="5" s="1"/>
  <c r="J70" i="5"/>
  <c r="Z57" i="5" s="1"/>
  <c r="M69" i="5"/>
  <c r="AC56" i="5" s="1"/>
  <c r="K69" i="5"/>
  <c r="AA56" i="5" s="1"/>
  <c r="N68" i="5"/>
  <c r="AD55" i="5" s="1"/>
  <c r="L68" i="5"/>
  <c r="AB55" i="5" s="1"/>
  <c r="J68" i="5"/>
  <c r="Z55" i="5" s="1"/>
  <c r="H72" i="5"/>
  <c r="X59" i="5" s="1"/>
  <c r="F72" i="5"/>
  <c r="V59" i="5" s="1"/>
  <c r="D72" i="5"/>
  <c r="T59" i="5" s="1"/>
  <c r="I71" i="5"/>
  <c r="Y58" i="5" s="1"/>
  <c r="G71" i="5"/>
  <c r="W58" i="5" s="1"/>
  <c r="E71" i="5"/>
  <c r="U58" i="5" s="1"/>
  <c r="C71" i="5"/>
  <c r="S58" i="5" s="1"/>
  <c r="H70" i="5"/>
  <c r="X57" i="5" s="1"/>
  <c r="F70" i="5"/>
  <c r="V57" i="5" s="1"/>
  <c r="D70" i="5"/>
  <c r="T57" i="5" s="1"/>
  <c r="I69" i="5"/>
  <c r="Y56" i="5" s="1"/>
  <c r="G69" i="5"/>
  <c r="W56" i="5" s="1"/>
  <c r="E69" i="5"/>
  <c r="U56" i="5" s="1"/>
  <c r="C69" i="5"/>
  <c r="S56" i="5" s="1"/>
  <c r="H68" i="5"/>
  <c r="X55" i="5" s="1"/>
  <c r="F68" i="5"/>
  <c r="V55" i="5" s="1"/>
  <c r="D68" i="5"/>
  <c r="T55" i="5" s="1"/>
  <c r="I67" i="5"/>
  <c r="Y54" i="5" s="1"/>
  <c r="G67" i="5"/>
  <c r="W54" i="5" s="1"/>
  <c r="E67" i="5"/>
  <c r="U54" i="5" s="1"/>
  <c r="C67" i="5"/>
  <c r="S54" i="5" s="1"/>
  <c r="M64" i="5"/>
  <c r="AC51" i="5" s="1"/>
  <c r="K64" i="5"/>
  <c r="AA51" i="5" s="1"/>
  <c r="I64" i="5"/>
  <c r="Y51" i="5" s="1"/>
  <c r="G64" i="5"/>
  <c r="W51" i="5" s="1"/>
  <c r="E64" i="5"/>
  <c r="U51" i="5" s="1"/>
  <c r="C64" i="5"/>
  <c r="S51" i="5" s="1"/>
  <c r="M62" i="5"/>
  <c r="AC49" i="5" s="1"/>
  <c r="K62" i="5"/>
  <c r="AA49" i="5" s="1"/>
  <c r="N61" i="5"/>
  <c r="AD48" i="5" s="1"/>
  <c r="L61" i="5"/>
  <c r="AB48" i="5" s="1"/>
  <c r="J61" i="5"/>
  <c r="Z48" i="5" s="1"/>
  <c r="M60" i="5"/>
  <c r="AC47" i="5" s="1"/>
  <c r="M74" i="5"/>
  <c r="AC61" i="5" s="1"/>
  <c r="K74" i="5"/>
  <c r="AA61" i="5" s="1"/>
  <c r="I74" i="5"/>
  <c r="Y61" i="5" s="1"/>
  <c r="G74" i="5"/>
  <c r="W61" i="5" s="1"/>
  <c r="E74" i="5"/>
  <c r="U61" i="5" s="1"/>
  <c r="C74" i="5"/>
  <c r="S61" i="5" s="1"/>
  <c r="M72" i="5"/>
  <c r="AC59" i="5" s="1"/>
  <c r="K72" i="5"/>
  <c r="AA59" i="5" s="1"/>
  <c r="N71" i="5"/>
  <c r="AD58" i="5" s="1"/>
  <c r="L71" i="5"/>
  <c r="AB58" i="5" s="1"/>
  <c r="J71" i="5"/>
  <c r="Z58" i="5" s="1"/>
  <c r="M70" i="5"/>
  <c r="AC57" i="5" s="1"/>
  <c r="K70" i="5"/>
  <c r="AA57" i="5" s="1"/>
  <c r="AA69" i="5" s="1"/>
  <c r="N69" i="5"/>
  <c r="AD56" i="5" s="1"/>
  <c r="L69" i="5"/>
  <c r="AB56" i="5" s="1"/>
  <c r="J69" i="5"/>
  <c r="Z56" i="5" s="1"/>
  <c r="M68" i="5"/>
  <c r="AC55" i="5" s="1"/>
  <c r="K68" i="5"/>
  <c r="AA55" i="5" s="1"/>
  <c r="I72" i="5"/>
  <c r="Y59" i="5" s="1"/>
  <c r="G72" i="5"/>
  <c r="W59" i="5" s="1"/>
  <c r="E72" i="5"/>
  <c r="U59" i="5" s="1"/>
  <c r="C72" i="5"/>
  <c r="S59" i="5" s="1"/>
  <c r="H71" i="5"/>
  <c r="X58" i="5" s="1"/>
  <c r="F71" i="5"/>
  <c r="V58" i="5" s="1"/>
  <c r="D71" i="5"/>
  <c r="T58" i="5" s="1"/>
  <c r="I70" i="5"/>
  <c r="Y57" i="5" s="1"/>
  <c r="G70" i="5"/>
  <c r="W57" i="5" s="1"/>
  <c r="E70" i="5"/>
  <c r="U57" i="5" s="1"/>
  <c r="C70" i="5"/>
  <c r="S57" i="5" s="1"/>
  <c r="H69" i="5"/>
  <c r="X56" i="5" s="1"/>
  <c r="F69" i="5"/>
  <c r="V56" i="5" s="1"/>
  <c r="D69" i="5"/>
  <c r="T56" i="5" s="1"/>
  <c r="I68" i="5"/>
  <c r="Y55" i="5" s="1"/>
  <c r="G68" i="5"/>
  <c r="W55" i="5" s="1"/>
  <c r="E68" i="5"/>
  <c r="U55" i="5" s="1"/>
  <c r="C68" i="5"/>
  <c r="S55" i="5" s="1"/>
  <c r="H67" i="5"/>
  <c r="X54" i="5" s="1"/>
  <c r="F67" i="5"/>
  <c r="V54" i="5" s="1"/>
  <c r="D67" i="5"/>
  <c r="T54" i="5" s="1"/>
  <c r="N64" i="5"/>
  <c r="AD51" i="5" s="1"/>
  <c r="L64" i="5"/>
  <c r="AB51" i="5" s="1"/>
  <c r="J64" i="5"/>
  <c r="Z51" i="5" s="1"/>
  <c r="H64" i="5"/>
  <c r="X51" i="5" s="1"/>
  <c r="X73" i="5" s="1"/>
  <c r="F64" i="5"/>
  <c r="V51" i="5" s="1"/>
  <c r="D64" i="5"/>
  <c r="T51" i="5" s="1"/>
  <c r="T73" i="5" s="1"/>
  <c r="N62" i="5"/>
  <c r="AD49" i="5" s="1"/>
  <c r="L62" i="5"/>
  <c r="AB49" i="5" s="1"/>
  <c r="J62" i="5"/>
  <c r="Z49" i="5" s="1"/>
  <c r="M61" i="5"/>
  <c r="AC48" i="5" s="1"/>
  <c r="AC70" i="5" s="1"/>
  <c r="K61" i="5"/>
  <c r="AA48" i="5" s="1"/>
  <c r="N60" i="5"/>
  <c r="AD47" i="5" s="1"/>
  <c r="AD69" i="5" s="1"/>
  <c r="F57" i="5"/>
  <c r="V44" i="5" s="1"/>
  <c r="V66" i="5" s="1"/>
  <c r="C58" i="5"/>
  <c r="S45" i="5" s="1"/>
  <c r="G58" i="5"/>
  <c r="W45" i="5" s="1"/>
  <c r="W67" i="5" s="1"/>
  <c r="D59" i="5"/>
  <c r="T46" i="5" s="1"/>
  <c r="T68" i="5" s="1"/>
  <c r="C57" i="5"/>
  <c r="S44" i="5" s="1"/>
  <c r="S66" i="5" s="1"/>
  <c r="E57" i="5"/>
  <c r="U44" i="5" s="1"/>
  <c r="U66" i="5" s="1"/>
  <c r="G57" i="5"/>
  <c r="W44" i="5" s="1"/>
  <c r="W66" i="5" s="1"/>
  <c r="I57" i="5"/>
  <c r="Y44" i="5" s="1"/>
  <c r="D58" i="5"/>
  <c r="T45" i="5" s="1"/>
  <c r="T67" i="5" s="1"/>
  <c r="F58" i="5"/>
  <c r="V45" i="5" s="1"/>
  <c r="V67" i="5" s="1"/>
  <c r="H58" i="5"/>
  <c r="X45" i="5" s="1"/>
  <c r="X67" i="5" s="1"/>
  <c r="C59" i="5"/>
  <c r="S46" i="5" s="1"/>
  <c r="S68" i="5" s="1"/>
  <c r="E59" i="5"/>
  <c r="U46" i="5" s="1"/>
  <c r="U68" i="5" s="1"/>
  <c r="G59" i="5"/>
  <c r="W46" i="5" s="1"/>
  <c r="I59" i="5"/>
  <c r="Y46" i="5" s="1"/>
  <c r="Y68" i="5" s="1"/>
  <c r="D60" i="5"/>
  <c r="T47" i="5" s="1"/>
  <c r="T69" i="5" s="1"/>
  <c r="F60" i="5"/>
  <c r="V47" i="5" s="1"/>
  <c r="V69" i="5" s="1"/>
  <c r="H60" i="5"/>
  <c r="X47" i="5" s="1"/>
  <c r="X69" i="5" s="1"/>
  <c r="C61" i="5"/>
  <c r="S48" i="5" s="1"/>
  <c r="S70" i="5" s="1"/>
  <c r="E61" i="5"/>
  <c r="U48" i="5" s="1"/>
  <c r="G61" i="5"/>
  <c r="W48" i="5" s="1"/>
  <c r="W70" i="5" s="1"/>
  <c r="I61" i="5"/>
  <c r="Y48" i="5" s="1"/>
  <c r="Y70" i="5" s="1"/>
  <c r="D62" i="5"/>
  <c r="T49" i="5" s="1"/>
  <c r="T71" i="5" s="1"/>
  <c r="F62" i="5"/>
  <c r="V49" i="5" s="1"/>
  <c r="V71" i="5" s="1"/>
  <c r="H62" i="5"/>
  <c r="X49" i="5" s="1"/>
  <c r="X71" i="5" s="1"/>
  <c r="J58" i="5"/>
  <c r="Z45" i="5" s="1"/>
  <c r="Z67" i="5" s="1"/>
  <c r="L58" i="5"/>
  <c r="AB45" i="5" s="1"/>
  <c r="AB67" i="5" s="1"/>
  <c r="N58" i="5"/>
  <c r="AD45" i="5" s="1"/>
  <c r="AD67" i="5" s="1"/>
  <c r="K59" i="5"/>
  <c r="AA46" i="5" s="1"/>
  <c r="AA68" i="5" s="1"/>
  <c r="M59" i="5"/>
  <c r="AC46" i="5" s="1"/>
  <c r="AC68" i="5" s="1"/>
  <c r="J60" i="5"/>
  <c r="Z47" i="5" s="1"/>
  <c r="Z69" i="5" s="1"/>
  <c r="L60" i="5"/>
  <c r="AB47" i="5" s="1"/>
  <c r="AB69" i="5" s="1"/>
  <c r="Z71" i="5" l="1"/>
  <c r="AD71" i="5"/>
  <c r="Z73" i="5"/>
  <c r="AD73" i="5"/>
  <c r="U70" i="5"/>
  <c r="W68" i="5"/>
  <c r="Y66" i="5"/>
  <c r="S67" i="5"/>
  <c r="AB71" i="5"/>
  <c r="AB73" i="5"/>
  <c r="AA70" i="5"/>
  <c r="V73" i="5"/>
  <c r="Z70" i="5"/>
  <c r="AD70" i="5"/>
  <c r="AC71" i="5"/>
  <c r="U73" i="5"/>
  <c r="Y73" i="5"/>
  <c r="AC73" i="5"/>
  <c r="AB68" i="5"/>
  <c r="AC67" i="5"/>
  <c r="Y71" i="5"/>
  <c r="U71" i="5"/>
  <c r="X70" i="5"/>
  <c r="T70" i="5"/>
  <c r="W69" i="5"/>
  <c r="S69" i="5"/>
  <c r="V68" i="5"/>
  <c r="U67" i="5"/>
  <c r="T66" i="5"/>
  <c r="AC69" i="5"/>
  <c r="AB70" i="5"/>
  <c r="AA71" i="5"/>
  <c r="S73" i="5"/>
  <c r="W73" i="5"/>
  <c r="AA73" i="5"/>
  <c r="AD68" i="5"/>
  <c r="Z68" i="5"/>
  <c r="AA67" i="5"/>
  <c r="W71" i="5"/>
  <c r="S71" i="5"/>
  <c r="V70" i="5"/>
  <c r="Y69" i="5"/>
  <c r="U69" i="5"/>
  <c r="X68" i="5"/>
  <c r="Y67" i="5"/>
  <c r="X66" i="5"/>
  <c r="AD20" i="4" l="1"/>
  <c r="Y14" i="4"/>
  <c r="Z14" i="4" s="1"/>
  <c r="V14" i="4"/>
  <c r="Y13" i="4"/>
  <c r="V13" i="4"/>
  <c r="Y12" i="4"/>
  <c r="V12" i="4"/>
  <c r="AA14" i="2"/>
  <c r="V14" i="2"/>
  <c r="AA13" i="2"/>
  <c r="V13" i="2"/>
  <c r="AA12" i="2"/>
  <c r="V12" i="2"/>
  <c r="Z13" i="4" l="1"/>
  <c r="AE19" i="4"/>
  <c r="AF19" i="4"/>
  <c r="AB12" i="2"/>
  <c r="AB13" i="2"/>
  <c r="AB14" i="2"/>
  <c r="Z12" i="4"/>
  <c r="AD30" i="3"/>
  <c r="AD29" i="3"/>
  <c r="AD28" i="3"/>
  <c r="AE28" i="3" s="1"/>
  <c r="AD27" i="3"/>
  <c r="AD26" i="3"/>
  <c r="AF25" i="3" s="1"/>
  <c r="AD25" i="3"/>
  <c r="AD24" i="3"/>
  <c r="AD23" i="3"/>
  <c r="AD22" i="3"/>
  <c r="AE22" i="3" s="1"/>
  <c r="AD21" i="3"/>
  <c r="AD20" i="3"/>
  <c r="AF19" i="3" s="1"/>
  <c r="AD19" i="3"/>
  <c r="AD42" i="3"/>
  <c r="AD41" i="3"/>
  <c r="AD40" i="3"/>
  <c r="AE40" i="3" s="1"/>
  <c r="AD39" i="3"/>
  <c r="AD38" i="3"/>
  <c r="AF37" i="3" s="1"/>
  <c r="AD37" i="3"/>
  <c r="AD36" i="3"/>
  <c r="AD35" i="3"/>
  <c r="AD34" i="3"/>
  <c r="AE34" i="3" s="1"/>
  <c r="AD33" i="3"/>
  <c r="AD32" i="3"/>
  <c r="AF31" i="3" s="1"/>
  <c r="AD31" i="3"/>
  <c r="AE31" i="3" l="1"/>
  <c r="AE37" i="3"/>
  <c r="AE19" i="3"/>
  <c r="AE25" i="3"/>
  <c r="AF34" i="3"/>
  <c r="AF40" i="3"/>
  <c r="AF22" i="3"/>
  <c r="AF28" i="3"/>
  <c r="X42" i="3"/>
  <c r="X41" i="3"/>
  <c r="X40" i="3"/>
  <c r="X39" i="3"/>
  <c r="X38" i="3"/>
  <c r="X37" i="3"/>
  <c r="X36" i="3"/>
  <c r="X35" i="3"/>
  <c r="X34" i="3"/>
  <c r="X33" i="3"/>
  <c r="X32" i="3"/>
  <c r="X31" i="3"/>
  <c r="X30" i="3"/>
  <c r="X29" i="3"/>
  <c r="X28" i="3"/>
  <c r="X27" i="3"/>
  <c r="X25" i="3"/>
  <c r="X24" i="3"/>
  <c r="X23" i="3"/>
  <c r="X22" i="3"/>
  <c r="X21" i="3"/>
  <c r="X20" i="3"/>
  <c r="X19" i="3"/>
  <c r="Y14" i="3"/>
  <c r="V14" i="3"/>
  <c r="Y13" i="3"/>
  <c r="V13" i="3"/>
  <c r="Y12" i="3"/>
  <c r="V12" i="3"/>
  <c r="AD42" i="1"/>
  <c r="AD41" i="1"/>
  <c r="AD40" i="1"/>
  <c r="AE40" i="1" s="1"/>
  <c r="AD39" i="1"/>
  <c r="AD38" i="1"/>
  <c r="AD37" i="1"/>
  <c r="AD36" i="1"/>
  <c r="AD35" i="1"/>
  <c r="AD34" i="1"/>
  <c r="AE34" i="1" s="1"/>
  <c r="AD33" i="1"/>
  <c r="AD32" i="1"/>
  <c r="AD31" i="1"/>
  <c r="AD30" i="1"/>
  <c r="AD29" i="1"/>
  <c r="AD28" i="1"/>
  <c r="AE28" i="1" s="1"/>
  <c r="AD27" i="1"/>
  <c r="AD26" i="1"/>
  <c r="AD25" i="1"/>
  <c r="AD24" i="1"/>
  <c r="AD23" i="1"/>
  <c r="AD22" i="1"/>
  <c r="AE22" i="1" s="1"/>
  <c r="AD21" i="1"/>
  <c r="AD20" i="1"/>
  <c r="AD19" i="1"/>
  <c r="X42" i="1"/>
  <c r="X41" i="1"/>
  <c r="X40" i="1"/>
  <c r="X39" i="1"/>
  <c r="X38" i="1"/>
  <c r="X37" i="1"/>
  <c r="X36" i="1"/>
  <c r="X35" i="1"/>
  <c r="X34" i="1"/>
  <c r="X33" i="1"/>
  <c r="X32" i="1"/>
  <c r="X31" i="1"/>
  <c r="X30" i="1"/>
  <c r="X29" i="1"/>
  <c r="X28" i="1"/>
  <c r="Y28" i="1" s="1"/>
  <c r="X27" i="1"/>
  <c r="X25" i="1"/>
  <c r="Y25" i="1" s="1"/>
  <c r="X24" i="1"/>
  <c r="X23" i="1"/>
  <c r="X22" i="1"/>
  <c r="X21" i="1"/>
  <c r="X20" i="1"/>
  <c r="X19" i="1"/>
  <c r="Y19" i="1" s="1"/>
  <c r="Y14" i="1"/>
  <c r="V14" i="1"/>
  <c r="Y13" i="1"/>
  <c r="V13" i="1"/>
  <c r="Z13" i="1" s="1"/>
  <c r="Y12" i="1"/>
  <c r="V12" i="1"/>
  <c r="Y22" i="1" l="1"/>
  <c r="AE19" i="1"/>
  <c r="AE25" i="1"/>
  <c r="AE31" i="1"/>
  <c r="AE37" i="1"/>
  <c r="AF31" i="1"/>
  <c r="AF34" i="1"/>
  <c r="AF37" i="1"/>
  <c r="AF40" i="1"/>
  <c r="AF19" i="1"/>
  <c r="AF22" i="1"/>
  <c r="AF25" i="1"/>
  <c r="AF28" i="1"/>
  <c r="Z28" i="1"/>
  <c r="Z25" i="1"/>
  <c r="Z22" i="1"/>
  <c r="Z19" i="1"/>
  <c r="Y22" i="3"/>
  <c r="Z22" i="3"/>
  <c r="Y19" i="3"/>
  <c r="Z19" i="3"/>
  <c r="Y25" i="3"/>
  <c r="Z25" i="3"/>
  <c r="Y28" i="3"/>
  <c r="Z28" i="3"/>
  <c r="Y31" i="3"/>
  <c r="Z31" i="3"/>
  <c r="Z37" i="3"/>
  <c r="Z34" i="3"/>
  <c r="Z40" i="3"/>
  <c r="Y40" i="3"/>
  <c r="Y37" i="3"/>
  <c r="Y34" i="3"/>
  <c r="Z12" i="3"/>
  <c r="Z13" i="3"/>
  <c r="Z14" i="3"/>
  <c r="Z31" i="1"/>
  <c r="Z37" i="1"/>
  <c r="Y40" i="1"/>
  <c r="Z40" i="1"/>
  <c r="Z12" i="1"/>
  <c r="Z34" i="1"/>
  <c r="Y34" i="1"/>
  <c r="Y31" i="1"/>
  <c r="Y37" i="1"/>
  <c r="Z14" i="1"/>
</calcChain>
</file>

<file path=xl/sharedStrings.xml><?xml version="1.0" encoding="utf-8"?>
<sst xmlns="http://schemas.openxmlformats.org/spreadsheetml/2006/main" count="6586" uniqueCount="435">
  <si>
    <t>Sample Name</t>
  </si>
  <si>
    <t>Sample Type</t>
  </si>
  <si>
    <t>File Name</t>
  </si>
  <si>
    <t>Analyte Peak Name</t>
  </si>
  <si>
    <t>Analyte Peak Area (counts)</t>
  </si>
  <si>
    <t>Analyte Peak Height (cps)</t>
  </si>
  <si>
    <t>Analyte Concentration (ng/mL)</t>
  </si>
  <si>
    <t>Analyte Retention Time (min)</t>
  </si>
  <si>
    <t>IS Peak Name</t>
  </si>
  <si>
    <t>IS Peak Area (counts)</t>
  </si>
  <si>
    <t>IS Peak Height (cps)</t>
  </si>
  <si>
    <t>IS Retention Time (min)</t>
  </si>
  <si>
    <t>Use Record</t>
  </si>
  <si>
    <t>Record Modified</t>
  </si>
  <si>
    <t>Calculated Concentration (ng/mL)</t>
  </si>
  <si>
    <t>Accuracy (%)</t>
  </si>
  <si>
    <t>solvent</t>
  </si>
  <si>
    <t>Solvent</t>
  </si>
  <si>
    <t>110920\TMP &amp; MSM-V-041cell accumulation.wiff</t>
  </si>
  <si>
    <t>291.092/230.000</t>
  </si>
  <si>
    <t>271.2/91.2 N-Benl</t>
  </si>
  <si>
    <t>N/A</t>
  </si>
  <si>
    <t>Blank</t>
  </si>
  <si>
    <t>S1-1h</t>
  </si>
  <si>
    <t>Unknown</t>
  </si>
  <si>
    <t>&lt; 0</t>
  </si>
  <si>
    <t>S2-1h</t>
  </si>
  <si>
    <t>S3-1h</t>
  </si>
  <si>
    <t>S4-1h</t>
  </si>
  <si>
    <t>S5-1h</t>
  </si>
  <si>
    <t>S6-1h</t>
  </si>
  <si>
    <t>S7-1h</t>
  </si>
  <si>
    <t>S8-1h</t>
  </si>
  <si>
    <t>S9-1h</t>
  </si>
  <si>
    <t>S10-1h</t>
  </si>
  <si>
    <t>S11-1h</t>
  </si>
  <si>
    <t>S12-1h</t>
  </si>
  <si>
    <t>S1-24h</t>
  </si>
  <si>
    <t>S2-24h</t>
  </si>
  <si>
    <t>S3-24h</t>
  </si>
  <si>
    <t>S4-24h</t>
  </si>
  <si>
    <t>S5-24h</t>
  </si>
  <si>
    <t>S6-24h</t>
  </si>
  <si>
    <t>S7-24h</t>
  </si>
  <si>
    <t>S8-24h</t>
  </si>
  <si>
    <t>S9-24h</t>
  </si>
  <si>
    <t>S10-24h</t>
  </si>
  <si>
    <t>S11-24h</t>
  </si>
  <si>
    <t>S12-24h</t>
  </si>
  <si>
    <t>Standard</t>
  </si>
  <si>
    <t>QC3</t>
  </si>
  <si>
    <t>Quality Control</t>
  </si>
  <si>
    <t>QC30</t>
  </si>
  <si>
    <t>QC300</t>
  </si>
  <si>
    <t>S13-1h 1:5</t>
  </si>
  <si>
    <t>S14-1h 1:5</t>
  </si>
  <si>
    <t>S15-1h 1:5</t>
  </si>
  <si>
    <t>S16-1h 1:5</t>
  </si>
  <si>
    <t>S17-1h 1:5</t>
  </si>
  <si>
    <t>S18-1h 1:5</t>
  </si>
  <si>
    <t>S19-1h 1:5</t>
  </si>
  <si>
    <t>S20-1h 1:5</t>
  </si>
  <si>
    <t>S21-1h 1:5</t>
  </si>
  <si>
    <t>S22-1h 1:5</t>
  </si>
  <si>
    <t>S23-1h 1:5</t>
  </si>
  <si>
    <t>S24-1h 1:5</t>
  </si>
  <si>
    <t>S13-24h 1:5</t>
  </si>
  <si>
    <t>S14-24h 1:5</t>
  </si>
  <si>
    <t>S15-24h 1:5</t>
  </si>
  <si>
    <t>S16-24h 1:5</t>
  </si>
  <si>
    <t>S17-24h 1:5</t>
  </si>
  <si>
    <t>S18-24h 1:5</t>
  </si>
  <si>
    <t>S19-24h 1:5</t>
  </si>
  <si>
    <t>S20-24h 1:5</t>
  </si>
  <si>
    <t>S21-24h 1:5</t>
  </si>
  <si>
    <t>S22-24h 1:5</t>
  </si>
  <si>
    <t>S23-24h 1:5</t>
  </si>
  <si>
    <t>S24-24h 1:5</t>
  </si>
  <si>
    <t>C10</t>
  </si>
  <si>
    <t>C100</t>
  </si>
  <si>
    <t>C1000</t>
  </si>
  <si>
    <t>P1-1h</t>
  </si>
  <si>
    <t>P2-1h</t>
  </si>
  <si>
    <t>P3-1h</t>
  </si>
  <si>
    <t>P4-1h</t>
  </si>
  <si>
    <t>P5-1h</t>
  </si>
  <si>
    <t>P6-1h</t>
  </si>
  <si>
    <t>P7-1h</t>
  </si>
  <si>
    <t>P8-1h</t>
  </si>
  <si>
    <t>P9-1h</t>
  </si>
  <si>
    <t>P10-1h</t>
  </si>
  <si>
    <t>P11-1h</t>
  </si>
  <si>
    <t>P12-1h</t>
  </si>
  <si>
    <t>P1-24h</t>
  </si>
  <si>
    <t>P2-24h</t>
  </si>
  <si>
    <t>P3-24h</t>
  </si>
  <si>
    <t>P4-24h</t>
  </si>
  <si>
    <t>P5-24h</t>
  </si>
  <si>
    <t>P6-24h</t>
  </si>
  <si>
    <t>P7-24h</t>
  </si>
  <si>
    <t>P8-24h</t>
  </si>
  <si>
    <t>P9-24h</t>
  </si>
  <si>
    <t>P10-24h</t>
  </si>
  <si>
    <t>P11-24h</t>
  </si>
  <si>
    <t>P12-24h</t>
  </si>
  <si>
    <t>P13-1h</t>
  </si>
  <si>
    <t>P14-1h</t>
  </si>
  <si>
    <t>P15-1h</t>
  </si>
  <si>
    <t>P16-1h</t>
  </si>
  <si>
    <t>P17-1h</t>
  </si>
  <si>
    <t>P18-1h</t>
  </si>
  <si>
    <t>P19-1h</t>
  </si>
  <si>
    <t>P20-1h</t>
  </si>
  <si>
    <t>P21-1h</t>
  </si>
  <si>
    <t>P22-1h</t>
  </si>
  <si>
    <t>P23-1h</t>
  </si>
  <si>
    <t>P24-1h</t>
  </si>
  <si>
    <t>P13-24h</t>
  </si>
  <si>
    <t>P14-24h</t>
  </si>
  <si>
    <t>P15-24h</t>
  </si>
  <si>
    <t>P16-24h</t>
  </si>
  <si>
    <t>P17-24h</t>
  </si>
  <si>
    <t>P18-24h</t>
  </si>
  <si>
    <t>P19-24h</t>
  </si>
  <si>
    <t>P20-24h</t>
  </si>
  <si>
    <t>P21-24h</t>
  </si>
  <si>
    <t>P22-24h</t>
  </si>
  <si>
    <t>P23-24h</t>
  </si>
  <si>
    <t>P24-24h</t>
  </si>
  <si>
    <t>277.169/261.200</t>
  </si>
  <si>
    <t>S25-1h 1:5</t>
  </si>
  <si>
    <t>S26-1h 1:5</t>
  </si>
  <si>
    <t>S27-1h 1:5</t>
  </si>
  <si>
    <t>S28-1h 1:5</t>
  </si>
  <si>
    <t>S29-1h 1:5</t>
  </si>
  <si>
    <t>S30-1h 1:5</t>
  </si>
  <si>
    <t>S31-1h 1:5</t>
  </si>
  <si>
    <t>S32-1h 1:5</t>
  </si>
  <si>
    <t>S33-1h 1:5</t>
  </si>
  <si>
    <t>S34-1h 1:5</t>
  </si>
  <si>
    <t>S35-1h 1:5</t>
  </si>
  <si>
    <t>S36-1h 1:5</t>
  </si>
  <si>
    <t>S25-24h 1:5</t>
  </si>
  <si>
    <t>S26-24h 1:5</t>
  </si>
  <si>
    <t>S27-24h 1:5</t>
  </si>
  <si>
    <t>S28-24h 1:5</t>
  </si>
  <si>
    <t>S29-24h 1:5</t>
  </si>
  <si>
    <t>S30-24h 1:5</t>
  </si>
  <si>
    <t>S31-24h 1:5</t>
  </si>
  <si>
    <t>S32-24h 1:5</t>
  </si>
  <si>
    <t>S33-24h 1:5</t>
  </si>
  <si>
    <t>S34-24h 1:5</t>
  </si>
  <si>
    <t>S35-24h 1:5</t>
  </si>
  <si>
    <t>S36-24h 1:5</t>
  </si>
  <si>
    <t>P25-1h</t>
  </si>
  <si>
    <t>P26-1h</t>
  </si>
  <si>
    <t>P27-1h</t>
  </si>
  <si>
    <t>P28-1h</t>
  </si>
  <si>
    <t>P29-1h</t>
  </si>
  <si>
    <t>P30-1h</t>
  </si>
  <si>
    <t>P31-1h</t>
  </si>
  <si>
    <t>P32-1h</t>
  </si>
  <si>
    <t>P33-1h</t>
  </si>
  <si>
    <t>P34-1h</t>
  </si>
  <si>
    <t>P35-1h</t>
  </si>
  <si>
    <t>P36-1h</t>
  </si>
  <si>
    <t>P25-24h</t>
  </si>
  <si>
    <t>P26-24h</t>
  </si>
  <si>
    <t>P27-24h</t>
  </si>
  <si>
    <t>P28-24h</t>
  </si>
  <si>
    <t>P29-24h</t>
  </si>
  <si>
    <t>P30-24h</t>
  </si>
  <si>
    <t>P31-24h</t>
  </si>
  <si>
    <t>P32-24h</t>
  </si>
  <si>
    <t>P33-24h</t>
  </si>
  <si>
    <t>P34-24h</t>
  </si>
  <si>
    <t>P35-24h</t>
  </si>
  <si>
    <t>P36-24h</t>
  </si>
  <si>
    <t>FAILED</t>
  </si>
  <si>
    <t xml:space="preserve">Trimethoprim Standard Curve Information:  </t>
  </si>
  <si>
    <t>Control</t>
  </si>
  <si>
    <t>Trimethoprim</t>
  </si>
  <si>
    <t>Analyte</t>
  </si>
  <si>
    <t>IS</t>
  </si>
  <si>
    <t>Ratio</t>
  </si>
  <si>
    <t>Recovery</t>
  </si>
  <si>
    <t>10 ng/ml</t>
  </si>
  <si>
    <t>100 ng/ml</t>
  </si>
  <si>
    <t>1000 ng/ml</t>
  </si>
  <si>
    <t>Quadratic Regression (1 /x weighting): y = -9.23e-007 x^2 + 0.00205 x + 0.00242  (r= 0.9998)</t>
  </si>
  <si>
    <t>8 point Standard Curve (0.5 ng/ml - 1000 ng/ml)</t>
  </si>
  <si>
    <t>8/8 points on Standard Curve within 15% of theoretical upon backcalculation</t>
  </si>
  <si>
    <t>6/6 QC samples within 15% of theoretical upon backcalculation</t>
  </si>
  <si>
    <t>100% of QC samples within 15% of nominal</t>
  </si>
  <si>
    <t>Limit of Detection = (3210 + 3240 + 2780)/3 =3076.667*3 = 9230</t>
  </si>
  <si>
    <t>Limit of Quantitation = lowest point on standard curve within 15% of theoretical and above LOD = 5 ng/ml</t>
  </si>
  <si>
    <t>Strain</t>
  </si>
  <si>
    <t>Drug Conc. (uM)</t>
  </si>
  <si>
    <t>Trimethoprim in Supernatant</t>
  </si>
  <si>
    <t>Sample</t>
  </si>
  <si>
    <t>Analytical conc (ng/ml)</t>
  </si>
  <si>
    <t>Dilution</t>
  </si>
  <si>
    <t>Final Conc. (ng/ml)</t>
  </si>
  <si>
    <t xml:space="preserve"> Ave (nglml) </t>
  </si>
  <si>
    <t>std. dev.</t>
  </si>
  <si>
    <t>WT</t>
  </si>
  <si>
    <t>L28R</t>
  </si>
  <si>
    <t>BW25113</t>
  </si>
  <si>
    <t>∆TolC</t>
  </si>
  <si>
    <t>S1_1h</t>
  </si>
  <si>
    <t>S2_1h</t>
  </si>
  <si>
    <t>S3_1h</t>
  </si>
  <si>
    <t>S4_1h</t>
  </si>
  <si>
    <t>S5_1h</t>
  </si>
  <si>
    <t>S6_1h</t>
  </si>
  <si>
    <t>S7_1h</t>
  </si>
  <si>
    <t>S8_1h</t>
  </si>
  <si>
    <t>S9_1h</t>
  </si>
  <si>
    <t>S10_1h</t>
  </si>
  <si>
    <t>S11_1h</t>
  </si>
  <si>
    <t>S12_1h</t>
  </si>
  <si>
    <t>S13_1h</t>
  </si>
  <si>
    <t>S14_1h</t>
  </si>
  <si>
    <t>S15_1h</t>
  </si>
  <si>
    <t>S16_1h</t>
  </si>
  <si>
    <t>S17_1h</t>
  </si>
  <si>
    <t>S18_1h</t>
  </si>
  <si>
    <t>S19_1h</t>
  </si>
  <si>
    <t>S20_1h</t>
  </si>
  <si>
    <t>S21_1h</t>
  </si>
  <si>
    <t>S22_1h</t>
  </si>
  <si>
    <t>S23_1h</t>
  </si>
  <si>
    <t>S24_1h</t>
  </si>
  <si>
    <t>S25_1h</t>
  </si>
  <si>
    <t>S26_1h</t>
  </si>
  <si>
    <t>S27_1h</t>
  </si>
  <si>
    <t>S28_1h</t>
  </si>
  <si>
    <t>S29_1h</t>
  </si>
  <si>
    <t>S30_1h</t>
  </si>
  <si>
    <t>S31_1h</t>
  </si>
  <si>
    <t>S32_1h</t>
  </si>
  <si>
    <t>S33_1h</t>
  </si>
  <si>
    <t>S34_1h</t>
  </si>
  <si>
    <t>S35_1h</t>
  </si>
  <si>
    <t>S36_1h</t>
  </si>
  <si>
    <t>1 hour</t>
  </si>
  <si>
    <t>24 hours</t>
  </si>
  <si>
    <t>S1_24h</t>
  </si>
  <si>
    <t>S2_24h</t>
  </si>
  <si>
    <t>S3_24h</t>
  </si>
  <si>
    <t>S4_24h</t>
  </si>
  <si>
    <t>S5_24h</t>
  </si>
  <si>
    <t>S6_24h</t>
  </si>
  <si>
    <t>S7_24h</t>
  </si>
  <si>
    <t>S8_24h</t>
  </si>
  <si>
    <t>S9_24h</t>
  </si>
  <si>
    <t>S10_24h</t>
  </si>
  <si>
    <t>S11_24h</t>
  </si>
  <si>
    <t>S12_24h</t>
  </si>
  <si>
    <t>S13_24h</t>
  </si>
  <si>
    <t>S14_24h</t>
  </si>
  <si>
    <t>S15_24h</t>
  </si>
  <si>
    <t>S16_24h</t>
  </si>
  <si>
    <t>S17_24h</t>
  </si>
  <si>
    <t>S18_24h</t>
  </si>
  <si>
    <t>S19_24h</t>
  </si>
  <si>
    <t>S20_24h</t>
  </si>
  <si>
    <t>S21_24h</t>
  </si>
  <si>
    <t>S22_24h</t>
  </si>
  <si>
    <t>S23_24h</t>
  </si>
  <si>
    <t>S24_24h</t>
  </si>
  <si>
    <t>below LOQ and LOD. Assigned a value of Zero</t>
  </si>
  <si>
    <t xml:space="preserve">MSM-V-041 Standard Curve Information:  </t>
  </si>
  <si>
    <t>MSM-V-041</t>
  </si>
  <si>
    <t>Quadratic Regression (1 /y* y weighting): y = -6.03e-007 x^2 + 0.0017 x + 3.59e-005  (r= 0.9985)</t>
  </si>
  <si>
    <t>Limit of Detection = (36.2 + 74.9 + 54.2)/3 = 55.1*3 = 165.3</t>
  </si>
  <si>
    <t>Limit of Quantitation = lowest point on standard curve within 15% of theoretical and above LOD = 0.5 ng/ml</t>
  </si>
  <si>
    <t>MSM-V-041 in Supernatant</t>
  </si>
  <si>
    <t>S25_24h</t>
  </si>
  <si>
    <t>S26_24h</t>
  </si>
  <si>
    <t>S27_24h</t>
  </si>
  <si>
    <t>S28_24h</t>
  </si>
  <si>
    <t>S29_24h</t>
  </si>
  <si>
    <t>S30_24h</t>
  </si>
  <si>
    <t>S31_24h</t>
  </si>
  <si>
    <t>S32_24h</t>
  </si>
  <si>
    <t>S33_24h</t>
  </si>
  <si>
    <t>S34_24h</t>
  </si>
  <si>
    <t>S35_24h</t>
  </si>
  <si>
    <t>S36_24h</t>
  </si>
  <si>
    <t>24 hour</t>
  </si>
  <si>
    <t>below LOQ and close to LOD. Assigned a value of Zero</t>
  </si>
  <si>
    <t xml:space="preserve"> Ave (ng/ml) </t>
  </si>
  <si>
    <t>Trimethoprim in Pellet</t>
  </si>
  <si>
    <t>MSM-V-041 in Pellet</t>
  </si>
  <si>
    <t>outlier</t>
  </si>
  <si>
    <t>Software Version</t>
  </si>
  <si>
    <t>3.05.11</t>
  </si>
  <si>
    <t>Experiment File Path:</t>
  </si>
  <si>
    <t>C:\Users\Public\Documents\Experiments\Experiment5.xpt</t>
  </si>
  <si>
    <t>Protocol File Path:</t>
  </si>
  <si>
    <t>C:\Users\Public\Documents\Protocols\McFadden Lab\96well_abs562.prt</t>
  </si>
  <si>
    <t>Plate Number</t>
  </si>
  <si>
    <t>Plate 2</t>
  </si>
  <si>
    <t>Date</t>
  </si>
  <si>
    <t>Time</t>
  </si>
  <si>
    <t>Reader Type:</t>
  </si>
  <si>
    <t>Cytation5</t>
  </si>
  <si>
    <t>Reader Serial Number:</t>
  </si>
  <si>
    <t>Reading Type</t>
  </si>
  <si>
    <t>Reader</t>
  </si>
  <si>
    <t>Procedure Details</t>
  </si>
  <si>
    <t>Plate Type</t>
  </si>
  <si>
    <t>96 WELL PLATE</t>
  </si>
  <si>
    <t>Well Selection</t>
  </si>
  <si>
    <t>Runtime</t>
  </si>
  <si>
    <t>Eject plate on completion</t>
  </si>
  <si>
    <t>Read</t>
  </si>
  <si>
    <t>Absorbance Endpoint</t>
  </si>
  <si>
    <t>Full Plate</t>
  </si>
  <si>
    <t>Wavelengths:  562</t>
  </si>
  <si>
    <t>Read Speed: Normal,  Delay: 100 msec,  Measurements/Data Point: 8</t>
  </si>
  <si>
    <t>Results</t>
  </si>
  <si>
    <t>Actual Temperature:</t>
  </si>
  <si>
    <t>A</t>
  </si>
  <si>
    <t>B</t>
  </si>
  <si>
    <t>C</t>
  </si>
  <si>
    <t>D</t>
  </si>
  <si>
    <t>E</t>
  </si>
  <si>
    <t>F</t>
  </si>
  <si>
    <t>G</t>
  </si>
  <si>
    <t>H</t>
  </si>
  <si>
    <t>Plate 1</t>
  </si>
  <si>
    <t>Layout</t>
  </si>
  <si>
    <t>2        mg/ml</t>
  </si>
  <si>
    <t>1        mg/mL</t>
  </si>
  <si>
    <t>0.5     mg/mL</t>
  </si>
  <si>
    <t>0.25    mg/mL</t>
  </si>
  <si>
    <t>0.125      ng/mL</t>
  </si>
  <si>
    <t>0.0625       mg/mL</t>
  </si>
  <si>
    <t>0      mg/mL</t>
  </si>
  <si>
    <t>P1_1h</t>
  </si>
  <si>
    <t>P2_1h</t>
  </si>
  <si>
    <t>P3_1h</t>
  </si>
  <si>
    <t>P4_1h</t>
  </si>
  <si>
    <t>P5_1h</t>
  </si>
  <si>
    <t>P6_1h</t>
  </si>
  <si>
    <t>P7_1h</t>
  </si>
  <si>
    <t>P8_1h</t>
  </si>
  <si>
    <t>P9_1h</t>
  </si>
  <si>
    <t>P10_1h</t>
  </si>
  <si>
    <t>P11_1h</t>
  </si>
  <si>
    <t>P12_1h</t>
  </si>
  <si>
    <t>P13_1h</t>
  </si>
  <si>
    <t>P14_1h</t>
  </si>
  <si>
    <t>P15_1h</t>
  </si>
  <si>
    <t>P16_1h</t>
  </si>
  <si>
    <t>P17_1h</t>
  </si>
  <si>
    <t>P18_1h</t>
  </si>
  <si>
    <t>P19_1h</t>
  </si>
  <si>
    <t>P20_1h</t>
  </si>
  <si>
    <t>P21_1h</t>
  </si>
  <si>
    <t>P22_1h</t>
  </si>
  <si>
    <t>P23_1h</t>
  </si>
  <si>
    <t>P24_1h</t>
  </si>
  <si>
    <t>P25_1h</t>
  </si>
  <si>
    <t>P26_1h</t>
  </si>
  <si>
    <t>P27_1h</t>
  </si>
  <si>
    <t>P28_1h</t>
  </si>
  <si>
    <t>P29_1h</t>
  </si>
  <si>
    <t>P30_1h</t>
  </si>
  <si>
    <t>P31_1h</t>
  </si>
  <si>
    <t>P32_1h</t>
  </si>
  <si>
    <t>P33_1h</t>
  </si>
  <si>
    <t>P34_1h</t>
  </si>
  <si>
    <t>P35_1h</t>
  </si>
  <si>
    <t>P36_1h</t>
  </si>
  <si>
    <t>P1_24h</t>
  </si>
  <si>
    <t>P2_24h</t>
  </si>
  <si>
    <t>P3_24h</t>
  </si>
  <si>
    <t>P4_24h</t>
  </si>
  <si>
    <t>P5_24h</t>
  </si>
  <si>
    <t>P6_24h</t>
  </si>
  <si>
    <t>P7_24h</t>
  </si>
  <si>
    <t>P8_24h</t>
  </si>
  <si>
    <t>P9_24h</t>
  </si>
  <si>
    <t>P10_24h</t>
  </si>
  <si>
    <t>P11_24h</t>
  </si>
  <si>
    <t>P12_24h</t>
  </si>
  <si>
    <t>P13_24h</t>
  </si>
  <si>
    <t>P14_24h</t>
  </si>
  <si>
    <t>P15_24h</t>
  </si>
  <si>
    <t>P16_24h</t>
  </si>
  <si>
    <t>P17_24h</t>
  </si>
  <si>
    <t>P18_24h</t>
  </si>
  <si>
    <t>P19_24h</t>
  </si>
  <si>
    <t>P20_24h</t>
  </si>
  <si>
    <t>P21_24h</t>
  </si>
  <si>
    <t>P22_24h</t>
  </si>
  <si>
    <t>P23_24h</t>
  </si>
  <si>
    <t>P24_24h</t>
  </si>
  <si>
    <t>P25_24h</t>
  </si>
  <si>
    <t>P26_24h</t>
  </si>
  <si>
    <t>P27_24h</t>
  </si>
  <si>
    <t>P28_24h</t>
  </si>
  <si>
    <t>P29_24h</t>
  </si>
  <si>
    <t>P30_24h</t>
  </si>
  <si>
    <t>P31_24h</t>
  </si>
  <si>
    <t>P32_24h</t>
  </si>
  <si>
    <t>P33_24h</t>
  </si>
  <si>
    <t>P34_24h</t>
  </si>
  <si>
    <t>P35_24h</t>
  </si>
  <si>
    <t>P36_24h</t>
  </si>
  <si>
    <t>Background subtraction</t>
  </si>
  <si>
    <t>Average background</t>
  </si>
  <si>
    <t>Protein concentration (mg/mL)</t>
  </si>
  <si>
    <t>Average Protein concentration (mg/mL)</t>
  </si>
  <si>
    <t>Protein Content (mg/ml)</t>
  </si>
  <si>
    <t>Normalized Drug Conc. (ng/mg)</t>
  </si>
  <si>
    <t xml:space="preserve"> Ave (ng/mg) </t>
  </si>
  <si>
    <t>Below LOQ and above LOD. Assigned a value of half the LOQ, and outlier</t>
  </si>
  <si>
    <t>below LOQ and close to or bellow LOD. Assigned a value of Zero</t>
  </si>
  <si>
    <t xml:space="preserve"> Time (hour)</t>
  </si>
  <si>
    <t>Trimethoprim in Pellets</t>
  </si>
  <si>
    <t>MSM-V-041 in Pellets</t>
  </si>
  <si>
    <r>
      <t>Measurement of Intracellular Trimethoprim &amp; MSM-V-041 Concentrations (</t>
    </r>
    <r>
      <rPr>
        <b/>
        <i/>
        <sz val="11"/>
        <color theme="1"/>
        <rFont val="Calibri"/>
        <family val="2"/>
        <scheme val="minor"/>
      </rPr>
      <t>E. coli</t>
    </r>
    <r>
      <rPr>
        <b/>
        <sz val="11"/>
        <color theme="1"/>
        <rFont val="Calibri"/>
        <family val="2"/>
        <scheme val="minor"/>
      </rPr>
      <t xml:space="preserve"> bacteria)</t>
    </r>
  </si>
  <si>
    <t>No Peak</t>
  </si>
  <si>
    <t>TMP in MSM-V-041 (%)</t>
  </si>
  <si>
    <t>Avarage (%)</t>
  </si>
  <si>
    <t>TMP in MSM-V-041 compound</t>
  </si>
  <si>
    <t>TMP in MSM-V-041 samples</t>
  </si>
  <si>
    <t>MSM-V-041 in TMP compound</t>
  </si>
  <si>
    <t>MSM-V-041 in TMP (%)</t>
  </si>
  <si>
    <t xml:space="preserve">Trimethoprim (TMP) Standard Curve Information:  </t>
  </si>
  <si>
    <t>MSM-V-041 in TMP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</si>
</sst>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sz val="11"/>
      <color indexed="8"/>
      <name val="Calibri"/>
      <family val="2"/>
    </font>
    <font>
      <b/>
      <sz val="9"/>
      <color theme="1"/>
      <name val="Calibri"/>
      <family val="2"/>
      <scheme val="minor"/>
    </font>
    <font>
      <b/>
      <sz val="9"/>
      <color indexed="8"/>
      <name val="Calibri"/>
      <family val="2"/>
    </font>
    <font>
      <sz val="12"/>
      <color rgb="FF000000"/>
      <name val="Calibri"/>
      <family val="2"/>
      <scheme val="minor"/>
    </font>
    <font>
      <sz val="9"/>
      <color theme="1"/>
      <name val="Calibri"/>
      <family val="2"/>
      <scheme val="minor"/>
    </font>
    <font>
      <sz val="10"/>
      <name val="Arial"/>
      <family val="2"/>
    </font>
    <font>
      <b/>
      <u/>
      <sz val="10"/>
      <color rgb="FF000000"/>
      <name val="Arial"/>
      <family val="2"/>
    </font>
    <font>
      <sz val="10"/>
      <color rgb="FF000000"/>
      <name val="Arial"/>
      <family val="2"/>
    </font>
    <font>
      <sz val="10"/>
      <color rgb="FF27413E"/>
      <name val="Arial"/>
      <family val="2"/>
    </font>
    <font>
      <sz val="7"/>
      <color rgb="FF000000"/>
      <name val="Arial"/>
      <family val="2"/>
    </font>
    <font>
      <b/>
      <u/>
      <sz val="10"/>
      <color indexed="8"/>
      <name val="Arial"/>
      <family val="2"/>
    </font>
    <font>
      <sz val="10"/>
      <color indexed="8"/>
      <name val="Arial"/>
      <family val="2"/>
    </font>
    <font>
      <sz val="12"/>
      <color theme="1"/>
      <name val="Calibri"/>
      <family val="2"/>
      <scheme val="minor"/>
    </font>
    <font>
      <b/>
      <sz val="10"/>
      <color theme="1"/>
      <name val="Calibri"/>
      <family val="2"/>
      <scheme val="minor"/>
    </font>
    <font>
      <b/>
      <i/>
      <sz val="11"/>
      <color theme="1"/>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3" tint="0.59999389629810485"/>
        <bgColor indexed="64"/>
      </patternFill>
    </fill>
    <fill>
      <patternFill patternType="solid">
        <fgColor rgb="FFFF0000"/>
        <bgColor indexed="64"/>
      </patternFill>
    </fill>
    <fill>
      <patternFill patternType="solid">
        <fgColor theme="8" tint="0.39997558519241921"/>
        <bgColor indexed="64"/>
      </patternFill>
    </fill>
    <fill>
      <patternFill patternType="solid">
        <fgColor theme="7"/>
        <bgColor indexed="64"/>
      </patternFill>
    </fill>
    <fill>
      <patternFill patternType="solid">
        <fgColor rgb="FF99CCFF"/>
        <bgColor indexed="64"/>
      </patternFill>
    </fill>
    <fill>
      <patternFill patternType="solid">
        <fgColor rgb="FF247CBD"/>
        <bgColor indexed="64"/>
      </patternFill>
    </fill>
    <fill>
      <patternFill patternType="solid">
        <fgColor rgb="FF6FA9D6"/>
        <bgColor indexed="64"/>
      </patternFill>
    </fill>
    <fill>
      <patternFill patternType="solid">
        <fgColor rgb="FFABCEEA"/>
        <bgColor indexed="64"/>
      </patternFill>
    </fill>
    <fill>
      <patternFill patternType="solid">
        <fgColor rgb="FFC9E0F4"/>
        <bgColor indexed="64"/>
      </patternFill>
    </fill>
    <fill>
      <patternFill patternType="solid">
        <fgColor rgb="FFD8E9F9"/>
        <bgColor indexed="64"/>
      </patternFill>
    </fill>
    <fill>
      <patternFill patternType="solid">
        <fgColor rgb="FFE8F3FF"/>
        <bgColor indexed="64"/>
      </patternFill>
    </fill>
    <fill>
      <patternFill patternType="solid">
        <fgColor rgb="FFFFFFFF"/>
        <bgColor indexed="64"/>
      </patternFill>
    </fill>
    <fill>
      <patternFill patternType="solid">
        <fgColor rgb="FFBAD7EF"/>
        <bgColor indexed="64"/>
      </patternFill>
    </fill>
    <fill>
      <patternFill patternType="solid">
        <fgColor rgb="FF7EB2DB"/>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2" tint="-0.249977111117893"/>
        <bgColor indexed="64"/>
      </patternFill>
    </fill>
  </fills>
  <borders count="7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top/>
      <bottom style="double">
        <color indexed="64"/>
      </bottom>
      <diagonal/>
    </border>
    <border>
      <left style="medium">
        <color indexed="64"/>
      </left>
      <right/>
      <top style="double">
        <color indexed="64"/>
      </top>
      <bottom/>
      <diagonal/>
    </border>
    <border>
      <left/>
      <right style="medium">
        <color indexed="64"/>
      </right>
      <top style="double">
        <color indexed="64"/>
      </top>
      <bottom/>
      <diagonal/>
    </border>
    <border>
      <left/>
      <right/>
      <top style="double">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double">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s>
  <cellStyleXfs count="2">
    <xf numFmtId="0" fontId="0" fillId="0" borderId="0"/>
    <xf numFmtId="0" fontId="7" fillId="0" borderId="0"/>
  </cellStyleXfs>
  <cellXfs count="308">
    <xf numFmtId="0" fontId="0" fillId="0" borderId="0" xfId="0"/>
    <xf numFmtId="0" fontId="0" fillId="0" borderId="0" xfId="0" applyNumberFormat="1"/>
    <xf numFmtId="0" fontId="2" fillId="0" borderId="0" xfId="0" applyFont="1"/>
    <xf numFmtId="0" fontId="0" fillId="0" borderId="0" xfId="0" applyFill="1"/>
    <xf numFmtId="0" fontId="1" fillId="0" borderId="0" xfId="0" applyFont="1"/>
    <xf numFmtId="2" fontId="0" fillId="0" borderId="0" xfId="0" applyNumberFormat="1"/>
    <xf numFmtId="0" fontId="4" fillId="0" borderId="6" xfId="0" applyFont="1" applyFill="1" applyBorder="1" applyAlignment="1">
      <alignment horizontal="center" vertical="center"/>
    </xf>
    <xf numFmtId="0" fontId="4" fillId="0" borderId="8" xfId="0" applyFont="1" applyBorder="1" applyAlignment="1">
      <alignment horizontal="center" vertical="center" wrapText="1"/>
    </xf>
    <xf numFmtId="0" fontId="3" fillId="0" borderId="8" xfId="0" applyFont="1" applyBorder="1" applyAlignment="1">
      <alignment horizontal="center" vertical="center"/>
    </xf>
    <xf numFmtId="0" fontId="3" fillId="0" borderId="8" xfId="0" applyFont="1" applyBorder="1" applyAlignment="1">
      <alignment horizontal="center" vertical="center" wrapText="1"/>
    </xf>
    <xf numFmtId="2" fontId="4" fillId="0" borderId="8" xfId="0" applyNumberFormat="1" applyFont="1" applyBorder="1" applyAlignment="1">
      <alignment horizontal="center" vertical="center" wrapText="1"/>
    </xf>
    <xf numFmtId="0" fontId="3" fillId="0" borderId="7" xfId="0" applyFont="1" applyBorder="1" applyAlignment="1">
      <alignment horizontal="center" vertical="center"/>
    </xf>
    <xf numFmtId="0" fontId="0" fillId="0" borderId="10" xfId="0" applyBorder="1" applyAlignment="1">
      <alignment horizontal="center"/>
    </xf>
    <xf numFmtId="0" fontId="0" fillId="0" borderId="11" xfId="0" applyBorder="1" applyAlignment="1">
      <alignment horizontal="center"/>
    </xf>
    <xf numFmtId="1" fontId="0" fillId="0" borderId="11" xfId="0" applyNumberFormat="1" applyBorder="1" applyAlignment="1">
      <alignment horizontal="center"/>
    </xf>
    <xf numFmtId="1" fontId="0" fillId="0" borderId="10" xfId="0" applyNumberFormat="1" applyBorder="1" applyAlignment="1">
      <alignment horizontal="center"/>
    </xf>
    <xf numFmtId="0" fontId="0" fillId="0" borderId="13" xfId="0" applyBorder="1" applyAlignment="1">
      <alignment horizontal="center"/>
    </xf>
    <xf numFmtId="0" fontId="0" fillId="0" borderId="0" xfId="0" applyBorder="1" applyAlignment="1">
      <alignment horizontal="center"/>
    </xf>
    <xf numFmtId="1" fontId="0" fillId="0" borderId="0" xfId="0" applyNumberFormat="1" applyBorder="1" applyAlignment="1">
      <alignment horizontal="center"/>
    </xf>
    <xf numFmtId="1" fontId="0" fillId="0" borderId="13" xfId="0" applyNumberFormat="1" applyBorder="1" applyAlignment="1">
      <alignment horizontal="center"/>
    </xf>
    <xf numFmtId="0" fontId="0" fillId="0" borderId="15" xfId="0" applyBorder="1" applyAlignment="1">
      <alignment horizontal="center"/>
    </xf>
    <xf numFmtId="1" fontId="0" fillId="0" borderId="16" xfId="0" applyNumberFormat="1" applyFill="1" applyBorder="1" applyAlignment="1">
      <alignment horizontal="center"/>
    </xf>
    <xf numFmtId="0" fontId="0" fillId="0" borderId="16" xfId="0" applyBorder="1" applyAlignment="1">
      <alignment horizontal="center"/>
    </xf>
    <xf numFmtId="1" fontId="0" fillId="0" borderId="16" xfId="0" applyNumberFormat="1" applyBorder="1" applyAlignment="1">
      <alignment horizontal="center"/>
    </xf>
    <xf numFmtId="1" fontId="0" fillId="0" borderId="15" xfId="0" applyNumberFormat="1" applyBorder="1" applyAlignment="1">
      <alignment horizontal="center"/>
    </xf>
    <xf numFmtId="1" fontId="0" fillId="0" borderId="0" xfId="0" applyNumberFormat="1" applyFill="1" applyBorder="1" applyAlignment="1">
      <alignment horizontal="center"/>
    </xf>
    <xf numFmtId="0" fontId="0" fillId="0" borderId="0" xfId="0" applyBorder="1"/>
    <xf numFmtId="0" fontId="0" fillId="0" borderId="13" xfId="0" applyBorder="1"/>
    <xf numFmtId="0" fontId="0" fillId="0" borderId="18" xfId="0" applyBorder="1" applyAlignment="1">
      <alignment horizontal="center"/>
    </xf>
    <xf numFmtId="0" fontId="0" fillId="0" borderId="19" xfId="0" applyBorder="1" applyAlignment="1">
      <alignment horizontal="center"/>
    </xf>
    <xf numFmtId="1" fontId="0" fillId="0" borderId="19" xfId="0" applyNumberFormat="1" applyFill="1" applyBorder="1" applyAlignment="1">
      <alignment horizontal="center"/>
    </xf>
    <xf numFmtId="0" fontId="0" fillId="0" borderId="19" xfId="0" applyBorder="1"/>
    <xf numFmtId="0" fontId="0" fillId="0" borderId="18" xfId="0" applyBorder="1"/>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5" fillId="0" borderId="18" xfId="0" applyFont="1" applyBorder="1" applyAlignment="1">
      <alignment horizontal="center" vertical="center"/>
    </xf>
    <xf numFmtId="1" fontId="0" fillId="0" borderId="19" xfId="0" applyNumberFormat="1" applyBorder="1" applyAlignment="1">
      <alignment horizontal="center"/>
    </xf>
    <xf numFmtId="1" fontId="0" fillId="0" borderId="18" xfId="0" applyNumberFormat="1" applyBorder="1" applyAlignment="1">
      <alignment horizontal="center"/>
    </xf>
    <xf numFmtId="0" fontId="5" fillId="0" borderId="21" xfId="0" applyFont="1" applyBorder="1" applyAlignment="1">
      <alignment horizontal="center" vertical="center"/>
    </xf>
    <xf numFmtId="0" fontId="0" fillId="0" borderId="22" xfId="0" applyBorder="1" applyAlignment="1">
      <alignment horizontal="center"/>
    </xf>
    <xf numFmtId="1" fontId="0" fillId="0" borderId="22" xfId="0" applyNumberFormat="1" applyFill="1" applyBorder="1" applyAlignment="1">
      <alignment horizontal="center"/>
    </xf>
    <xf numFmtId="0" fontId="0" fillId="0" borderId="22" xfId="0" applyBorder="1"/>
    <xf numFmtId="0" fontId="0" fillId="0" borderId="21" xfId="0" applyBorder="1"/>
    <xf numFmtId="0" fontId="5" fillId="0" borderId="0" xfId="0" applyFont="1" applyAlignment="1">
      <alignment horizontal="center" vertical="center" wrapText="1"/>
    </xf>
    <xf numFmtId="0" fontId="5" fillId="0" borderId="23" xfId="0" applyFont="1" applyBorder="1" applyAlignment="1">
      <alignment horizontal="center" vertical="center"/>
    </xf>
    <xf numFmtId="0" fontId="5" fillId="0" borderId="0" xfId="0" applyFont="1" applyAlignment="1">
      <alignment horizontal="center" vertical="center"/>
    </xf>
    <xf numFmtId="0" fontId="5" fillId="0" borderId="22" xfId="0" applyFont="1" applyBorder="1" applyAlignment="1">
      <alignment horizontal="center" vertical="center"/>
    </xf>
    <xf numFmtId="0" fontId="0" fillId="2" borderId="0" xfId="0" applyFill="1"/>
    <xf numFmtId="0" fontId="0" fillId="3" borderId="0" xfId="0" applyFill="1"/>
    <xf numFmtId="0" fontId="0" fillId="0" borderId="0" xfId="0" applyFill="1" applyBorder="1" applyAlignment="1">
      <alignment horizontal="center"/>
    </xf>
    <xf numFmtId="0" fontId="0" fillId="0" borderId="16" xfId="0" applyFill="1" applyBorder="1" applyAlignment="1">
      <alignment horizontal="center"/>
    </xf>
    <xf numFmtId="0" fontId="5" fillId="0" borderId="9" xfId="0" applyFont="1" applyBorder="1" applyAlignment="1">
      <alignment horizontal="center" vertical="center" wrapText="1"/>
    </xf>
    <xf numFmtId="0" fontId="5" fillId="0" borderId="11" xfId="0" applyFont="1" applyBorder="1" applyAlignment="1">
      <alignment horizontal="center" vertical="center"/>
    </xf>
    <xf numFmtId="0" fontId="0" fillId="0" borderId="11" xfId="0" applyBorder="1"/>
    <xf numFmtId="0" fontId="5" fillId="0" borderId="12" xfId="0" applyFont="1" applyBorder="1" applyAlignment="1">
      <alignment horizontal="center" vertical="center" wrapText="1"/>
    </xf>
    <xf numFmtId="0" fontId="5" fillId="0" borderId="0" xfId="0" applyFont="1" applyBorder="1" applyAlignment="1">
      <alignment horizontal="center" vertical="center"/>
    </xf>
    <xf numFmtId="0" fontId="5" fillId="0" borderId="20" xfId="0" applyFont="1" applyBorder="1" applyAlignment="1">
      <alignment horizontal="center" vertical="center" wrapText="1"/>
    </xf>
    <xf numFmtId="0" fontId="0" fillId="0" borderId="23" xfId="0" applyBorder="1" applyAlignment="1">
      <alignment horizontal="center"/>
    </xf>
    <xf numFmtId="1" fontId="0" fillId="0" borderId="23" xfId="0" applyNumberFormat="1" applyFill="1" applyBorder="1" applyAlignment="1">
      <alignment horizontal="center"/>
    </xf>
    <xf numFmtId="0" fontId="0" fillId="0" borderId="23" xfId="0" applyBorder="1"/>
    <xf numFmtId="0" fontId="5" fillId="0" borderId="14" xfId="0" applyFont="1" applyBorder="1" applyAlignment="1">
      <alignment horizontal="center" vertical="center" wrapText="1"/>
    </xf>
    <xf numFmtId="0" fontId="5" fillId="0" borderId="16" xfId="0" applyFont="1" applyBorder="1" applyAlignment="1">
      <alignment horizontal="center" vertical="center"/>
    </xf>
    <xf numFmtId="0" fontId="0" fillId="0" borderId="16" xfId="0" applyBorder="1"/>
    <xf numFmtId="0" fontId="5" fillId="0" borderId="17" xfId="0" applyFont="1" applyBorder="1" applyAlignment="1">
      <alignment horizontal="center" vertical="center" wrapText="1"/>
    </xf>
    <xf numFmtId="0" fontId="5" fillId="0" borderId="19" xfId="0" applyFont="1" applyBorder="1" applyAlignment="1">
      <alignment horizontal="center" vertical="center"/>
    </xf>
    <xf numFmtId="0" fontId="0" fillId="3" borderId="0" xfId="0" applyFill="1" applyBorder="1" applyAlignment="1">
      <alignment horizontal="center"/>
    </xf>
    <xf numFmtId="0" fontId="0" fillId="3" borderId="19" xfId="0" applyFill="1" applyBorder="1" applyAlignment="1">
      <alignment horizontal="center"/>
    </xf>
    <xf numFmtId="0" fontId="0" fillId="6" borderId="11" xfId="0" applyFill="1" applyBorder="1" applyAlignment="1">
      <alignment horizontal="center"/>
    </xf>
    <xf numFmtId="0" fontId="0" fillId="6" borderId="0" xfId="0" applyFill="1" applyBorder="1" applyAlignment="1">
      <alignment horizontal="center"/>
    </xf>
    <xf numFmtId="0" fontId="0" fillId="6" borderId="16" xfId="0" applyFill="1" applyBorder="1" applyAlignment="1">
      <alignment horizontal="center"/>
    </xf>
    <xf numFmtId="0" fontId="0" fillId="6" borderId="19" xfId="0" applyFill="1" applyBorder="1" applyAlignment="1">
      <alignment horizontal="center"/>
    </xf>
    <xf numFmtId="0" fontId="0" fillId="6" borderId="0" xfId="0" applyFill="1"/>
    <xf numFmtId="0" fontId="0" fillId="6" borderId="0" xfId="0" applyFill="1" applyBorder="1"/>
    <xf numFmtId="0" fontId="0" fillId="6" borderId="19" xfId="0" applyFill="1" applyBorder="1"/>
    <xf numFmtId="0" fontId="0" fillId="6" borderId="16" xfId="0" applyFill="1" applyBorder="1"/>
    <xf numFmtId="0" fontId="0" fillId="0" borderId="21" xfId="0" applyBorder="1" applyAlignment="1">
      <alignment horizontal="center"/>
    </xf>
    <xf numFmtId="0" fontId="0" fillId="0" borderId="31" xfId="0" applyBorder="1" applyAlignment="1">
      <alignment horizontal="center"/>
    </xf>
    <xf numFmtId="1" fontId="0" fillId="0" borderId="33" xfId="0" applyNumberFormat="1" applyBorder="1" applyAlignment="1">
      <alignment horizontal="center"/>
    </xf>
    <xf numFmtId="1" fontId="0" fillId="0" borderId="34" xfId="0" applyNumberFormat="1" applyBorder="1" applyAlignment="1">
      <alignment horizontal="center"/>
    </xf>
    <xf numFmtId="0" fontId="0" fillId="0" borderId="31" xfId="0" applyBorder="1" applyAlignment="1">
      <alignment horizontal="center" vertical="center"/>
    </xf>
    <xf numFmtId="0" fontId="0" fillId="0" borderId="32" xfId="0" applyBorder="1" applyAlignment="1">
      <alignment horizontal="center" vertical="center"/>
    </xf>
    <xf numFmtId="1" fontId="0" fillId="0" borderId="40" xfId="0" applyNumberFormat="1" applyBorder="1" applyAlignment="1">
      <alignment horizontal="center"/>
    </xf>
    <xf numFmtId="1" fontId="0" fillId="0" borderId="29" xfId="0" applyNumberFormat="1" applyBorder="1" applyAlignment="1">
      <alignment horizontal="center"/>
    </xf>
    <xf numFmtId="0" fontId="0" fillId="0" borderId="33" xfId="0" applyBorder="1" applyAlignment="1">
      <alignment horizontal="center"/>
    </xf>
    <xf numFmtId="0" fontId="0" fillId="7" borderId="0" xfId="0" applyFill="1"/>
    <xf numFmtId="49" fontId="0" fillId="7" borderId="0" xfId="0" applyNumberFormat="1" applyFill="1" applyBorder="1"/>
    <xf numFmtId="49" fontId="0" fillId="0" borderId="0" xfId="0" applyNumberFormat="1" applyFill="1" applyBorder="1"/>
    <xf numFmtId="0" fontId="5" fillId="5" borderId="0" xfId="0" applyFont="1" applyFill="1" applyBorder="1" applyAlignment="1">
      <alignment horizontal="center" vertical="center" wrapText="1"/>
    </xf>
    <xf numFmtId="0" fontId="7" fillId="0" borderId="0" xfId="1"/>
    <xf numFmtId="14" fontId="7" fillId="0" borderId="0" xfId="1" applyNumberFormat="1"/>
    <xf numFmtId="19" fontId="7" fillId="0" borderId="0" xfId="1" applyNumberFormat="1"/>
    <xf numFmtId="0" fontId="8" fillId="0" borderId="0" xfId="1" applyFont="1" applyAlignment="1">
      <alignment horizontal="left" vertical="center" wrapText="1"/>
    </xf>
    <xf numFmtId="0" fontId="9" fillId="0" borderId="0" xfId="1" applyFont="1" applyAlignment="1">
      <alignment horizontal="left" vertical="center" wrapText="1"/>
    </xf>
    <xf numFmtId="0" fontId="7" fillId="8" borderId="41" xfId="1" applyFill="1" applyBorder="1" applyAlignment="1">
      <alignment vertical="center" wrapText="1"/>
    </xf>
    <xf numFmtId="0" fontId="10" fillId="8" borderId="41" xfId="1" applyFont="1" applyFill="1" applyBorder="1" applyAlignment="1">
      <alignment horizontal="center" vertical="center" wrapText="1"/>
    </xf>
    <xf numFmtId="0" fontId="9" fillId="9" borderId="41" xfId="1" applyFont="1" applyFill="1" applyBorder="1" applyAlignment="1">
      <alignment horizontal="center" vertical="center" wrapText="1"/>
    </xf>
    <xf numFmtId="0" fontId="9" fillId="10" borderId="41" xfId="1" applyFont="1" applyFill="1" applyBorder="1" applyAlignment="1">
      <alignment horizontal="center" vertical="center" wrapText="1"/>
    </xf>
    <xf numFmtId="0" fontId="9" fillId="11" borderId="41" xfId="1" applyFont="1" applyFill="1" applyBorder="1" applyAlignment="1">
      <alignment horizontal="center" vertical="center" wrapText="1"/>
    </xf>
    <xf numFmtId="0" fontId="9" fillId="12" borderId="41" xfId="1" applyFont="1" applyFill="1" applyBorder="1" applyAlignment="1">
      <alignment horizontal="center" vertical="center" wrapText="1"/>
    </xf>
    <xf numFmtId="0" fontId="9" fillId="13" borderId="41" xfId="1" applyFont="1" applyFill="1" applyBorder="1" applyAlignment="1">
      <alignment horizontal="center" vertical="center" wrapText="1"/>
    </xf>
    <xf numFmtId="0" fontId="9" fillId="14" borderId="41" xfId="1" applyFont="1" applyFill="1" applyBorder="1" applyAlignment="1">
      <alignment horizontal="center" vertical="center" wrapText="1"/>
    </xf>
    <xf numFmtId="0" fontId="9" fillId="15" borderId="41" xfId="1" applyFont="1" applyFill="1" applyBorder="1" applyAlignment="1">
      <alignment horizontal="center" vertical="center" wrapText="1"/>
    </xf>
    <xf numFmtId="0" fontId="11" fillId="0" borderId="0" xfId="1" applyFont="1" applyAlignment="1">
      <alignment horizontal="left" vertical="center" wrapText="1"/>
    </xf>
    <xf numFmtId="0" fontId="9" fillId="16" borderId="41" xfId="1" applyFont="1" applyFill="1" applyBorder="1" applyAlignment="1">
      <alignment horizontal="center" vertical="center" wrapText="1"/>
    </xf>
    <xf numFmtId="0" fontId="7" fillId="0" borderId="0" xfId="1"/>
    <xf numFmtId="0" fontId="7" fillId="8" borderId="41" xfId="1" applyFill="1" applyBorder="1" applyAlignment="1">
      <alignment vertical="center" wrapText="1"/>
    </xf>
    <xf numFmtId="0" fontId="10" fillId="8" borderId="41" xfId="1" applyFont="1" applyFill="1" applyBorder="1" applyAlignment="1">
      <alignment horizontal="center" vertical="center" wrapText="1"/>
    </xf>
    <xf numFmtId="0" fontId="9" fillId="9" borderId="41" xfId="1" applyFont="1" applyFill="1" applyBorder="1" applyAlignment="1">
      <alignment horizontal="center" vertical="center" wrapText="1"/>
    </xf>
    <xf numFmtId="0" fontId="9" fillId="17" borderId="41" xfId="1" applyFont="1" applyFill="1" applyBorder="1" applyAlignment="1">
      <alignment horizontal="center" vertical="center" wrapText="1"/>
    </xf>
    <xf numFmtId="0" fontId="9" fillId="16" borderId="41" xfId="1" applyFont="1" applyFill="1" applyBorder="1" applyAlignment="1">
      <alignment horizontal="center" vertical="center" wrapText="1"/>
    </xf>
    <xf numFmtId="0" fontId="9" fillId="12" borderId="41" xfId="1" applyFont="1" applyFill="1" applyBorder="1" applyAlignment="1">
      <alignment horizontal="center" vertical="center" wrapText="1"/>
    </xf>
    <xf numFmtId="0" fontId="9" fillId="13" borderId="41" xfId="1" applyFont="1" applyFill="1" applyBorder="1" applyAlignment="1">
      <alignment horizontal="center" vertical="center" wrapText="1"/>
    </xf>
    <xf numFmtId="0" fontId="9" fillId="14" borderId="41" xfId="1" applyFont="1" applyFill="1" applyBorder="1" applyAlignment="1">
      <alignment horizontal="center" vertical="center" wrapText="1"/>
    </xf>
    <xf numFmtId="0" fontId="9" fillId="15" borderId="41" xfId="1" applyFont="1" applyFill="1" applyBorder="1" applyAlignment="1">
      <alignment horizontal="center" vertical="center" wrapText="1"/>
    </xf>
    <xf numFmtId="0" fontId="11" fillId="0" borderId="0" xfId="1" applyFont="1" applyAlignment="1">
      <alignment horizontal="left" vertical="center" wrapText="1"/>
    </xf>
    <xf numFmtId="0" fontId="0" fillId="0" borderId="0" xfId="0" applyNumberFormat="1"/>
    <xf numFmtId="0" fontId="0" fillId="0" borderId="0" xfId="0" applyFill="1"/>
    <xf numFmtId="0" fontId="1" fillId="0" borderId="0" xfId="0" applyFont="1"/>
    <xf numFmtId="0" fontId="12" fillId="0" borderId="0" xfId="0" applyFont="1" applyAlignment="1">
      <alignment horizontal="left" vertical="center" wrapText="1"/>
    </xf>
    <xf numFmtId="0" fontId="0" fillId="0" borderId="47" xfId="0" applyBorder="1" applyAlignment="1">
      <alignment horizontal="center"/>
    </xf>
    <xf numFmtId="0" fontId="0" fillId="0" borderId="32" xfId="0" applyBorder="1" applyAlignment="1">
      <alignment horizontal="center"/>
    </xf>
    <xf numFmtId="0" fontId="14" fillId="0" borderId="43" xfId="0" applyFont="1" applyBorder="1" applyAlignment="1">
      <alignment horizontal="center" vertical="center" wrapText="1"/>
    </xf>
    <xf numFmtId="0" fontId="14" fillId="0" borderId="48" xfId="0" applyFont="1" applyBorder="1" applyAlignment="1">
      <alignment horizontal="center" vertical="center" wrapText="1"/>
    </xf>
    <xf numFmtId="0" fontId="14" fillId="0" borderId="48" xfId="0" applyFont="1" applyBorder="1" applyAlignment="1">
      <alignment horizontal="center" vertical="center"/>
    </xf>
    <xf numFmtId="0" fontId="14" fillId="0" borderId="34" xfId="0" applyFont="1" applyBorder="1" applyAlignment="1">
      <alignment horizontal="center" vertical="center"/>
    </xf>
    <xf numFmtId="0" fontId="0" fillId="0" borderId="0" xfId="0"/>
    <xf numFmtId="0" fontId="0" fillId="0" borderId="47" xfId="0" applyBorder="1" applyAlignment="1">
      <alignment horizontal="center"/>
    </xf>
    <xf numFmtId="0" fontId="0" fillId="0" borderId="32" xfId="0" applyBorder="1" applyAlignment="1">
      <alignment horizontal="center"/>
    </xf>
    <xf numFmtId="0" fontId="14" fillId="0" borderId="43" xfId="0" applyFont="1" applyBorder="1" applyAlignment="1">
      <alignment horizontal="center" vertical="center" wrapText="1"/>
    </xf>
    <xf numFmtId="0" fontId="14" fillId="0" borderId="48" xfId="0" applyFont="1" applyBorder="1" applyAlignment="1">
      <alignment horizontal="center" vertical="center" wrapText="1"/>
    </xf>
    <xf numFmtId="0" fontId="14" fillId="0" borderId="48" xfId="0" applyFont="1" applyBorder="1" applyAlignment="1">
      <alignment horizontal="center" vertical="center"/>
    </xf>
    <xf numFmtId="0" fontId="14" fillId="0" borderId="34" xfId="0" applyFont="1" applyBorder="1" applyAlignment="1">
      <alignment horizontal="center" vertical="center"/>
    </xf>
    <xf numFmtId="0" fontId="0" fillId="0" borderId="0" xfId="0" applyAlignment="1">
      <alignment horizontal="center"/>
    </xf>
    <xf numFmtId="0" fontId="14" fillId="19" borderId="42" xfId="0" applyFont="1" applyFill="1" applyBorder="1" applyAlignment="1">
      <alignment horizontal="center" wrapText="1"/>
    </xf>
    <xf numFmtId="0" fontId="14" fillId="19" borderId="47" xfId="0" applyFont="1" applyFill="1" applyBorder="1" applyAlignment="1">
      <alignment horizontal="center" wrapText="1"/>
    </xf>
    <xf numFmtId="0" fontId="14" fillId="4" borderId="43" xfId="0" applyFont="1" applyFill="1" applyBorder="1" applyAlignment="1">
      <alignment horizontal="center" vertical="center" wrapText="1"/>
    </xf>
    <xf numFmtId="0" fontId="14" fillId="4" borderId="48"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48" xfId="0" applyFont="1" applyFill="1" applyBorder="1" applyAlignment="1">
      <alignment horizontal="center" vertical="center"/>
    </xf>
    <xf numFmtId="0" fontId="14" fillId="4" borderId="34" xfId="0" applyFont="1" applyFill="1" applyBorder="1" applyAlignment="1">
      <alignment horizontal="center" vertical="center"/>
    </xf>
    <xf numFmtId="0" fontId="12" fillId="20" borderId="0" xfId="0" applyFont="1" applyFill="1" applyAlignment="1">
      <alignment horizontal="left" vertical="center" wrapText="1"/>
    </xf>
    <xf numFmtId="0" fontId="1" fillId="20" borderId="0" xfId="0" applyFont="1" applyFill="1" applyAlignment="1">
      <alignment horizontal="right"/>
    </xf>
    <xf numFmtId="0" fontId="1" fillId="20" borderId="0" xfId="0" applyFont="1" applyFill="1" applyAlignment="1">
      <alignment horizontal="right" wrapText="1"/>
    </xf>
    <xf numFmtId="0" fontId="1" fillId="20" borderId="0" xfId="0" applyFont="1" applyFill="1" applyAlignment="1">
      <alignment horizontal="center"/>
    </xf>
    <xf numFmtId="0" fontId="9" fillId="21" borderId="41" xfId="1" applyFont="1" applyFill="1" applyBorder="1" applyAlignment="1">
      <alignment horizontal="center" vertical="center" wrapText="1"/>
    </xf>
    <xf numFmtId="0" fontId="0" fillId="21" borderId="0" xfId="0" applyFill="1"/>
    <xf numFmtId="0" fontId="9" fillId="22" borderId="41" xfId="1" applyFont="1" applyFill="1" applyBorder="1" applyAlignment="1">
      <alignment horizontal="center" vertical="center" wrapText="1"/>
    </xf>
    <xf numFmtId="0" fontId="13" fillId="22" borderId="46" xfId="0" applyFont="1" applyFill="1" applyBorder="1" applyAlignment="1">
      <alignment horizontal="center" vertical="center" wrapText="1"/>
    </xf>
    <xf numFmtId="0" fontId="0" fillId="0" borderId="0" xfId="0"/>
    <xf numFmtId="1" fontId="0" fillId="0" borderId="16" xfId="0" applyNumberFormat="1" applyBorder="1" applyAlignment="1">
      <alignment horizontal="center"/>
    </xf>
    <xf numFmtId="1" fontId="0" fillId="0" borderId="33" xfId="0" applyNumberFormat="1" applyBorder="1" applyAlignment="1">
      <alignment horizontal="center"/>
    </xf>
    <xf numFmtId="0" fontId="5" fillId="0" borderId="24" xfId="0" applyFont="1" applyBorder="1" applyAlignment="1">
      <alignment horizontal="center" vertical="center"/>
    </xf>
    <xf numFmtId="0" fontId="5" fillId="0" borderId="35" xfId="0" applyFont="1" applyBorder="1" applyAlignment="1">
      <alignment horizontal="center" vertical="center"/>
    </xf>
    <xf numFmtId="0" fontId="3" fillId="0" borderId="30" xfId="0" applyFont="1" applyBorder="1" applyAlignment="1">
      <alignment horizontal="center" vertical="center" wrapText="1"/>
    </xf>
    <xf numFmtId="0" fontId="5" fillId="0" borderId="25" xfId="0" applyFont="1" applyBorder="1" applyAlignment="1">
      <alignment horizontal="center" vertical="center"/>
    </xf>
    <xf numFmtId="1" fontId="0" fillId="0" borderId="40" xfId="0" applyNumberFormat="1" applyBorder="1" applyAlignment="1">
      <alignment horizontal="center"/>
    </xf>
    <xf numFmtId="0" fontId="0" fillId="0" borderId="32" xfId="0" applyBorder="1" applyAlignment="1">
      <alignment horizontal="center"/>
    </xf>
    <xf numFmtId="1" fontId="0" fillId="0" borderId="34" xfId="0" applyNumberFormat="1" applyBorder="1" applyAlignment="1">
      <alignment horizontal="center"/>
    </xf>
    <xf numFmtId="1" fontId="0" fillId="0" borderId="36" xfId="0" applyNumberFormat="1" applyBorder="1" applyAlignment="1">
      <alignment horizontal="center"/>
    </xf>
    <xf numFmtId="1" fontId="0" fillId="0" borderId="29" xfId="0" applyNumberFormat="1" applyBorder="1" applyAlignment="1">
      <alignment horizontal="center"/>
    </xf>
    <xf numFmtId="0" fontId="0" fillId="0" borderId="34" xfId="0" applyBorder="1" applyAlignment="1">
      <alignment horizontal="center"/>
    </xf>
    <xf numFmtId="2" fontId="0" fillId="0" borderId="36" xfId="0" applyNumberFormat="1" applyBorder="1" applyAlignment="1">
      <alignment horizontal="center"/>
    </xf>
    <xf numFmtId="0" fontId="0" fillId="0" borderId="12" xfId="0" applyBorder="1" applyAlignment="1"/>
    <xf numFmtId="0" fontId="0" fillId="0" borderId="0" xfId="0" applyBorder="1" applyAlignment="1"/>
    <xf numFmtId="0" fontId="4" fillId="0" borderId="50" xfId="0" applyFont="1" applyFill="1" applyBorder="1" applyAlignment="1">
      <alignment horizontal="center" vertical="center"/>
    </xf>
    <xf numFmtId="0" fontId="4" fillId="0" borderId="51" xfId="0" applyFont="1" applyBorder="1" applyAlignment="1">
      <alignment horizontal="center" vertical="center" wrapText="1"/>
    </xf>
    <xf numFmtId="0" fontId="15" fillId="0" borderId="51" xfId="0" applyFont="1" applyBorder="1" applyAlignment="1">
      <alignment wrapText="1"/>
    </xf>
    <xf numFmtId="2" fontId="4" fillId="0" borderId="51" xfId="0" applyNumberFormat="1" applyFont="1" applyBorder="1" applyAlignment="1">
      <alignment horizontal="center" vertical="center" wrapText="1"/>
    </xf>
    <xf numFmtId="0" fontId="3" fillId="0" borderId="52" xfId="0" applyFont="1" applyBorder="1" applyAlignment="1">
      <alignment horizontal="center" vertical="center"/>
    </xf>
    <xf numFmtId="0" fontId="0" fillId="0" borderId="53" xfId="0" applyBorder="1"/>
    <xf numFmtId="0" fontId="0" fillId="0" borderId="54" xfId="0" applyBorder="1"/>
    <xf numFmtId="2" fontId="0" fillId="0" borderId="55" xfId="0" applyNumberFormat="1" applyBorder="1" applyAlignment="1">
      <alignment horizontal="center"/>
    </xf>
    <xf numFmtId="2" fontId="0" fillId="0" borderId="56" xfId="0" applyNumberFormat="1" applyBorder="1" applyAlignment="1">
      <alignment horizontal="center"/>
    </xf>
    <xf numFmtId="2" fontId="0" fillId="0" borderId="54" xfId="0" applyNumberFormat="1" applyBorder="1" applyAlignment="1">
      <alignment horizontal="center"/>
    </xf>
    <xf numFmtId="2" fontId="0" fillId="0" borderId="57" xfId="0" applyNumberFormat="1" applyBorder="1" applyAlignment="1">
      <alignment horizontal="center"/>
    </xf>
    <xf numFmtId="2" fontId="0" fillId="0" borderId="58" xfId="0" applyNumberFormat="1" applyBorder="1" applyAlignment="1">
      <alignment horizontal="center"/>
    </xf>
    <xf numFmtId="2" fontId="0" fillId="0" borderId="59" xfId="0" applyNumberFormat="1" applyBorder="1" applyAlignment="1">
      <alignment horizontal="center"/>
    </xf>
    <xf numFmtId="2" fontId="0" fillId="0" borderId="54" xfId="0" applyNumberFormat="1" applyBorder="1"/>
    <xf numFmtId="2" fontId="0" fillId="0" borderId="57" xfId="0" applyNumberFormat="1" applyBorder="1"/>
    <xf numFmtId="2" fontId="0" fillId="0" borderId="58" xfId="0" applyNumberFormat="1" applyBorder="1"/>
    <xf numFmtId="2" fontId="0" fillId="0" borderId="59" xfId="0" applyNumberFormat="1" applyBorder="1"/>
    <xf numFmtId="0" fontId="0" fillId="0" borderId="60" xfId="0" applyBorder="1"/>
    <xf numFmtId="0" fontId="0" fillId="0" borderId="61" xfId="0" applyBorder="1"/>
    <xf numFmtId="2" fontId="0" fillId="0" borderId="61" xfId="0" applyNumberFormat="1" applyBorder="1"/>
    <xf numFmtId="2" fontId="0" fillId="0" borderId="62" xfId="0" applyNumberFormat="1" applyBorder="1"/>
    <xf numFmtId="0" fontId="0" fillId="0" borderId="63" xfId="0" applyBorder="1"/>
    <xf numFmtId="0" fontId="0" fillId="0" borderId="55" xfId="0" applyBorder="1"/>
    <xf numFmtId="0" fontId="0" fillId="0" borderId="64" xfId="0" applyBorder="1"/>
    <xf numFmtId="0" fontId="0" fillId="0" borderId="58" xfId="0" applyBorder="1"/>
    <xf numFmtId="0" fontId="0" fillId="0" borderId="45" xfId="0" applyBorder="1"/>
    <xf numFmtId="0" fontId="0" fillId="0" borderId="65" xfId="0" applyBorder="1"/>
    <xf numFmtId="2" fontId="0" fillId="0" borderId="65" xfId="0" applyNumberFormat="1" applyBorder="1" applyAlignment="1">
      <alignment horizontal="center"/>
    </xf>
    <xf numFmtId="0" fontId="0" fillId="0" borderId="61" xfId="0" applyBorder="1" applyAlignment="1">
      <alignment horizontal="center"/>
    </xf>
    <xf numFmtId="2" fontId="0" fillId="0" borderId="61" xfId="0" applyNumberFormat="1" applyBorder="1" applyAlignment="1">
      <alignment horizontal="center"/>
    </xf>
    <xf numFmtId="2" fontId="0" fillId="0" borderId="62" xfId="0" applyNumberFormat="1" applyBorder="1" applyAlignment="1">
      <alignment horizontal="center"/>
    </xf>
    <xf numFmtId="0" fontId="0" fillId="3" borderId="55" xfId="0" applyFill="1" applyBorder="1" applyAlignment="1">
      <alignment horizontal="center"/>
    </xf>
    <xf numFmtId="0" fontId="0" fillId="0" borderId="55" xfId="0" applyBorder="1" applyAlignment="1">
      <alignment horizontal="center"/>
    </xf>
    <xf numFmtId="0" fontId="0" fillId="3" borderId="54" xfId="0" applyFill="1" applyBorder="1" applyAlignment="1">
      <alignment horizontal="center"/>
    </xf>
    <xf numFmtId="0" fontId="0" fillId="0" borderId="54" xfId="0" applyBorder="1" applyAlignment="1">
      <alignment horizontal="center"/>
    </xf>
    <xf numFmtId="0" fontId="0" fillId="3" borderId="58" xfId="0" applyFill="1" applyBorder="1" applyAlignment="1">
      <alignment horizontal="center"/>
    </xf>
    <xf numFmtId="0" fontId="0" fillId="0" borderId="58" xfId="0" applyBorder="1" applyAlignment="1">
      <alignment horizontal="center"/>
    </xf>
    <xf numFmtId="0" fontId="0" fillId="3" borderId="65" xfId="0" applyFill="1" applyBorder="1" applyAlignment="1">
      <alignment horizontal="center"/>
    </xf>
    <xf numFmtId="0" fontId="0" fillId="0" borderId="65" xfId="0" applyBorder="1" applyAlignment="1">
      <alignment horizontal="center"/>
    </xf>
    <xf numFmtId="0" fontId="0" fillId="5" borderId="54" xfId="0" applyFill="1" applyBorder="1" applyAlignment="1">
      <alignment horizontal="center"/>
    </xf>
    <xf numFmtId="0" fontId="0" fillId="7" borderId="58" xfId="0" applyFill="1" applyBorder="1" applyAlignment="1">
      <alignment horizontal="center"/>
    </xf>
    <xf numFmtId="0" fontId="0" fillId="6" borderId="55" xfId="0" applyFill="1" applyBorder="1" applyAlignment="1">
      <alignment horizontal="center"/>
    </xf>
    <xf numFmtId="0" fontId="0" fillId="6" borderId="54" xfId="0" applyFill="1" applyBorder="1" applyAlignment="1">
      <alignment horizontal="center"/>
    </xf>
    <xf numFmtId="0" fontId="0" fillId="6" borderId="65" xfId="0" applyFill="1" applyBorder="1" applyAlignment="1">
      <alignment horizontal="center"/>
    </xf>
    <xf numFmtId="0" fontId="0" fillId="6" borderId="58" xfId="0" applyFill="1" applyBorder="1" applyAlignment="1">
      <alignment horizontal="center"/>
    </xf>
    <xf numFmtId="0" fontId="0" fillId="6" borderId="54" xfId="0" applyFill="1" applyBorder="1"/>
    <xf numFmtId="0" fontId="0" fillId="6" borderId="58" xfId="0" applyFill="1" applyBorder="1"/>
    <xf numFmtId="0" fontId="0" fillId="6" borderId="65" xfId="0" applyFill="1" applyBorder="1"/>
    <xf numFmtId="0" fontId="0" fillId="7" borderId="54" xfId="0" applyFill="1" applyBorder="1" applyAlignment="1">
      <alignment horizontal="center"/>
    </xf>
    <xf numFmtId="1" fontId="0" fillId="0" borderId="31" xfId="0" applyNumberFormat="1" applyFill="1" applyBorder="1" applyAlignment="1">
      <alignment horizontal="center"/>
    </xf>
    <xf numFmtId="1" fontId="0" fillId="0" borderId="33" xfId="0" applyNumberFormat="1" applyFill="1" applyBorder="1" applyAlignment="1">
      <alignment horizontal="center"/>
    </xf>
    <xf numFmtId="2" fontId="0" fillId="0" borderId="45" xfId="0" applyNumberFormat="1" applyBorder="1" applyAlignment="1">
      <alignment horizontal="center"/>
    </xf>
    <xf numFmtId="2" fontId="0" fillId="0" borderId="28" xfId="0" applyNumberFormat="1" applyBorder="1" applyAlignment="1">
      <alignment horizontal="center"/>
    </xf>
    <xf numFmtId="2" fontId="0" fillId="0" borderId="29" xfId="0" applyNumberFormat="1" applyBorder="1" applyAlignment="1">
      <alignment horizontal="center"/>
    </xf>
    <xf numFmtId="2" fontId="4" fillId="0" borderId="45" xfId="0" applyNumberFormat="1" applyFont="1" applyBorder="1" applyAlignment="1">
      <alignment horizontal="center" vertical="center" wrapText="1"/>
    </xf>
    <xf numFmtId="0" fontId="3" fillId="0" borderId="36" xfId="0" applyFont="1" applyBorder="1" applyAlignment="1">
      <alignment horizontal="center" vertical="center"/>
    </xf>
    <xf numFmtId="1" fontId="0" fillId="0" borderId="32" xfId="0" applyNumberFormat="1" applyBorder="1" applyAlignment="1">
      <alignment horizontal="center"/>
    </xf>
    <xf numFmtId="2" fontId="0" fillId="0" borderId="53" xfId="0" applyNumberFormat="1" applyBorder="1" applyAlignment="1">
      <alignment horizontal="center"/>
    </xf>
    <xf numFmtId="2" fontId="0" fillId="0" borderId="42" xfId="0" applyNumberFormat="1" applyBorder="1" applyAlignment="1">
      <alignment horizontal="center"/>
    </xf>
    <xf numFmtId="2" fontId="0" fillId="0" borderId="32" xfId="0" applyNumberFormat="1" applyBorder="1" applyAlignment="1">
      <alignment horizontal="center"/>
    </xf>
    <xf numFmtId="2" fontId="0" fillId="0" borderId="67" xfId="0" applyNumberFormat="1" applyBorder="1" applyAlignment="1">
      <alignment horizontal="center"/>
    </xf>
    <xf numFmtId="2" fontId="0" fillId="0" borderId="68" xfId="0" applyNumberFormat="1" applyBorder="1" applyAlignment="1">
      <alignment horizontal="center"/>
    </xf>
    <xf numFmtId="1" fontId="0" fillId="0" borderId="43" xfId="0" applyNumberFormat="1" applyFill="1" applyBorder="1" applyAlignment="1">
      <alignment horizontal="center"/>
    </xf>
    <xf numFmtId="2" fontId="0" fillId="0" borderId="43" xfId="0" applyNumberFormat="1" applyBorder="1" applyAlignment="1">
      <alignment horizontal="center"/>
    </xf>
    <xf numFmtId="2" fontId="0" fillId="0" borderId="34" xfId="0" applyNumberFormat="1" applyBorder="1" applyAlignment="1">
      <alignment horizontal="center"/>
    </xf>
    <xf numFmtId="0" fontId="0" fillId="0" borderId="54" xfId="0" applyFill="1" applyBorder="1" applyAlignment="1">
      <alignment horizontal="center"/>
    </xf>
    <xf numFmtId="2" fontId="0" fillId="0" borderId="43" xfId="0" applyNumberFormat="1" applyFill="1" applyBorder="1" applyAlignment="1">
      <alignment horizontal="center"/>
    </xf>
    <xf numFmtId="0" fontId="1" fillId="0" borderId="0" xfId="0" applyFont="1" applyAlignment="1">
      <alignment vertical="center"/>
    </xf>
    <xf numFmtId="0" fontId="0" fillId="0" borderId="0" xfId="0" applyFont="1"/>
    <xf numFmtId="0" fontId="0" fillId="0" borderId="0" xfId="0" applyAlignment="1">
      <alignment wrapText="1"/>
    </xf>
    <xf numFmtId="0" fontId="0" fillId="0" borderId="0" xfId="0"/>
    <xf numFmtId="0" fontId="0" fillId="0" borderId="0" xfId="0" applyNumberFormat="1"/>
    <xf numFmtId="0" fontId="0" fillId="0" borderId="0" xfId="0"/>
    <xf numFmtId="0" fontId="0" fillId="0" borderId="0" xfId="0" applyNumberFormat="1"/>
    <xf numFmtId="0" fontId="3" fillId="0" borderId="67" xfId="0" applyFont="1" applyBorder="1" applyAlignment="1">
      <alignment horizontal="center" vertical="center"/>
    </xf>
    <xf numFmtId="0" fontId="3" fillId="0" borderId="69" xfId="0" applyFont="1" applyBorder="1" applyAlignment="1">
      <alignment horizontal="center" wrapText="1"/>
    </xf>
    <xf numFmtId="0" fontId="3" fillId="0" borderId="68" xfId="0" applyFont="1" applyBorder="1" applyAlignment="1">
      <alignment horizontal="center" vertical="center" wrapText="1"/>
    </xf>
    <xf numFmtId="0" fontId="0" fillId="0" borderId="53" xfId="0" applyBorder="1" applyAlignment="1">
      <alignment horizontal="center"/>
    </xf>
    <xf numFmtId="0" fontId="0" fillId="0" borderId="57" xfId="0" applyBorder="1"/>
    <xf numFmtId="0" fontId="0" fillId="0" borderId="60" xfId="0" applyBorder="1" applyAlignment="1">
      <alignment horizontal="center"/>
    </xf>
    <xf numFmtId="0" fontId="0" fillId="0" borderId="56" xfId="0" applyBorder="1"/>
    <xf numFmtId="0" fontId="0" fillId="0" borderId="63" xfId="0" applyBorder="1" applyAlignment="1">
      <alignment horizontal="center"/>
    </xf>
    <xf numFmtId="0" fontId="5" fillId="0" borderId="63" xfId="0" applyFont="1" applyBorder="1" applyAlignment="1">
      <alignment horizontal="center" vertical="center"/>
    </xf>
    <xf numFmtId="1" fontId="0" fillId="0" borderId="55" xfId="0" applyNumberFormat="1" applyFill="1" applyBorder="1" applyAlignment="1">
      <alignment horizontal="center"/>
    </xf>
    <xf numFmtId="0" fontId="0" fillId="3" borderId="56" xfId="0" applyFill="1" applyBorder="1" applyAlignment="1">
      <alignment horizontal="center" vertical="center"/>
    </xf>
    <xf numFmtId="0" fontId="5" fillId="0" borderId="53" xfId="0" applyFont="1" applyBorder="1" applyAlignment="1">
      <alignment horizontal="center" vertical="center"/>
    </xf>
    <xf numFmtId="1" fontId="0" fillId="0" borderId="54" xfId="0" applyNumberFormat="1" applyFill="1" applyBorder="1" applyAlignment="1">
      <alignment horizontal="center"/>
    </xf>
    <xf numFmtId="0" fontId="0" fillId="3" borderId="57" xfId="0" applyFill="1" applyBorder="1" applyAlignment="1">
      <alignment horizontal="center" vertical="center"/>
    </xf>
    <xf numFmtId="1" fontId="0" fillId="0" borderId="61" xfId="0" applyNumberFormat="1" applyFill="1" applyBorder="1" applyAlignment="1">
      <alignment horizontal="center"/>
    </xf>
    <xf numFmtId="0" fontId="0" fillId="3" borderId="62" xfId="0" applyFill="1" applyBorder="1" applyAlignment="1">
      <alignment horizontal="center" vertical="center"/>
    </xf>
    <xf numFmtId="0" fontId="0" fillId="3" borderId="61" xfId="0" applyFill="1" applyBorder="1" applyAlignment="1">
      <alignment horizontal="center"/>
    </xf>
    <xf numFmtId="0" fontId="0" fillId="0" borderId="56" xfId="0" applyBorder="1" applyAlignment="1">
      <alignment horizontal="center"/>
    </xf>
    <xf numFmtId="0" fontId="3" fillId="0" borderId="50" xfId="0" applyFont="1" applyBorder="1" applyAlignment="1">
      <alignment horizontal="center" vertical="center"/>
    </xf>
    <xf numFmtId="0" fontId="3" fillId="0" borderId="51" xfId="0" applyFont="1" applyBorder="1" applyAlignment="1">
      <alignment horizontal="center" vertical="center"/>
    </xf>
    <xf numFmtId="0" fontId="3" fillId="0" borderId="52" xfId="0" applyFont="1" applyBorder="1" applyAlignment="1">
      <alignment horizontal="center" wrapText="1"/>
    </xf>
    <xf numFmtId="0" fontId="0" fillId="0" borderId="61" xfId="0" applyFill="1" applyBorder="1" applyAlignment="1">
      <alignment horizontal="center"/>
    </xf>
    <xf numFmtId="0" fontId="0" fillId="3" borderId="56" xfId="0" applyFill="1" applyBorder="1" applyAlignment="1">
      <alignment horizontal="center"/>
    </xf>
    <xf numFmtId="0" fontId="0" fillId="3" borderId="57" xfId="0" applyFill="1" applyBorder="1" applyAlignment="1">
      <alignment horizontal="center"/>
    </xf>
    <xf numFmtId="0" fontId="0" fillId="3" borderId="62" xfId="0" applyFill="1" applyBorder="1" applyAlignment="1">
      <alignment horizontal="center"/>
    </xf>
    <xf numFmtId="49" fontId="0" fillId="0" borderId="0" xfId="0" applyNumberFormat="1" applyFill="1"/>
    <xf numFmtId="0" fontId="5" fillId="0" borderId="0" xfId="0" applyFont="1" applyBorder="1" applyAlignment="1">
      <alignment horizontal="center" vertical="center" wrapText="1"/>
    </xf>
    <xf numFmtId="0" fontId="0" fillId="0" borderId="26" xfId="0" applyBorder="1" applyAlignment="1">
      <alignment horizontal="center" vertical="center"/>
    </xf>
    <xf numFmtId="0" fontId="0" fillId="0" borderId="44" xfId="0" applyBorder="1" applyAlignment="1">
      <alignment horizontal="center" vertical="center"/>
    </xf>
    <xf numFmtId="0" fontId="0" fillId="0" borderId="27" xfId="0" applyBorder="1" applyAlignment="1">
      <alignment horizontal="center" vertical="center"/>
    </xf>
    <xf numFmtId="0" fontId="3" fillId="0" borderId="1" xfId="0" applyFont="1" applyBorder="1" applyAlignment="1">
      <alignment horizontal="center" vertical="center"/>
    </xf>
    <xf numFmtId="0" fontId="3" fillId="0" borderId="12" xfId="0" applyFont="1" applyBorder="1" applyAlignment="1">
      <alignment horizontal="center" vertical="center"/>
    </xf>
    <xf numFmtId="0" fontId="3" fillId="0" borderId="26" xfId="0" applyFont="1" applyBorder="1" applyAlignment="1">
      <alignment horizontal="center" vertical="center" wrapText="1"/>
    </xf>
    <xf numFmtId="0" fontId="3" fillId="0" borderId="44" xfId="0" applyFont="1" applyBorder="1" applyAlignment="1">
      <alignment horizontal="center" vertical="center" wrapText="1"/>
    </xf>
    <xf numFmtId="0" fontId="1" fillId="0" borderId="23" xfId="0" applyFont="1" applyBorder="1" applyAlignment="1">
      <alignment horizontal="center"/>
    </xf>
    <xf numFmtId="0" fontId="0" fillId="0" borderId="2" xfId="0" applyBorder="1" applyAlignment="1">
      <alignment horizontal="center"/>
    </xf>
    <xf numFmtId="0" fontId="6" fillId="0" borderId="26" xfId="0" applyFont="1" applyBorder="1" applyAlignment="1">
      <alignment horizontal="center" vertical="center"/>
    </xf>
    <xf numFmtId="0" fontId="6" fillId="0" borderId="44" xfId="0" applyFont="1" applyBorder="1" applyAlignment="1">
      <alignment horizontal="center" vertical="center"/>
    </xf>
    <xf numFmtId="0" fontId="6" fillId="0" borderId="27" xfId="0" applyFont="1" applyBorder="1" applyAlignment="1">
      <alignment horizontal="center" vertical="center"/>
    </xf>
    <xf numFmtId="0" fontId="14" fillId="0" borderId="26" xfId="0" applyFont="1" applyBorder="1" applyAlignment="1">
      <alignment horizontal="center" vertical="center"/>
    </xf>
    <xf numFmtId="0" fontId="14" fillId="0" borderId="44" xfId="0" applyFont="1" applyBorder="1" applyAlignment="1">
      <alignment horizontal="center" vertical="center"/>
    </xf>
    <xf numFmtId="0" fontId="14" fillId="0" borderId="35" xfId="0" applyFont="1" applyBorder="1" applyAlignment="1">
      <alignment horizontal="center" vertical="center"/>
    </xf>
    <xf numFmtId="0" fontId="14" fillId="0" borderId="27" xfId="0" applyFont="1"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66" xfId="0" applyBorder="1" applyAlignment="1">
      <alignment horizontal="center" vertical="center"/>
    </xf>
    <xf numFmtId="0" fontId="0" fillId="0" borderId="35" xfId="0" applyBorder="1" applyAlignment="1">
      <alignment horizontal="center" vertical="center"/>
    </xf>
    <xf numFmtId="0" fontId="5" fillId="0" borderId="26"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27" xfId="0" applyFont="1" applyBorder="1" applyAlignment="1">
      <alignment horizontal="center" vertical="center" wrapText="1"/>
    </xf>
    <xf numFmtId="0" fontId="0" fillId="0" borderId="23" xfId="0" applyBorder="1" applyAlignment="1">
      <alignment horizontal="center" vertical="center"/>
    </xf>
    <xf numFmtId="0" fontId="0" fillId="0" borderId="0" xfId="0" applyAlignment="1">
      <alignment horizontal="center" vertical="center"/>
    </xf>
    <xf numFmtId="0" fontId="3" fillId="0" borderId="26" xfId="0" applyFont="1" applyBorder="1" applyAlignment="1">
      <alignment horizontal="center" vertical="center"/>
    </xf>
    <xf numFmtId="0" fontId="3" fillId="0" borderId="44" xfId="0" applyFont="1" applyBorder="1" applyAlignment="1">
      <alignment horizontal="center" vertical="center"/>
    </xf>
    <xf numFmtId="0" fontId="1" fillId="0" borderId="0" xfId="0" applyFont="1" applyAlignment="1">
      <alignment horizontal="center"/>
    </xf>
    <xf numFmtId="0" fontId="3" fillId="0" borderId="6" xfId="0" applyFont="1" applyBorder="1" applyAlignment="1">
      <alignment horizontal="center" vertical="center"/>
    </xf>
    <xf numFmtId="0" fontId="3" fillId="0" borderId="13" xfId="0" applyFont="1" applyBorder="1" applyAlignment="1">
      <alignment horizontal="center" vertical="center" wrapText="1"/>
    </xf>
    <xf numFmtId="0" fontId="3" fillId="0" borderId="7" xfId="0" applyFont="1" applyBorder="1" applyAlignment="1">
      <alignment horizontal="center" vertical="center" wrapText="1"/>
    </xf>
    <xf numFmtId="0" fontId="1" fillId="0" borderId="20" xfId="0" applyFont="1" applyBorder="1" applyAlignment="1">
      <alignment horizontal="center"/>
    </xf>
    <xf numFmtId="0" fontId="1" fillId="0" borderId="22" xfId="0" applyFont="1" applyBorder="1" applyAlignment="1">
      <alignment horizontal="center"/>
    </xf>
    <xf numFmtId="0" fontId="1" fillId="0" borderId="21" xfId="0" applyFont="1" applyBorder="1" applyAlignment="1">
      <alignment horizontal="center"/>
    </xf>
    <xf numFmtId="0" fontId="1" fillId="0" borderId="3"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3" fillId="0" borderId="20" xfId="0" applyFont="1" applyBorder="1" applyAlignment="1">
      <alignment horizontal="center" vertical="center"/>
    </xf>
    <xf numFmtId="0" fontId="3" fillId="0" borderId="27" xfId="0" applyFont="1" applyBorder="1" applyAlignment="1">
      <alignment horizontal="center" vertical="center" wrapText="1"/>
    </xf>
    <xf numFmtId="0" fontId="0" fillId="18" borderId="49" xfId="0" applyFill="1"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Trimethoprim in Supernatant</a:t>
            </a:r>
          </a:p>
          <a:p>
            <a:pPr>
              <a:defRPr/>
            </a:pPr>
            <a:r>
              <a:rPr lang="en-US" b="1"/>
              <a:t>(Treatment with 5 uM of</a:t>
            </a:r>
            <a:r>
              <a:rPr lang="en-US" b="1" baseline="0"/>
              <a:t> drug)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42236666725384"/>
          <c:y val="0.29720270859559483"/>
          <c:w val="0.72741038242702882"/>
          <c:h val="0.54470021968257099"/>
        </c:manualLayout>
      </c:layout>
      <c:barChart>
        <c:barDir val="col"/>
        <c:grouping val="clustered"/>
        <c:varyColors val="0"/>
        <c:ser>
          <c:idx val="0"/>
          <c:order val="0"/>
          <c:tx>
            <c:v>WT</c:v>
          </c:tx>
          <c:spPr>
            <a:solidFill>
              <a:schemeClr val="accent1"/>
            </a:solidFill>
            <a:ln>
              <a:noFill/>
            </a:ln>
            <a:effectLst/>
          </c:spPr>
          <c:invertIfNegative val="0"/>
          <c:errBars>
            <c:errBarType val="both"/>
            <c:errValType val="cust"/>
            <c:noEndCap val="0"/>
            <c:plus>
              <c:numRef>
                <c:f>'TMP Supernatant'!$AL$21:$AL$22</c:f>
                <c:numCache>
                  <c:formatCode>General</c:formatCode>
                  <c:ptCount val="2"/>
                  <c:pt idx="0">
                    <c:v>26.457513110645905</c:v>
                  </c:pt>
                  <c:pt idx="1">
                    <c:v>66.583281184793933</c:v>
                  </c:pt>
                </c:numCache>
              </c:numRef>
            </c:plus>
            <c:minus>
              <c:numRef>
                <c:f>'TMP Supernatant'!$AL$21:$AL$22</c:f>
                <c:numCache>
                  <c:formatCode>General</c:formatCode>
                  <c:ptCount val="2"/>
                  <c:pt idx="0">
                    <c:v>26.457513110645905</c:v>
                  </c:pt>
                  <c:pt idx="1">
                    <c:v>66.583281184793933</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'TMP Supernatant'!$AK$21:$AK$22</c:f>
              <c:numCache>
                <c:formatCode>0</c:formatCode>
                <c:ptCount val="2"/>
                <c:pt idx="0">
                  <c:v>1195</c:v>
                </c:pt>
                <c:pt idx="1">
                  <c:v>1188.3333333333333</c:v>
                </c:pt>
              </c:numCache>
            </c:numRef>
          </c:val>
          <c:extLst>
            <c:ext xmlns:c16="http://schemas.microsoft.com/office/drawing/2014/chart" uri="{C3380CC4-5D6E-409C-BE32-E72D297353CC}">
              <c16:uniqueId val="{00000000-6271-4915-BAA3-8D604AAF905A}"/>
            </c:ext>
          </c:extLst>
        </c:ser>
        <c:ser>
          <c:idx val="1"/>
          <c:order val="1"/>
          <c:tx>
            <c:v>L28R</c:v>
          </c:tx>
          <c:spPr>
            <a:solidFill>
              <a:schemeClr val="accent2"/>
            </a:solidFill>
            <a:ln>
              <a:noFill/>
            </a:ln>
            <a:effectLst/>
          </c:spPr>
          <c:invertIfNegative val="0"/>
          <c:errBars>
            <c:errBarType val="both"/>
            <c:errValType val="cust"/>
            <c:noEndCap val="0"/>
            <c:plus>
              <c:numRef>
                <c:f>'TMP Supernatant'!$AL$25:$AL$26</c:f>
                <c:numCache>
                  <c:formatCode>General</c:formatCode>
                  <c:ptCount val="2"/>
                  <c:pt idx="0">
                    <c:v>43.684474740270524</c:v>
                  </c:pt>
                  <c:pt idx="1">
                    <c:v>20.207259421636902</c:v>
                  </c:pt>
                </c:numCache>
              </c:numRef>
            </c:plus>
            <c:minus>
              <c:numRef>
                <c:f>'TMP Supernatant'!$AL$25:$AL$26</c:f>
                <c:numCache>
                  <c:formatCode>General</c:formatCode>
                  <c:ptCount val="2"/>
                  <c:pt idx="0">
                    <c:v>43.684474740270524</c:v>
                  </c:pt>
                  <c:pt idx="1">
                    <c:v>20.207259421636902</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'TMP Supernatant'!$AK$25:$AK$26</c:f>
              <c:numCache>
                <c:formatCode>0</c:formatCode>
                <c:ptCount val="2"/>
                <c:pt idx="0">
                  <c:v>1201.6666666666667</c:v>
                </c:pt>
                <c:pt idx="1">
                  <c:v>1211.6666666666667</c:v>
                </c:pt>
              </c:numCache>
            </c:numRef>
          </c:val>
          <c:extLst>
            <c:ext xmlns:c16="http://schemas.microsoft.com/office/drawing/2014/chart" uri="{C3380CC4-5D6E-409C-BE32-E72D297353CC}">
              <c16:uniqueId val="{00000001-6271-4915-BAA3-8D604AAF905A}"/>
            </c:ext>
          </c:extLst>
        </c:ser>
        <c:ser>
          <c:idx val="2"/>
          <c:order val="2"/>
          <c:tx>
            <c:v>BW25113</c:v>
          </c:tx>
          <c:spPr>
            <a:solidFill>
              <a:schemeClr val="accent3"/>
            </a:solidFill>
            <a:ln>
              <a:noFill/>
            </a:ln>
            <a:effectLst/>
          </c:spPr>
          <c:invertIfNegative val="0"/>
          <c:errBars>
            <c:errBarType val="both"/>
            <c:errValType val="cust"/>
            <c:noEndCap val="0"/>
            <c:plus>
              <c:numRef>
                <c:f>'TMP Supernatant'!$AL$29:$AL$30</c:f>
                <c:numCache>
                  <c:formatCode>General</c:formatCode>
                  <c:ptCount val="2"/>
                  <c:pt idx="0">
                    <c:v>20.816659994661329</c:v>
                  </c:pt>
                  <c:pt idx="1">
                    <c:v>22.546248764114473</c:v>
                  </c:pt>
                </c:numCache>
              </c:numRef>
            </c:plus>
            <c:minus>
              <c:numRef>
                <c:f>'TMP Supernatant'!$AL$29:$AL$30</c:f>
                <c:numCache>
                  <c:formatCode>General</c:formatCode>
                  <c:ptCount val="2"/>
                  <c:pt idx="0">
                    <c:v>20.816659994661329</c:v>
                  </c:pt>
                  <c:pt idx="1">
                    <c:v>22.546248764114473</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'TMP Supernatant'!$AK$29:$AK$30</c:f>
              <c:numCache>
                <c:formatCode>0</c:formatCode>
                <c:ptCount val="2"/>
                <c:pt idx="0">
                  <c:v>1178.3333333333333</c:v>
                </c:pt>
                <c:pt idx="1">
                  <c:v>1121.6666666666667</c:v>
                </c:pt>
              </c:numCache>
            </c:numRef>
          </c:val>
          <c:extLst>
            <c:ext xmlns:c16="http://schemas.microsoft.com/office/drawing/2014/chart" uri="{C3380CC4-5D6E-409C-BE32-E72D297353CC}">
              <c16:uniqueId val="{00000002-6271-4915-BAA3-8D604AAF905A}"/>
            </c:ext>
          </c:extLst>
        </c:ser>
        <c:ser>
          <c:idx val="3"/>
          <c:order val="3"/>
          <c:tx>
            <c:strRef>
              <c:f>'TMP Supernatant'!$AH$31:$AH$34</c:f>
              <c:strCache>
                <c:ptCount val="4"/>
                <c:pt idx="0">
                  <c:v>∆TolC</c:v>
                </c:pt>
              </c:strCache>
            </c:strRef>
          </c:tx>
          <c:spPr>
            <a:solidFill>
              <a:schemeClr val="accent4"/>
            </a:solidFill>
            <a:ln>
              <a:noFill/>
            </a:ln>
            <a:effectLst/>
          </c:spPr>
          <c:invertIfNegative val="0"/>
          <c:errBars>
            <c:errBarType val="both"/>
            <c:errValType val="cust"/>
            <c:noEndCap val="0"/>
            <c:plus>
              <c:numRef>
                <c:f>'TMP Supernatant'!$AL$33:$AL$34</c:f>
                <c:numCache>
                  <c:formatCode>General</c:formatCode>
                  <c:ptCount val="2"/>
                  <c:pt idx="0">
                    <c:v>8.6602540378443873</c:v>
                  </c:pt>
                  <c:pt idx="1">
                    <c:v>10.408329997330663</c:v>
                  </c:pt>
                </c:numCache>
              </c:numRef>
            </c:plus>
            <c:minus>
              <c:numRef>
                <c:f>'TMP Supernatant'!$AL$33:$AL$34</c:f>
                <c:numCache>
                  <c:formatCode>General</c:formatCode>
                  <c:ptCount val="2"/>
                  <c:pt idx="0">
                    <c:v>8.6602540378443873</c:v>
                  </c:pt>
                  <c:pt idx="1">
                    <c:v>10.408329997330663</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'TMP Supernatant'!$AK$33:$AK$34</c:f>
              <c:numCache>
                <c:formatCode>0</c:formatCode>
                <c:ptCount val="2"/>
                <c:pt idx="0">
                  <c:v>1135</c:v>
                </c:pt>
                <c:pt idx="1">
                  <c:v>1108.3333333333333</c:v>
                </c:pt>
              </c:numCache>
            </c:numRef>
          </c:val>
          <c:extLst>
            <c:ext xmlns:c16="http://schemas.microsoft.com/office/drawing/2014/chart" uri="{C3380CC4-5D6E-409C-BE32-E72D297353CC}">
              <c16:uniqueId val="{00000003-6271-4915-BAA3-8D604AAF905A}"/>
            </c:ext>
          </c:extLst>
        </c:ser>
        <c:dLbls>
          <c:showLegendKey val="0"/>
          <c:showVal val="0"/>
          <c:showCatName val="0"/>
          <c:showSerName val="0"/>
          <c:showPercent val="0"/>
          <c:showBubbleSize val="0"/>
        </c:dLbls>
        <c:gapWidth val="219"/>
        <c:overlap val="-27"/>
        <c:axId val="477616472"/>
        <c:axId val="477620080"/>
      </c:barChart>
      <c:catAx>
        <c:axId val="477616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Time (hour)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620080"/>
        <c:crosses val="autoZero"/>
        <c:auto val="1"/>
        <c:lblAlgn val="ctr"/>
        <c:lblOffset val="100"/>
        <c:noMultiLvlLbl val="0"/>
      </c:catAx>
      <c:valAx>
        <c:axId val="477620080"/>
        <c:scaling>
          <c:orientation val="minMax"/>
          <c:max val="200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Concentration</a:t>
                </a:r>
                <a:r>
                  <a:rPr lang="en-US" baseline="0"/>
                  <a:t> (ng/mL)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616472"/>
        <c:crosses val="autoZero"/>
        <c:crossBetween val="between"/>
        <c:majorUnit val="500"/>
      </c:valAx>
      <c:spPr>
        <a:noFill/>
        <a:ln>
          <a:noFill/>
        </a:ln>
        <a:effectLst/>
      </c:spPr>
    </c:plotArea>
    <c:legend>
      <c:legendPos val="r"/>
      <c:layout>
        <c:manualLayout>
          <c:xMode val="edge"/>
          <c:yMode val="edge"/>
          <c:x val="0.80764413477660668"/>
          <c:y val="0.17870214499049689"/>
          <c:w val="0.15387506091939851"/>
          <c:h val="0.242589298979137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202909418931329"/>
          <c:y val="0.16820861678004534"/>
          <c:w val="0.8318840579710145"/>
          <c:h val="0.63041584087703317"/>
        </c:manualLayout>
      </c:layout>
      <c:scatterChart>
        <c:scatterStyle val="lineMarker"/>
        <c:varyColors val="0"/>
        <c:ser>
          <c:idx val="0"/>
          <c:order val="0"/>
          <c:tx>
            <c:v>Experiment (1)</c:v>
          </c:tx>
          <c:spPr>
            <a:ln w="19050">
              <a:noFill/>
            </a:ln>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BCA!$P$4:$V$4</c:f>
              <c:numCache>
                <c:formatCode>General</c:formatCode>
                <c:ptCount val="7"/>
                <c:pt idx="0">
                  <c:v>0.64749999999999996</c:v>
                </c:pt>
                <c:pt idx="1">
                  <c:v>0.37249999999999994</c:v>
                </c:pt>
                <c:pt idx="2">
                  <c:v>0.18549999999999997</c:v>
                </c:pt>
                <c:pt idx="3">
                  <c:v>9.35E-2</c:v>
                </c:pt>
                <c:pt idx="4">
                  <c:v>4.6499999999999986E-2</c:v>
                </c:pt>
                <c:pt idx="5">
                  <c:v>2.1499999999999991E-2</c:v>
                </c:pt>
                <c:pt idx="6">
                  <c:v>-5.0000000000000044E-4</c:v>
                </c:pt>
              </c:numCache>
            </c:numRef>
          </c:xVal>
          <c:yVal>
            <c:numRef>
              <c:f>BCA!$P$5:$V$5</c:f>
              <c:numCache>
                <c:formatCode>General</c:formatCode>
                <c:ptCount val="7"/>
                <c:pt idx="0">
                  <c:v>2</c:v>
                </c:pt>
                <c:pt idx="1">
                  <c:v>1</c:v>
                </c:pt>
                <c:pt idx="2">
                  <c:v>0.5</c:v>
                </c:pt>
                <c:pt idx="3">
                  <c:v>0.25</c:v>
                </c:pt>
                <c:pt idx="4">
                  <c:v>0.125</c:v>
                </c:pt>
                <c:pt idx="5">
                  <c:v>6.25E-2</c:v>
                </c:pt>
                <c:pt idx="6">
                  <c:v>0</c:v>
                </c:pt>
              </c:numCache>
            </c:numRef>
          </c:yVal>
          <c:smooth val="0"/>
          <c:extLst>
            <c:ext xmlns:c16="http://schemas.microsoft.com/office/drawing/2014/chart" uri="{C3380CC4-5D6E-409C-BE32-E72D297353CC}">
              <c16:uniqueId val="{00000001-2303-47CA-92D5-C262B434A132}"/>
            </c:ext>
          </c:extLst>
        </c:ser>
        <c:dLbls>
          <c:showLegendKey val="0"/>
          <c:showVal val="0"/>
          <c:showCatName val="0"/>
          <c:showSerName val="0"/>
          <c:showPercent val="0"/>
          <c:showBubbleSize val="0"/>
        </c:dLbls>
        <c:axId val="253775688"/>
        <c:axId val="1"/>
      </c:scatterChart>
      <c:valAx>
        <c:axId val="253775688"/>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US"/>
                  <a:t> Value</a:t>
                </a:r>
                <a:r>
                  <a:rPr lang="en-US" baseline="0"/>
                  <a:t> of  Intensity after background subtraction</a:t>
                </a:r>
                <a:endParaRPr lang="en-US"/>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At val="0"/>
        <c:crossBetween val="midCat"/>
      </c:val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Protein concentration (mg/mL)</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775688"/>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Trimethoprim in Pellets</a:t>
            </a:r>
          </a:p>
          <a:p>
            <a:pPr>
              <a:defRPr/>
            </a:pPr>
            <a:r>
              <a:rPr lang="en-US" b="1"/>
              <a:t>(Treatment with 5 uM of</a:t>
            </a:r>
            <a:r>
              <a:rPr lang="en-US" b="1" baseline="0"/>
              <a:t> drug)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052422230674411"/>
          <c:y val="0.2046841891242468"/>
          <c:w val="0.7111097753033484"/>
          <c:h val="0.63321104580237331"/>
        </c:manualLayout>
      </c:layout>
      <c:barChart>
        <c:barDir val="col"/>
        <c:grouping val="clustered"/>
        <c:varyColors val="0"/>
        <c:ser>
          <c:idx val="0"/>
          <c:order val="0"/>
          <c:tx>
            <c:v>WT</c:v>
          </c:tx>
          <c:spPr>
            <a:solidFill>
              <a:schemeClr val="accent1"/>
            </a:solidFill>
            <a:ln>
              <a:noFill/>
            </a:ln>
            <a:effectLst/>
          </c:spPr>
          <c:invertIfNegative val="0"/>
          <c:errBars>
            <c:errBarType val="both"/>
            <c:errValType val="cust"/>
            <c:noEndCap val="0"/>
            <c:plus>
              <c:numRef>
                <c:f>'TMP Pellets'!$AL$21:$AL$22</c:f>
                <c:numCache>
                  <c:formatCode>General</c:formatCode>
                  <c:ptCount val="2"/>
                  <c:pt idx="0">
                    <c:v>3.8220947342746325</c:v>
                  </c:pt>
                  <c:pt idx="1">
                    <c:v>2.0999446188777644</c:v>
                  </c:pt>
                </c:numCache>
              </c:numRef>
            </c:plus>
            <c:minus>
              <c:numRef>
                <c:f>'TMP Pellets'!$AL$21:$AL$22</c:f>
                <c:numCache>
                  <c:formatCode>General</c:formatCode>
                  <c:ptCount val="2"/>
                  <c:pt idx="0">
                    <c:v>3.8220947342746325</c:v>
                  </c:pt>
                  <c:pt idx="1">
                    <c:v>2.0999446188777644</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'TMP Pellets'!$AK$21:$AK$22</c:f>
              <c:numCache>
                <c:formatCode>0.00</c:formatCode>
                <c:ptCount val="2"/>
                <c:pt idx="0">
                  <c:v>22.845360990613504</c:v>
                </c:pt>
                <c:pt idx="1">
                  <c:v>16.478087473334874</c:v>
                </c:pt>
              </c:numCache>
            </c:numRef>
          </c:val>
          <c:extLst>
            <c:ext xmlns:c16="http://schemas.microsoft.com/office/drawing/2014/chart" uri="{C3380CC4-5D6E-409C-BE32-E72D297353CC}">
              <c16:uniqueId val="{00000000-ADF8-4C19-8AA8-205440952243}"/>
            </c:ext>
          </c:extLst>
        </c:ser>
        <c:ser>
          <c:idx val="1"/>
          <c:order val="1"/>
          <c:tx>
            <c:v>L28R</c:v>
          </c:tx>
          <c:spPr>
            <a:solidFill>
              <a:schemeClr val="accent2"/>
            </a:solidFill>
            <a:ln>
              <a:noFill/>
            </a:ln>
            <a:effectLst/>
          </c:spPr>
          <c:invertIfNegative val="0"/>
          <c:errBars>
            <c:errBarType val="both"/>
            <c:errValType val="cust"/>
            <c:noEndCap val="0"/>
            <c:plus>
              <c:numRef>
                <c:f>'TMP Pellets'!$AL$25:$AL$26</c:f>
                <c:numCache>
                  <c:formatCode>General</c:formatCode>
                  <c:ptCount val="2"/>
                  <c:pt idx="0">
                    <c:v>2.7398711516788152</c:v>
                  </c:pt>
                  <c:pt idx="1">
                    <c:v>2.9159984512947941</c:v>
                  </c:pt>
                </c:numCache>
              </c:numRef>
            </c:plus>
            <c:minus>
              <c:numRef>
                <c:f>'TMP Pellets'!$AL$25:$AL$26</c:f>
                <c:numCache>
                  <c:formatCode>General</c:formatCode>
                  <c:ptCount val="2"/>
                  <c:pt idx="0">
                    <c:v>2.7398711516788152</c:v>
                  </c:pt>
                  <c:pt idx="1">
                    <c:v>2.9159984512947941</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'TMP Pellets'!$AK$25:$AK$26</c:f>
              <c:numCache>
                <c:formatCode>0.00</c:formatCode>
                <c:ptCount val="2"/>
                <c:pt idx="0">
                  <c:v>20.878397726076511</c:v>
                </c:pt>
                <c:pt idx="1">
                  <c:v>23.884613667738645</c:v>
                </c:pt>
              </c:numCache>
            </c:numRef>
          </c:val>
          <c:extLst>
            <c:ext xmlns:c16="http://schemas.microsoft.com/office/drawing/2014/chart" uri="{C3380CC4-5D6E-409C-BE32-E72D297353CC}">
              <c16:uniqueId val="{00000001-ADF8-4C19-8AA8-205440952243}"/>
            </c:ext>
          </c:extLst>
        </c:ser>
        <c:ser>
          <c:idx val="2"/>
          <c:order val="2"/>
          <c:tx>
            <c:v>BW25113</c:v>
          </c:tx>
          <c:spPr>
            <a:solidFill>
              <a:schemeClr val="accent3"/>
            </a:solidFill>
            <a:ln>
              <a:noFill/>
            </a:ln>
            <a:effectLst/>
          </c:spPr>
          <c:invertIfNegative val="0"/>
          <c:errBars>
            <c:errBarType val="both"/>
            <c:errValType val="cust"/>
            <c:noEndCap val="0"/>
            <c:plus>
              <c:numRef>
                <c:f>'TMP Pellets'!$AL$29:$AL$30</c:f>
                <c:numCache>
                  <c:formatCode>General</c:formatCode>
                  <c:ptCount val="2"/>
                  <c:pt idx="0">
                    <c:v>2.5154039788360247</c:v>
                  </c:pt>
                  <c:pt idx="1">
                    <c:v>0.72424586197852459</c:v>
                  </c:pt>
                </c:numCache>
              </c:numRef>
            </c:plus>
            <c:minus>
              <c:numRef>
                <c:f>'TMP Pellets'!$AL$29:$AL$30</c:f>
                <c:numCache>
                  <c:formatCode>General</c:formatCode>
                  <c:ptCount val="2"/>
                  <c:pt idx="0">
                    <c:v>2.5154039788360247</c:v>
                  </c:pt>
                  <c:pt idx="1">
                    <c:v>0.72424586197852459</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'TMP Pellets'!$AK$29:$AK$30</c:f>
              <c:numCache>
                <c:formatCode>0.00</c:formatCode>
                <c:ptCount val="2"/>
                <c:pt idx="0">
                  <c:v>23.349546889821891</c:v>
                </c:pt>
                <c:pt idx="1">
                  <c:v>14.681934579898785</c:v>
                </c:pt>
              </c:numCache>
            </c:numRef>
          </c:val>
          <c:extLst>
            <c:ext xmlns:c16="http://schemas.microsoft.com/office/drawing/2014/chart" uri="{C3380CC4-5D6E-409C-BE32-E72D297353CC}">
              <c16:uniqueId val="{00000002-ADF8-4C19-8AA8-205440952243}"/>
            </c:ext>
          </c:extLst>
        </c:ser>
        <c:ser>
          <c:idx val="3"/>
          <c:order val="3"/>
          <c:tx>
            <c:strRef>
              <c:f>'TMP Pellets'!$AH$31:$AH$34</c:f>
              <c:strCache>
                <c:ptCount val="4"/>
                <c:pt idx="0">
                  <c:v>∆TolC</c:v>
                </c:pt>
              </c:strCache>
            </c:strRef>
          </c:tx>
          <c:spPr>
            <a:solidFill>
              <a:schemeClr val="accent4"/>
            </a:solidFill>
            <a:ln>
              <a:noFill/>
            </a:ln>
            <a:effectLst/>
          </c:spPr>
          <c:invertIfNegative val="0"/>
          <c:errBars>
            <c:errBarType val="both"/>
            <c:errValType val="cust"/>
            <c:noEndCap val="0"/>
            <c:plus>
              <c:numRef>
                <c:f>'TMP Pellets'!$AL$33:$AL$34</c:f>
                <c:numCache>
                  <c:formatCode>General</c:formatCode>
                  <c:ptCount val="2"/>
                  <c:pt idx="0">
                    <c:v>2.3289713366951479</c:v>
                  </c:pt>
                  <c:pt idx="1">
                    <c:v>1.9192329876298</c:v>
                  </c:pt>
                </c:numCache>
              </c:numRef>
            </c:plus>
            <c:minus>
              <c:numRef>
                <c:f>'TMP Pellets'!$AL$33:$AL$34</c:f>
                <c:numCache>
                  <c:formatCode>General</c:formatCode>
                  <c:ptCount val="2"/>
                  <c:pt idx="0">
                    <c:v>2.3289713366951479</c:v>
                  </c:pt>
                  <c:pt idx="1">
                    <c:v>1.9192329876298</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'TMP Pellets'!$AK$33:$AK$34</c:f>
              <c:numCache>
                <c:formatCode>0.00</c:formatCode>
                <c:ptCount val="2"/>
                <c:pt idx="0">
                  <c:v>31.642825627697416</c:v>
                </c:pt>
                <c:pt idx="1">
                  <c:v>16.029609774750426</c:v>
                </c:pt>
              </c:numCache>
            </c:numRef>
          </c:val>
          <c:extLst>
            <c:ext xmlns:c16="http://schemas.microsoft.com/office/drawing/2014/chart" uri="{C3380CC4-5D6E-409C-BE32-E72D297353CC}">
              <c16:uniqueId val="{00000003-ADF8-4C19-8AA8-205440952243}"/>
            </c:ext>
          </c:extLst>
        </c:ser>
        <c:dLbls>
          <c:showLegendKey val="0"/>
          <c:showVal val="0"/>
          <c:showCatName val="0"/>
          <c:showSerName val="0"/>
          <c:showPercent val="0"/>
          <c:showBubbleSize val="0"/>
        </c:dLbls>
        <c:gapWidth val="219"/>
        <c:overlap val="-27"/>
        <c:axId val="477616472"/>
        <c:axId val="477620080"/>
      </c:barChart>
      <c:catAx>
        <c:axId val="477616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Time (hour)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620080"/>
        <c:crosses val="autoZero"/>
        <c:auto val="1"/>
        <c:lblAlgn val="ctr"/>
        <c:lblOffset val="100"/>
        <c:noMultiLvlLbl val="0"/>
      </c:catAx>
      <c:valAx>
        <c:axId val="477620080"/>
        <c:scaling>
          <c:orientation val="minMax"/>
          <c:max val="10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Concentration</a:t>
                </a:r>
                <a:r>
                  <a:rPr lang="en-US" baseline="0"/>
                  <a:t> (ng/mg)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616472"/>
        <c:crosses val="autoZero"/>
        <c:crossBetween val="between"/>
        <c:majorUnit val="20"/>
      </c:valAx>
      <c:spPr>
        <a:noFill/>
        <a:ln>
          <a:noFill/>
        </a:ln>
        <a:effectLst/>
      </c:spPr>
    </c:plotArea>
    <c:legend>
      <c:legendPos val="r"/>
      <c:layout>
        <c:manualLayout>
          <c:xMode val="edge"/>
          <c:yMode val="edge"/>
          <c:x val="0.75280245100283272"/>
          <c:y val="0.25418446637832237"/>
          <c:w val="0.15387506091939851"/>
          <c:h val="0.242589298979137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MSM-V-041 in Supernatant</a:t>
            </a:r>
          </a:p>
          <a:p>
            <a:pPr>
              <a:defRPr/>
            </a:pPr>
            <a:r>
              <a:rPr lang="en-US" b="1"/>
              <a:t>(Treatment with 5 uM of</a:t>
            </a:r>
            <a:r>
              <a:rPr lang="en-US" b="1" baseline="0"/>
              <a:t> drug)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42236666725384"/>
          <c:y val="0.30689726284214475"/>
          <c:w val="0.72741038242702882"/>
          <c:h val="0.51159761279840021"/>
        </c:manualLayout>
      </c:layout>
      <c:barChart>
        <c:barDir val="col"/>
        <c:grouping val="clustered"/>
        <c:varyColors val="0"/>
        <c:ser>
          <c:idx val="0"/>
          <c:order val="0"/>
          <c:tx>
            <c:v>WT</c:v>
          </c:tx>
          <c:spPr>
            <a:solidFill>
              <a:schemeClr val="accent1"/>
            </a:solidFill>
            <a:ln>
              <a:noFill/>
            </a:ln>
            <a:effectLst/>
          </c:spPr>
          <c:invertIfNegative val="0"/>
          <c:errBars>
            <c:errBarType val="both"/>
            <c:errValType val="cust"/>
            <c:noEndCap val="0"/>
            <c:plus>
              <c:numRef>
                <c:f>'MSM-V-041 Supernatant'!$AL$21:$AL$22</c:f>
                <c:numCache>
                  <c:formatCode>General</c:formatCode>
                  <c:ptCount val="2"/>
                  <c:pt idx="0">
                    <c:v>72.629195231669755</c:v>
                  </c:pt>
                  <c:pt idx="1">
                    <c:v>118.21590417536889</c:v>
                  </c:pt>
                </c:numCache>
              </c:numRef>
            </c:plus>
            <c:minus>
              <c:numRef>
                <c:f>'MSM-V-041 Supernatant'!$AL$21:$AL$22</c:f>
                <c:numCache>
                  <c:formatCode>General</c:formatCode>
                  <c:ptCount val="2"/>
                  <c:pt idx="0">
                    <c:v>72.629195231669755</c:v>
                  </c:pt>
                  <c:pt idx="1">
                    <c:v>118.21590417536889</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'MSM-V-041 Supernatant'!$AK$21:$AK$22</c:f>
              <c:numCache>
                <c:formatCode>0</c:formatCode>
                <c:ptCount val="2"/>
                <c:pt idx="0">
                  <c:v>1655</c:v>
                </c:pt>
                <c:pt idx="1">
                  <c:v>1430</c:v>
                </c:pt>
              </c:numCache>
            </c:numRef>
          </c:val>
          <c:extLst>
            <c:ext xmlns:c16="http://schemas.microsoft.com/office/drawing/2014/chart" uri="{C3380CC4-5D6E-409C-BE32-E72D297353CC}">
              <c16:uniqueId val="{00000000-EE13-4433-A991-3F82BE05D93E}"/>
            </c:ext>
          </c:extLst>
        </c:ser>
        <c:ser>
          <c:idx val="1"/>
          <c:order val="1"/>
          <c:tx>
            <c:v>L28R</c:v>
          </c:tx>
          <c:spPr>
            <a:solidFill>
              <a:schemeClr val="accent2"/>
            </a:solidFill>
            <a:ln>
              <a:noFill/>
            </a:ln>
            <a:effectLst/>
          </c:spPr>
          <c:invertIfNegative val="0"/>
          <c:errBars>
            <c:errBarType val="both"/>
            <c:errValType val="cust"/>
            <c:noEndCap val="0"/>
            <c:plus>
              <c:numRef>
                <c:f>'MSM-V-041 Supernatant'!$AL$25:$AL$26</c:f>
                <c:numCache>
                  <c:formatCode>General</c:formatCode>
                  <c:ptCount val="2"/>
                  <c:pt idx="0">
                    <c:v>195.3415811683046</c:v>
                  </c:pt>
                  <c:pt idx="1">
                    <c:v>130</c:v>
                  </c:pt>
                </c:numCache>
              </c:numRef>
            </c:plus>
            <c:minus>
              <c:numRef>
                <c:f>'MSM-V-041 Supernatant'!$AL$25:$AL$26</c:f>
                <c:numCache>
                  <c:formatCode>General</c:formatCode>
                  <c:ptCount val="2"/>
                  <c:pt idx="0">
                    <c:v>195.3415811683046</c:v>
                  </c:pt>
                  <c:pt idx="1">
                    <c:v>130</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'MSM-V-041 Supernatant'!$AK$25:$AK$26</c:f>
              <c:numCache>
                <c:formatCode>0</c:formatCode>
                <c:ptCount val="2"/>
                <c:pt idx="0">
                  <c:v>1676.6666666666667</c:v>
                </c:pt>
                <c:pt idx="1">
                  <c:v>1300</c:v>
                </c:pt>
              </c:numCache>
            </c:numRef>
          </c:val>
          <c:extLst>
            <c:ext xmlns:c16="http://schemas.microsoft.com/office/drawing/2014/chart" uri="{C3380CC4-5D6E-409C-BE32-E72D297353CC}">
              <c16:uniqueId val="{00000001-EE13-4433-A991-3F82BE05D93E}"/>
            </c:ext>
          </c:extLst>
        </c:ser>
        <c:ser>
          <c:idx val="2"/>
          <c:order val="2"/>
          <c:tx>
            <c:v>BW25113</c:v>
          </c:tx>
          <c:spPr>
            <a:solidFill>
              <a:schemeClr val="accent3"/>
            </a:solidFill>
            <a:ln>
              <a:noFill/>
            </a:ln>
            <a:effectLst/>
          </c:spPr>
          <c:invertIfNegative val="0"/>
          <c:errBars>
            <c:errBarType val="both"/>
            <c:errValType val="cust"/>
            <c:noEndCap val="0"/>
            <c:plus>
              <c:numRef>
                <c:f>'MSM-V-041 Supernatant'!$AL$29:$AL$30</c:f>
                <c:numCache>
                  <c:formatCode>General</c:formatCode>
                  <c:ptCount val="2"/>
                  <c:pt idx="0">
                    <c:v>141.53915830374763</c:v>
                  </c:pt>
                  <c:pt idx="1">
                    <c:v>160.64972248134552</c:v>
                  </c:pt>
                </c:numCache>
              </c:numRef>
            </c:plus>
            <c:minus>
              <c:numRef>
                <c:f>'MSM-V-041 Supernatant'!$AL$29:$AL$30</c:f>
                <c:numCache>
                  <c:formatCode>General</c:formatCode>
                  <c:ptCount val="2"/>
                  <c:pt idx="0">
                    <c:v>141.53915830374763</c:v>
                  </c:pt>
                  <c:pt idx="1">
                    <c:v>160.64972248134552</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'MSM-V-041 Supernatant'!$AK$29:$AK$30</c:f>
              <c:numCache>
                <c:formatCode>0</c:formatCode>
                <c:ptCount val="2"/>
                <c:pt idx="0">
                  <c:v>1601.6666666666667</c:v>
                </c:pt>
                <c:pt idx="1">
                  <c:v>1428.3333333333333</c:v>
                </c:pt>
              </c:numCache>
            </c:numRef>
          </c:val>
          <c:extLst>
            <c:ext xmlns:c16="http://schemas.microsoft.com/office/drawing/2014/chart" uri="{C3380CC4-5D6E-409C-BE32-E72D297353CC}">
              <c16:uniqueId val="{00000002-EE13-4433-A991-3F82BE05D93E}"/>
            </c:ext>
          </c:extLst>
        </c:ser>
        <c:ser>
          <c:idx val="3"/>
          <c:order val="3"/>
          <c:tx>
            <c:strRef>
              <c:f>'TMP Supernatant'!$AH$31:$AH$34</c:f>
              <c:strCache>
                <c:ptCount val="4"/>
                <c:pt idx="0">
                  <c:v>∆TolC</c:v>
                </c:pt>
              </c:strCache>
            </c:strRef>
          </c:tx>
          <c:spPr>
            <a:solidFill>
              <a:schemeClr val="accent4"/>
            </a:solidFill>
            <a:ln>
              <a:noFill/>
            </a:ln>
            <a:effectLst/>
          </c:spPr>
          <c:invertIfNegative val="0"/>
          <c:errBars>
            <c:errBarType val="both"/>
            <c:errValType val="cust"/>
            <c:noEndCap val="0"/>
            <c:plus>
              <c:numRef>
                <c:f>'MSM-V-041 Supernatant'!$AL$33:$AL$34</c:f>
                <c:numCache>
                  <c:formatCode>General</c:formatCode>
                  <c:ptCount val="2"/>
                  <c:pt idx="0">
                    <c:v>95.393920141694565</c:v>
                  </c:pt>
                  <c:pt idx="1">
                    <c:v>140.02975874196645</c:v>
                  </c:pt>
                </c:numCache>
              </c:numRef>
            </c:plus>
            <c:minus>
              <c:numRef>
                <c:f>'MSM-V-041 Supernatant'!$AL$33:$AL$34</c:f>
                <c:numCache>
                  <c:formatCode>General</c:formatCode>
                  <c:ptCount val="2"/>
                  <c:pt idx="0">
                    <c:v>95.393920141694565</c:v>
                  </c:pt>
                  <c:pt idx="1">
                    <c:v>140.02975874196645</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'MSM-V-041 Supernatant'!$AK$33:$AK$34</c:f>
              <c:numCache>
                <c:formatCode>0</c:formatCode>
                <c:ptCount val="2"/>
                <c:pt idx="0">
                  <c:v>1555</c:v>
                </c:pt>
                <c:pt idx="1">
                  <c:v>1498.3333333333333</c:v>
                </c:pt>
              </c:numCache>
            </c:numRef>
          </c:val>
          <c:extLst>
            <c:ext xmlns:c16="http://schemas.microsoft.com/office/drawing/2014/chart" uri="{C3380CC4-5D6E-409C-BE32-E72D297353CC}">
              <c16:uniqueId val="{00000003-EE13-4433-A991-3F82BE05D93E}"/>
            </c:ext>
          </c:extLst>
        </c:ser>
        <c:dLbls>
          <c:showLegendKey val="0"/>
          <c:showVal val="0"/>
          <c:showCatName val="0"/>
          <c:showSerName val="0"/>
          <c:showPercent val="0"/>
          <c:showBubbleSize val="0"/>
        </c:dLbls>
        <c:gapWidth val="219"/>
        <c:overlap val="-27"/>
        <c:axId val="477616472"/>
        <c:axId val="477620080"/>
      </c:barChart>
      <c:catAx>
        <c:axId val="477616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Time (hour)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620080"/>
        <c:crosses val="autoZero"/>
        <c:auto val="1"/>
        <c:lblAlgn val="ctr"/>
        <c:lblOffset val="100"/>
        <c:noMultiLvlLbl val="0"/>
      </c:catAx>
      <c:valAx>
        <c:axId val="477620080"/>
        <c:scaling>
          <c:orientation val="minMax"/>
          <c:max val="200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Concentration</a:t>
                </a:r>
                <a:r>
                  <a:rPr lang="en-US" baseline="0"/>
                  <a:t> (ng/mL)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616472"/>
        <c:crosses val="autoZero"/>
        <c:crossBetween val="between"/>
        <c:majorUnit val="500"/>
      </c:valAx>
      <c:spPr>
        <a:noFill/>
        <a:ln>
          <a:noFill/>
        </a:ln>
        <a:effectLst/>
      </c:spPr>
    </c:plotArea>
    <c:legend>
      <c:legendPos val="r"/>
      <c:layout>
        <c:manualLayout>
          <c:xMode val="edge"/>
          <c:yMode val="edge"/>
          <c:x val="0.83278903243890634"/>
          <c:y val="9.3556103271024635E-2"/>
          <c:w val="0.15387506091939851"/>
          <c:h val="0.242589298979137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MSM-V-041 in Pellets</a:t>
            </a:r>
          </a:p>
          <a:p>
            <a:pPr>
              <a:defRPr/>
            </a:pPr>
            <a:r>
              <a:rPr lang="en-US" b="1"/>
              <a:t>(Treatment with 5 uM of</a:t>
            </a:r>
            <a:r>
              <a:rPr lang="en-US" b="1" baseline="0"/>
              <a:t> drug)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42236666725384"/>
          <c:y val="0.2079377682246544"/>
          <c:w val="0.72741038242702882"/>
          <c:h val="0.64518997799369782"/>
        </c:manualLayout>
      </c:layout>
      <c:barChart>
        <c:barDir val="col"/>
        <c:grouping val="clustered"/>
        <c:varyColors val="0"/>
        <c:ser>
          <c:idx val="0"/>
          <c:order val="0"/>
          <c:tx>
            <c:v>WT</c:v>
          </c:tx>
          <c:spPr>
            <a:solidFill>
              <a:schemeClr val="accent1"/>
            </a:solidFill>
            <a:ln>
              <a:noFill/>
            </a:ln>
            <a:effectLst/>
          </c:spPr>
          <c:invertIfNegative val="0"/>
          <c:errBars>
            <c:errBarType val="both"/>
            <c:errValType val="cust"/>
            <c:noEndCap val="0"/>
            <c:plus>
              <c:numRef>
                <c:f>'MSM-V-041 Pellets'!$AL$21:$AL$22</c:f>
                <c:numCache>
                  <c:formatCode>General</c:formatCode>
                  <c:ptCount val="2"/>
                  <c:pt idx="0">
                    <c:v>2.7493435713507695</c:v>
                  </c:pt>
                  <c:pt idx="1">
                    <c:v>2.4378373364371728</c:v>
                  </c:pt>
                </c:numCache>
              </c:numRef>
            </c:plus>
            <c:minus>
              <c:numRef>
                <c:f>'MSM-V-041 Pellets'!$AL$21:$AL$22</c:f>
                <c:numCache>
                  <c:formatCode>General</c:formatCode>
                  <c:ptCount val="2"/>
                  <c:pt idx="0">
                    <c:v>2.7493435713507695</c:v>
                  </c:pt>
                  <c:pt idx="1">
                    <c:v>2.4378373364371728</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'MSM-V-041 Pellets'!$AK$21:$AK$22</c:f>
              <c:numCache>
                <c:formatCode>0.00</c:formatCode>
                <c:ptCount val="2"/>
                <c:pt idx="0">
                  <c:v>19.301722989809804</c:v>
                </c:pt>
                <c:pt idx="1">
                  <c:v>24.262095259872481</c:v>
                </c:pt>
              </c:numCache>
            </c:numRef>
          </c:val>
          <c:extLst>
            <c:ext xmlns:c16="http://schemas.microsoft.com/office/drawing/2014/chart" uri="{C3380CC4-5D6E-409C-BE32-E72D297353CC}">
              <c16:uniqueId val="{00000000-06FB-4B45-89DC-FBD83AD7303C}"/>
            </c:ext>
          </c:extLst>
        </c:ser>
        <c:ser>
          <c:idx val="1"/>
          <c:order val="1"/>
          <c:tx>
            <c:v>L28R</c:v>
          </c:tx>
          <c:spPr>
            <a:solidFill>
              <a:schemeClr val="accent2"/>
            </a:solidFill>
            <a:ln>
              <a:noFill/>
            </a:ln>
            <a:effectLst/>
          </c:spPr>
          <c:invertIfNegative val="0"/>
          <c:errBars>
            <c:errBarType val="both"/>
            <c:errValType val="cust"/>
            <c:noEndCap val="0"/>
            <c:plus>
              <c:numRef>
                <c:f>'MSM-V-041 Pellets'!$AL$25:$AL$26</c:f>
                <c:numCache>
                  <c:formatCode>General</c:formatCode>
                  <c:ptCount val="2"/>
                  <c:pt idx="0">
                    <c:v>1.0665619738117478</c:v>
                  </c:pt>
                  <c:pt idx="1">
                    <c:v>5.3629578073322515</c:v>
                  </c:pt>
                </c:numCache>
              </c:numRef>
            </c:plus>
            <c:minus>
              <c:numRef>
                <c:f>'MSM-V-041 Pellets'!$AL$25:$AL$26</c:f>
                <c:numCache>
                  <c:formatCode>General</c:formatCode>
                  <c:ptCount val="2"/>
                  <c:pt idx="0">
                    <c:v>1.0665619738117478</c:v>
                  </c:pt>
                  <c:pt idx="1">
                    <c:v>5.3629578073322515</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'MSM-V-041 Pellets'!$AK$25:$AK$26</c:f>
              <c:numCache>
                <c:formatCode>0.00</c:formatCode>
                <c:ptCount val="2"/>
                <c:pt idx="0">
                  <c:v>40.546884393878095</c:v>
                </c:pt>
                <c:pt idx="1">
                  <c:v>42.67809558534892</c:v>
                </c:pt>
              </c:numCache>
            </c:numRef>
          </c:val>
          <c:extLst>
            <c:ext xmlns:c16="http://schemas.microsoft.com/office/drawing/2014/chart" uri="{C3380CC4-5D6E-409C-BE32-E72D297353CC}">
              <c16:uniqueId val="{00000001-06FB-4B45-89DC-FBD83AD7303C}"/>
            </c:ext>
          </c:extLst>
        </c:ser>
        <c:ser>
          <c:idx val="2"/>
          <c:order val="2"/>
          <c:tx>
            <c:v>BW25113</c:v>
          </c:tx>
          <c:spPr>
            <a:solidFill>
              <a:schemeClr val="accent3"/>
            </a:solidFill>
            <a:ln>
              <a:noFill/>
            </a:ln>
            <a:effectLst/>
          </c:spPr>
          <c:invertIfNegative val="0"/>
          <c:errBars>
            <c:errBarType val="both"/>
            <c:errValType val="cust"/>
            <c:noEndCap val="0"/>
            <c:plus>
              <c:numRef>
                <c:f>'MSM-V-041 Pellets'!$AL$29:$AL$30</c:f>
                <c:numCache>
                  <c:formatCode>General</c:formatCode>
                  <c:ptCount val="2"/>
                  <c:pt idx="0">
                    <c:v>3.161492211303274</c:v>
                  </c:pt>
                  <c:pt idx="1">
                    <c:v>1.2888751725593162</c:v>
                  </c:pt>
                </c:numCache>
              </c:numRef>
            </c:plus>
            <c:minus>
              <c:numRef>
                <c:f>'MSM-V-041 Pellets'!$AL$29:$AL$30</c:f>
                <c:numCache>
                  <c:formatCode>General</c:formatCode>
                  <c:ptCount val="2"/>
                  <c:pt idx="0">
                    <c:v>3.161492211303274</c:v>
                  </c:pt>
                  <c:pt idx="1">
                    <c:v>1.2888751725593162</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'MSM-V-041 Pellets'!$AK$29:$AK$30</c:f>
              <c:numCache>
                <c:formatCode>0.00</c:formatCode>
                <c:ptCount val="2"/>
                <c:pt idx="0">
                  <c:v>15.685099443262077</c:v>
                </c:pt>
                <c:pt idx="1">
                  <c:v>22.289220809760888</c:v>
                </c:pt>
              </c:numCache>
            </c:numRef>
          </c:val>
          <c:extLst>
            <c:ext xmlns:c16="http://schemas.microsoft.com/office/drawing/2014/chart" uri="{C3380CC4-5D6E-409C-BE32-E72D297353CC}">
              <c16:uniqueId val="{00000002-06FB-4B45-89DC-FBD83AD7303C}"/>
            </c:ext>
          </c:extLst>
        </c:ser>
        <c:ser>
          <c:idx val="3"/>
          <c:order val="3"/>
          <c:tx>
            <c:strRef>
              <c:f>'TMP Pellets'!$AH$31:$AH$34</c:f>
              <c:strCache>
                <c:ptCount val="4"/>
                <c:pt idx="0">
                  <c:v>∆TolC</c:v>
                </c:pt>
              </c:strCache>
            </c:strRef>
          </c:tx>
          <c:spPr>
            <a:solidFill>
              <a:schemeClr val="accent4"/>
            </a:solidFill>
            <a:ln>
              <a:noFill/>
            </a:ln>
            <a:effectLst/>
          </c:spPr>
          <c:invertIfNegative val="0"/>
          <c:errBars>
            <c:errBarType val="both"/>
            <c:errValType val="cust"/>
            <c:noEndCap val="0"/>
            <c:plus>
              <c:numRef>
                <c:f>'MSM-V-041 Pellets'!$AL$33:$AL$34</c:f>
                <c:numCache>
                  <c:formatCode>General</c:formatCode>
                  <c:ptCount val="2"/>
                  <c:pt idx="0">
                    <c:v>2.719815712713709</c:v>
                  </c:pt>
                  <c:pt idx="1">
                    <c:v>1.843932207719954</c:v>
                  </c:pt>
                </c:numCache>
              </c:numRef>
            </c:plus>
            <c:minus>
              <c:numRef>
                <c:f>'MSM-V-041 Pellets'!$AL$33:$AL$34</c:f>
                <c:numCache>
                  <c:formatCode>General</c:formatCode>
                  <c:ptCount val="2"/>
                  <c:pt idx="0">
                    <c:v>2.719815712713709</c:v>
                  </c:pt>
                  <c:pt idx="1">
                    <c:v>1.843932207719954</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'MSM-V-041 Pellets'!$AK$33:$AK$34</c:f>
              <c:numCache>
                <c:formatCode>0.00</c:formatCode>
                <c:ptCount val="2"/>
                <c:pt idx="0">
                  <c:v>21.558611523605322</c:v>
                </c:pt>
                <c:pt idx="1">
                  <c:v>27.673883719895418</c:v>
                </c:pt>
              </c:numCache>
            </c:numRef>
          </c:val>
          <c:extLst>
            <c:ext xmlns:c16="http://schemas.microsoft.com/office/drawing/2014/chart" uri="{C3380CC4-5D6E-409C-BE32-E72D297353CC}">
              <c16:uniqueId val="{00000003-06FB-4B45-89DC-FBD83AD7303C}"/>
            </c:ext>
          </c:extLst>
        </c:ser>
        <c:dLbls>
          <c:showLegendKey val="0"/>
          <c:showVal val="0"/>
          <c:showCatName val="0"/>
          <c:showSerName val="0"/>
          <c:showPercent val="0"/>
          <c:showBubbleSize val="0"/>
        </c:dLbls>
        <c:gapWidth val="219"/>
        <c:overlap val="-27"/>
        <c:axId val="477616472"/>
        <c:axId val="477620080"/>
      </c:barChart>
      <c:catAx>
        <c:axId val="477616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Time (hour)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620080"/>
        <c:crosses val="autoZero"/>
        <c:auto val="1"/>
        <c:lblAlgn val="ctr"/>
        <c:lblOffset val="100"/>
        <c:noMultiLvlLbl val="0"/>
      </c:catAx>
      <c:valAx>
        <c:axId val="477620080"/>
        <c:scaling>
          <c:orientation val="minMax"/>
          <c:max val="10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Concentration</a:t>
                </a:r>
                <a:r>
                  <a:rPr lang="en-US" baseline="0"/>
                  <a:t> (ng/mg)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616472"/>
        <c:crosses val="autoZero"/>
        <c:crossBetween val="between"/>
        <c:majorUnit val="20"/>
      </c:valAx>
      <c:spPr>
        <a:noFill/>
        <a:ln>
          <a:noFill/>
        </a:ln>
        <a:effectLst/>
      </c:spPr>
    </c:plotArea>
    <c:legend>
      <c:legendPos val="r"/>
      <c:layout>
        <c:manualLayout>
          <c:xMode val="edge"/>
          <c:yMode val="edge"/>
          <c:x val="0.75929848768903885"/>
          <c:y val="0.18611833687919929"/>
          <c:w val="0.15387506091939851"/>
          <c:h val="0.242589298979137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Trimethoprim in Supernatant</a:t>
            </a:r>
          </a:p>
          <a:p>
            <a:pPr>
              <a:defRPr/>
            </a:pPr>
            <a:r>
              <a:rPr lang="en-US" b="1"/>
              <a:t>(Treatment with 5 uM of</a:t>
            </a:r>
            <a:r>
              <a:rPr lang="en-US" b="1" baseline="0"/>
              <a:t> drug)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42236666725384"/>
          <c:y val="0.19688910394580567"/>
          <c:w val="0.72741038242702882"/>
          <c:h val="0.64501356324872794"/>
        </c:manualLayout>
      </c:layout>
      <c:barChart>
        <c:barDir val="col"/>
        <c:grouping val="clustered"/>
        <c:varyColors val="0"/>
        <c:ser>
          <c:idx val="0"/>
          <c:order val="0"/>
          <c:tx>
            <c:v>WT</c:v>
          </c:tx>
          <c:spPr>
            <a:solidFill>
              <a:schemeClr val="accent1"/>
            </a:solidFill>
            <a:ln>
              <a:noFill/>
            </a:ln>
            <a:effectLst/>
          </c:spPr>
          <c:invertIfNegative val="0"/>
          <c:errBars>
            <c:errBarType val="both"/>
            <c:errValType val="cust"/>
            <c:noEndCap val="0"/>
            <c:plus>
              <c:numRef>
                <c:f>'TMP Supernatant'!$AL$21:$AL$22</c:f>
                <c:numCache>
                  <c:formatCode>General</c:formatCode>
                  <c:ptCount val="2"/>
                  <c:pt idx="0">
                    <c:v>26.457513110645905</c:v>
                  </c:pt>
                  <c:pt idx="1">
                    <c:v>66.583281184793933</c:v>
                  </c:pt>
                </c:numCache>
              </c:numRef>
            </c:plus>
            <c:minus>
              <c:numRef>
                <c:f>'TMP Supernatant'!$AL$21:$AL$22</c:f>
                <c:numCache>
                  <c:formatCode>General</c:formatCode>
                  <c:ptCount val="2"/>
                  <c:pt idx="0">
                    <c:v>26.457513110645905</c:v>
                  </c:pt>
                  <c:pt idx="1">
                    <c:v>66.583281184793933</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'TMP Supernatant'!$AK$21:$AK$22</c:f>
              <c:numCache>
                <c:formatCode>0</c:formatCode>
                <c:ptCount val="2"/>
                <c:pt idx="0">
                  <c:v>1195</c:v>
                </c:pt>
                <c:pt idx="1">
                  <c:v>1188.3333333333333</c:v>
                </c:pt>
              </c:numCache>
            </c:numRef>
          </c:val>
          <c:extLst>
            <c:ext xmlns:c16="http://schemas.microsoft.com/office/drawing/2014/chart" uri="{C3380CC4-5D6E-409C-BE32-E72D297353CC}">
              <c16:uniqueId val="{00000000-CA81-49A5-8C4B-5C8D4BF3BAFE}"/>
            </c:ext>
          </c:extLst>
        </c:ser>
        <c:ser>
          <c:idx val="1"/>
          <c:order val="1"/>
          <c:tx>
            <c:v>L28R</c:v>
          </c:tx>
          <c:spPr>
            <a:solidFill>
              <a:schemeClr val="accent2"/>
            </a:solidFill>
            <a:ln>
              <a:noFill/>
            </a:ln>
            <a:effectLst/>
          </c:spPr>
          <c:invertIfNegative val="0"/>
          <c:errBars>
            <c:errBarType val="both"/>
            <c:errValType val="cust"/>
            <c:noEndCap val="0"/>
            <c:plus>
              <c:numRef>
                <c:f>'TMP Supernatant'!$AL$25:$AL$26</c:f>
                <c:numCache>
                  <c:formatCode>General</c:formatCode>
                  <c:ptCount val="2"/>
                  <c:pt idx="0">
                    <c:v>43.684474740270524</c:v>
                  </c:pt>
                  <c:pt idx="1">
                    <c:v>20.207259421636902</c:v>
                  </c:pt>
                </c:numCache>
              </c:numRef>
            </c:plus>
            <c:minus>
              <c:numRef>
                <c:f>'TMP Supernatant'!$AL$25:$AL$26</c:f>
                <c:numCache>
                  <c:formatCode>General</c:formatCode>
                  <c:ptCount val="2"/>
                  <c:pt idx="0">
                    <c:v>43.684474740270524</c:v>
                  </c:pt>
                  <c:pt idx="1">
                    <c:v>20.207259421636902</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'TMP Supernatant'!$AK$25:$AK$26</c:f>
              <c:numCache>
                <c:formatCode>0</c:formatCode>
                <c:ptCount val="2"/>
                <c:pt idx="0">
                  <c:v>1201.6666666666667</c:v>
                </c:pt>
                <c:pt idx="1">
                  <c:v>1211.6666666666667</c:v>
                </c:pt>
              </c:numCache>
            </c:numRef>
          </c:val>
          <c:extLst>
            <c:ext xmlns:c16="http://schemas.microsoft.com/office/drawing/2014/chart" uri="{C3380CC4-5D6E-409C-BE32-E72D297353CC}">
              <c16:uniqueId val="{00000001-CA81-49A5-8C4B-5C8D4BF3BAFE}"/>
            </c:ext>
          </c:extLst>
        </c:ser>
        <c:ser>
          <c:idx val="2"/>
          <c:order val="2"/>
          <c:tx>
            <c:v>BW25113</c:v>
          </c:tx>
          <c:spPr>
            <a:solidFill>
              <a:schemeClr val="accent3"/>
            </a:solidFill>
            <a:ln>
              <a:noFill/>
            </a:ln>
            <a:effectLst/>
          </c:spPr>
          <c:invertIfNegative val="0"/>
          <c:errBars>
            <c:errBarType val="both"/>
            <c:errValType val="cust"/>
            <c:noEndCap val="0"/>
            <c:plus>
              <c:numRef>
                <c:f>'TMP Supernatant'!$AL$29:$AL$30</c:f>
                <c:numCache>
                  <c:formatCode>General</c:formatCode>
                  <c:ptCount val="2"/>
                  <c:pt idx="0">
                    <c:v>20.816659994661329</c:v>
                  </c:pt>
                  <c:pt idx="1">
                    <c:v>22.546248764114473</c:v>
                  </c:pt>
                </c:numCache>
              </c:numRef>
            </c:plus>
            <c:minus>
              <c:numRef>
                <c:f>'TMP Supernatant'!$AL$29:$AL$30</c:f>
                <c:numCache>
                  <c:formatCode>General</c:formatCode>
                  <c:ptCount val="2"/>
                  <c:pt idx="0">
                    <c:v>20.816659994661329</c:v>
                  </c:pt>
                  <c:pt idx="1">
                    <c:v>22.546248764114473</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'TMP Supernatant'!$AK$29:$AK$30</c:f>
              <c:numCache>
                <c:formatCode>0</c:formatCode>
                <c:ptCount val="2"/>
                <c:pt idx="0">
                  <c:v>1178.3333333333333</c:v>
                </c:pt>
                <c:pt idx="1">
                  <c:v>1121.6666666666667</c:v>
                </c:pt>
              </c:numCache>
            </c:numRef>
          </c:val>
          <c:extLst>
            <c:ext xmlns:c16="http://schemas.microsoft.com/office/drawing/2014/chart" uri="{C3380CC4-5D6E-409C-BE32-E72D297353CC}">
              <c16:uniqueId val="{00000002-CA81-49A5-8C4B-5C8D4BF3BAFE}"/>
            </c:ext>
          </c:extLst>
        </c:ser>
        <c:ser>
          <c:idx val="3"/>
          <c:order val="3"/>
          <c:tx>
            <c:strRef>
              <c:f>'TMP Supernatant'!$AH$31:$AH$34</c:f>
              <c:strCache>
                <c:ptCount val="4"/>
                <c:pt idx="0">
                  <c:v>∆TolC</c:v>
                </c:pt>
              </c:strCache>
            </c:strRef>
          </c:tx>
          <c:spPr>
            <a:solidFill>
              <a:schemeClr val="accent4"/>
            </a:solidFill>
            <a:ln>
              <a:noFill/>
            </a:ln>
            <a:effectLst/>
          </c:spPr>
          <c:invertIfNegative val="0"/>
          <c:errBars>
            <c:errBarType val="both"/>
            <c:errValType val="cust"/>
            <c:noEndCap val="0"/>
            <c:plus>
              <c:numRef>
                <c:f>'TMP Supernatant'!$AL$33:$AL$34</c:f>
                <c:numCache>
                  <c:formatCode>General</c:formatCode>
                  <c:ptCount val="2"/>
                  <c:pt idx="0">
                    <c:v>8.6602540378443873</c:v>
                  </c:pt>
                  <c:pt idx="1">
                    <c:v>10.408329997330663</c:v>
                  </c:pt>
                </c:numCache>
              </c:numRef>
            </c:plus>
            <c:minus>
              <c:numRef>
                <c:f>'TMP Supernatant'!$AL$33:$AL$34</c:f>
                <c:numCache>
                  <c:formatCode>General</c:formatCode>
                  <c:ptCount val="2"/>
                  <c:pt idx="0">
                    <c:v>8.6602540378443873</c:v>
                  </c:pt>
                  <c:pt idx="1">
                    <c:v>10.408329997330663</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'TMP Supernatant'!$AK$33:$AK$34</c:f>
              <c:numCache>
                <c:formatCode>0</c:formatCode>
                <c:ptCount val="2"/>
                <c:pt idx="0">
                  <c:v>1135</c:v>
                </c:pt>
                <c:pt idx="1">
                  <c:v>1108.3333333333333</c:v>
                </c:pt>
              </c:numCache>
            </c:numRef>
          </c:val>
          <c:extLst>
            <c:ext xmlns:c16="http://schemas.microsoft.com/office/drawing/2014/chart" uri="{C3380CC4-5D6E-409C-BE32-E72D297353CC}">
              <c16:uniqueId val="{00000000-9182-4718-8FB7-2B94F9C58982}"/>
            </c:ext>
          </c:extLst>
        </c:ser>
        <c:dLbls>
          <c:showLegendKey val="0"/>
          <c:showVal val="0"/>
          <c:showCatName val="0"/>
          <c:showSerName val="0"/>
          <c:showPercent val="0"/>
          <c:showBubbleSize val="0"/>
        </c:dLbls>
        <c:gapWidth val="219"/>
        <c:overlap val="-27"/>
        <c:axId val="477616472"/>
        <c:axId val="477620080"/>
      </c:barChart>
      <c:catAx>
        <c:axId val="477616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Time (hour)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620080"/>
        <c:crosses val="autoZero"/>
        <c:auto val="1"/>
        <c:lblAlgn val="ctr"/>
        <c:lblOffset val="100"/>
        <c:noMultiLvlLbl val="0"/>
      </c:catAx>
      <c:valAx>
        <c:axId val="477620080"/>
        <c:scaling>
          <c:orientation val="minMax"/>
          <c:max val="200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Concentration</a:t>
                </a:r>
                <a:r>
                  <a:rPr lang="en-US" baseline="0"/>
                  <a:t> (ng/mL)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616472"/>
        <c:crosses val="autoZero"/>
        <c:crossBetween val="between"/>
        <c:majorUnit val="200"/>
      </c:valAx>
      <c:spPr>
        <a:noFill/>
        <a:ln>
          <a:noFill/>
        </a:ln>
        <a:effectLst/>
      </c:spPr>
    </c:plotArea>
    <c:legend>
      <c:legendPos val="r"/>
      <c:layout>
        <c:manualLayout>
          <c:xMode val="edge"/>
          <c:yMode val="edge"/>
          <c:x val="0.80764413477660668"/>
          <c:y val="0.17870214499049689"/>
          <c:w val="0.15387506091939851"/>
          <c:h val="0.242589298979137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Trimethoprim in Pellets</a:t>
            </a:r>
          </a:p>
          <a:p>
            <a:pPr>
              <a:defRPr/>
            </a:pPr>
            <a:r>
              <a:rPr lang="en-US" b="1"/>
              <a:t>(Treatment with 5 uM of</a:t>
            </a:r>
            <a:r>
              <a:rPr lang="en-US" b="1" baseline="0"/>
              <a:t> drug)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052422230674411"/>
          <c:y val="0.2046841891242468"/>
          <c:w val="0.7111097753033484"/>
          <c:h val="0.63321104580237331"/>
        </c:manualLayout>
      </c:layout>
      <c:barChart>
        <c:barDir val="col"/>
        <c:grouping val="clustered"/>
        <c:varyColors val="0"/>
        <c:ser>
          <c:idx val="0"/>
          <c:order val="0"/>
          <c:tx>
            <c:v>WT</c:v>
          </c:tx>
          <c:spPr>
            <a:solidFill>
              <a:schemeClr val="accent1"/>
            </a:solidFill>
            <a:ln>
              <a:noFill/>
            </a:ln>
            <a:effectLst/>
          </c:spPr>
          <c:invertIfNegative val="0"/>
          <c:errBars>
            <c:errBarType val="both"/>
            <c:errValType val="cust"/>
            <c:noEndCap val="0"/>
            <c:plus>
              <c:numRef>
                <c:f>'TMP Pellets'!$AL$21:$AL$22</c:f>
                <c:numCache>
                  <c:formatCode>General</c:formatCode>
                  <c:ptCount val="2"/>
                  <c:pt idx="0">
                    <c:v>3.8220947342746325</c:v>
                  </c:pt>
                  <c:pt idx="1">
                    <c:v>2.0999446188777644</c:v>
                  </c:pt>
                </c:numCache>
              </c:numRef>
            </c:plus>
            <c:minus>
              <c:numRef>
                <c:f>'TMP Pellets'!$AL$21:$AL$22</c:f>
                <c:numCache>
                  <c:formatCode>General</c:formatCode>
                  <c:ptCount val="2"/>
                  <c:pt idx="0">
                    <c:v>3.8220947342746325</c:v>
                  </c:pt>
                  <c:pt idx="1">
                    <c:v>2.0999446188777644</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'TMP Pellets'!$AK$21:$AK$22</c:f>
              <c:numCache>
                <c:formatCode>0.00</c:formatCode>
                <c:ptCount val="2"/>
                <c:pt idx="0">
                  <c:v>22.845360990613504</c:v>
                </c:pt>
                <c:pt idx="1">
                  <c:v>16.478087473334874</c:v>
                </c:pt>
              </c:numCache>
            </c:numRef>
          </c:val>
          <c:extLst>
            <c:ext xmlns:c16="http://schemas.microsoft.com/office/drawing/2014/chart" uri="{C3380CC4-5D6E-409C-BE32-E72D297353CC}">
              <c16:uniqueId val="{00000000-A19B-4408-ADBA-53F3327CC437}"/>
            </c:ext>
          </c:extLst>
        </c:ser>
        <c:ser>
          <c:idx val="1"/>
          <c:order val="1"/>
          <c:tx>
            <c:v>L28R</c:v>
          </c:tx>
          <c:spPr>
            <a:solidFill>
              <a:schemeClr val="accent2"/>
            </a:solidFill>
            <a:ln>
              <a:noFill/>
            </a:ln>
            <a:effectLst/>
          </c:spPr>
          <c:invertIfNegative val="0"/>
          <c:errBars>
            <c:errBarType val="both"/>
            <c:errValType val="cust"/>
            <c:noEndCap val="0"/>
            <c:plus>
              <c:numRef>
                <c:f>'TMP Pellets'!$AL$25:$AL$26</c:f>
                <c:numCache>
                  <c:formatCode>General</c:formatCode>
                  <c:ptCount val="2"/>
                  <c:pt idx="0">
                    <c:v>2.7398711516788152</c:v>
                  </c:pt>
                  <c:pt idx="1">
                    <c:v>2.9159984512947941</c:v>
                  </c:pt>
                </c:numCache>
              </c:numRef>
            </c:plus>
            <c:minus>
              <c:numRef>
                <c:f>'TMP Pellets'!$AL$25:$AL$26</c:f>
                <c:numCache>
                  <c:formatCode>General</c:formatCode>
                  <c:ptCount val="2"/>
                  <c:pt idx="0">
                    <c:v>2.7398711516788152</c:v>
                  </c:pt>
                  <c:pt idx="1">
                    <c:v>2.9159984512947941</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'TMP Pellets'!$AK$25:$AK$26</c:f>
              <c:numCache>
                <c:formatCode>0.00</c:formatCode>
                <c:ptCount val="2"/>
                <c:pt idx="0">
                  <c:v>20.878397726076511</c:v>
                </c:pt>
                <c:pt idx="1">
                  <c:v>23.884613667738645</c:v>
                </c:pt>
              </c:numCache>
            </c:numRef>
          </c:val>
          <c:extLst>
            <c:ext xmlns:c16="http://schemas.microsoft.com/office/drawing/2014/chart" uri="{C3380CC4-5D6E-409C-BE32-E72D297353CC}">
              <c16:uniqueId val="{00000001-A19B-4408-ADBA-53F3327CC437}"/>
            </c:ext>
          </c:extLst>
        </c:ser>
        <c:ser>
          <c:idx val="2"/>
          <c:order val="2"/>
          <c:tx>
            <c:v>BW25113</c:v>
          </c:tx>
          <c:spPr>
            <a:solidFill>
              <a:schemeClr val="accent3"/>
            </a:solidFill>
            <a:ln>
              <a:noFill/>
            </a:ln>
            <a:effectLst/>
          </c:spPr>
          <c:invertIfNegative val="0"/>
          <c:errBars>
            <c:errBarType val="both"/>
            <c:errValType val="cust"/>
            <c:noEndCap val="0"/>
            <c:plus>
              <c:numRef>
                <c:f>'TMP Pellets'!$AL$29:$AL$30</c:f>
                <c:numCache>
                  <c:formatCode>General</c:formatCode>
                  <c:ptCount val="2"/>
                  <c:pt idx="0">
                    <c:v>2.5154039788360247</c:v>
                  </c:pt>
                  <c:pt idx="1">
                    <c:v>0.72424586197852459</c:v>
                  </c:pt>
                </c:numCache>
              </c:numRef>
            </c:plus>
            <c:minus>
              <c:numRef>
                <c:f>'TMP Pellets'!$AL$29:$AL$30</c:f>
                <c:numCache>
                  <c:formatCode>General</c:formatCode>
                  <c:ptCount val="2"/>
                  <c:pt idx="0">
                    <c:v>2.5154039788360247</c:v>
                  </c:pt>
                  <c:pt idx="1">
                    <c:v>0.72424586197852459</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'TMP Pellets'!$AK$29:$AK$30</c:f>
              <c:numCache>
                <c:formatCode>0.00</c:formatCode>
                <c:ptCount val="2"/>
                <c:pt idx="0">
                  <c:v>23.349546889821891</c:v>
                </c:pt>
                <c:pt idx="1">
                  <c:v>14.681934579898785</c:v>
                </c:pt>
              </c:numCache>
            </c:numRef>
          </c:val>
          <c:extLst>
            <c:ext xmlns:c16="http://schemas.microsoft.com/office/drawing/2014/chart" uri="{C3380CC4-5D6E-409C-BE32-E72D297353CC}">
              <c16:uniqueId val="{00000002-A19B-4408-ADBA-53F3327CC437}"/>
            </c:ext>
          </c:extLst>
        </c:ser>
        <c:ser>
          <c:idx val="3"/>
          <c:order val="3"/>
          <c:tx>
            <c:strRef>
              <c:f>'TMP Pellets'!$AH$31:$AH$34</c:f>
              <c:strCache>
                <c:ptCount val="4"/>
                <c:pt idx="0">
                  <c:v>∆TolC</c:v>
                </c:pt>
              </c:strCache>
            </c:strRef>
          </c:tx>
          <c:spPr>
            <a:solidFill>
              <a:schemeClr val="accent4"/>
            </a:solidFill>
            <a:ln>
              <a:noFill/>
            </a:ln>
            <a:effectLst/>
          </c:spPr>
          <c:invertIfNegative val="0"/>
          <c:errBars>
            <c:errBarType val="both"/>
            <c:errValType val="cust"/>
            <c:noEndCap val="0"/>
            <c:plus>
              <c:numRef>
                <c:f>'TMP Pellets'!$AL$33:$AL$34</c:f>
                <c:numCache>
                  <c:formatCode>General</c:formatCode>
                  <c:ptCount val="2"/>
                  <c:pt idx="0">
                    <c:v>2.3289713366951479</c:v>
                  </c:pt>
                  <c:pt idx="1">
                    <c:v>1.9192329876298</c:v>
                  </c:pt>
                </c:numCache>
              </c:numRef>
            </c:plus>
            <c:minus>
              <c:numRef>
                <c:f>'TMP Pellets'!$AL$33:$AL$34</c:f>
                <c:numCache>
                  <c:formatCode>General</c:formatCode>
                  <c:ptCount val="2"/>
                  <c:pt idx="0">
                    <c:v>2.3289713366951479</c:v>
                  </c:pt>
                  <c:pt idx="1">
                    <c:v>1.9192329876298</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'TMP Pellets'!$AK$33:$AK$34</c:f>
              <c:numCache>
                <c:formatCode>0.00</c:formatCode>
                <c:ptCount val="2"/>
                <c:pt idx="0">
                  <c:v>31.642825627697416</c:v>
                </c:pt>
                <c:pt idx="1">
                  <c:v>16.029609774750426</c:v>
                </c:pt>
              </c:numCache>
            </c:numRef>
          </c:val>
          <c:extLst>
            <c:ext xmlns:c16="http://schemas.microsoft.com/office/drawing/2014/chart" uri="{C3380CC4-5D6E-409C-BE32-E72D297353CC}">
              <c16:uniqueId val="{00000003-A19B-4408-ADBA-53F3327CC437}"/>
            </c:ext>
          </c:extLst>
        </c:ser>
        <c:dLbls>
          <c:showLegendKey val="0"/>
          <c:showVal val="0"/>
          <c:showCatName val="0"/>
          <c:showSerName val="0"/>
          <c:showPercent val="0"/>
          <c:showBubbleSize val="0"/>
        </c:dLbls>
        <c:gapWidth val="219"/>
        <c:overlap val="-27"/>
        <c:axId val="477616472"/>
        <c:axId val="477620080"/>
      </c:barChart>
      <c:catAx>
        <c:axId val="477616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Time (hour)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620080"/>
        <c:crosses val="autoZero"/>
        <c:auto val="1"/>
        <c:lblAlgn val="ctr"/>
        <c:lblOffset val="100"/>
        <c:noMultiLvlLbl val="0"/>
      </c:catAx>
      <c:valAx>
        <c:axId val="477620080"/>
        <c:scaling>
          <c:orientation val="minMax"/>
          <c:max val="10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Concentration</a:t>
                </a:r>
                <a:r>
                  <a:rPr lang="en-US" baseline="0"/>
                  <a:t> (ng/mg)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616472"/>
        <c:crosses val="autoZero"/>
        <c:crossBetween val="between"/>
        <c:majorUnit val="20"/>
      </c:valAx>
      <c:spPr>
        <a:noFill/>
        <a:ln>
          <a:noFill/>
        </a:ln>
        <a:effectLst/>
      </c:spPr>
    </c:plotArea>
    <c:legend>
      <c:legendPos val="r"/>
      <c:layout>
        <c:manualLayout>
          <c:xMode val="edge"/>
          <c:yMode val="edge"/>
          <c:x val="0.75280245100283272"/>
          <c:y val="0.25418446637832237"/>
          <c:w val="0.15387506091939851"/>
          <c:h val="0.242589298979137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MSM-V-041 in Supernatant</a:t>
            </a:r>
          </a:p>
          <a:p>
            <a:pPr>
              <a:defRPr/>
            </a:pPr>
            <a:r>
              <a:rPr lang="en-US" b="1"/>
              <a:t>(Treatment with 5 uM of</a:t>
            </a:r>
            <a:r>
              <a:rPr lang="en-US" b="1" baseline="0"/>
              <a:t> drug)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42236666725384"/>
          <c:y val="0.30689726284214475"/>
          <c:w val="0.72741038242702882"/>
          <c:h val="0.51159761279840021"/>
        </c:manualLayout>
      </c:layout>
      <c:barChart>
        <c:barDir val="col"/>
        <c:grouping val="clustered"/>
        <c:varyColors val="0"/>
        <c:ser>
          <c:idx val="0"/>
          <c:order val="0"/>
          <c:tx>
            <c:v>WT</c:v>
          </c:tx>
          <c:spPr>
            <a:solidFill>
              <a:schemeClr val="accent1"/>
            </a:solidFill>
            <a:ln>
              <a:noFill/>
            </a:ln>
            <a:effectLst/>
          </c:spPr>
          <c:invertIfNegative val="0"/>
          <c:errBars>
            <c:errBarType val="both"/>
            <c:errValType val="cust"/>
            <c:noEndCap val="0"/>
            <c:plus>
              <c:numRef>
                <c:f>'MSM-V-041 Supernatant'!$AL$21:$AL$22</c:f>
                <c:numCache>
                  <c:formatCode>General</c:formatCode>
                  <c:ptCount val="2"/>
                  <c:pt idx="0">
                    <c:v>72.629195231669755</c:v>
                  </c:pt>
                  <c:pt idx="1">
                    <c:v>118.21590417536889</c:v>
                  </c:pt>
                </c:numCache>
              </c:numRef>
            </c:plus>
            <c:minus>
              <c:numRef>
                <c:f>'MSM-V-041 Supernatant'!$AL$21:$AL$22</c:f>
                <c:numCache>
                  <c:formatCode>General</c:formatCode>
                  <c:ptCount val="2"/>
                  <c:pt idx="0">
                    <c:v>72.629195231669755</c:v>
                  </c:pt>
                  <c:pt idx="1">
                    <c:v>118.21590417536889</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'MSM-V-041 Supernatant'!$AK$21:$AK$22</c:f>
              <c:numCache>
                <c:formatCode>0</c:formatCode>
                <c:ptCount val="2"/>
                <c:pt idx="0">
                  <c:v>1655</c:v>
                </c:pt>
                <c:pt idx="1">
                  <c:v>1430</c:v>
                </c:pt>
              </c:numCache>
            </c:numRef>
          </c:val>
          <c:extLst>
            <c:ext xmlns:c16="http://schemas.microsoft.com/office/drawing/2014/chart" uri="{C3380CC4-5D6E-409C-BE32-E72D297353CC}">
              <c16:uniqueId val="{00000000-B524-4C0B-8F59-935F29D2A1E9}"/>
            </c:ext>
          </c:extLst>
        </c:ser>
        <c:ser>
          <c:idx val="1"/>
          <c:order val="1"/>
          <c:tx>
            <c:v>L28R</c:v>
          </c:tx>
          <c:spPr>
            <a:solidFill>
              <a:schemeClr val="accent2"/>
            </a:solidFill>
            <a:ln>
              <a:noFill/>
            </a:ln>
            <a:effectLst/>
          </c:spPr>
          <c:invertIfNegative val="0"/>
          <c:errBars>
            <c:errBarType val="both"/>
            <c:errValType val="cust"/>
            <c:noEndCap val="0"/>
            <c:plus>
              <c:numRef>
                <c:f>'MSM-V-041 Supernatant'!$AL$25:$AL$26</c:f>
                <c:numCache>
                  <c:formatCode>General</c:formatCode>
                  <c:ptCount val="2"/>
                  <c:pt idx="0">
                    <c:v>195.3415811683046</c:v>
                  </c:pt>
                  <c:pt idx="1">
                    <c:v>130</c:v>
                  </c:pt>
                </c:numCache>
              </c:numRef>
            </c:plus>
            <c:minus>
              <c:numRef>
                <c:f>'MSM-V-041 Supernatant'!$AL$25:$AL$26</c:f>
                <c:numCache>
                  <c:formatCode>General</c:formatCode>
                  <c:ptCount val="2"/>
                  <c:pt idx="0">
                    <c:v>195.3415811683046</c:v>
                  </c:pt>
                  <c:pt idx="1">
                    <c:v>130</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'MSM-V-041 Supernatant'!$AK$25:$AK$26</c:f>
              <c:numCache>
                <c:formatCode>0</c:formatCode>
                <c:ptCount val="2"/>
                <c:pt idx="0">
                  <c:v>1676.6666666666667</c:v>
                </c:pt>
                <c:pt idx="1">
                  <c:v>1300</c:v>
                </c:pt>
              </c:numCache>
            </c:numRef>
          </c:val>
          <c:extLst>
            <c:ext xmlns:c16="http://schemas.microsoft.com/office/drawing/2014/chart" uri="{C3380CC4-5D6E-409C-BE32-E72D297353CC}">
              <c16:uniqueId val="{00000001-B524-4C0B-8F59-935F29D2A1E9}"/>
            </c:ext>
          </c:extLst>
        </c:ser>
        <c:ser>
          <c:idx val="2"/>
          <c:order val="2"/>
          <c:tx>
            <c:v>BW25113</c:v>
          </c:tx>
          <c:spPr>
            <a:solidFill>
              <a:schemeClr val="accent3"/>
            </a:solidFill>
            <a:ln>
              <a:noFill/>
            </a:ln>
            <a:effectLst/>
          </c:spPr>
          <c:invertIfNegative val="0"/>
          <c:errBars>
            <c:errBarType val="both"/>
            <c:errValType val="cust"/>
            <c:noEndCap val="0"/>
            <c:plus>
              <c:numRef>
                <c:f>'MSM-V-041 Supernatant'!$AL$29:$AL$30</c:f>
                <c:numCache>
                  <c:formatCode>General</c:formatCode>
                  <c:ptCount val="2"/>
                  <c:pt idx="0">
                    <c:v>141.53915830374763</c:v>
                  </c:pt>
                  <c:pt idx="1">
                    <c:v>160.64972248134552</c:v>
                  </c:pt>
                </c:numCache>
              </c:numRef>
            </c:plus>
            <c:minus>
              <c:numRef>
                <c:f>'MSM-V-041 Supernatant'!$AL$29:$AL$30</c:f>
                <c:numCache>
                  <c:formatCode>General</c:formatCode>
                  <c:ptCount val="2"/>
                  <c:pt idx="0">
                    <c:v>141.53915830374763</c:v>
                  </c:pt>
                  <c:pt idx="1">
                    <c:v>160.64972248134552</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'MSM-V-041 Supernatant'!$AK$29:$AK$30</c:f>
              <c:numCache>
                <c:formatCode>0</c:formatCode>
                <c:ptCount val="2"/>
                <c:pt idx="0">
                  <c:v>1601.6666666666667</c:v>
                </c:pt>
                <c:pt idx="1">
                  <c:v>1428.3333333333333</c:v>
                </c:pt>
              </c:numCache>
            </c:numRef>
          </c:val>
          <c:extLst>
            <c:ext xmlns:c16="http://schemas.microsoft.com/office/drawing/2014/chart" uri="{C3380CC4-5D6E-409C-BE32-E72D297353CC}">
              <c16:uniqueId val="{00000002-B524-4C0B-8F59-935F29D2A1E9}"/>
            </c:ext>
          </c:extLst>
        </c:ser>
        <c:ser>
          <c:idx val="3"/>
          <c:order val="3"/>
          <c:tx>
            <c:strRef>
              <c:f>'TMP Supernatant'!$AH$31:$AH$34</c:f>
              <c:strCache>
                <c:ptCount val="4"/>
                <c:pt idx="0">
                  <c:v>∆TolC</c:v>
                </c:pt>
              </c:strCache>
            </c:strRef>
          </c:tx>
          <c:spPr>
            <a:solidFill>
              <a:schemeClr val="accent4"/>
            </a:solidFill>
            <a:ln>
              <a:noFill/>
            </a:ln>
            <a:effectLst/>
          </c:spPr>
          <c:invertIfNegative val="0"/>
          <c:errBars>
            <c:errBarType val="both"/>
            <c:errValType val="cust"/>
            <c:noEndCap val="0"/>
            <c:plus>
              <c:numRef>
                <c:f>'MSM-V-041 Supernatant'!$AL$33:$AL$34</c:f>
                <c:numCache>
                  <c:formatCode>General</c:formatCode>
                  <c:ptCount val="2"/>
                  <c:pt idx="0">
                    <c:v>95.393920141694565</c:v>
                  </c:pt>
                  <c:pt idx="1">
                    <c:v>140.02975874196645</c:v>
                  </c:pt>
                </c:numCache>
              </c:numRef>
            </c:plus>
            <c:minus>
              <c:numRef>
                <c:f>'MSM-V-041 Supernatant'!$AL$33:$AL$34</c:f>
                <c:numCache>
                  <c:formatCode>General</c:formatCode>
                  <c:ptCount val="2"/>
                  <c:pt idx="0">
                    <c:v>95.393920141694565</c:v>
                  </c:pt>
                  <c:pt idx="1">
                    <c:v>140.02975874196645</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'MSM-V-041 Supernatant'!$AK$33:$AK$34</c:f>
              <c:numCache>
                <c:formatCode>0</c:formatCode>
                <c:ptCount val="2"/>
                <c:pt idx="0">
                  <c:v>1555</c:v>
                </c:pt>
                <c:pt idx="1">
                  <c:v>1498.3333333333333</c:v>
                </c:pt>
              </c:numCache>
            </c:numRef>
          </c:val>
          <c:extLst>
            <c:ext xmlns:c16="http://schemas.microsoft.com/office/drawing/2014/chart" uri="{C3380CC4-5D6E-409C-BE32-E72D297353CC}">
              <c16:uniqueId val="{00000003-B524-4C0B-8F59-935F29D2A1E9}"/>
            </c:ext>
          </c:extLst>
        </c:ser>
        <c:dLbls>
          <c:showLegendKey val="0"/>
          <c:showVal val="0"/>
          <c:showCatName val="0"/>
          <c:showSerName val="0"/>
          <c:showPercent val="0"/>
          <c:showBubbleSize val="0"/>
        </c:dLbls>
        <c:gapWidth val="219"/>
        <c:overlap val="-27"/>
        <c:axId val="477616472"/>
        <c:axId val="477620080"/>
      </c:barChart>
      <c:catAx>
        <c:axId val="477616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Time (hour)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620080"/>
        <c:crosses val="autoZero"/>
        <c:auto val="1"/>
        <c:lblAlgn val="ctr"/>
        <c:lblOffset val="100"/>
        <c:noMultiLvlLbl val="0"/>
      </c:catAx>
      <c:valAx>
        <c:axId val="477620080"/>
        <c:scaling>
          <c:orientation val="minMax"/>
          <c:max val="200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Concentration</a:t>
                </a:r>
                <a:r>
                  <a:rPr lang="en-US" baseline="0"/>
                  <a:t> (ng/mL)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616472"/>
        <c:crosses val="autoZero"/>
        <c:crossBetween val="between"/>
        <c:majorUnit val="500"/>
      </c:valAx>
      <c:spPr>
        <a:noFill/>
        <a:ln>
          <a:noFill/>
        </a:ln>
        <a:effectLst/>
      </c:spPr>
    </c:plotArea>
    <c:legend>
      <c:legendPos val="r"/>
      <c:layout>
        <c:manualLayout>
          <c:xMode val="edge"/>
          <c:yMode val="edge"/>
          <c:x val="0.83278903243890634"/>
          <c:y val="9.3556103271024635E-2"/>
          <c:w val="0.15387506091939851"/>
          <c:h val="0.242589298979137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MSM-V-041 in Pellets</a:t>
            </a:r>
          </a:p>
          <a:p>
            <a:pPr>
              <a:defRPr/>
            </a:pPr>
            <a:r>
              <a:rPr lang="en-US" b="1"/>
              <a:t>(Treatment with 5 uM of</a:t>
            </a:r>
            <a:r>
              <a:rPr lang="en-US" b="1" baseline="0"/>
              <a:t> drug)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42236666725384"/>
          <c:y val="0.2079377682246544"/>
          <c:w val="0.72741038242702882"/>
          <c:h val="0.64518997799369782"/>
        </c:manualLayout>
      </c:layout>
      <c:barChart>
        <c:barDir val="col"/>
        <c:grouping val="clustered"/>
        <c:varyColors val="0"/>
        <c:ser>
          <c:idx val="0"/>
          <c:order val="0"/>
          <c:tx>
            <c:v>WT</c:v>
          </c:tx>
          <c:spPr>
            <a:solidFill>
              <a:schemeClr val="accent1"/>
            </a:solidFill>
            <a:ln>
              <a:noFill/>
            </a:ln>
            <a:effectLst/>
          </c:spPr>
          <c:invertIfNegative val="0"/>
          <c:errBars>
            <c:errBarType val="both"/>
            <c:errValType val="cust"/>
            <c:noEndCap val="0"/>
            <c:plus>
              <c:numRef>
                <c:f>'MSM-V-041 Pellets'!$AL$21:$AL$22</c:f>
                <c:numCache>
                  <c:formatCode>General</c:formatCode>
                  <c:ptCount val="2"/>
                  <c:pt idx="0">
                    <c:v>2.7493435713507695</c:v>
                  </c:pt>
                  <c:pt idx="1">
                    <c:v>2.4378373364371728</c:v>
                  </c:pt>
                </c:numCache>
              </c:numRef>
            </c:plus>
            <c:minus>
              <c:numRef>
                <c:f>'MSM-V-041 Pellets'!$AL$21:$AL$22</c:f>
                <c:numCache>
                  <c:formatCode>General</c:formatCode>
                  <c:ptCount val="2"/>
                  <c:pt idx="0">
                    <c:v>2.7493435713507695</c:v>
                  </c:pt>
                  <c:pt idx="1">
                    <c:v>2.4378373364371728</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'MSM-V-041 Pellets'!$AK$21:$AK$22</c:f>
              <c:numCache>
                <c:formatCode>0.00</c:formatCode>
                <c:ptCount val="2"/>
                <c:pt idx="0">
                  <c:v>19.301722989809804</c:v>
                </c:pt>
                <c:pt idx="1">
                  <c:v>24.262095259872481</c:v>
                </c:pt>
              </c:numCache>
            </c:numRef>
          </c:val>
          <c:extLst>
            <c:ext xmlns:c16="http://schemas.microsoft.com/office/drawing/2014/chart" uri="{C3380CC4-5D6E-409C-BE32-E72D297353CC}">
              <c16:uniqueId val="{00000000-C947-47FC-B20D-C0AC8C2D2307}"/>
            </c:ext>
          </c:extLst>
        </c:ser>
        <c:ser>
          <c:idx val="1"/>
          <c:order val="1"/>
          <c:tx>
            <c:v>L28R</c:v>
          </c:tx>
          <c:spPr>
            <a:solidFill>
              <a:schemeClr val="accent2"/>
            </a:solidFill>
            <a:ln>
              <a:noFill/>
            </a:ln>
            <a:effectLst/>
          </c:spPr>
          <c:invertIfNegative val="0"/>
          <c:errBars>
            <c:errBarType val="both"/>
            <c:errValType val="cust"/>
            <c:noEndCap val="0"/>
            <c:plus>
              <c:numRef>
                <c:f>'MSM-V-041 Pellets'!$AL$25:$AL$26</c:f>
                <c:numCache>
                  <c:formatCode>General</c:formatCode>
                  <c:ptCount val="2"/>
                  <c:pt idx="0">
                    <c:v>1.0665619738117478</c:v>
                  </c:pt>
                  <c:pt idx="1">
                    <c:v>5.3629578073322515</c:v>
                  </c:pt>
                </c:numCache>
              </c:numRef>
            </c:plus>
            <c:minus>
              <c:numRef>
                <c:f>'MSM-V-041 Pellets'!$AL$25:$AL$26</c:f>
                <c:numCache>
                  <c:formatCode>General</c:formatCode>
                  <c:ptCount val="2"/>
                  <c:pt idx="0">
                    <c:v>1.0665619738117478</c:v>
                  </c:pt>
                  <c:pt idx="1">
                    <c:v>5.3629578073322515</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'MSM-V-041 Pellets'!$AK$25:$AK$26</c:f>
              <c:numCache>
                <c:formatCode>0.00</c:formatCode>
                <c:ptCount val="2"/>
                <c:pt idx="0">
                  <c:v>40.546884393878095</c:v>
                </c:pt>
                <c:pt idx="1">
                  <c:v>42.67809558534892</c:v>
                </c:pt>
              </c:numCache>
            </c:numRef>
          </c:val>
          <c:extLst>
            <c:ext xmlns:c16="http://schemas.microsoft.com/office/drawing/2014/chart" uri="{C3380CC4-5D6E-409C-BE32-E72D297353CC}">
              <c16:uniqueId val="{00000001-C947-47FC-B20D-C0AC8C2D2307}"/>
            </c:ext>
          </c:extLst>
        </c:ser>
        <c:ser>
          <c:idx val="2"/>
          <c:order val="2"/>
          <c:tx>
            <c:v>BW25113</c:v>
          </c:tx>
          <c:spPr>
            <a:solidFill>
              <a:schemeClr val="accent3"/>
            </a:solidFill>
            <a:ln>
              <a:noFill/>
            </a:ln>
            <a:effectLst/>
          </c:spPr>
          <c:invertIfNegative val="0"/>
          <c:errBars>
            <c:errBarType val="both"/>
            <c:errValType val="cust"/>
            <c:noEndCap val="0"/>
            <c:plus>
              <c:numRef>
                <c:f>'MSM-V-041 Pellets'!$AL$29:$AL$30</c:f>
                <c:numCache>
                  <c:formatCode>General</c:formatCode>
                  <c:ptCount val="2"/>
                  <c:pt idx="0">
                    <c:v>3.161492211303274</c:v>
                  </c:pt>
                  <c:pt idx="1">
                    <c:v>1.2888751725593162</c:v>
                  </c:pt>
                </c:numCache>
              </c:numRef>
            </c:plus>
            <c:minus>
              <c:numRef>
                <c:f>'MSM-V-041 Pellets'!$AL$29:$AL$30</c:f>
                <c:numCache>
                  <c:formatCode>General</c:formatCode>
                  <c:ptCount val="2"/>
                  <c:pt idx="0">
                    <c:v>3.161492211303274</c:v>
                  </c:pt>
                  <c:pt idx="1">
                    <c:v>1.2888751725593162</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'MSM-V-041 Pellets'!$AK$29:$AK$30</c:f>
              <c:numCache>
                <c:formatCode>0.00</c:formatCode>
                <c:ptCount val="2"/>
                <c:pt idx="0">
                  <c:v>15.685099443262077</c:v>
                </c:pt>
                <c:pt idx="1">
                  <c:v>22.289220809760888</c:v>
                </c:pt>
              </c:numCache>
            </c:numRef>
          </c:val>
          <c:extLst>
            <c:ext xmlns:c16="http://schemas.microsoft.com/office/drawing/2014/chart" uri="{C3380CC4-5D6E-409C-BE32-E72D297353CC}">
              <c16:uniqueId val="{00000002-C947-47FC-B20D-C0AC8C2D2307}"/>
            </c:ext>
          </c:extLst>
        </c:ser>
        <c:ser>
          <c:idx val="3"/>
          <c:order val="3"/>
          <c:tx>
            <c:strRef>
              <c:f>'TMP Pellets'!$AH$31:$AH$34</c:f>
              <c:strCache>
                <c:ptCount val="4"/>
                <c:pt idx="0">
                  <c:v>∆TolC</c:v>
                </c:pt>
              </c:strCache>
            </c:strRef>
          </c:tx>
          <c:spPr>
            <a:solidFill>
              <a:schemeClr val="accent4"/>
            </a:solidFill>
            <a:ln>
              <a:noFill/>
            </a:ln>
            <a:effectLst/>
          </c:spPr>
          <c:invertIfNegative val="0"/>
          <c:errBars>
            <c:errBarType val="both"/>
            <c:errValType val="cust"/>
            <c:noEndCap val="0"/>
            <c:plus>
              <c:numRef>
                <c:f>'MSM-V-041 Pellets'!$AL$33:$AL$34</c:f>
                <c:numCache>
                  <c:formatCode>General</c:formatCode>
                  <c:ptCount val="2"/>
                  <c:pt idx="0">
                    <c:v>2.719815712713709</c:v>
                  </c:pt>
                  <c:pt idx="1">
                    <c:v>1.843932207719954</c:v>
                  </c:pt>
                </c:numCache>
              </c:numRef>
            </c:plus>
            <c:minus>
              <c:numRef>
                <c:f>'MSM-V-041 Pellets'!$AL$33:$AL$34</c:f>
                <c:numCache>
                  <c:formatCode>General</c:formatCode>
                  <c:ptCount val="2"/>
                  <c:pt idx="0">
                    <c:v>2.719815712713709</c:v>
                  </c:pt>
                  <c:pt idx="1">
                    <c:v>1.843932207719954</c:v>
                  </c:pt>
                </c:numCache>
              </c:numRef>
            </c:minus>
            <c:spPr>
              <a:noFill/>
              <a:ln w="9525" cap="flat" cmpd="sng" algn="ctr">
                <a:solidFill>
                  <a:schemeClr val="tx1">
                    <a:lumMod val="65000"/>
                    <a:lumOff val="35000"/>
                  </a:schemeClr>
                </a:solidFill>
                <a:round/>
              </a:ln>
              <a:effectLst/>
            </c:spPr>
          </c:errBars>
          <c:cat>
            <c:numRef>
              <c:f>'TMP Supernatant'!$AJ$33:$AJ$34</c:f>
              <c:numCache>
                <c:formatCode>General</c:formatCode>
                <c:ptCount val="2"/>
                <c:pt idx="0">
                  <c:v>1</c:v>
                </c:pt>
                <c:pt idx="1">
                  <c:v>24</c:v>
                </c:pt>
              </c:numCache>
            </c:numRef>
          </c:cat>
          <c:val>
            <c:numRef>
              <c:f>'MSM-V-041 Pellets'!$AK$33:$AK$34</c:f>
              <c:numCache>
                <c:formatCode>0.00</c:formatCode>
                <c:ptCount val="2"/>
                <c:pt idx="0">
                  <c:v>21.558611523605322</c:v>
                </c:pt>
                <c:pt idx="1">
                  <c:v>27.673883719895418</c:v>
                </c:pt>
              </c:numCache>
            </c:numRef>
          </c:val>
          <c:extLst>
            <c:ext xmlns:c16="http://schemas.microsoft.com/office/drawing/2014/chart" uri="{C3380CC4-5D6E-409C-BE32-E72D297353CC}">
              <c16:uniqueId val="{00000003-C947-47FC-B20D-C0AC8C2D2307}"/>
            </c:ext>
          </c:extLst>
        </c:ser>
        <c:dLbls>
          <c:showLegendKey val="0"/>
          <c:showVal val="0"/>
          <c:showCatName val="0"/>
          <c:showSerName val="0"/>
          <c:showPercent val="0"/>
          <c:showBubbleSize val="0"/>
        </c:dLbls>
        <c:gapWidth val="219"/>
        <c:overlap val="-27"/>
        <c:axId val="477616472"/>
        <c:axId val="477620080"/>
      </c:barChart>
      <c:catAx>
        <c:axId val="477616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Time (hour)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620080"/>
        <c:crosses val="autoZero"/>
        <c:auto val="1"/>
        <c:lblAlgn val="ctr"/>
        <c:lblOffset val="100"/>
        <c:noMultiLvlLbl val="0"/>
      </c:catAx>
      <c:valAx>
        <c:axId val="477620080"/>
        <c:scaling>
          <c:orientation val="minMax"/>
          <c:max val="10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Concentration</a:t>
                </a:r>
                <a:r>
                  <a:rPr lang="en-US" baseline="0"/>
                  <a:t> (ng/mg)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616472"/>
        <c:crosses val="autoZero"/>
        <c:crossBetween val="between"/>
        <c:majorUnit val="20"/>
      </c:valAx>
      <c:spPr>
        <a:noFill/>
        <a:ln>
          <a:noFill/>
        </a:ln>
        <a:effectLst/>
      </c:spPr>
    </c:plotArea>
    <c:legend>
      <c:legendPos val="r"/>
      <c:layout>
        <c:manualLayout>
          <c:xMode val="edge"/>
          <c:yMode val="edge"/>
          <c:x val="0.75929848768903885"/>
          <c:y val="0.18611833687919929"/>
          <c:w val="0.15387506091939851"/>
          <c:h val="0.242589298979137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Experiment (2)</a:t>
            </a:r>
          </a:p>
        </c:rich>
      </c:tx>
      <c:overlay val="0"/>
    </c:title>
    <c:autoTitleDeleted val="0"/>
    <c:plotArea>
      <c:layout>
        <c:manualLayout>
          <c:layoutTarget val="inner"/>
          <c:xMode val="edge"/>
          <c:yMode val="edge"/>
          <c:x val="0.13944225721784778"/>
          <c:y val="0.16108572124249704"/>
          <c:w val="0.81418285214348207"/>
          <c:h val="0.69470134492588687"/>
        </c:manualLayout>
      </c:layout>
      <c:scatterChart>
        <c:scatterStyle val="lineMarker"/>
        <c:varyColors val="0"/>
        <c:ser>
          <c:idx val="0"/>
          <c:order val="0"/>
          <c:tx>
            <c:v>Experiment (2)</c:v>
          </c:tx>
          <c:spPr>
            <a:ln w="19050">
              <a:noFill/>
            </a:ln>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BCA!$P$22:$V$22</c:f>
              <c:numCache>
                <c:formatCode>General</c:formatCode>
                <c:ptCount val="7"/>
                <c:pt idx="0">
                  <c:v>0.69750000000000001</c:v>
                </c:pt>
                <c:pt idx="1">
                  <c:v>0.35350000000000004</c:v>
                </c:pt>
                <c:pt idx="2">
                  <c:v>0.18649999999999997</c:v>
                </c:pt>
                <c:pt idx="3">
                  <c:v>0.10949999999999999</c:v>
                </c:pt>
                <c:pt idx="4">
                  <c:v>5.0499999999999989E-2</c:v>
                </c:pt>
                <c:pt idx="5">
                  <c:v>2.4499999999999994E-2</c:v>
                </c:pt>
                <c:pt idx="6">
                  <c:v>5.0000000000000001E-4</c:v>
                </c:pt>
              </c:numCache>
            </c:numRef>
          </c:xVal>
          <c:yVal>
            <c:numRef>
              <c:f>BCA!$P$23:$V$23</c:f>
              <c:numCache>
                <c:formatCode>General</c:formatCode>
                <c:ptCount val="7"/>
                <c:pt idx="0">
                  <c:v>2</c:v>
                </c:pt>
                <c:pt idx="1">
                  <c:v>1</c:v>
                </c:pt>
                <c:pt idx="2">
                  <c:v>0.5</c:v>
                </c:pt>
                <c:pt idx="3">
                  <c:v>0.25</c:v>
                </c:pt>
                <c:pt idx="4">
                  <c:v>0.125</c:v>
                </c:pt>
                <c:pt idx="5">
                  <c:v>6.25E-2</c:v>
                </c:pt>
                <c:pt idx="6">
                  <c:v>0</c:v>
                </c:pt>
              </c:numCache>
            </c:numRef>
          </c:yVal>
          <c:smooth val="0"/>
          <c:extLst>
            <c:ext xmlns:c16="http://schemas.microsoft.com/office/drawing/2014/chart" uri="{C3380CC4-5D6E-409C-BE32-E72D297353CC}">
              <c16:uniqueId val="{00000001-CD2D-4BC5-9DEE-8F4689B61B2E}"/>
            </c:ext>
          </c:extLst>
        </c:ser>
        <c:dLbls>
          <c:showLegendKey val="0"/>
          <c:showVal val="0"/>
          <c:showCatName val="0"/>
          <c:showSerName val="0"/>
          <c:showPercent val="0"/>
          <c:showBubbleSize val="0"/>
        </c:dLbls>
        <c:axId val="253775688"/>
        <c:axId val="1"/>
      </c:scatterChart>
      <c:valAx>
        <c:axId val="253775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US"/>
                  <a:t>Value</a:t>
                </a:r>
                <a:r>
                  <a:rPr lang="en-US" baseline="0"/>
                  <a:t> of  Intensity after background subtraction</a:t>
                </a:r>
                <a:endParaRPr lang="en-US"/>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Protein concentration (mg/mL)</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775688"/>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emf"/><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12</xdr:col>
      <xdr:colOff>704849</xdr:colOff>
      <xdr:row>2</xdr:row>
      <xdr:rowOff>9525</xdr:rowOff>
    </xdr:from>
    <xdr:to>
      <xdr:col>24</xdr:col>
      <xdr:colOff>0</xdr:colOff>
      <xdr:row>46</xdr:row>
      <xdr:rowOff>180975</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687049" y="400050"/>
          <a:ext cx="6524626" cy="8715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n-US" sz="1100" b="1" i="1" baseline="0">
              <a:solidFill>
                <a:schemeClr val="dk1"/>
              </a:solidFill>
              <a:effectLst/>
              <a:latin typeface="+mn-lt"/>
              <a:ea typeface="+mn-ea"/>
              <a:cs typeface="+mn-cs"/>
            </a:rPr>
            <a:t>Cell Methods:  </a:t>
          </a:r>
        </a:p>
        <a:p>
          <a:pPr lvl="0"/>
          <a:r>
            <a:rPr lang="en-US" sz="1100">
              <a:solidFill>
                <a:schemeClr val="dk1"/>
              </a:solidFill>
              <a:effectLst/>
              <a:latin typeface="+mn-lt"/>
              <a:ea typeface="+mn-ea"/>
              <a:cs typeface="+mn-cs"/>
            </a:rPr>
            <a:t>WT, L28R, BW25113 and ∆TolC</a:t>
          </a:r>
          <a:r>
            <a:rPr lang="en-US" sz="1100" i="1">
              <a:solidFill>
                <a:schemeClr val="dk1"/>
              </a:solidFill>
              <a:effectLst/>
              <a:latin typeface="+mn-lt"/>
              <a:ea typeface="+mn-ea"/>
              <a:cs typeface="+mn-cs"/>
            </a:rPr>
            <a:t> E. coli</a:t>
          </a:r>
          <a:r>
            <a:rPr lang="en-US" sz="1100">
              <a:solidFill>
                <a:schemeClr val="dk1"/>
              </a:solidFill>
              <a:effectLst/>
              <a:latin typeface="+mn-lt"/>
              <a:ea typeface="+mn-ea"/>
              <a:cs typeface="+mn-cs"/>
            </a:rPr>
            <a:t> strains were incubated overnight at 37 ºC in M9 media.</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200 mM DMSO stock was prepared for the drugs </a:t>
          </a:r>
          <a:r>
            <a:rPr lang="en-US" sz="1100" b="1">
              <a:solidFill>
                <a:schemeClr val="dk1"/>
              </a:solidFill>
              <a:effectLst/>
              <a:latin typeface="+mn-lt"/>
              <a:ea typeface="+mn-ea"/>
              <a:cs typeface="+mn-cs"/>
            </a:rPr>
            <a:t>TMP</a:t>
          </a:r>
          <a:r>
            <a:rPr lang="en-US" sz="1100">
              <a:solidFill>
                <a:schemeClr val="dk1"/>
              </a:solidFill>
              <a:effectLst/>
              <a:latin typeface="+mn-lt"/>
              <a:ea typeface="+mn-ea"/>
              <a:cs typeface="+mn-cs"/>
            </a:rPr>
            <a:t> and </a:t>
          </a:r>
          <a:r>
            <a:rPr lang="en-US" sz="1100" b="1">
              <a:solidFill>
                <a:schemeClr val="dk1"/>
              </a:solidFill>
              <a:effectLst/>
              <a:latin typeface="+mn-lt"/>
              <a:ea typeface="+mn-ea"/>
              <a:cs typeface="+mn-cs"/>
            </a:rPr>
            <a:t>V041</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drug solution was diluted with M9 media to adjust the concentration of drug to 6 uM.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2.5 ml of drug solution was added to a 15 mL conical tube [2 time points (1 h and 24 h) and 3 replicates for each set of conditions].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OD was calculated for the </a:t>
          </a:r>
          <a:r>
            <a:rPr lang="en-US" sz="1100" i="1">
              <a:solidFill>
                <a:schemeClr val="dk1"/>
              </a:solidFill>
              <a:effectLst/>
              <a:latin typeface="+mn-lt"/>
              <a:ea typeface="+mn-ea"/>
              <a:cs typeface="+mn-cs"/>
            </a:rPr>
            <a:t>E. coli</a:t>
          </a:r>
          <a:r>
            <a:rPr lang="en-US" sz="1100">
              <a:solidFill>
                <a:schemeClr val="dk1"/>
              </a:solidFill>
              <a:effectLst/>
              <a:latin typeface="+mn-lt"/>
              <a:ea typeface="+mn-ea"/>
              <a:cs typeface="+mn-cs"/>
            </a:rPr>
            <a:t> strains.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Required volume (~500 uL) of </a:t>
          </a:r>
          <a:r>
            <a:rPr lang="en-US" sz="1100" i="1">
              <a:solidFill>
                <a:schemeClr val="dk1"/>
              </a:solidFill>
              <a:effectLst/>
              <a:latin typeface="+mn-lt"/>
              <a:ea typeface="+mn-ea"/>
              <a:cs typeface="+mn-cs"/>
            </a:rPr>
            <a:t>E. coli</a:t>
          </a:r>
          <a:r>
            <a:rPr lang="en-US" sz="1100">
              <a:solidFill>
                <a:schemeClr val="dk1"/>
              </a:solidFill>
              <a:effectLst/>
              <a:latin typeface="+mn-lt"/>
              <a:ea typeface="+mn-ea"/>
              <a:cs typeface="+mn-cs"/>
            </a:rPr>
            <a:t> cells were added to the conical tube such that at t = 0, concentration of the drug is </a:t>
          </a:r>
          <a:r>
            <a:rPr lang="en-US" sz="1100" b="1">
              <a:solidFill>
                <a:schemeClr val="dk1"/>
              </a:solidFill>
              <a:effectLst/>
              <a:latin typeface="+mn-lt"/>
              <a:ea typeface="+mn-ea"/>
              <a:cs typeface="+mn-cs"/>
            </a:rPr>
            <a:t>5 uM</a:t>
          </a:r>
          <a:r>
            <a:rPr lang="en-US" sz="1100">
              <a:solidFill>
                <a:schemeClr val="dk1"/>
              </a:solidFill>
              <a:effectLst/>
              <a:latin typeface="+mn-lt"/>
              <a:ea typeface="+mn-ea"/>
              <a:cs typeface="+mn-cs"/>
            </a:rPr>
            <a:t> and the starting OD value is ~ </a:t>
          </a:r>
          <a:r>
            <a:rPr lang="en-US" sz="1100" b="1">
              <a:solidFill>
                <a:schemeClr val="dk1"/>
              </a:solidFill>
              <a:effectLst/>
              <a:latin typeface="+mn-lt"/>
              <a:ea typeface="+mn-ea"/>
              <a:cs typeface="+mn-cs"/>
            </a:rPr>
            <a:t>0.30</a:t>
          </a:r>
          <a:r>
            <a:rPr lang="en-US" sz="1100">
              <a:solidFill>
                <a:schemeClr val="dk1"/>
              </a:solidFill>
              <a:effectLst/>
              <a:latin typeface="+mn-lt"/>
              <a:ea typeface="+mn-ea"/>
              <a:cs typeface="+mn-cs"/>
            </a:rPr>
            <a:t> [1 OD = 5x10</a:t>
          </a:r>
          <a:r>
            <a:rPr lang="en-US" sz="1100" baseline="30000">
              <a:solidFill>
                <a:schemeClr val="dk1"/>
              </a:solidFill>
              <a:effectLst/>
              <a:latin typeface="+mn-lt"/>
              <a:ea typeface="+mn-ea"/>
              <a:cs typeface="+mn-cs"/>
            </a:rPr>
            <a:t>8</a:t>
          </a:r>
          <a:r>
            <a:rPr lang="en-US" sz="1100">
              <a:solidFill>
                <a:schemeClr val="dk1"/>
              </a:solidFill>
              <a:effectLst/>
              <a:latin typeface="+mn-lt"/>
              <a:ea typeface="+mn-ea"/>
              <a:cs typeface="+mn-cs"/>
            </a:rPr>
            <a:t> cells].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cultures were incubated at 37 ºC.</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After 1 h, OD values of one set of cultures were recorded, the cultures were transferred to 5 mL centrifuge vials and centrifuged at 4680 rpm for 3 min.</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supernatant was collected and stored at 4 ºC (S1_1h to S36_1h).</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pellets were re-suspended in 200 uL of ice-cold water, centrifuged at 4680 rpm for 3 min.</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pellets are collected and flash-frozen using liquid nitrogen (P1_1h to P36_1h).</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other set of cultures were incubated for 24 h. After 24 h, OD values of the cultures were recorded and same steps were followed. The pellets and supernatants were stored [Pellets: P1_24h to P36_24h and supernatants: S1_24h to S36_24h].</a:t>
          </a:r>
        </a:p>
        <a:p>
          <a:endParaRPr lang="en-US" sz="1100">
            <a:solidFill>
              <a:schemeClr val="dk1"/>
            </a:solidFill>
            <a:effectLst/>
            <a:latin typeface="+mn-lt"/>
            <a:ea typeface="+mn-ea"/>
            <a:cs typeface="+mn-cs"/>
          </a:endParaRPr>
        </a:p>
        <a:p>
          <a:r>
            <a:rPr lang="en-US" sz="1100" b="1" i="1">
              <a:solidFill>
                <a:schemeClr val="dk1"/>
              </a:solidFill>
              <a:effectLst/>
              <a:latin typeface="+mn-lt"/>
              <a:ea typeface="+mn-ea"/>
              <a:cs typeface="+mn-cs"/>
            </a:rPr>
            <a:t>Processing:</a:t>
          </a:r>
        </a:p>
        <a:p>
          <a:pPr marL="0" marR="0" lvl="0" indent="0" defTabSz="914400" eaLnBrk="1" fontAlgn="auto" latinLnBrk="0" hangingPunct="1">
            <a:lnSpc>
              <a:spcPct val="100000"/>
            </a:lnSpc>
            <a:spcBef>
              <a:spcPts val="0"/>
            </a:spcBef>
            <a:spcAft>
              <a:spcPts val="0"/>
            </a:spcAft>
            <a:buClrTx/>
            <a:buSzTx/>
            <a:buFontTx/>
            <a:buNone/>
            <a:tabLst/>
            <a:defRPr/>
          </a:pPr>
          <a:r>
            <a:rPr lang="en-US" sz="1100" i="0" u="none">
              <a:solidFill>
                <a:schemeClr val="dk1"/>
              </a:solidFill>
              <a:effectLst/>
              <a:latin typeface="+mn-lt"/>
              <a:ea typeface="+mn-ea"/>
              <a:cs typeface="+mn-cs"/>
            </a:rPr>
            <a:t>Supernatant:</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250 ul of blank (M9 Media)</a:t>
          </a:r>
          <a:r>
            <a:rPr lang="en-US" sz="1100" baseline="0">
              <a:solidFill>
                <a:schemeClr val="dk1"/>
              </a:solidFill>
              <a:effectLst/>
              <a:latin typeface="+mn-lt"/>
              <a:ea typeface="+mn-ea"/>
              <a:cs typeface="+mn-cs"/>
            </a:rPr>
            <a:t> or Supernatant was aliquoted into eppendorf tubes. Blanks were spiked with varying concentrations of each drug to create a standard curve. Each sample was mixed with 0.5 ml of Methanol Crash containing 0.15% formic acid and 45 ng/ml n-benzylbenzamide internal standard  (final 0.1% formic acid and 30 ng/ml IS). vortexed 15 sec, incubated 10 min at RT and then centrifuged twice at 13.2x g at 4</a:t>
          </a:r>
          <a:r>
            <a:rPr lang="en-US" sz="1100" baseline="30000">
              <a:solidFill>
                <a:schemeClr val="dk1"/>
              </a:solidFill>
              <a:effectLst/>
              <a:latin typeface="+mn-lt"/>
              <a:ea typeface="+mn-ea"/>
              <a:cs typeface="+mn-cs"/>
            </a:rPr>
            <a:t>0</a:t>
          </a:r>
          <a:r>
            <a:rPr lang="en-US" sz="1100">
              <a:solidFill>
                <a:schemeClr val="dk1"/>
              </a:solidFill>
              <a:effectLst/>
              <a:latin typeface="+mn-lt"/>
              <a:ea typeface="+mn-ea"/>
              <a:cs typeface="+mn-cs"/>
            </a:rPr>
            <a:t>C</a:t>
          </a:r>
          <a:r>
            <a:rPr lang="en-US" sz="1100" baseline="0">
              <a:solidFill>
                <a:schemeClr val="dk1"/>
              </a:solidFill>
              <a:effectLst/>
              <a:latin typeface="+mn-lt"/>
              <a:ea typeface="+mn-ea"/>
              <a:cs typeface="+mn-cs"/>
            </a:rPr>
            <a:t> . The supernatant was analyzed by LC-MS/MS.  </a:t>
          </a:r>
        </a:p>
        <a:p>
          <a:pPr rtl="0" eaLnBrk="1" fontAlgn="auto" latinLnBrk="0" hangingPunct="1"/>
          <a:endParaRPr lang="en-US" sz="1100" i="1" baseline="0">
            <a:solidFill>
              <a:schemeClr val="dk1"/>
            </a:solidFill>
            <a:effectLst/>
            <a:latin typeface="+mn-lt"/>
            <a:ea typeface="+mn-ea"/>
            <a:cs typeface="+mn-cs"/>
          </a:endParaRPr>
        </a:p>
        <a:p>
          <a:pPr rtl="0" eaLnBrk="1" fontAlgn="auto" latinLnBrk="0" hangingPunct="1"/>
          <a:r>
            <a:rPr lang="en-US" sz="1100" i="0" baseline="0">
              <a:solidFill>
                <a:schemeClr val="dk1"/>
              </a:solidFill>
              <a:effectLst/>
              <a:latin typeface="+mn-lt"/>
              <a:ea typeface="+mn-ea"/>
              <a:cs typeface="+mn-cs"/>
            </a:rPr>
            <a:t>Cell Pellets:</a:t>
          </a:r>
        </a:p>
        <a:p>
          <a:pPr eaLnBrk="1" fontAlgn="auto" latinLnBrk="0" hangingPunct="1"/>
          <a:r>
            <a:rPr lang="en-US" sz="1100">
              <a:solidFill>
                <a:schemeClr val="dk1"/>
              </a:solidFill>
              <a:effectLst/>
              <a:latin typeface="+mn-lt"/>
              <a:ea typeface="+mn-ea"/>
              <a:cs typeface="+mn-cs"/>
            </a:rPr>
            <a:t>The cell pellets were resuspended in M9 Me</a:t>
          </a:r>
          <a:r>
            <a:rPr lang="en-US" sz="1100" baseline="0">
              <a:solidFill>
                <a:schemeClr val="dk1"/>
              </a:solidFill>
              <a:effectLst/>
              <a:latin typeface="+mn-lt"/>
              <a:ea typeface="+mn-ea"/>
              <a:cs typeface="+mn-cs"/>
            </a:rPr>
            <a:t>dia. The volume of M9 media was depended on the OD value. After the resuspension, each sample possesed the same OD value.</a:t>
          </a:r>
          <a:endParaRPr lang="en-US">
            <a:effectLst/>
          </a:endParaRPr>
        </a:p>
        <a:p>
          <a:pPr eaLnBrk="1" fontAlgn="auto" latinLnBrk="0" hangingPunct="1"/>
          <a:r>
            <a:rPr lang="en-US" sz="1100">
              <a:solidFill>
                <a:schemeClr val="dk1"/>
              </a:solidFill>
              <a:effectLst/>
              <a:latin typeface="+mn-lt"/>
              <a:ea typeface="+mn-ea"/>
              <a:cs typeface="+mn-cs"/>
            </a:rPr>
            <a:t>250 ul of blank (M9 Media)</a:t>
          </a:r>
          <a:r>
            <a:rPr lang="en-US" sz="1100" baseline="0">
              <a:solidFill>
                <a:schemeClr val="dk1"/>
              </a:solidFill>
              <a:effectLst/>
              <a:latin typeface="+mn-lt"/>
              <a:ea typeface="+mn-ea"/>
              <a:cs typeface="+mn-cs"/>
            </a:rPr>
            <a:t> or the resuspension solution of the cell pellet was aliquoted into eppendorf tubes. Blanks were spiked with varying concentrations of each drug to create a standard curve. Each sample was mixed with 0.5 ml of Methanol Crash containing 0.15% formic acid and 45 ng/ml n-benzylbenzamide internal standard  (final 0.1% formic acid and 30 ng/ml IS). vortexed 15 sec, incubated 10 min at RT and then centrifuged twice at 13.2x g at 4</a:t>
          </a:r>
          <a:r>
            <a:rPr lang="en-US" sz="1100" baseline="30000">
              <a:solidFill>
                <a:schemeClr val="dk1"/>
              </a:solidFill>
              <a:effectLst/>
              <a:latin typeface="+mn-lt"/>
              <a:ea typeface="+mn-ea"/>
              <a:cs typeface="+mn-cs"/>
            </a:rPr>
            <a:t>0</a:t>
          </a:r>
          <a:r>
            <a:rPr lang="en-US" sz="1100">
              <a:solidFill>
                <a:schemeClr val="dk1"/>
              </a:solidFill>
              <a:effectLst/>
              <a:latin typeface="+mn-lt"/>
              <a:ea typeface="+mn-ea"/>
              <a:cs typeface="+mn-cs"/>
            </a:rPr>
            <a:t>C</a:t>
          </a:r>
          <a:r>
            <a:rPr lang="en-US" sz="1100" baseline="0">
              <a:solidFill>
                <a:schemeClr val="dk1"/>
              </a:solidFill>
              <a:effectLst/>
              <a:latin typeface="+mn-lt"/>
              <a:ea typeface="+mn-ea"/>
              <a:cs typeface="+mn-cs"/>
            </a:rPr>
            <a:t> . The supernatant was analyzed by LC-MS/MS.  </a:t>
          </a:r>
          <a:endParaRPr lang="en-US">
            <a:effectLst/>
          </a:endParaRPr>
        </a:p>
        <a:p>
          <a:pPr eaLnBrk="1" fontAlgn="auto" latinLnBrk="0" hangingPunct="1"/>
          <a:r>
            <a:rPr lang="en-US" sz="1100" baseline="0">
              <a:solidFill>
                <a:schemeClr val="dk1"/>
              </a:solidFill>
              <a:effectLst/>
              <a:latin typeface="+mn-lt"/>
              <a:ea typeface="+mn-ea"/>
              <a:cs typeface="+mn-cs"/>
            </a:rPr>
            <a:t>The protein pellet was resuspended in 250 ul of 0.1 M NaOH, boiled for 5 min, and 5 ul was mixed with 200 ul of 1:50 B:A reagent (Thermofisher BCA Kit).  A BSA standard curve was prepared in H</a:t>
          </a:r>
          <a:r>
            <a:rPr lang="en-US" sz="1100" baseline="-25000">
              <a:solidFill>
                <a:schemeClr val="dk1"/>
              </a:solidFill>
              <a:effectLst/>
              <a:latin typeface="+mn-lt"/>
              <a:ea typeface="+mn-ea"/>
              <a:cs typeface="+mn-cs"/>
            </a:rPr>
            <a:t>2</a:t>
          </a:r>
          <a:r>
            <a:rPr lang="en-US" sz="1100" baseline="0">
              <a:solidFill>
                <a:schemeClr val="dk1"/>
              </a:solidFill>
              <a:effectLst/>
              <a:latin typeface="+mn-lt"/>
              <a:ea typeface="+mn-ea"/>
              <a:cs typeface="+mn-cs"/>
            </a:rPr>
            <a:t>0 and mixed in the same ratio.  The samples were incubated 30 min at 37C and read at 562 nM.</a:t>
          </a:r>
          <a:endParaRPr lang="en-US">
            <a:effectLst/>
          </a:endParaRPr>
        </a:p>
        <a:p>
          <a:pPr rtl="0" eaLnBrk="1" fontAlgn="auto" latinLnBrk="0" hangingPunct="1"/>
          <a:endParaRPr lang="en-US" sz="1100" b="1" i="1" baseline="0">
            <a:solidFill>
              <a:schemeClr val="dk1"/>
            </a:solidFill>
            <a:effectLst/>
            <a:latin typeface="+mn-lt"/>
            <a:ea typeface="+mn-ea"/>
            <a:cs typeface="+mn-cs"/>
          </a:endParaRPr>
        </a:p>
        <a:p>
          <a:pPr rtl="0" eaLnBrk="1" fontAlgn="auto" latinLnBrk="0" hangingPunct="1"/>
          <a:r>
            <a:rPr lang="en-US" sz="1100" b="1" i="1" baseline="0">
              <a:solidFill>
                <a:schemeClr val="dk1"/>
              </a:solidFill>
              <a:effectLst/>
              <a:latin typeface="+mn-lt"/>
              <a:ea typeface="+mn-ea"/>
              <a:cs typeface="+mn-cs"/>
            </a:rPr>
            <a:t>Analytical Methods: </a:t>
          </a:r>
          <a:endParaRPr lang="en-US">
            <a:effectLst/>
          </a:endParaRPr>
        </a:p>
        <a:p>
          <a:pPr rtl="0" eaLnBrk="1" fontAlgn="auto" latinLnBrk="0" hangingPunct="1"/>
          <a:r>
            <a:rPr lang="en-US" sz="1100" b="0" i="1" baseline="0">
              <a:solidFill>
                <a:schemeClr val="dk1"/>
              </a:solidFill>
              <a:effectLst/>
              <a:latin typeface="+mn-lt"/>
              <a:ea typeface="+mn-ea"/>
              <a:cs typeface="+mn-cs"/>
            </a:rPr>
            <a:t>MS parameters (4000 Qtrap:) </a:t>
          </a:r>
          <a:r>
            <a:rPr lang="en-US" sz="1100">
              <a:solidFill>
                <a:schemeClr val="dk1"/>
              </a:solidFill>
              <a:effectLst/>
              <a:latin typeface="+mn-lt"/>
              <a:ea typeface="+mn-ea"/>
              <a:cs typeface="+mn-cs"/>
            </a:rPr>
            <a:t>  </a:t>
          </a:r>
          <a:endParaRPr lang="en-US">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Method: 102419</a:t>
          </a:r>
          <a:r>
            <a:rPr lang="en-US" sz="1100" baseline="0">
              <a:solidFill>
                <a:schemeClr val="dk1"/>
              </a:solidFill>
              <a:effectLst/>
              <a:latin typeface="+mn-lt"/>
              <a:ea typeface="+mn-ea"/>
              <a:cs typeface="+mn-cs"/>
            </a:rPr>
            <a:t> MSM-V-041 &amp; TMP Pos n-Ben IS.dam</a:t>
          </a:r>
          <a:endParaRPr lang="en-US">
            <a:effectLst/>
          </a:endParaRPr>
        </a:p>
        <a:p>
          <a:r>
            <a:rPr lang="en-US" sz="1100">
              <a:solidFill>
                <a:schemeClr val="dk1"/>
              </a:solidFill>
              <a:effectLst/>
              <a:latin typeface="+mn-lt"/>
              <a:ea typeface="+mn-ea"/>
              <a:cs typeface="+mn-cs"/>
            </a:rPr>
            <a:t>Ion Source/Gas Parameters: CUR = 50, CAD = Low, IS = 4500, TEM =</a:t>
          </a:r>
          <a:r>
            <a:rPr lang="en-US" sz="1100" baseline="0">
              <a:solidFill>
                <a:schemeClr val="dk1"/>
              </a:solidFill>
              <a:effectLst/>
              <a:latin typeface="+mn-lt"/>
              <a:ea typeface="+mn-ea"/>
              <a:cs typeface="+mn-cs"/>
            </a:rPr>
            <a:t> 70</a:t>
          </a:r>
          <a:r>
            <a:rPr lang="en-US" sz="1100">
              <a:solidFill>
                <a:schemeClr val="dk1"/>
              </a:solidFill>
              <a:effectLst/>
              <a:latin typeface="+mn-lt"/>
              <a:ea typeface="+mn-ea"/>
              <a:cs typeface="+mn-cs"/>
            </a:rPr>
            <a:t>0, GS1 = 70, GS2 = 70.</a:t>
          </a:r>
          <a:endParaRPr lang="en-US">
            <a:effectLst/>
          </a:endParaRPr>
        </a:p>
        <a:p>
          <a:pPr eaLnBrk="1" fontAlgn="auto" latinLnBrk="0" hangingPunct="1"/>
          <a:r>
            <a:rPr lang="en-US" sz="1100">
              <a:solidFill>
                <a:schemeClr val="dk1"/>
              </a:solidFill>
              <a:effectLst/>
              <a:latin typeface="+mn-lt"/>
              <a:ea typeface="+mn-ea"/>
              <a:cs typeface="+mn-cs"/>
            </a:rPr>
            <a:t>Buffer A: Water + 0.1% formic acid; Buffer B: MeOH + 0.1% formic acid; flow rate 1.5 ml/min; column Agilent C18 XDB column, 5 micron packing 50 X 4.6 mm size ; 0 - 1.0 min 3% B, 1.0 - 2.0 min gradient to 100% B, 2.0 - 3.5 min 100% B, 3.5 - 3.6 min gradient to 3%B,  3.6 - 4.5 min 3%B.  IS: </a:t>
          </a:r>
          <a:r>
            <a:rPr lang="en-US" sz="1100" i="1">
              <a:solidFill>
                <a:schemeClr val="dk1"/>
              </a:solidFill>
              <a:effectLst/>
              <a:latin typeface="+mn-lt"/>
              <a:ea typeface="+mn-ea"/>
              <a:cs typeface="+mn-cs"/>
            </a:rPr>
            <a:t>N</a:t>
          </a:r>
          <a:r>
            <a:rPr lang="en-US" sz="1100">
              <a:solidFill>
                <a:schemeClr val="dk1"/>
              </a:solidFill>
              <a:effectLst/>
              <a:latin typeface="+mn-lt"/>
              <a:ea typeface="+mn-ea"/>
              <a:cs typeface="+mn-cs"/>
            </a:rPr>
            <a:t>-Benzylbenzamide</a:t>
          </a:r>
          <a:r>
            <a:rPr lang="en-US" sz="1100" b="0" i="0" baseline="0">
              <a:solidFill>
                <a:schemeClr val="dk1"/>
              </a:solidFill>
              <a:effectLst/>
              <a:latin typeface="+mn-lt"/>
              <a:ea typeface="+mn-ea"/>
              <a:cs typeface="+mn-cs"/>
            </a:rPr>
            <a:t> transition 212.120 / 91.100</a:t>
          </a:r>
          <a:r>
            <a:rPr lang="en-US" sz="1100">
              <a:solidFill>
                <a:schemeClr val="dk1"/>
              </a:solidFill>
              <a:effectLst/>
              <a:latin typeface="+mn-lt"/>
              <a:ea typeface="+mn-ea"/>
              <a:cs typeface="+mn-cs"/>
            </a:rPr>
            <a:t>; TMP</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transition </a:t>
          </a:r>
          <a:r>
            <a:rPr lang="en-US" sz="1100" b="0" i="0">
              <a:solidFill>
                <a:schemeClr val="dk1"/>
              </a:solidFill>
              <a:effectLst/>
              <a:latin typeface="+mn-lt"/>
              <a:ea typeface="+mn-ea"/>
              <a:cs typeface="+mn-cs"/>
            </a:rPr>
            <a:t>291.092</a:t>
          </a:r>
          <a:r>
            <a:rPr lang="en-US" sz="1100" b="0" i="0" baseline="0">
              <a:solidFill>
                <a:schemeClr val="dk1"/>
              </a:solidFill>
              <a:effectLst/>
              <a:latin typeface="+mn-lt"/>
              <a:ea typeface="+mn-ea"/>
              <a:cs typeface="+mn-cs"/>
            </a:rPr>
            <a:t> to </a:t>
          </a:r>
          <a:r>
            <a:rPr lang="en-US" sz="1100" b="0" i="0">
              <a:solidFill>
                <a:schemeClr val="dk1"/>
              </a:solidFill>
              <a:effectLst/>
              <a:latin typeface="+mn-lt"/>
              <a:ea typeface="+mn-ea"/>
              <a:cs typeface="+mn-cs"/>
            </a:rPr>
            <a:t>230.0; MSM-V-041 transition</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277.169</a:t>
          </a:r>
          <a:r>
            <a:rPr lang="en-US" sz="1100" b="0" i="0" baseline="0">
              <a:solidFill>
                <a:schemeClr val="dk1"/>
              </a:solidFill>
              <a:effectLst/>
              <a:latin typeface="+mn-lt"/>
              <a:ea typeface="+mn-ea"/>
              <a:cs typeface="+mn-cs"/>
            </a:rPr>
            <a:t> to </a:t>
          </a:r>
          <a:r>
            <a:rPr lang="en-US" sz="1100" b="0" i="0">
              <a:solidFill>
                <a:schemeClr val="dk1"/>
              </a:solidFill>
              <a:effectLst/>
              <a:latin typeface="+mn-lt"/>
              <a:ea typeface="+mn-ea"/>
              <a:cs typeface="+mn-cs"/>
            </a:rPr>
            <a:t>261.200.</a:t>
          </a:r>
          <a:endParaRPr lang="en-US">
            <a:effectLst/>
          </a:endParaRPr>
        </a:p>
        <a:p>
          <a:endParaRPr lang="en-US" sz="1100">
            <a:solidFill>
              <a:schemeClr val="dk1"/>
            </a:solidFill>
            <a:effectLst/>
            <a:latin typeface="+mn-lt"/>
            <a:ea typeface="+mn-ea"/>
            <a:cs typeface="+mn-cs"/>
          </a:endParaRPr>
        </a:p>
        <a:p>
          <a:pPr rtl="0" eaLnBrk="1" fontAlgn="auto" latinLnBrk="0" hangingPunct="1"/>
          <a:r>
            <a:rPr lang="en-US" sz="1100" b="1" i="1" baseline="0">
              <a:solidFill>
                <a:schemeClr val="dk1"/>
              </a:solidFill>
              <a:effectLst/>
              <a:latin typeface="+mn-lt"/>
              <a:ea typeface="+mn-ea"/>
              <a:cs typeface="+mn-cs"/>
            </a:rPr>
            <a:t>Metabolite analysis results:</a:t>
          </a:r>
        </a:p>
        <a:p>
          <a:pPr rtl="0" eaLnBrk="1" fontAlgn="auto" latinLnBrk="0" hangingPunct="1"/>
          <a:endParaRPr lang="en-US" sz="1100" b="1" i="1" baseline="0">
            <a:solidFill>
              <a:schemeClr val="dk1"/>
            </a:solidFill>
            <a:effectLst/>
            <a:latin typeface="+mn-lt"/>
            <a:ea typeface="+mn-ea"/>
            <a:cs typeface="+mn-cs"/>
          </a:endParaRPr>
        </a:p>
        <a:p>
          <a:pPr rtl="0" eaLnBrk="1" fontAlgn="auto" latinLnBrk="0" hangingPunct="1"/>
          <a:r>
            <a:rPr lang="en-US" sz="1100" b="0" i="0" baseline="0">
              <a:solidFill>
                <a:schemeClr val="dk1"/>
              </a:solidFill>
              <a:effectLst/>
              <a:latin typeface="+mn-lt"/>
              <a:ea typeface="+mn-ea"/>
              <a:cs typeface="+mn-cs"/>
            </a:rPr>
            <a:t>No Trimethoprim was found in the samples treated with MSM-V-041. Also no MSM-V-041 was found in the samples treated with Trimethoprim. There was 0.42% of Trimethoprim in the compound of MSM-V-041 as an impurity.</a:t>
          </a:r>
        </a:p>
        <a:p>
          <a:pPr rtl="0" eaLnBrk="1" fontAlgn="auto" latinLnBrk="0" hangingPunct="1"/>
          <a:endParaRPr lang="en-US" sz="1100" b="1" i="1" baseline="0">
            <a:solidFill>
              <a:schemeClr val="dk1"/>
            </a:solidFill>
            <a:effectLst/>
            <a:latin typeface="+mn-lt"/>
            <a:ea typeface="+mn-ea"/>
            <a:cs typeface="+mn-cs"/>
          </a:endParaRPr>
        </a:p>
        <a:p>
          <a:pPr rtl="0" eaLnBrk="1" fontAlgn="auto" latinLnBrk="0" hangingPunct="1"/>
          <a:endParaRPr lang="en-US" sz="1100" b="1" i="1" baseline="0">
            <a:solidFill>
              <a:schemeClr val="dk1"/>
            </a:solidFill>
            <a:effectLst/>
            <a:latin typeface="+mn-lt"/>
            <a:ea typeface="+mn-ea"/>
            <a:cs typeface="+mn-cs"/>
          </a:endParaRPr>
        </a:p>
        <a:p>
          <a:pPr rtl="0" eaLnBrk="1" fontAlgn="auto" latinLnBrk="0" hangingPunct="1"/>
          <a:endParaRPr lang="en-US" sz="1100" b="1" i="1" baseline="0">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xdr:from>
          <xdr:col>13</xdr:col>
          <xdr:colOff>12700</xdr:colOff>
          <xdr:row>48</xdr:row>
          <xdr:rowOff>12700</xdr:rowOff>
        </xdr:from>
        <xdr:to>
          <xdr:col>16</xdr:col>
          <xdr:colOff>444500</xdr:colOff>
          <xdr:row>64</xdr:row>
          <xdr:rowOff>25400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000-000001180000}"/>
                </a:ext>
              </a:extLst>
            </xdr:cNvPr>
            <xdr:cNvSpPr/>
          </xdr:nvSpPr>
          <xdr:spPr bwMode="auto">
            <a:xfrm>
              <a:off x="0" y="0"/>
              <a:ext cx="0" cy="0"/>
            </a:xfrm>
            <a:prstGeom prst="rect">
              <a:avLst/>
            </a:prstGeom>
            <a:noFill/>
            <a:ln w="9525">
              <a:solidFill>
                <a:srgbClr val="000000" mc:Ignorable="a14" a14:legacySpreadsheetColorIndex="8"/>
              </a:solidFill>
              <a:miter lim="800000"/>
              <a:headEnd/>
              <a:tailEnd/>
            </a:ln>
            <a:extLst>
              <a:ext uri="{909E8E84-426E-40DD-AFC4-6F175D3DCCD1}">
                <a14:hiddenFill>
                  <a:solidFill>
                    <a:srgbClr val="FFFFFF"/>
                  </a:solidFill>
                </a14:hiddenFill>
              </a:ext>
            </a:extLst>
          </xdr:spPr>
        </xdr:sp>
        <xdr:clientData/>
      </xdr:twoCellAnchor>
    </mc:Choice>
    <mc:Fallback/>
  </mc:AlternateContent>
  <xdr:twoCellAnchor>
    <xdr:from>
      <xdr:col>17</xdr:col>
      <xdr:colOff>19049</xdr:colOff>
      <xdr:row>48</xdr:row>
      <xdr:rowOff>19051</xdr:rowOff>
    </xdr:from>
    <xdr:to>
      <xdr:col>21</xdr:col>
      <xdr:colOff>295274</xdr:colOff>
      <xdr:row>64</xdr:row>
      <xdr:rowOff>81</xdr:rowOff>
    </xdr:to>
    <xdr:pic>
      <xdr:nvPicPr>
        <xdr:cNvPr id="11" name="Picture 10">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963524" y="9334501"/>
          <a:ext cx="2714625" cy="3029030"/>
        </a:xfrm>
        <a:prstGeom prst="rect">
          <a:avLst/>
        </a:prstGeom>
        <a:solidFill>
          <a:srgbClr val="FFFFFF"/>
        </a:solidFill>
        <a:ln w="9525">
          <a:solidFill>
            <a:srgbClr val="000000"/>
          </a:solidFill>
          <a:miter lim="800000"/>
          <a:headEnd/>
          <a:tailEnd/>
        </a:ln>
      </xdr:spPr>
    </xdr:pic>
    <xdr:clientData/>
  </xdr:twoCellAnchor>
  <xdr:twoCellAnchor>
    <xdr:from>
      <xdr:col>0</xdr:col>
      <xdr:colOff>609599</xdr:colOff>
      <xdr:row>55</xdr:row>
      <xdr:rowOff>9526</xdr:rowOff>
    </xdr:from>
    <xdr:to>
      <xdr:col>2</xdr:col>
      <xdr:colOff>676275</xdr:colOff>
      <xdr:row>58</xdr:row>
      <xdr:rowOff>9525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09599" y="10658476"/>
          <a:ext cx="1343026" cy="571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Xiaoyu Wang</a:t>
          </a:r>
        </a:p>
        <a:p>
          <a:r>
            <a:rPr lang="en-US" sz="1100"/>
            <a:t>11/24/20</a:t>
          </a:r>
        </a:p>
      </xdr:txBody>
    </xdr:sp>
    <xdr:clientData/>
  </xdr:twoCellAnchor>
  <xdr:twoCellAnchor>
    <xdr:from>
      <xdr:col>3</xdr:col>
      <xdr:colOff>361950</xdr:colOff>
      <xdr:row>55</xdr:row>
      <xdr:rowOff>9524</xdr:rowOff>
    </xdr:from>
    <xdr:to>
      <xdr:col>4</xdr:col>
      <xdr:colOff>800100</xdr:colOff>
      <xdr:row>59</xdr:row>
      <xdr:rowOff>114299</xdr:rowOff>
    </xdr:to>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2381250" y="10304144"/>
          <a:ext cx="1238250" cy="8362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Reviewed:</a:t>
          </a:r>
        </a:p>
        <a:p>
          <a:r>
            <a:rPr lang="en-US" sz="1100"/>
            <a:t>Noelle</a:t>
          </a:r>
          <a:r>
            <a:rPr lang="en-US" sz="1100" baseline="0"/>
            <a:t> Williams</a:t>
          </a:r>
        </a:p>
        <a:p>
          <a:r>
            <a:rPr lang="en-US" sz="1100" baseline="0"/>
            <a:t>11/30/20</a:t>
          </a:r>
          <a:endParaRPr lang="en-US" sz="1100"/>
        </a:p>
        <a:p>
          <a:endParaRPr lang="en-US" sz="1100"/>
        </a:p>
      </xdr:txBody>
    </xdr:sp>
    <xdr:clientData/>
  </xdr:twoCellAnchor>
  <xdr:twoCellAnchor>
    <xdr:from>
      <xdr:col>1</xdr:col>
      <xdr:colOff>0</xdr:colOff>
      <xdr:row>21</xdr:row>
      <xdr:rowOff>0</xdr:rowOff>
    </xdr:from>
    <xdr:to>
      <xdr:col>6</xdr:col>
      <xdr:colOff>600075</xdr:colOff>
      <xdr:row>36</xdr:row>
      <xdr:rowOff>180975</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38</xdr:row>
      <xdr:rowOff>1</xdr:rowOff>
    </xdr:from>
    <xdr:to>
      <xdr:col>6</xdr:col>
      <xdr:colOff>645583</xdr:colOff>
      <xdr:row>53</xdr:row>
      <xdr:rowOff>9525</xdr:rowOff>
    </xdr:to>
    <xdr:graphicFrame macro="">
      <xdr:nvGraphicFramePr>
        <xdr:cNvPr id="20" name="Chart 19">
          <a:extLst>
            <a:ext uri="{FF2B5EF4-FFF2-40B4-BE49-F238E27FC236}">
              <a16:creationId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142876</xdr:colOff>
      <xdr:row>21</xdr:row>
      <xdr:rowOff>9525</xdr:rowOff>
    </xdr:from>
    <xdr:to>
      <xdr:col>12</xdr:col>
      <xdr:colOff>1</xdr:colOff>
      <xdr:row>37</xdr:row>
      <xdr:rowOff>19050</xdr:rowOff>
    </xdr:to>
    <xdr:graphicFrame macro="">
      <xdr:nvGraphicFramePr>
        <xdr:cNvPr id="22" name="Chart 21">
          <a:extLst>
            <a:ext uri="{FF2B5EF4-FFF2-40B4-BE49-F238E27FC236}">
              <a16:creationId xmlns:a16="http://schemas.microsoft.com/office/drawing/2014/main" id="{00000000-0008-0000-00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142875</xdr:colOff>
      <xdr:row>38</xdr:row>
      <xdr:rowOff>0</xdr:rowOff>
    </xdr:from>
    <xdr:to>
      <xdr:col>12</xdr:col>
      <xdr:colOff>0</xdr:colOff>
      <xdr:row>53</xdr:row>
      <xdr:rowOff>0</xdr:rowOff>
    </xdr:to>
    <xdr:graphicFrame macro="">
      <xdr:nvGraphicFramePr>
        <xdr:cNvPr id="23" name="Chart 22">
          <a:extLst>
            <a:ext uri="{FF2B5EF4-FFF2-40B4-BE49-F238E27FC236}">
              <a16:creationId xmlns:a16="http://schemas.microsoft.com/office/drawing/2014/main" id="{00000000-0008-0000-00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92</xdr:row>
      <xdr:rowOff>0</xdr:rowOff>
    </xdr:from>
    <xdr:to>
      <xdr:col>26</xdr:col>
      <xdr:colOff>140856</xdr:colOff>
      <xdr:row>114</xdr:row>
      <xdr:rowOff>132810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0" y="17526000"/>
          <a:ext cx="16161906" cy="4323810"/>
        </a:xfrm>
        <a:prstGeom prst="rect">
          <a:avLst/>
        </a:prstGeom>
      </xdr:spPr>
    </xdr:pic>
    <xdr:clientData/>
  </xdr:twoCellAnchor>
  <xdr:twoCellAnchor>
    <xdr:from>
      <xdr:col>33</xdr:col>
      <xdr:colOff>0</xdr:colOff>
      <xdr:row>34</xdr:row>
      <xdr:rowOff>171450</xdr:rowOff>
    </xdr:from>
    <xdr:to>
      <xdr:col>38</xdr:col>
      <xdr:colOff>0</xdr:colOff>
      <xdr:row>50</xdr:row>
      <xdr:rowOff>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92</xdr:row>
      <xdr:rowOff>0</xdr:rowOff>
    </xdr:from>
    <xdr:to>
      <xdr:col>25</xdr:col>
      <xdr:colOff>598058</xdr:colOff>
      <xdr:row>114</xdr:row>
      <xdr:rowOff>161381</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0" y="17526000"/>
          <a:ext cx="16142858" cy="4352381"/>
        </a:xfrm>
        <a:prstGeom prst="rect">
          <a:avLst/>
        </a:prstGeom>
      </xdr:spPr>
    </xdr:pic>
    <xdr:clientData/>
  </xdr:twoCellAnchor>
  <xdr:twoCellAnchor editAs="oneCell">
    <xdr:from>
      <xdr:col>39</xdr:col>
      <xdr:colOff>0</xdr:colOff>
      <xdr:row>1</xdr:row>
      <xdr:rowOff>9524</xdr:rowOff>
    </xdr:from>
    <xdr:to>
      <xdr:col>46</xdr:col>
      <xdr:colOff>230172</xdr:colOff>
      <xdr:row>16</xdr:row>
      <xdr:rowOff>190499</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2"/>
        <a:srcRect l="11274" t="13152" r="31325" b="17439"/>
        <a:stretch/>
      </xdr:blipFill>
      <xdr:spPr>
        <a:xfrm>
          <a:off x="24155400" y="200024"/>
          <a:ext cx="4497373" cy="3057525"/>
        </a:xfrm>
        <a:prstGeom prst="rect">
          <a:avLst/>
        </a:prstGeom>
      </xdr:spPr>
    </xdr:pic>
    <xdr:clientData/>
  </xdr:twoCellAnchor>
  <xdr:twoCellAnchor editAs="oneCell">
    <xdr:from>
      <xdr:col>38</xdr:col>
      <xdr:colOff>590550</xdr:colOff>
      <xdr:row>16</xdr:row>
      <xdr:rowOff>180976</xdr:rowOff>
    </xdr:from>
    <xdr:to>
      <xdr:col>46</xdr:col>
      <xdr:colOff>219074</xdr:colOff>
      <xdr:row>25</xdr:row>
      <xdr:rowOff>41715</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3"/>
        <a:srcRect l="12153" t="45058" r="31470" b="9754"/>
        <a:stretch/>
      </xdr:blipFill>
      <xdr:spPr>
        <a:xfrm>
          <a:off x="24136350" y="3248026"/>
          <a:ext cx="4505325" cy="2030322"/>
        </a:xfrm>
        <a:prstGeom prst="rect">
          <a:avLst/>
        </a:prstGeom>
      </xdr:spPr>
    </xdr:pic>
    <xdr:clientData/>
  </xdr:twoCellAnchor>
  <xdr:twoCellAnchor>
    <xdr:from>
      <xdr:col>33</xdr:col>
      <xdr:colOff>0</xdr:colOff>
      <xdr:row>35</xdr:row>
      <xdr:rowOff>0</xdr:rowOff>
    </xdr:from>
    <xdr:to>
      <xdr:col>38</xdr:col>
      <xdr:colOff>28575</xdr:colOff>
      <xdr:row>50</xdr:row>
      <xdr:rowOff>28575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92</xdr:row>
      <xdr:rowOff>0</xdr:rowOff>
    </xdr:from>
    <xdr:to>
      <xdr:col>24</xdr:col>
      <xdr:colOff>283736</xdr:colOff>
      <xdr:row>114</xdr:row>
      <xdr:rowOff>123286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0" y="27813000"/>
          <a:ext cx="16123811" cy="4314286"/>
        </a:xfrm>
        <a:prstGeom prst="rect">
          <a:avLst/>
        </a:prstGeom>
      </xdr:spPr>
    </xdr:pic>
    <xdr:clientData/>
  </xdr:twoCellAnchor>
  <xdr:twoCellAnchor>
    <xdr:from>
      <xdr:col>32</xdr:col>
      <xdr:colOff>600075</xdr:colOff>
      <xdr:row>35</xdr:row>
      <xdr:rowOff>1</xdr:rowOff>
    </xdr:from>
    <xdr:to>
      <xdr:col>38</xdr:col>
      <xdr:colOff>28575</xdr:colOff>
      <xdr:row>49</xdr:row>
      <xdr:rowOff>9525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93</xdr:row>
      <xdr:rowOff>0</xdr:rowOff>
    </xdr:from>
    <xdr:to>
      <xdr:col>24</xdr:col>
      <xdr:colOff>255161</xdr:colOff>
      <xdr:row>115</xdr:row>
      <xdr:rowOff>123286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0" y="27813000"/>
          <a:ext cx="16123811" cy="4314286"/>
        </a:xfrm>
        <a:prstGeom prst="rect">
          <a:avLst/>
        </a:prstGeom>
      </xdr:spPr>
    </xdr:pic>
    <xdr:clientData/>
  </xdr:twoCellAnchor>
  <xdr:twoCellAnchor>
    <xdr:from>
      <xdr:col>33</xdr:col>
      <xdr:colOff>1</xdr:colOff>
      <xdr:row>35</xdr:row>
      <xdr:rowOff>1</xdr:rowOff>
    </xdr:from>
    <xdr:to>
      <xdr:col>38</xdr:col>
      <xdr:colOff>38101</xdr:colOff>
      <xdr:row>49</xdr:row>
      <xdr:rowOff>9525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0</xdr:colOff>
      <xdr:row>23</xdr:row>
      <xdr:rowOff>180974</xdr:rowOff>
    </xdr:from>
    <xdr:to>
      <xdr:col>22</xdr:col>
      <xdr:colOff>304800</xdr:colOff>
      <xdr:row>38</xdr:row>
      <xdr:rowOff>180975</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5</xdr:row>
      <xdr:rowOff>190499</xdr:rowOff>
    </xdr:from>
    <xdr:to>
      <xdr:col>22</xdr:col>
      <xdr:colOff>304800</xdr:colOff>
      <xdr:row>20</xdr:row>
      <xdr:rowOff>9524</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235</xdr:row>
      <xdr:rowOff>0</xdr:rowOff>
    </xdr:from>
    <xdr:to>
      <xdr:col>25</xdr:col>
      <xdr:colOff>207539</xdr:colOff>
      <xdr:row>257</xdr:row>
      <xdr:rowOff>170905</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0" y="44767500"/>
          <a:ext cx="16095239" cy="436190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234</xdr:row>
      <xdr:rowOff>180975</xdr:rowOff>
    </xdr:from>
    <xdr:to>
      <xdr:col>25</xdr:col>
      <xdr:colOff>540915</xdr:colOff>
      <xdr:row>257</xdr:row>
      <xdr:rowOff>170904</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44757975"/>
          <a:ext cx="16085715" cy="43714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0"/>
  <sheetViews>
    <sheetView topLeftCell="A18" workbookViewId="0">
      <selection activeCell="F59" sqref="F59"/>
    </sheetView>
  </sheetViews>
  <sheetFormatPr baseColWidth="10" defaultColWidth="9.1640625" defaultRowHeight="15" x14ac:dyDescent="0.2"/>
  <cols>
    <col min="1" max="1" width="9.1640625" style="148"/>
    <col min="2" max="2" width="10" style="148" customWidth="1"/>
    <col min="3" max="3" width="10.33203125" style="148" customWidth="1"/>
    <col min="4" max="4" width="11.6640625" style="148" customWidth="1"/>
    <col min="5" max="5" width="14" style="148" customWidth="1"/>
    <col min="6" max="6" width="14.5" style="148" customWidth="1"/>
    <col min="7" max="7" width="11.5" style="148" customWidth="1"/>
    <col min="8" max="8" width="14.6640625" style="148" customWidth="1"/>
    <col min="9" max="9" width="15" style="148" customWidth="1"/>
    <col min="10" max="10" width="13.1640625" style="148" customWidth="1"/>
    <col min="11" max="11" width="14" style="148" customWidth="1"/>
    <col min="12" max="12" width="11.83203125" style="148" customWidth="1"/>
    <col min="13" max="13" width="10.6640625" style="148" customWidth="1"/>
    <col min="14" max="14" width="10" style="148" customWidth="1"/>
    <col min="15" max="15" width="5.5" style="148" customWidth="1"/>
    <col min="16" max="16384" width="9.1640625" style="148"/>
  </cols>
  <sheetData>
    <row r="1" spans="1:12" x14ac:dyDescent="0.2">
      <c r="A1" s="231" t="s">
        <v>425</v>
      </c>
      <c r="B1" s="231"/>
      <c r="C1" s="231"/>
      <c r="D1" s="231"/>
      <c r="E1" s="231"/>
      <c r="F1" s="232"/>
      <c r="G1" s="232"/>
      <c r="H1" s="232"/>
      <c r="I1" s="232"/>
    </row>
    <row r="2" spans="1:12" ht="16" thickBot="1" x14ac:dyDescent="0.25"/>
    <row r="3" spans="1:12" x14ac:dyDescent="0.2">
      <c r="B3" s="268" t="s">
        <v>196</v>
      </c>
      <c r="C3" s="270" t="s">
        <v>197</v>
      </c>
      <c r="D3" s="270" t="s">
        <v>422</v>
      </c>
      <c r="E3" s="272" t="s">
        <v>198</v>
      </c>
      <c r="F3" s="273"/>
      <c r="G3" s="272" t="s">
        <v>423</v>
      </c>
      <c r="H3" s="273"/>
      <c r="I3" s="272" t="s">
        <v>277</v>
      </c>
      <c r="J3" s="273"/>
      <c r="K3" s="272" t="s">
        <v>424</v>
      </c>
      <c r="L3" s="273"/>
    </row>
    <row r="4" spans="1:12" ht="16" thickBot="1" x14ac:dyDescent="0.25">
      <c r="B4" s="269"/>
      <c r="C4" s="271"/>
      <c r="D4" s="271"/>
      <c r="E4" s="218" t="s">
        <v>292</v>
      </c>
      <c r="F4" s="219" t="s">
        <v>204</v>
      </c>
      <c r="G4" s="218" t="s">
        <v>419</v>
      </c>
      <c r="H4" s="219" t="s">
        <v>204</v>
      </c>
      <c r="I4" s="218" t="s">
        <v>292</v>
      </c>
      <c r="J4" s="219" t="s">
        <v>204</v>
      </c>
      <c r="K4" s="218" t="s">
        <v>419</v>
      </c>
      <c r="L4" s="219" t="s">
        <v>204</v>
      </c>
    </row>
    <row r="5" spans="1:12" x14ac:dyDescent="0.2">
      <c r="B5" s="274" t="s">
        <v>205</v>
      </c>
      <c r="C5" s="277">
        <v>0</v>
      </c>
      <c r="D5" s="153">
        <v>1</v>
      </c>
      <c r="E5" s="76">
        <v>0</v>
      </c>
      <c r="F5" s="156">
        <v>0</v>
      </c>
      <c r="G5" s="222">
        <v>0</v>
      </c>
      <c r="H5" s="223">
        <v>0</v>
      </c>
      <c r="I5" s="76">
        <v>0</v>
      </c>
      <c r="J5" s="156">
        <v>0</v>
      </c>
      <c r="K5" s="222">
        <v>0</v>
      </c>
      <c r="L5" s="223">
        <v>0</v>
      </c>
    </row>
    <row r="6" spans="1:12" ht="16" x14ac:dyDescent="0.2">
      <c r="B6" s="275"/>
      <c r="C6" s="278"/>
      <c r="D6" s="151">
        <v>24</v>
      </c>
      <c r="E6" s="150">
        <v>0</v>
      </c>
      <c r="F6" s="157">
        <v>0</v>
      </c>
      <c r="G6" s="221">
        <v>0</v>
      </c>
      <c r="H6" s="174">
        <v>0</v>
      </c>
      <c r="I6" s="150">
        <v>0</v>
      </c>
      <c r="J6" s="157">
        <v>0</v>
      </c>
      <c r="K6" s="221">
        <v>0</v>
      </c>
      <c r="L6" s="174">
        <v>0</v>
      </c>
    </row>
    <row r="7" spans="1:12" ht="16" x14ac:dyDescent="0.2">
      <c r="B7" s="275"/>
      <c r="C7" s="279">
        <v>5</v>
      </c>
      <c r="D7" s="152">
        <v>1</v>
      </c>
      <c r="E7" s="149">
        <v>1195</v>
      </c>
      <c r="F7" s="158">
        <v>26.457513110645905</v>
      </c>
      <c r="G7" s="215">
        <v>22.845360990613504</v>
      </c>
      <c r="H7" s="161">
        <v>3.8220947342746325</v>
      </c>
      <c r="I7" s="149">
        <v>1655</v>
      </c>
      <c r="J7" s="158">
        <v>72.629195231669755</v>
      </c>
      <c r="K7" s="215">
        <v>19.301722989809804</v>
      </c>
      <c r="L7" s="161">
        <v>2.7493435713507695</v>
      </c>
    </row>
    <row r="8" spans="1:12" ht="17" thickBot="1" x14ac:dyDescent="0.25">
      <c r="B8" s="276"/>
      <c r="C8" s="280"/>
      <c r="D8" s="154">
        <v>24</v>
      </c>
      <c r="E8" s="155">
        <v>1188.3333333333333</v>
      </c>
      <c r="F8" s="159">
        <v>66.583281184793933</v>
      </c>
      <c r="G8" s="216">
        <v>16.478087473334874</v>
      </c>
      <c r="H8" s="217">
        <v>2.0999446188777644</v>
      </c>
      <c r="I8" s="155">
        <v>1430</v>
      </c>
      <c r="J8" s="159">
        <v>118.21590417536889</v>
      </c>
      <c r="K8" s="216">
        <v>24.262095259872481</v>
      </c>
      <c r="L8" s="217">
        <v>2.4378373364371728</v>
      </c>
    </row>
    <row r="9" spans="1:12" x14ac:dyDescent="0.2">
      <c r="B9" s="265" t="s">
        <v>206</v>
      </c>
      <c r="C9" s="265">
        <v>0</v>
      </c>
      <c r="D9" s="153">
        <v>1</v>
      </c>
      <c r="E9" s="79">
        <v>0</v>
      </c>
      <c r="F9" s="80">
        <v>0</v>
      </c>
      <c r="G9" s="173">
        <v>0</v>
      </c>
      <c r="H9" s="174">
        <v>0</v>
      </c>
      <c r="I9" s="79">
        <v>0</v>
      </c>
      <c r="J9" s="80">
        <v>0</v>
      </c>
      <c r="K9" s="173">
        <v>0</v>
      </c>
      <c r="L9" s="174">
        <v>0</v>
      </c>
    </row>
    <row r="10" spans="1:12" ht="16" x14ac:dyDescent="0.2">
      <c r="B10" s="266"/>
      <c r="C10" s="284"/>
      <c r="D10" s="151">
        <v>24</v>
      </c>
      <c r="E10" s="150">
        <v>0</v>
      </c>
      <c r="F10" s="157">
        <v>0</v>
      </c>
      <c r="G10" s="191">
        <v>0</v>
      </c>
      <c r="H10" s="161">
        <v>0</v>
      </c>
      <c r="I10" s="150">
        <v>0</v>
      </c>
      <c r="J10" s="157">
        <v>0</v>
      </c>
      <c r="K10" s="191">
        <v>0</v>
      </c>
      <c r="L10" s="161">
        <v>0</v>
      </c>
    </row>
    <row r="11" spans="1:12" ht="16" x14ac:dyDescent="0.2">
      <c r="B11" s="266"/>
      <c r="C11" s="285">
        <v>5</v>
      </c>
      <c r="D11" s="152">
        <v>1</v>
      </c>
      <c r="E11" s="149">
        <v>1201.6666666666667</v>
      </c>
      <c r="F11" s="158">
        <v>43.684474740270524</v>
      </c>
      <c r="G11" s="191">
        <v>20.878397726076511</v>
      </c>
      <c r="H11" s="161">
        <v>2.7398711516788152</v>
      </c>
      <c r="I11" s="149">
        <v>1676.6666666666667</v>
      </c>
      <c r="J11" s="158">
        <v>195.3415811683046</v>
      </c>
      <c r="K11" s="191">
        <v>40.546884393878095</v>
      </c>
      <c r="L11" s="161">
        <v>1.0665619738117478</v>
      </c>
    </row>
    <row r="12" spans="1:12" ht="17" thickBot="1" x14ac:dyDescent="0.25">
      <c r="B12" s="267"/>
      <c r="C12" s="267"/>
      <c r="D12" s="152">
        <v>24</v>
      </c>
      <c r="E12" s="155">
        <v>1211.6666666666667</v>
      </c>
      <c r="F12" s="159">
        <v>20.207259421636902</v>
      </c>
      <c r="G12" s="191">
        <v>23.884613667738645</v>
      </c>
      <c r="H12" s="161">
        <v>2.9159984512947941</v>
      </c>
      <c r="I12" s="155">
        <v>1300</v>
      </c>
      <c r="J12" s="159">
        <v>130</v>
      </c>
      <c r="K12" s="191">
        <v>42.67809558534892</v>
      </c>
      <c r="L12" s="161">
        <v>5.3629578073322515</v>
      </c>
    </row>
    <row r="13" spans="1:12" x14ac:dyDescent="0.2">
      <c r="B13" s="281" t="s">
        <v>207</v>
      </c>
      <c r="C13" s="265">
        <v>0</v>
      </c>
      <c r="D13" s="153">
        <v>1</v>
      </c>
      <c r="E13" s="76">
        <v>0</v>
      </c>
      <c r="F13" s="156">
        <v>0</v>
      </c>
      <c r="G13" s="224">
        <v>0</v>
      </c>
      <c r="H13" s="225">
        <v>0</v>
      </c>
      <c r="I13" s="76">
        <v>0</v>
      </c>
      <c r="J13" s="156">
        <v>0</v>
      </c>
      <c r="K13" s="224">
        <v>0</v>
      </c>
      <c r="L13" s="225">
        <v>0</v>
      </c>
    </row>
    <row r="14" spans="1:12" ht="16" x14ac:dyDescent="0.2">
      <c r="B14" s="282"/>
      <c r="C14" s="284"/>
      <c r="D14" s="151">
        <v>24</v>
      </c>
      <c r="E14" s="83">
        <v>0</v>
      </c>
      <c r="F14" s="160">
        <v>0</v>
      </c>
      <c r="G14" s="215">
        <v>0</v>
      </c>
      <c r="H14" s="161">
        <v>0</v>
      </c>
      <c r="I14" s="83">
        <v>0</v>
      </c>
      <c r="J14" s="160">
        <v>0</v>
      </c>
      <c r="K14" s="215">
        <v>0</v>
      </c>
      <c r="L14" s="161">
        <v>0</v>
      </c>
    </row>
    <row r="15" spans="1:12" ht="16" x14ac:dyDescent="0.2">
      <c r="B15" s="282"/>
      <c r="C15" s="285">
        <v>5</v>
      </c>
      <c r="D15" s="152">
        <v>1</v>
      </c>
      <c r="E15" s="150">
        <v>1178.3333333333333</v>
      </c>
      <c r="F15" s="157">
        <v>20.816659994661329</v>
      </c>
      <c r="G15" s="215">
        <v>23.349546889821891</v>
      </c>
      <c r="H15" s="161">
        <v>2.5154039788360247</v>
      </c>
      <c r="I15" s="150">
        <v>1601.6666666666667</v>
      </c>
      <c r="J15" s="157">
        <v>141.53915830374763</v>
      </c>
      <c r="K15" s="215">
        <v>15.685099443262077</v>
      </c>
      <c r="L15" s="161">
        <v>3.161492211303274</v>
      </c>
    </row>
    <row r="16" spans="1:12" ht="17" thickBot="1" x14ac:dyDescent="0.25">
      <c r="B16" s="283"/>
      <c r="C16" s="267"/>
      <c r="D16" s="152">
        <v>24</v>
      </c>
      <c r="E16" s="155">
        <v>1121.6666666666667</v>
      </c>
      <c r="F16" s="159">
        <v>22.546248764114473</v>
      </c>
      <c r="G16" s="216">
        <v>14.681934579898785</v>
      </c>
      <c r="H16" s="217">
        <v>0.72424586197852459</v>
      </c>
      <c r="I16" s="155">
        <v>1428.3333333333333</v>
      </c>
      <c r="J16" s="159">
        <v>160.64972248134552</v>
      </c>
      <c r="K16" s="216">
        <v>22.289220809760888</v>
      </c>
      <c r="L16" s="217">
        <v>1.2888751725593162</v>
      </c>
    </row>
    <row r="17" spans="2:12" x14ac:dyDescent="0.2">
      <c r="B17" s="286" t="s">
        <v>208</v>
      </c>
      <c r="C17" s="289">
        <v>0</v>
      </c>
      <c r="D17" s="153">
        <v>1</v>
      </c>
      <c r="E17" s="213">
        <v>0</v>
      </c>
      <c r="F17" s="220">
        <v>0</v>
      </c>
      <c r="G17" s="222">
        <v>0</v>
      </c>
      <c r="H17" s="223">
        <v>0</v>
      </c>
      <c r="I17" s="213">
        <v>0</v>
      </c>
      <c r="J17" s="220">
        <v>0</v>
      </c>
      <c r="K17" s="222">
        <v>0</v>
      </c>
      <c r="L17" s="223">
        <v>0</v>
      </c>
    </row>
    <row r="18" spans="2:12" ht="16" x14ac:dyDescent="0.2">
      <c r="B18" s="287"/>
      <c r="C18" s="290"/>
      <c r="D18" s="151">
        <v>24</v>
      </c>
      <c r="E18" s="214">
        <v>0</v>
      </c>
      <c r="F18" s="157">
        <v>0</v>
      </c>
      <c r="G18" s="230">
        <v>0</v>
      </c>
      <c r="H18" s="228">
        <v>0</v>
      </c>
      <c r="I18" s="214">
        <v>0</v>
      </c>
      <c r="J18" s="157">
        <v>0</v>
      </c>
      <c r="K18" s="230">
        <v>0</v>
      </c>
      <c r="L18" s="228">
        <v>0</v>
      </c>
    </row>
    <row r="19" spans="2:12" ht="16" x14ac:dyDescent="0.2">
      <c r="B19" s="287"/>
      <c r="C19" s="285">
        <v>5</v>
      </c>
      <c r="D19" s="151">
        <v>1</v>
      </c>
      <c r="E19" s="150">
        <v>1135</v>
      </c>
      <c r="F19" s="157">
        <v>8.6602540378443873</v>
      </c>
      <c r="G19" s="227">
        <v>31.642825627697416</v>
      </c>
      <c r="H19" s="228">
        <v>2.3289713366951479</v>
      </c>
      <c r="I19" s="150">
        <v>1555</v>
      </c>
      <c r="J19" s="157">
        <v>95.393920141694565</v>
      </c>
      <c r="K19" s="227">
        <v>21.558611523605322</v>
      </c>
      <c r="L19" s="228">
        <v>2.719815712713709</v>
      </c>
    </row>
    <row r="20" spans="2:12" ht="17" thickBot="1" x14ac:dyDescent="0.25">
      <c r="B20" s="288"/>
      <c r="C20" s="267"/>
      <c r="D20" s="154">
        <v>24</v>
      </c>
      <c r="E20" s="155">
        <v>1108.3333333333333</v>
      </c>
      <c r="F20" s="159">
        <v>10.408329997330663</v>
      </c>
      <c r="G20" s="216">
        <v>16.029609774750426</v>
      </c>
      <c r="H20" s="217">
        <v>1.9192329876298</v>
      </c>
      <c r="I20" s="155">
        <v>1498.3333333333333</v>
      </c>
      <c r="J20" s="159">
        <v>140.02975874196645</v>
      </c>
      <c r="K20" s="216">
        <v>27.673883719895418</v>
      </c>
      <c r="L20" s="217">
        <v>1.843932207719954</v>
      </c>
    </row>
    <row r="29" spans="2:12" ht="15" customHeight="1" x14ac:dyDescent="0.2"/>
    <row r="30" spans="2:12" x14ac:dyDescent="0.2">
      <c r="E30" s="233"/>
    </row>
  </sheetData>
  <mergeCells count="19">
    <mergeCell ref="G3:H3"/>
    <mergeCell ref="I3:J3"/>
    <mergeCell ref="K3:L3"/>
    <mergeCell ref="C9:C10"/>
    <mergeCell ref="C11:C12"/>
    <mergeCell ref="B13:B16"/>
    <mergeCell ref="C13:C14"/>
    <mergeCell ref="C15:C16"/>
    <mergeCell ref="B17:B20"/>
    <mergeCell ref="C17:C18"/>
    <mergeCell ref="C19:C20"/>
    <mergeCell ref="B9:B12"/>
    <mergeCell ref="B3:B4"/>
    <mergeCell ref="C3:C4"/>
    <mergeCell ref="D3:D4"/>
    <mergeCell ref="E3:F3"/>
    <mergeCell ref="B5:B8"/>
    <mergeCell ref="C5:C6"/>
    <mergeCell ref="C7:C8"/>
  </mergeCells>
  <pageMargins left="0.7" right="0.7" top="0.75" bottom="0.75" header="0.3" footer="0.3"/>
  <drawing r:id="rId1"/>
  <legacyDrawing r:id="rId2"/>
  <oleObjects>
    <mc:AlternateContent xmlns:mc="http://schemas.openxmlformats.org/markup-compatibility/2006">
      <mc:Choice Requires="x14">
        <oleObject progId="ChemDraw.Document.6.0" shapeId="6145" r:id="rId3">
          <objectPr defaultSize="0" autoPict="0" r:id="rId4">
            <anchor moveWithCells="1" sizeWithCells="1">
              <from>
                <xdr:col>13</xdr:col>
                <xdr:colOff>12700</xdr:colOff>
                <xdr:row>48</xdr:row>
                <xdr:rowOff>12700</xdr:rowOff>
              </from>
              <to>
                <xdr:col>16</xdr:col>
                <xdr:colOff>444500</xdr:colOff>
                <xdr:row>64</xdr:row>
                <xdr:rowOff>25400</xdr:rowOff>
              </to>
            </anchor>
          </objectPr>
        </oleObject>
      </mc:Choice>
      <mc:Fallback>
        <oleObject progId="ChemDraw.Document.6.0" shapeId="6145" r:id="rId3"/>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91"/>
  <sheetViews>
    <sheetView tabSelected="1" topLeftCell="Q13" workbookViewId="0">
      <selection activeCell="Y61" sqref="Y61"/>
    </sheetView>
  </sheetViews>
  <sheetFormatPr baseColWidth="10" defaultColWidth="8.83203125" defaultRowHeight="15" x14ac:dyDescent="0.2"/>
  <cols>
    <col min="3" max="3" width="8.5" customWidth="1"/>
    <col min="5" max="6" width="9.1640625" style="1"/>
    <col min="10" max="11" width="9.1640625" style="1"/>
    <col min="19" max="19" width="12.5" customWidth="1"/>
    <col min="34" max="34" width="9.1640625" customWidth="1"/>
    <col min="35" max="35" width="14.33203125" style="148" customWidth="1"/>
    <col min="36" max="36" width="11.1640625" customWidth="1"/>
    <col min="37" max="37" width="15.1640625" customWidth="1"/>
    <col min="38" max="38" width="13.5" customWidth="1"/>
  </cols>
  <sheetData>
    <row r="1" spans="1:38" x14ac:dyDescent="0.2">
      <c r="A1" t="s">
        <v>0</v>
      </c>
      <c r="B1" t="s">
        <v>1</v>
      </c>
      <c r="C1" t="s">
        <v>2</v>
      </c>
      <c r="D1" t="s">
        <v>3</v>
      </c>
      <c r="E1" s="1" t="s">
        <v>4</v>
      </c>
      <c r="F1" s="1" t="s">
        <v>5</v>
      </c>
      <c r="G1" t="s">
        <v>6</v>
      </c>
      <c r="H1" t="s">
        <v>7</v>
      </c>
      <c r="I1" t="s">
        <v>8</v>
      </c>
      <c r="J1" s="1" t="s">
        <v>9</v>
      </c>
      <c r="K1" s="1" t="s">
        <v>10</v>
      </c>
      <c r="L1" t="s">
        <v>11</v>
      </c>
      <c r="M1" t="s">
        <v>12</v>
      </c>
      <c r="N1" t="s">
        <v>13</v>
      </c>
      <c r="O1" t="s">
        <v>14</v>
      </c>
      <c r="P1" t="s">
        <v>15</v>
      </c>
      <c r="S1" s="2" t="s">
        <v>179</v>
      </c>
    </row>
    <row r="2" spans="1:38" x14ac:dyDescent="0.2">
      <c r="A2" t="s">
        <v>16</v>
      </c>
      <c r="B2" t="s">
        <v>17</v>
      </c>
      <c r="C2" t="s">
        <v>18</v>
      </c>
      <c r="D2" t="s">
        <v>19</v>
      </c>
      <c r="E2" s="1">
        <v>212</v>
      </c>
      <c r="F2" s="1">
        <v>60.1</v>
      </c>
      <c r="G2">
        <v>0</v>
      </c>
      <c r="H2">
        <v>2.35</v>
      </c>
      <c r="I2" t="s">
        <v>20</v>
      </c>
      <c r="J2" s="1">
        <v>2160</v>
      </c>
      <c r="K2" s="1">
        <v>1090</v>
      </c>
      <c r="L2">
        <v>2.59</v>
      </c>
      <c r="N2">
        <v>0</v>
      </c>
      <c r="O2" t="s">
        <v>21</v>
      </c>
      <c r="P2" t="s">
        <v>21</v>
      </c>
      <c r="S2" t="s">
        <v>189</v>
      </c>
    </row>
    <row r="3" spans="1:38" x14ac:dyDescent="0.2">
      <c r="A3" t="s">
        <v>16</v>
      </c>
      <c r="B3" t="s">
        <v>17</v>
      </c>
      <c r="C3" t="s">
        <v>18</v>
      </c>
      <c r="D3" t="s">
        <v>19</v>
      </c>
      <c r="E3" s="1">
        <v>41.4</v>
      </c>
      <c r="F3" s="1">
        <v>33.5</v>
      </c>
      <c r="G3">
        <v>0</v>
      </c>
      <c r="H3">
        <v>2.38</v>
      </c>
      <c r="I3" t="s">
        <v>20</v>
      </c>
      <c r="J3" s="1">
        <v>2490</v>
      </c>
      <c r="K3" s="1">
        <v>1730</v>
      </c>
      <c r="L3">
        <v>2.57</v>
      </c>
      <c r="N3">
        <v>0</v>
      </c>
      <c r="O3" t="s">
        <v>21</v>
      </c>
      <c r="P3" t="s">
        <v>21</v>
      </c>
      <c r="S3" t="s">
        <v>190</v>
      </c>
    </row>
    <row r="4" spans="1:38" x14ac:dyDescent="0.2">
      <c r="A4" t="s">
        <v>22</v>
      </c>
      <c r="B4" t="s">
        <v>22</v>
      </c>
      <c r="C4" t="s">
        <v>18</v>
      </c>
      <c r="D4" t="s">
        <v>19</v>
      </c>
      <c r="E4" s="1">
        <v>3210</v>
      </c>
      <c r="F4" s="1">
        <v>3220</v>
      </c>
      <c r="G4">
        <v>0</v>
      </c>
      <c r="H4">
        <v>2.35</v>
      </c>
      <c r="I4" t="s">
        <v>20</v>
      </c>
      <c r="J4" s="1">
        <v>1250000</v>
      </c>
      <c r="K4" s="1">
        <v>1090000</v>
      </c>
      <c r="L4">
        <v>2.57</v>
      </c>
      <c r="N4">
        <v>0</v>
      </c>
      <c r="O4" t="s">
        <v>21</v>
      </c>
      <c r="P4" t="s">
        <v>21</v>
      </c>
      <c r="S4" t="s">
        <v>191</v>
      </c>
    </row>
    <row r="5" spans="1:38" x14ac:dyDescent="0.2">
      <c r="A5" t="s">
        <v>22</v>
      </c>
      <c r="B5" t="s">
        <v>22</v>
      </c>
      <c r="C5" t="s">
        <v>18</v>
      </c>
      <c r="D5" t="s">
        <v>19</v>
      </c>
      <c r="E5" s="1">
        <v>3240</v>
      </c>
      <c r="F5" s="1">
        <v>3420</v>
      </c>
      <c r="G5">
        <v>0</v>
      </c>
      <c r="H5">
        <v>2.35</v>
      </c>
      <c r="I5" t="s">
        <v>20</v>
      </c>
      <c r="J5" s="1">
        <v>1250000</v>
      </c>
      <c r="K5" s="1">
        <v>1120000</v>
      </c>
      <c r="L5">
        <v>2.57</v>
      </c>
      <c r="N5">
        <v>0</v>
      </c>
      <c r="O5" t="s">
        <v>21</v>
      </c>
      <c r="P5" t="s">
        <v>21</v>
      </c>
      <c r="S5" s="3" t="s">
        <v>192</v>
      </c>
      <c r="AE5" s="1"/>
    </row>
    <row r="6" spans="1:38" x14ac:dyDescent="0.2">
      <c r="A6" t="s">
        <v>22</v>
      </c>
      <c r="B6" t="s">
        <v>22</v>
      </c>
      <c r="C6" t="s">
        <v>18</v>
      </c>
      <c r="D6" t="s">
        <v>19</v>
      </c>
      <c r="E6" s="1">
        <v>2780</v>
      </c>
      <c r="F6" s="1">
        <v>2940</v>
      </c>
      <c r="G6">
        <v>0</v>
      </c>
      <c r="H6">
        <v>2.35</v>
      </c>
      <c r="I6" t="s">
        <v>20</v>
      </c>
      <c r="J6" s="1">
        <v>1310000</v>
      </c>
      <c r="K6" s="1">
        <v>1140000</v>
      </c>
      <c r="L6">
        <v>2.57</v>
      </c>
      <c r="N6">
        <v>0</v>
      </c>
      <c r="O6" t="s">
        <v>21</v>
      </c>
      <c r="P6" t="s">
        <v>21</v>
      </c>
      <c r="S6" t="s">
        <v>193</v>
      </c>
      <c r="AE6" s="1"/>
    </row>
    <row r="7" spans="1:38" x14ac:dyDescent="0.2">
      <c r="A7" t="s">
        <v>23</v>
      </c>
      <c r="B7" t="s">
        <v>24</v>
      </c>
      <c r="C7" t="s">
        <v>18</v>
      </c>
      <c r="D7" t="s">
        <v>19</v>
      </c>
      <c r="E7" s="1">
        <v>4010</v>
      </c>
      <c r="F7" s="1">
        <v>3590</v>
      </c>
      <c r="G7" t="s">
        <v>21</v>
      </c>
      <c r="H7">
        <v>2.35</v>
      </c>
      <c r="I7" t="s">
        <v>20</v>
      </c>
      <c r="J7" s="1">
        <v>1990000</v>
      </c>
      <c r="K7" s="1">
        <v>1340000</v>
      </c>
      <c r="L7">
        <v>2.57</v>
      </c>
      <c r="N7">
        <v>0</v>
      </c>
      <c r="O7" t="s">
        <v>25</v>
      </c>
      <c r="P7" t="s">
        <v>21</v>
      </c>
      <c r="S7" t="s">
        <v>194</v>
      </c>
      <c r="AE7" s="1"/>
    </row>
    <row r="8" spans="1:38" x14ac:dyDescent="0.2">
      <c r="A8" t="s">
        <v>26</v>
      </c>
      <c r="B8" t="s">
        <v>24</v>
      </c>
      <c r="C8" t="s">
        <v>18</v>
      </c>
      <c r="D8" t="s">
        <v>19</v>
      </c>
      <c r="E8" s="1">
        <v>3810</v>
      </c>
      <c r="F8" s="1">
        <v>3060</v>
      </c>
      <c r="G8" t="s">
        <v>21</v>
      </c>
      <c r="H8">
        <v>2.34</v>
      </c>
      <c r="I8" t="s">
        <v>20</v>
      </c>
      <c r="J8" s="1">
        <v>1920000</v>
      </c>
      <c r="K8" s="1">
        <v>1560000</v>
      </c>
      <c r="L8">
        <v>2.56</v>
      </c>
      <c r="N8">
        <v>0</v>
      </c>
      <c r="O8" t="s">
        <v>25</v>
      </c>
      <c r="P8" t="s">
        <v>21</v>
      </c>
      <c r="S8" t="s">
        <v>195</v>
      </c>
    </row>
    <row r="9" spans="1:38" x14ac:dyDescent="0.2">
      <c r="A9" t="s">
        <v>27</v>
      </c>
      <c r="B9" t="s">
        <v>24</v>
      </c>
      <c r="C9" t="s">
        <v>18</v>
      </c>
      <c r="D9" t="s">
        <v>19</v>
      </c>
      <c r="E9" s="1">
        <v>3750</v>
      </c>
      <c r="F9" s="1">
        <v>2760</v>
      </c>
      <c r="G9" t="s">
        <v>21</v>
      </c>
      <c r="H9">
        <v>2.34</v>
      </c>
      <c r="I9" t="s">
        <v>20</v>
      </c>
      <c r="J9" s="1">
        <v>1970000</v>
      </c>
      <c r="K9" s="1">
        <v>1480000</v>
      </c>
      <c r="L9">
        <v>2.56</v>
      </c>
      <c r="N9">
        <v>0</v>
      </c>
      <c r="O9" t="s">
        <v>25</v>
      </c>
      <c r="P9" t="s">
        <v>21</v>
      </c>
    </row>
    <row r="10" spans="1:38" x14ac:dyDescent="0.2">
      <c r="A10" t="s">
        <v>28</v>
      </c>
      <c r="B10" t="s">
        <v>24</v>
      </c>
      <c r="C10" t="s">
        <v>18</v>
      </c>
      <c r="D10" t="s">
        <v>19</v>
      </c>
      <c r="E10" s="1">
        <v>4420</v>
      </c>
      <c r="F10" s="1">
        <v>4310</v>
      </c>
      <c r="G10" t="s">
        <v>21</v>
      </c>
      <c r="H10">
        <v>2.35</v>
      </c>
      <c r="I10" t="s">
        <v>20</v>
      </c>
      <c r="J10" s="1">
        <v>1970000</v>
      </c>
      <c r="K10" s="1">
        <v>1450000</v>
      </c>
      <c r="L10">
        <v>2.57</v>
      </c>
      <c r="N10">
        <v>0</v>
      </c>
      <c r="O10" t="s">
        <v>25</v>
      </c>
      <c r="P10" t="s">
        <v>21</v>
      </c>
      <c r="T10" s="293" t="s">
        <v>180</v>
      </c>
      <c r="U10" s="293"/>
      <c r="V10" s="293" t="s">
        <v>181</v>
      </c>
      <c r="W10" s="293"/>
      <c r="X10" s="4"/>
      <c r="Y10" s="4"/>
      <c r="Z10" s="4"/>
    </row>
    <row r="11" spans="1:38" x14ac:dyDescent="0.2">
      <c r="A11" t="s">
        <v>29</v>
      </c>
      <c r="B11" t="s">
        <v>24</v>
      </c>
      <c r="C11" t="s">
        <v>18</v>
      </c>
      <c r="D11" t="s">
        <v>19</v>
      </c>
      <c r="E11" s="1">
        <v>4550</v>
      </c>
      <c r="F11" s="1">
        <v>3470</v>
      </c>
      <c r="G11" t="s">
        <v>21</v>
      </c>
      <c r="H11">
        <v>2.34</v>
      </c>
      <c r="I11" t="s">
        <v>20</v>
      </c>
      <c r="J11" s="1">
        <v>2000000</v>
      </c>
      <c r="K11" s="1">
        <v>1580000</v>
      </c>
      <c r="L11">
        <v>2.56</v>
      </c>
      <c r="N11">
        <v>0</v>
      </c>
      <c r="O11" t="s">
        <v>25</v>
      </c>
      <c r="P11" t="s">
        <v>21</v>
      </c>
      <c r="T11" s="4" t="s">
        <v>182</v>
      </c>
      <c r="U11" s="4" t="s">
        <v>183</v>
      </c>
      <c r="V11" s="4" t="s">
        <v>184</v>
      </c>
      <c r="W11" s="4" t="s">
        <v>182</v>
      </c>
      <c r="X11" s="4" t="s">
        <v>183</v>
      </c>
      <c r="Y11" s="4" t="s">
        <v>184</v>
      </c>
      <c r="Z11" s="4" t="s">
        <v>185</v>
      </c>
    </row>
    <row r="12" spans="1:38" x14ac:dyDescent="0.2">
      <c r="A12" t="s">
        <v>30</v>
      </c>
      <c r="B12" t="s">
        <v>24</v>
      </c>
      <c r="C12" t="s">
        <v>18</v>
      </c>
      <c r="D12" t="s">
        <v>19</v>
      </c>
      <c r="E12" s="1">
        <v>4300</v>
      </c>
      <c r="F12" s="1">
        <v>3490</v>
      </c>
      <c r="G12" t="s">
        <v>21</v>
      </c>
      <c r="H12">
        <v>2.35</v>
      </c>
      <c r="I12" t="s">
        <v>20</v>
      </c>
      <c r="J12" s="1">
        <v>1970000</v>
      </c>
      <c r="K12" s="1">
        <v>1380000</v>
      </c>
      <c r="L12">
        <v>2.57</v>
      </c>
      <c r="N12">
        <v>0</v>
      </c>
      <c r="O12" t="s">
        <v>25</v>
      </c>
      <c r="P12" t="s">
        <v>21</v>
      </c>
      <c r="S12" t="s">
        <v>186</v>
      </c>
      <c r="T12" s="1">
        <v>36900</v>
      </c>
      <c r="U12" s="1">
        <v>1460000</v>
      </c>
      <c r="V12" s="1">
        <f>T12/U12</f>
        <v>2.5273972602739725E-2</v>
      </c>
      <c r="W12" s="1">
        <v>29500</v>
      </c>
      <c r="X12" s="1">
        <v>1330000</v>
      </c>
      <c r="Y12">
        <f>W12/X12</f>
        <v>2.218045112781955E-2</v>
      </c>
      <c r="Z12" s="5">
        <f>Y12/V12</f>
        <v>0.87760050532836165</v>
      </c>
    </row>
    <row r="13" spans="1:38" x14ac:dyDescent="0.2">
      <c r="A13" t="s">
        <v>31</v>
      </c>
      <c r="B13" t="s">
        <v>24</v>
      </c>
      <c r="C13" t="s">
        <v>18</v>
      </c>
      <c r="D13" t="s">
        <v>19</v>
      </c>
      <c r="E13" s="1">
        <v>4220</v>
      </c>
      <c r="F13" s="1">
        <v>3110</v>
      </c>
      <c r="G13" t="s">
        <v>21</v>
      </c>
      <c r="H13">
        <v>2.34</v>
      </c>
      <c r="I13" t="s">
        <v>20</v>
      </c>
      <c r="J13" s="1">
        <v>2080000</v>
      </c>
      <c r="K13" s="1">
        <v>1720000</v>
      </c>
      <c r="L13">
        <v>2.56</v>
      </c>
      <c r="N13">
        <v>0</v>
      </c>
      <c r="O13" t="s">
        <v>25</v>
      </c>
      <c r="P13" t="s">
        <v>21</v>
      </c>
      <c r="S13" t="s">
        <v>187</v>
      </c>
      <c r="T13" s="1">
        <v>344000</v>
      </c>
      <c r="U13" s="1">
        <v>1470000</v>
      </c>
      <c r="V13" s="1">
        <f t="shared" ref="V13:V14" si="0">T13/U13</f>
        <v>0.23401360544217686</v>
      </c>
      <c r="W13" s="1">
        <v>245000</v>
      </c>
      <c r="X13" s="1">
        <v>1300000</v>
      </c>
      <c r="Y13">
        <f t="shared" ref="Y13:Y14" si="1">W13/X13</f>
        <v>0.18846153846153846</v>
      </c>
      <c r="Z13" s="5">
        <f t="shared" ref="Z13:Z14" si="2">Y13/V13</f>
        <v>0.80534436493738815</v>
      </c>
    </row>
    <row r="14" spans="1:38" x14ac:dyDescent="0.2">
      <c r="A14" t="s">
        <v>32</v>
      </c>
      <c r="B14" t="s">
        <v>24</v>
      </c>
      <c r="C14" t="s">
        <v>18</v>
      </c>
      <c r="D14" t="s">
        <v>19</v>
      </c>
      <c r="E14" s="1">
        <v>4390</v>
      </c>
      <c r="F14" s="1">
        <v>4520</v>
      </c>
      <c r="G14" t="s">
        <v>21</v>
      </c>
      <c r="H14">
        <v>2.34</v>
      </c>
      <c r="I14" t="s">
        <v>20</v>
      </c>
      <c r="J14" s="1">
        <v>1920000</v>
      </c>
      <c r="K14" s="1">
        <v>1690000</v>
      </c>
      <c r="L14">
        <v>2.56</v>
      </c>
      <c r="N14">
        <v>0</v>
      </c>
      <c r="O14" t="s">
        <v>25</v>
      </c>
      <c r="P14" t="s">
        <v>21</v>
      </c>
      <c r="S14" t="s">
        <v>188</v>
      </c>
      <c r="T14" s="1">
        <v>1740000</v>
      </c>
      <c r="U14" s="1">
        <v>1540000</v>
      </c>
      <c r="V14" s="1">
        <f t="shared" si="0"/>
        <v>1.1298701298701299</v>
      </c>
      <c r="W14" s="1">
        <v>1490000</v>
      </c>
      <c r="X14" s="1">
        <v>1330000</v>
      </c>
      <c r="Y14">
        <f t="shared" si="1"/>
        <v>1.1203007518796992</v>
      </c>
      <c r="Z14" s="5">
        <f t="shared" si="2"/>
        <v>0.99153055051421657</v>
      </c>
    </row>
    <row r="15" spans="1:38" ht="16" thickBot="1" x14ac:dyDescent="0.25">
      <c r="A15" t="s">
        <v>33</v>
      </c>
      <c r="B15" t="s">
        <v>24</v>
      </c>
      <c r="C15" t="s">
        <v>18</v>
      </c>
      <c r="D15" t="s">
        <v>19</v>
      </c>
      <c r="E15" s="1">
        <v>3930</v>
      </c>
      <c r="F15" s="1">
        <v>3310</v>
      </c>
      <c r="G15" t="s">
        <v>21</v>
      </c>
      <c r="H15">
        <v>2.35</v>
      </c>
      <c r="I15" t="s">
        <v>20</v>
      </c>
      <c r="J15" s="1">
        <v>1940000</v>
      </c>
      <c r="K15" s="1">
        <v>1350000</v>
      </c>
      <c r="L15">
        <v>2.57</v>
      </c>
      <c r="N15">
        <v>0</v>
      </c>
      <c r="O15" t="s">
        <v>25</v>
      </c>
      <c r="P15" t="s">
        <v>21</v>
      </c>
      <c r="T15" s="1"/>
      <c r="U15" s="1"/>
      <c r="V15" s="1"/>
      <c r="W15" s="1"/>
      <c r="X15" s="1"/>
      <c r="Z15" s="5"/>
      <c r="AH15" s="148"/>
      <c r="AJ15" s="148"/>
      <c r="AK15" s="148"/>
      <c r="AL15" s="148"/>
    </row>
    <row r="16" spans="1:38" ht="15.75" customHeight="1" thickBot="1" x14ac:dyDescent="0.25">
      <c r="A16" t="s">
        <v>34</v>
      </c>
      <c r="B16" t="s">
        <v>24</v>
      </c>
      <c r="C16" t="s">
        <v>18</v>
      </c>
      <c r="D16" t="s">
        <v>19</v>
      </c>
      <c r="E16" s="1">
        <v>4140</v>
      </c>
      <c r="F16" s="1">
        <v>2860</v>
      </c>
      <c r="G16" t="s">
        <v>21</v>
      </c>
      <c r="H16">
        <v>2.34</v>
      </c>
      <c r="I16" t="s">
        <v>20</v>
      </c>
      <c r="J16" s="1">
        <v>2040000</v>
      </c>
      <c r="K16" s="1">
        <v>1610000</v>
      </c>
      <c r="L16">
        <v>2.56</v>
      </c>
      <c r="N16">
        <v>0</v>
      </c>
      <c r="O16" t="s">
        <v>25</v>
      </c>
      <c r="P16" t="s">
        <v>21</v>
      </c>
      <c r="S16" s="300" t="s">
        <v>198</v>
      </c>
      <c r="T16" s="301"/>
      <c r="U16" s="301"/>
      <c r="V16" s="301"/>
      <c r="W16" s="301"/>
      <c r="X16" s="301"/>
      <c r="Y16" s="301"/>
      <c r="Z16" s="301"/>
      <c r="AA16" s="301"/>
      <c r="AB16" s="301"/>
      <c r="AC16" s="301"/>
      <c r="AD16" s="301"/>
      <c r="AE16" s="301"/>
      <c r="AF16" s="302"/>
    </row>
    <row r="17" spans="1:38" ht="16" thickBot="1" x14ac:dyDescent="0.25">
      <c r="A17" t="s">
        <v>35</v>
      </c>
      <c r="B17" t="s">
        <v>24</v>
      </c>
      <c r="C17" t="s">
        <v>18</v>
      </c>
      <c r="D17" t="s">
        <v>19</v>
      </c>
      <c r="E17" s="1">
        <v>4270</v>
      </c>
      <c r="F17" s="1">
        <v>3300</v>
      </c>
      <c r="G17" t="s">
        <v>21</v>
      </c>
      <c r="H17">
        <v>2.34</v>
      </c>
      <c r="I17" t="s">
        <v>20</v>
      </c>
      <c r="J17" s="1">
        <v>1970000</v>
      </c>
      <c r="K17" s="1">
        <v>1580000</v>
      </c>
      <c r="L17">
        <v>2.56</v>
      </c>
      <c r="N17">
        <v>0</v>
      </c>
      <c r="O17" t="s">
        <v>25</v>
      </c>
      <c r="P17" t="s">
        <v>21</v>
      </c>
      <c r="S17" s="269" t="s">
        <v>196</v>
      </c>
      <c r="T17" s="295" t="s">
        <v>197</v>
      </c>
      <c r="U17" s="297" t="s">
        <v>245</v>
      </c>
      <c r="V17" s="298"/>
      <c r="W17" s="298"/>
      <c r="X17" s="298"/>
      <c r="Y17" s="298"/>
      <c r="Z17" s="299"/>
      <c r="AA17" s="300" t="s">
        <v>246</v>
      </c>
      <c r="AB17" s="301"/>
      <c r="AC17" s="301"/>
      <c r="AD17" s="301"/>
      <c r="AE17" s="301"/>
      <c r="AF17" s="302"/>
      <c r="AH17" s="268" t="s">
        <v>196</v>
      </c>
      <c r="AI17" s="291" t="s">
        <v>197</v>
      </c>
      <c r="AJ17" s="270" t="s">
        <v>422</v>
      </c>
      <c r="AK17" s="272" t="s">
        <v>198</v>
      </c>
      <c r="AL17" s="273"/>
    </row>
    <row r="18" spans="1:38" ht="40" thickBot="1" x14ac:dyDescent="0.25">
      <c r="A18" t="s">
        <v>36</v>
      </c>
      <c r="B18" t="s">
        <v>24</v>
      </c>
      <c r="C18" t="s">
        <v>18</v>
      </c>
      <c r="D18" t="s">
        <v>19</v>
      </c>
      <c r="E18" s="1">
        <v>4030</v>
      </c>
      <c r="F18" s="1">
        <v>3530</v>
      </c>
      <c r="G18" t="s">
        <v>21</v>
      </c>
      <c r="H18">
        <v>2.35</v>
      </c>
      <c r="I18" t="s">
        <v>20</v>
      </c>
      <c r="J18" s="1">
        <v>1870000</v>
      </c>
      <c r="K18" s="1">
        <v>1310000</v>
      </c>
      <c r="L18">
        <v>2.57</v>
      </c>
      <c r="N18">
        <v>0</v>
      </c>
      <c r="O18" t="s">
        <v>25</v>
      </c>
      <c r="P18" t="s">
        <v>21</v>
      </c>
      <c r="S18" s="294"/>
      <c r="T18" s="296"/>
      <c r="U18" s="6" t="s">
        <v>199</v>
      </c>
      <c r="V18" s="7" t="s">
        <v>200</v>
      </c>
      <c r="W18" s="8" t="s">
        <v>201</v>
      </c>
      <c r="X18" s="9" t="s">
        <v>202</v>
      </c>
      <c r="Y18" s="10" t="s">
        <v>203</v>
      </c>
      <c r="Z18" s="11" t="s">
        <v>204</v>
      </c>
      <c r="AA18" s="6" t="s">
        <v>199</v>
      </c>
      <c r="AB18" s="7" t="s">
        <v>200</v>
      </c>
      <c r="AC18" s="8" t="s">
        <v>201</v>
      </c>
      <c r="AD18" s="9" t="s">
        <v>202</v>
      </c>
      <c r="AE18" s="10" t="s">
        <v>203</v>
      </c>
      <c r="AF18" s="11" t="s">
        <v>204</v>
      </c>
      <c r="AH18" s="269"/>
      <c r="AI18" s="292"/>
      <c r="AJ18" s="271"/>
      <c r="AK18" s="218" t="s">
        <v>292</v>
      </c>
      <c r="AL18" s="219" t="s">
        <v>204</v>
      </c>
    </row>
    <row r="19" spans="1:38" ht="18" thickTop="1" x14ac:dyDescent="0.2">
      <c r="A19" t="s">
        <v>16</v>
      </c>
      <c r="B19" t="s">
        <v>17</v>
      </c>
      <c r="C19" t="s">
        <v>18</v>
      </c>
      <c r="D19" t="s">
        <v>19</v>
      </c>
      <c r="E19" s="1">
        <v>10.3</v>
      </c>
      <c r="F19" s="1">
        <v>7.5</v>
      </c>
      <c r="G19">
        <v>0</v>
      </c>
      <c r="H19">
        <v>2.33</v>
      </c>
      <c r="I19" t="s">
        <v>20</v>
      </c>
      <c r="J19" s="1">
        <v>2060</v>
      </c>
      <c r="K19" s="1">
        <v>958</v>
      </c>
      <c r="L19">
        <v>2.56</v>
      </c>
      <c r="N19">
        <v>0</v>
      </c>
      <c r="O19" t="s">
        <v>21</v>
      </c>
      <c r="P19" t="s">
        <v>21</v>
      </c>
      <c r="S19" s="51" t="s">
        <v>205</v>
      </c>
      <c r="T19" s="12">
        <v>0</v>
      </c>
      <c r="U19" s="52" t="s">
        <v>209</v>
      </c>
      <c r="V19" s="13">
        <v>0</v>
      </c>
      <c r="W19" s="14">
        <v>1</v>
      </c>
      <c r="X19" s="13">
        <f>V19*W19</f>
        <v>0</v>
      </c>
      <c r="Y19" s="14">
        <f>AVERAGE(X19:X21)</f>
        <v>0</v>
      </c>
      <c r="Z19" s="15">
        <f>STDEV(X19:X21)</f>
        <v>0</v>
      </c>
      <c r="AA19" s="52" t="s">
        <v>247</v>
      </c>
      <c r="AB19" s="13">
        <v>0</v>
      </c>
      <c r="AC19" s="13">
        <v>1</v>
      </c>
      <c r="AD19" s="13">
        <f>AB19*AC19</f>
        <v>0</v>
      </c>
      <c r="AE19" s="14">
        <f>AVERAGE(AD19:AD21)</f>
        <v>0</v>
      </c>
      <c r="AF19" s="15">
        <f>STDEV(AD19:AD21)</f>
        <v>0</v>
      </c>
      <c r="AH19" s="274" t="s">
        <v>205</v>
      </c>
      <c r="AI19" s="277">
        <v>0</v>
      </c>
      <c r="AJ19" s="153">
        <v>1</v>
      </c>
      <c r="AK19" s="76">
        <v>0</v>
      </c>
      <c r="AL19" s="156">
        <v>0</v>
      </c>
    </row>
    <row r="20" spans="1:38" ht="17" x14ac:dyDescent="0.2">
      <c r="A20" t="s">
        <v>37</v>
      </c>
      <c r="B20" t="s">
        <v>24</v>
      </c>
      <c r="C20" t="s">
        <v>18</v>
      </c>
      <c r="D20" t="s">
        <v>19</v>
      </c>
      <c r="E20" s="1">
        <v>2140</v>
      </c>
      <c r="F20" s="1">
        <v>2230</v>
      </c>
      <c r="G20" t="s">
        <v>21</v>
      </c>
      <c r="H20">
        <v>2.35</v>
      </c>
      <c r="I20" t="s">
        <v>20</v>
      </c>
      <c r="J20" s="1">
        <v>1810000</v>
      </c>
      <c r="K20" s="1">
        <v>1620000</v>
      </c>
      <c r="L20">
        <v>2.57</v>
      </c>
      <c r="N20">
        <v>0</v>
      </c>
      <c r="O20" t="s">
        <v>25</v>
      </c>
      <c r="P20" t="s">
        <v>21</v>
      </c>
      <c r="S20" s="54" t="s">
        <v>205</v>
      </c>
      <c r="T20" s="16">
        <v>0</v>
      </c>
      <c r="U20" s="55" t="s">
        <v>210</v>
      </c>
      <c r="V20" s="17">
        <v>0</v>
      </c>
      <c r="W20" s="18">
        <v>1</v>
      </c>
      <c r="X20" s="17">
        <f t="shared" ref="X20:X42" si="3">V20*W20</f>
        <v>0</v>
      </c>
      <c r="Y20" s="18"/>
      <c r="Z20" s="19"/>
      <c r="AA20" s="55" t="s">
        <v>248</v>
      </c>
      <c r="AB20" s="17">
        <v>0</v>
      </c>
      <c r="AC20" s="17">
        <v>1</v>
      </c>
      <c r="AD20" s="17">
        <f>AB20*AC20</f>
        <v>0</v>
      </c>
      <c r="AE20" s="17"/>
      <c r="AF20" s="16"/>
      <c r="AH20" s="275"/>
      <c r="AI20" s="278"/>
      <c r="AJ20" s="151">
        <v>24</v>
      </c>
      <c r="AK20" s="150">
        <v>0</v>
      </c>
      <c r="AL20" s="157">
        <v>0</v>
      </c>
    </row>
    <row r="21" spans="1:38" ht="17" x14ac:dyDescent="0.2">
      <c r="A21" t="s">
        <v>38</v>
      </c>
      <c r="B21" t="s">
        <v>24</v>
      </c>
      <c r="C21" t="s">
        <v>18</v>
      </c>
      <c r="D21" t="s">
        <v>19</v>
      </c>
      <c r="E21" s="1">
        <v>1400</v>
      </c>
      <c r="F21" s="1">
        <v>1110</v>
      </c>
      <c r="G21" t="s">
        <v>21</v>
      </c>
      <c r="H21">
        <v>2.35</v>
      </c>
      <c r="I21" t="s">
        <v>20</v>
      </c>
      <c r="J21" s="1">
        <v>1840000</v>
      </c>
      <c r="K21" s="1">
        <v>1300000</v>
      </c>
      <c r="L21">
        <v>2.57</v>
      </c>
      <c r="N21">
        <v>0</v>
      </c>
      <c r="O21" t="s">
        <v>25</v>
      </c>
      <c r="P21" t="s">
        <v>21</v>
      </c>
      <c r="S21" s="54" t="s">
        <v>205</v>
      </c>
      <c r="T21" s="16">
        <v>0</v>
      </c>
      <c r="U21" s="55" t="s">
        <v>211</v>
      </c>
      <c r="V21" s="17">
        <v>0</v>
      </c>
      <c r="W21" s="18">
        <v>1</v>
      </c>
      <c r="X21" s="17">
        <f>V21*W21</f>
        <v>0</v>
      </c>
      <c r="Y21" s="18"/>
      <c r="Z21" s="19"/>
      <c r="AA21" s="55" t="s">
        <v>249</v>
      </c>
      <c r="AB21" s="17">
        <v>0</v>
      </c>
      <c r="AC21" s="17">
        <v>1</v>
      </c>
      <c r="AD21" s="17">
        <f t="shared" ref="AD21:AD42" si="4">AB21*AC21</f>
        <v>0</v>
      </c>
      <c r="AE21" s="17"/>
      <c r="AF21" s="16"/>
      <c r="AH21" s="275"/>
      <c r="AI21" s="279">
        <v>5</v>
      </c>
      <c r="AJ21" s="152">
        <v>1</v>
      </c>
      <c r="AK21" s="149">
        <v>1195</v>
      </c>
      <c r="AL21" s="158">
        <v>26.457513110645905</v>
      </c>
    </row>
    <row r="22" spans="1:38" ht="18" thickBot="1" x14ac:dyDescent="0.25">
      <c r="A22" t="s">
        <v>39</v>
      </c>
      <c r="B22" t="s">
        <v>24</v>
      </c>
      <c r="C22" t="s">
        <v>18</v>
      </c>
      <c r="D22" t="s">
        <v>19</v>
      </c>
      <c r="E22" s="1">
        <v>1770</v>
      </c>
      <c r="F22" s="1">
        <v>1740</v>
      </c>
      <c r="G22" t="s">
        <v>21</v>
      </c>
      <c r="H22">
        <v>2.35</v>
      </c>
      <c r="I22" t="s">
        <v>20</v>
      </c>
      <c r="J22" s="1">
        <v>1910000</v>
      </c>
      <c r="K22" s="1">
        <v>1640000</v>
      </c>
      <c r="L22">
        <v>2.57</v>
      </c>
      <c r="N22">
        <v>0</v>
      </c>
      <c r="O22" t="s">
        <v>25</v>
      </c>
      <c r="P22" t="s">
        <v>21</v>
      </c>
      <c r="S22" s="60" t="s">
        <v>206</v>
      </c>
      <c r="T22" s="20">
        <v>0</v>
      </c>
      <c r="U22" s="61" t="s">
        <v>212</v>
      </c>
      <c r="V22" s="50">
        <v>0</v>
      </c>
      <c r="W22" s="23">
        <v>1</v>
      </c>
      <c r="X22" s="22">
        <f t="shared" si="3"/>
        <v>0</v>
      </c>
      <c r="Y22" s="23">
        <f>AVERAGE(X22:X24)</f>
        <v>0</v>
      </c>
      <c r="Z22" s="24">
        <f>STDEV(X22:X24)</f>
        <v>0</v>
      </c>
      <c r="AA22" s="61" t="s">
        <v>250</v>
      </c>
      <c r="AB22" s="22">
        <v>0</v>
      </c>
      <c r="AC22" s="22">
        <v>1</v>
      </c>
      <c r="AD22" s="22">
        <f t="shared" si="4"/>
        <v>0</v>
      </c>
      <c r="AE22" s="23">
        <f>AVERAGE(AD22:AD24)</f>
        <v>0</v>
      </c>
      <c r="AF22" s="24">
        <f>STDEV(AD22:AD24)</f>
        <v>0</v>
      </c>
      <c r="AH22" s="276"/>
      <c r="AI22" s="280"/>
      <c r="AJ22" s="154">
        <v>24</v>
      </c>
      <c r="AK22" s="155">
        <v>1188.3333333333333</v>
      </c>
      <c r="AL22" s="159">
        <v>66.583281184793933</v>
      </c>
    </row>
    <row r="23" spans="1:38" ht="17" x14ac:dyDescent="0.2">
      <c r="A23" t="s">
        <v>40</v>
      </c>
      <c r="B23" t="s">
        <v>24</v>
      </c>
      <c r="C23" t="s">
        <v>18</v>
      </c>
      <c r="D23" t="s">
        <v>19</v>
      </c>
      <c r="E23" s="1">
        <v>3480</v>
      </c>
      <c r="F23" s="1">
        <v>2580</v>
      </c>
      <c r="G23" t="s">
        <v>21</v>
      </c>
      <c r="H23">
        <v>2.35</v>
      </c>
      <c r="I23" t="s">
        <v>20</v>
      </c>
      <c r="J23" s="1">
        <v>2010000</v>
      </c>
      <c r="K23" s="1">
        <v>1440000</v>
      </c>
      <c r="L23">
        <v>2.56</v>
      </c>
      <c r="N23">
        <v>0</v>
      </c>
      <c r="O23" t="s">
        <v>25</v>
      </c>
      <c r="P23" t="s">
        <v>21</v>
      </c>
      <c r="S23" s="54" t="s">
        <v>206</v>
      </c>
      <c r="T23" s="16">
        <v>0</v>
      </c>
      <c r="U23" s="55" t="s">
        <v>213</v>
      </c>
      <c r="V23" s="17">
        <v>0</v>
      </c>
      <c r="W23" s="18">
        <v>1</v>
      </c>
      <c r="X23" s="17">
        <f t="shared" si="3"/>
        <v>0</v>
      </c>
      <c r="Y23" s="18"/>
      <c r="Z23" s="19"/>
      <c r="AA23" s="55" t="s">
        <v>251</v>
      </c>
      <c r="AB23" s="65">
        <v>0</v>
      </c>
      <c r="AC23" s="17">
        <v>1</v>
      </c>
      <c r="AD23" s="17">
        <f t="shared" si="4"/>
        <v>0</v>
      </c>
      <c r="AE23" s="17"/>
      <c r="AF23" s="16"/>
      <c r="AH23" s="265" t="s">
        <v>206</v>
      </c>
      <c r="AI23" s="265">
        <v>0</v>
      </c>
      <c r="AJ23" s="153">
        <v>1</v>
      </c>
      <c r="AK23" s="79">
        <v>0</v>
      </c>
      <c r="AL23" s="80">
        <v>0</v>
      </c>
    </row>
    <row r="24" spans="1:38" ht="17" x14ac:dyDescent="0.2">
      <c r="A24" t="s">
        <v>41</v>
      </c>
      <c r="B24" t="s">
        <v>24</v>
      </c>
      <c r="C24" t="s">
        <v>18</v>
      </c>
      <c r="D24" t="s">
        <v>19</v>
      </c>
      <c r="E24" s="1">
        <v>6990</v>
      </c>
      <c r="F24" s="1">
        <v>5290</v>
      </c>
      <c r="G24" t="s">
        <v>21</v>
      </c>
      <c r="H24">
        <v>2.34</v>
      </c>
      <c r="I24" t="s">
        <v>20</v>
      </c>
      <c r="J24" s="1">
        <v>1920000</v>
      </c>
      <c r="K24" s="1">
        <v>1480000</v>
      </c>
      <c r="L24">
        <v>2.56</v>
      </c>
      <c r="N24">
        <v>0</v>
      </c>
      <c r="O24">
        <v>0.59299999999999997</v>
      </c>
      <c r="P24" t="s">
        <v>21</v>
      </c>
      <c r="S24" s="63" t="s">
        <v>206</v>
      </c>
      <c r="T24" s="28">
        <v>0</v>
      </c>
      <c r="U24" s="64" t="s">
        <v>214</v>
      </c>
      <c r="V24" s="29">
        <v>0</v>
      </c>
      <c r="W24" s="36">
        <v>1</v>
      </c>
      <c r="X24" s="29">
        <f t="shared" si="3"/>
        <v>0</v>
      </c>
      <c r="Y24" s="36"/>
      <c r="Z24" s="37"/>
      <c r="AA24" s="64" t="s">
        <v>252</v>
      </c>
      <c r="AB24" s="29">
        <v>0</v>
      </c>
      <c r="AC24" s="29">
        <v>1</v>
      </c>
      <c r="AD24" s="29">
        <f t="shared" si="4"/>
        <v>0</v>
      </c>
      <c r="AE24" s="29"/>
      <c r="AF24" s="28"/>
      <c r="AH24" s="266"/>
      <c r="AI24" s="284"/>
      <c r="AJ24" s="151">
        <v>24</v>
      </c>
      <c r="AK24" s="77">
        <v>0</v>
      </c>
      <c r="AL24" s="78">
        <v>0</v>
      </c>
    </row>
    <row r="25" spans="1:38" ht="17" x14ac:dyDescent="0.2">
      <c r="A25" t="s">
        <v>42</v>
      </c>
      <c r="B25" t="s">
        <v>24</v>
      </c>
      <c r="C25" t="s">
        <v>18</v>
      </c>
      <c r="D25" t="s">
        <v>19</v>
      </c>
      <c r="E25" s="1">
        <v>3840</v>
      </c>
      <c r="F25" s="1">
        <v>2510</v>
      </c>
      <c r="G25" t="s">
        <v>21</v>
      </c>
      <c r="H25">
        <v>2.34</v>
      </c>
      <c r="I25" t="s">
        <v>20</v>
      </c>
      <c r="J25" s="1">
        <v>1990000</v>
      </c>
      <c r="K25" s="1">
        <v>1570000</v>
      </c>
      <c r="L25">
        <v>2.56</v>
      </c>
      <c r="N25">
        <v>0</v>
      </c>
      <c r="O25" t="s">
        <v>25</v>
      </c>
      <c r="P25" t="s">
        <v>21</v>
      </c>
      <c r="S25" s="54" t="s">
        <v>207</v>
      </c>
      <c r="T25" s="16">
        <v>0</v>
      </c>
      <c r="U25" s="55" t="s">
        <v>215</v>
      </c>
      <c r="V25" s="49">
        <v>0</v>
      </c>
      <c r="W25" s="25">
        <v>1</v>
      </c>
      <c r="X25" s="17">
        <f t="shared" si="3"/>
        <v>0</v>
      </c>
      <c r="Y25" s="18">
        <f>AVERAGE(X25:X27)</f>
        <v>0</v>
      </c>
      <c r="Z25" s="19">
        <f>STDEV(X25:X27)</f>
        <v>0</v>
      </c>
      <c r="AA25" s="55" t="s">
        <v>253</v>
      </c>
      <c r="AB25" s="17">
        <v>0</v>
      </c>
      <c r="AC25" s="17">
        <v>1</v>
      </c>
      <c r="AD25" s="17">
        <f t="shared" si="4"/>
        <v>0</v>
      </c>
      <c r="AE25" s="18">
        <f>AVERAGE(AD25:AD27)</f>
        <v>0</v>
      </c>
      <c r="AF25" s="19">
        <f>STDEV(AD25:AD27)</f>
        <v>0</v>
      </c>
      <c r="AH25" s="266"/>
      <c r="AI25" s="285">
        <v>5</v>
      </c>
      <c r="AJ25" s="152">
        <v>1</v>
      </c>
      <c r="AK25" s="149">
        <v>1201.6666666666667</v>
      </c>
      <c r="AL25" s="158">
        <v>43.684474740270524</v>
      </c>
    </row>
    <row r="26" spans="1:38" ht="18" thickBot="1" x14ac:dyDescent="0.25">
      <c r="A26" t="s">
        <v>43</v>
      </c>
      <c r="B26" t="s">
        <v>24</v>
      </c>
      <c r="C26" t="s">
        <v>18</v>
      </c>
      <c r="D26" t="s">
        <v>19</v>
      </c>
      <c r="E26" s="1">
        <v>4050</v>
      </c>
      <c r="F26" s="1">
        <v>3950</v>
      </c>
      <c r="G26" t="s">
        <v>21</v>
      </c>
      <c r="H26">
        <v>2.35</v>
      </c>
      <c r="I26" t="s">
        <v>20</v>
      </c>
      <c r="J26" s="1">
        <v>1970000</v>
      </c>
      <c r="K26" s="1">
        <v>1610000</v>
      </c>
      <c r="L26">
        <v>2.57</v>
      </c>
      <c r="N26">
        <v>0</v>
      </c>
      <c r="O26" t="s">
        <v>25</v>
      </c>
      <c r="P26" t="s">
        <v>21</v>
      </c>
      <c r="S26" s="54" t="s">
        <v>207</v>
      </c>
      <c r="T26" s="16">
        <v>0</v>
      </c>
      <c r="U26" s="55" t="s">
        <v>216</v>
      </c>
      <c r="V26" s="49">
        <v>0</v>
      </c>
      <c r="W26" s="25">
        <v>1</v>
      </c>
      <c r="X26" s="17">
        <v>0</v>
      </c>
      <c r="Y26" s="26"/>
      <c r="Z26" s="27"/>
      <c r="AA26" s="55" t="s">
        <v>254</v>
      </c>
      <c r="AB26" s="17">
        <v>0</v>
      </c>
      <c r="AC26" s="17">
        <v>1</v>
      </c>
      <c r="AD26" s="17">
        <f t="shared" si="4"/>
        <v>0</v>
      </c>
      <c r="AE26" s="17"/>
      <c r="AF26" s="16"/>
      <c r="AH26" s="267"/>
      <c r="AI26" s="267"/>
      <c r="AJ26" s="152">
        <v>24</v>
      </c>
      <c r="AK26" s="81">
        <v>1211.6666666666667</v>
      </c>
      <c r="AL26" s="82">
        <v>20.207259421636902</v>
      </c>
    </row>
    <row r="27" spans="1:38" ht="17" x14ac:dyDescent="0.2">
      <c r="A27" t="s">
        <v>44</v>
      </c>
      <c r="B27" t="s">
        <v>24</v>
      </c>
      <c r="C27" t="s">
        <v>18</v>
      </c>
      <c r="D27" t="s">
        <v>19</v>
      </c>
      <c r="E27" s="1">
        <v>3620</v>
      </c>
      <c r="F27" s="1">
        <v>2830</v>
      </c>
      <c r="G27" t="s">
        <v>21</v>
      </c>
      <c r="H27">
        <v>2.34</v>
      </c>
      <c r="I27" t="s">
        <v>20</v>
      </c>
      <c r="J27" s="1">
        <v>1950000</v>
      </c>
      <c r="K27" s="1">
        <v>1580000</v>
      </c>
      <c r="L27">
        <v>2.56</v>
      </c>
      <c r="N27">
        <v>0</v>
      </c>
      <c r="O27" t="s">
        <v>25</v>
      </c>
      <c r="P27" t="s">
        <v>21</v>
      </c>
      <c r="S27" s="54" t="s">
        <v>207</v>
      </c>
      <c r="T27" s="16">
        <v>0</v>
      </c>
      <c r="U27" s="55" t="s">
        <v>217</v>
      </c>
      <c r="V27" s="17">
        <v>0</v>
      </c>
      <c r="W27" s="25">
        <v>1</v>
      </c>
      <c r="X27" s="17">
        <f t="shared" si="3"/>
        <v>0</v>
      </c>
      <c r="Y27" s="26"/>
      <c r="Z27" s="27"/>
      <c r="AA27" s="55" t="s">
        <v>255</v>
      </c>
      <c r="AB27" s="17">
        <v>0</v>
      </c>
      <c r="AC27" s="17">
        <v>1</v>
      </c>
      <c r="AD27" s="17">
        <f t="shared" si="4"/>
        <v>0</v>
      </c>
      <c r="AE27" s="17"/>
      <c r="AF27" s="16"/>
      <c r="AH27" s="281" t="s">
        <v>207</v>
      </c>
      <c r="AI27" s="265">
        <v>0</v>
      </c>
      <c r="AJ27" s="153">
        <v>1</v>
      </c>
      <c r="AK27" s="76">
        <v>0</v>
      </c>
      <c r="AL27" s="156">
        <v>0</v>
      </c>
    </row>
    <row r="28" spans="1:38" ht="17" x14ac:dyDescent="0.2">
      <c r="A28" t="s">
        <v>45</v>
      </c>
      <c r="B28" t="s">
        <v>24</v>
      </c>
      <c r="C28" t="s">
        <v>18</v>
      </c>
      <c r="D28" t="s">
        <v>19</v>
      </c>
      <c r="E28" s="1">
        <v>3040</v>
      </c>
      <c r="F28" s="1">
        <v>2210</v>
      </c>
      <c r="G28" t="s">
        <v>21</v>
      </c>
      <c r="H28">
        <v>2.34</v>
      </c>
      <c r="I28" t="s">
        <v>20</v>
      </c>
      <c r="J28" s="1">
        <v>2010000</v>
      </c>
      <c r="K28" s="1">
        <v>1560000</v>
      </c>
      <c r="L28">
        <v>2.56</v>
      </c>
      <c r="N28">
        <v>0</v>
      </c>
      <c r="O28" t="s">
        <v>25</v>
      </c>
      <c r="P28" t="s">
        <v>21</v>
      </c>
      <c r="S28" s="60" t="s">
        <v>208</v>
      </c>
      <c r="T28" s="20">
        <v>0</v>
      </c>
      <c r="U28" s="61" t="s">
        <v>218</v>
      </c>
      <c r="V28" s="22">
        <v>0</v>
      </c>
      <c r="W28" s="21">
        <v>1</v>
      </c>
      <c r="X28" s="22">
        <f t="shared" si="3"/>
        <v>0</v>
      </c>
      <c r="Y28" s="23">
        <f>AVERAGE(X28:X30)</f>
        <v>0</v>
      </c>
      <c r="Z28" s="24">
        <f>STDEV(X28:X30)</f>
        <v>0</v>
      </c>
      <c r="AA28" s="61" t="s">
        <v>256</v>
      </c>
      <c r="AB28" s="22">
        <v>0</v>
      </c>
      <c r="AC28" s="22">
        <v>1</v>
      </c>
      <c r="AD28" s="22">
        <f t="shared" si="4"/>
        <v>0</v>
      </c>
      <c r="AE28" s="23">
        <f>AVERAGE(AD28:AD30)</f>
        <v>0</v>
      </c>
      <c r="AF28" s="24">
        <f>STDEV(AD28:AD30)</f>
        <v>0</v>
      </c>
      <c r="AH28" s="282"/>
      <c r="AI28" s="284"/>
      <c r="AJ28" s="151">
        <v>24</v>
      </c>
      <c r="AK28" s="83">
        <v>0</v>
      </c>
      <c r="AL28" s="160">
        <v>0</v>
      </c>
    </row>
    <row r="29" spans="1:38" ht="17" x14ac:dyDescent="0.2">
      <c r="A29" t="s">
        <v>46</v>
      </c>
      <c r="B29" t="s">
        <v>24</v>
      </c>
      <c r="C29" t="s">
        <v>18</v>
      </c>
      <c r="D29" t="s">
        <v>19</v>
      </c>
      <c r="E29" s="1">
        <v>4790</v>
      </c>
      <c r="F29" s="1">
        <v>3340</v>
      </c>
      <c r="G29" t="s">
        <v>21</v>
      </c>
      <c r="H29">
        <v>2.35</v>
      </c>
      <c r="I29" t="s">
        <v>20</v>
      </c>
      <c r="J29" s="1">
        <v>2000000</v>
      </c>
      <c r="K29" s="1">
        <v>1540000</v>
      </c>
      <c r="L29">
        <v>2.56</v>
      </c>
      <c r="N29">
        <v>0</v>
      </c>
      <c r="O29" t="s">
        <v>25</v>
      </c>
      <c r="P29" t="s">
        <v>21</v>
      </c>
      <c r="S29" s="54" t="s">
        <v>208</v>
      </c>
      <c r="T29" s="16">
        <v>0</v>
      </c>
      <c r="U29" s="55" t="s">
        <v>219</v>
      </c>
      <c r="V29" s="17">
        <v>0</v>
      </c>
      <c r="W29" s="25">
        <v>1</v>
      </c>
      <c r="X29" s="17">
        <f t="shared" si="3"/>
        <v>0</v>
      </c>
      <c r="Y29" s="26"/>
      <c r="Z29" s="27"/>
      <c r="AA29" s="55" t="s">
        <v>257</v>
      </c>
      <c r="AB29" s="17">
        <v>0</v>
      </c>
      <c r="AC29" s="17">
        <v>1</v>
      </c>
      <c r="AD29" s="17">
        <f t="shared" si="4"/>
        <v>0</v>
      </c>
      <c r="AE29" s="17"/>
      <c r="AF29" s="16"/>
      <c r="AH29" s="282"/>
      <c r="AI29" s="285">
        <v>5</v>
      </c>
      <c r="AJ29" s="152">
        <v>1</v>
      </c>
      <c r="AK29" s="150">
        <v>1178.3333333333333</v>
      </c>
      <c r="AL29" s="157">
        <v>20.816659994661329</v>
      </c>
    </row>
    <row r="30" spans="1:38" ht="18" thickBot="1" x14ac:dyDescent="0.25">
      <c r="A30" t="s">
        <v>47</v>
      </c>
      <c r="B30" t="s">
        <v>24</v>
      </c>
      <c r="C30" t="s">
        <v>18</v>
      </c>
      <c r="D30" t="s">
        <v>19</v>
      </c>
      <c r="E30" s="1">
        <v>4480</v>
      </c>
      <c r="F30" s="1">
        <v>3380</v>
      </c>
      <c r="G30" t="s">
        <v>21</v>
      </c>
      <c r="H30">
        <v>2.34</v>
      </c>
      <c r="I30" t="s">
        <v>20</v>
      </c>
      <c r="J30" s="1">
        <v>2040000</v>
      </c>
      <c r="K30" s="1">
        <v>1580000</v>
      </c>
      <c r="L30">
        <v>2.56</v>
      </c>
      <c r="N30">
        <v>0</v>
      </c>
      <c r="O30" t="s">
        <v>25</v>
      </c>
      <c r="P30" t="s">
        <v>21</v>
      </c>
      <c r="S30" s="63" t="s">
        <v>208</v>
      </c>
      <c r="T30" s="28">
        <v>0</v>
      </c>
      <c r="U30" s="64" t="s">
        <v>220</v>
      </c>
      <c r="V30" s="29">
        <v>0</v>
      </c>
      <c r="W30" s="30">
        <v>1</v>
      </c>
      <c r="X30" s="29">
        <f t="shared" si="3"/>
        <v>0</v>
      </c>
      <c r="Y30" s="31"/>
      <c r="Z30" s="32"/>
      <c r="AA30" s="64" t="s">
        <v>258</v>
      </c>
      <c r="AB30" s="66">
        <v>0</v>
      </c>
      <c r="AC30" s="29">
        <v>1</v>
      </c>
      <c r="AD30" s="29">
        <f t="shared" si="4"/>
        <v>0</v>
      </c>
      <c r="AE30" s="29"/>
      <c r="AF30" s="28"/>
      <c r="AH30" s="283"/>
      <c r="AI30" s="267"/>
      <c r="AJ30" s="152">
        <v>24</v>
      </c>
      <c r="AK30" s="155">
        <v>1121.6666666666667</v>
      </c>
      <c r="AL30" s="159">
        <v>22.546248764114473</v>
      </c>
    </row>
    <row r="31" spans="1:38" ht="17" x14ac:dyDescent="0.2">
      <c r="A31" t="s">
        <v>48</v>
      </c>
      <c r="B31" t="s">
        <v>24</v>
      </c>
      <c r="C31" t="s">
        <v>18</v>
      </c>
      <c r="D31" t="s">
        <v>19</v>
      </c>
      <c r="E31" s="1">
        <v>5250</v>
      </c>
      <c r="F31" s="1">
        <v>5290</v>
      </c>
      <c r="G31" t="s">
        <v>21</v>
      </c>
      <c r="H31">
        <v>2.35</v>
      </c>
      <c r="I31" t="s">
        <v>20</v>
      </c>
      <c r="J31" s="1">
        <v>1940000</v>
      </c>
      <c r="K31" s="1">
        <v>1650000</v>
      </c>
      <c r="L31">
        <v>2.57</v>
      </c>
      <c r="N31">
        <v>0</v>
      </c>
      <c r="O31">
        <v>0.14099999999999999</v>
      </c>
      <c r="P31" t="s">
        <v>21</v>
      </c>
      <c r="S31" s="54" t="s">
        <v>205</v>
      </c>
      <c r="T31" s="33">
        <v>5</v>
      </c>
      <c r="U31" s="55" t="s">
        <v>221</v>
      </c>
      <c r="V31" s="17">
        <v>235</v>
      </c>
      <c r="W31" s="25">
        <v>5</v>
      </c>
      <c r="X31" s="17">
        <f t="shared" si="3"/>
        <v>1175</v>
      </c>
      <c r="Y31" s="18">
        <f>AVERAGE(X31:X33)</f>
        <v>1195</v>
      </c>
      <c r="Z31" s="19">
        <f>STDEV(X31:X33)</f>
        <v>26.457513110645905</v>
      </c>
      <c r="AA31" s="55" t="s">
        <v>259</v>
      </c>
      <c r="AB31" s="17">
        <v>229</v>
      </c>
      <c r="AC31" s="17">
        <v>5</v>
      </c>
      <c r="AD31" s="17">
        <f t="shared" si="4"/>
        <v>1145</v>
      </c>
      <c r="AE31" s="18">
        <f>AVERAGE(AD31:AD33)</f>
        <v>1188.3333333333333</v>
      </c>
      <c r="AF31" s="19">
        <f>STDEV(AD31:AD33)</f>
        <v>66.583281184793933</v>
      </c>
      <c r="AH31" s="286" t="s">
        <v>208</v>
      </c>
      <c r="AI31" s="289">
        <v>0</v>
      </c>
      <c r="AJ31" s="153">
        <v>1</v>
      </c>
      <c r="AK31" s="213">
        <v>0</v>
      </c>
      <c r="AL31" s="220">
        <v>0</v>
      </c>
    </row>
    <row r="32" spans="1:38" ht="17" x14ac:dyDescent="0.2">
      <c r="A32" t="s">
        <v>16</v>
      </c>
      <c r="B32" t="s">
        <v>17</v>
      </c>
      <c r="C32" t="s">
        <v>18</v>
      </c>
      <c r="D32" t="s">
        <v>19</v>
      </c>
      <c r="E32" s="1">
        <v>15.5</v>
      </c>
      <c r="F32" s="1">
        <v>20</v>
      </c>
      <c r="G32">
        <v>0</v>
      </c>
      <c r="H32">
        <v>2.31</v>
      </c>
      <c r="I32" t="s">
        <v>20</v>
      </c>
      <c r="J32" s="1">
        <v>2320</v>
      </c>
      <c r="K32" s="1">
        <v>1210</v>
      </c>
      <c r="L32">
        <v>2.57</v>
      </c>
      <c r="N32">
        <v>0</v>
      </c>
      <c r="O32" t="s">
        <v>21</v>
      </c>
      <c r="P32" t="s">
        <v>21</v>
      </c>
      <c r="S32" s="54" t="s">
        <v>205</v>
      </c>
      <c r="T32" s="33">
        <v>5</v>
      </c>
      <c r="U32" s="55" t="s">
        <v>222</v>
      </c>
      <c r="V32" s="17">
        <v>245</v>
      </c>
      <c r="W32" s="25">
        <v>5</v>
      </c>
      <c r="X32" s="17">
        <f t="shared" si="3"/>
        <v>1225</v>
      </c>
      <c r="Y32" s="18"/>
      <c r="Z32" s="19"/>
      <c r="AA32" s="55" t="s">
        <v>260</v>
      </c>
      <c r="AB32" s="17">
        <v>253</v>
      </c>
      <c r="AC32" s="17">
        <v>5</v>
      </c>
      <c r="AD32" s="17">
        <f t="shared" si="4"/>
        <v>1265</v>
      </c>
      <c r="AE32" s="17"/>
      <c r="AF32" s="16"/>
      <c r="AH32" s="287"/>
      <c r="AI32" s="290"/>
      <c r="AJ32" s="151">
        <v>24</v>
      </c>
      <c r="AK32" s="214">
        <v>0</v>
      </c>
      <c r="AL32" s="157">
        <v>0</v>
      </c>
    </row>
    <row r="33" spans="1:38" ht="17" x14ac:dyDescent="0.2">
      <c r="A33" t="s">
        <v>16</v>
      </c>
      <c r="B33" t="s">
        <v>17</v>
      </c>
      <c r="C33" t="s">
        <v>18</v>
      </c>
      <c r="D33" t="s">
        <v>19</v>
      </c>
      <c r="E33" s="1">
        <v>5.17</v>
      </c>
      <c r="F33" s="1">
        <v>6.67</v>
      </c>
      <c r="G33">
        <v>0</v>
      </c>
      <c r="H33">
        <v>2.33</v>
      </c>
      <c r="I33" t="s">
        <v>20</v>
      </c>
      <c r="J33" s="1">
        <v>2490</v>
      </c>
      <c r="K33" s="1">
        <v>1020</v>
      </c>
      <c r="L33">
        <v>2.57</v>
      </c>
      <c r="N33">
        <v>0</v>
      </c>
      <c r="O33" t="s">
        <v>21</v>
      </c>
      <c r="P33" t="s">
        <v>21</v>
      </c>
      <c r="S33" s="54" t="s">
        <v>205</v>
      </c>
      <c r="T33" s="33">
        <v>5</v>
      </c>
      <c r="U33" s="55" t="s">
        <v>223</v>
      </c>
      <c r="V33" s="17">
        <v>237</v>
      </c>
      <c r="W33" s="25">
        <v>5</v>
      </c>
      <c r="X33" s="17">
        <f t="shared" si="3"/>
        <v>1185</v>
      </c>
      <c r="Y33" s="18"/>
      <c r="Z33" s="19"/>
      <c r="AA33" s="55" t="s">
        <v>261</v>
      </c>
      <c r="AB33" s="17">
        <v>231</v>
      </c>
      <c r="AC33" s="17">
        <v>5</v>
      </c>
      <c r="AD33" s="17">
        <f t="shared" si="4"/>
        <v>1155</v>
      </c>
      <c r="AE33" s="17"/>
      <c r="AF33" s="16"/>
      <c r="AH33" s="287"/>
      <c r="AI33" s="285">
        <v>5</v>
      </c>
      <c r="AJ33" s="151">
        <v>1</v>
      </c>
      <c r="AK33" s="150">
        <v>1135</v>
      </c>
      <c r="AL33" s="157">
        <v>8.6602540378443873</v>
      </c>
    </row>
    <row r="34" spans="1:38" ht="18" thickBot="1" x14ac:dyDescent="0.25">
      <c r="A34" t="s">
        <v>16</v>
      </c>
      <c r="B34" t="s">
        <v>17</v>
      </c>
      <c r="C34" t="s">
        <v>18</v>
      </c>
      <c r="D34" t="s">
        <v>19</v>
      </c>
      <c r="E34" s="1">
        <v>5.17</v>
      </c>
      <c r="F34" s="1">
        <v>6.67</v>
      </c>
      <c r="G34">
        <v>0</v>
      </c>
      <c r="H34">
        <v>2.34</v>
      </c>
      <c r="I34" t="s">
        <v>20</v>
      </c>
      <c r="J34" s="1">
        <v>2170</v>
      </c>
      <c r="K34" s="1">
        <v>845</v>
      </c>
      <c r="L34">
        <v>2.57</v>
      </c>
      <c r="N34">
        <v>0</v>
      </c>
      <c r="O34" t="s">
        <v>21</v>
      </c>
      <c r="P34" t="s">
        <v>21</v>
      </c>
      <c r="S34" s="60" t="s">
        <v>206</v>
      </c>
      <c r="T34" s="34">
        <v>5</v>
      </c>
      <c r="U34" s="61" t="s">
        <v>224</v>
      </c>
      <c r="V34" s="22">
        <v>250</v>
      </c>
      <c r="W34" s="21">
        <v>5</v>
      </c>
      <c r="X34" s="22">
        <f t="shared" si="3"/>
        <v>1250</v>
      </c>
      <c r="Y34" s="23">
        <f>AVERAGE(X34:X36)</f>
        <v>1201.6666666666667</v>
      </c>
      <c r="Z34" s="24">
        <f>STDEV(X34:X36)</f>
        <v>43.684474740270524</v>
      </c>
      <c r="AA34" s="61" t="s">
        <v>262</v>
      </c>
      <c r="AB34" s="22">
        <v>238</v>
      </c>
      <c r="AC34" s="22">
        <v>5</v>
      </c>
      <c r="AD34" s="22">
        <f t="shared" si="4"/>
        <v>1190</v>
      </c>
      <c r="AE34" s="23">
        <f>AVERAGE(AD34:AD36)</f>
        <v>1211.6666666666667</v>
      </c>
      <c r="AF34" s="24">
        <f>STDEV(AD34:AD36)</f>
        <v>20.207259421636902</v>
      </c>
      <c r="AH34" s="288"/>
      <c r="AI34" s="267"/>
      <c r="AJ34" s="154">
        <v>24</v>
      </c>
      <c r="AK34" s="155">
        <v>1108.3333333333333</v>
      </c>
      <c r="AL34" s="159">
        <v>10.408329997330663</v>
      </c>
    </row>
    <row r="35" spans="1:38" ht="17" x14ac:dyDescent="0.2">
      <c r="A35">
        <v>0.5</v>
      </c>
      <c r="B35" t="s">
        <v>49</v>
      </c>
      <c r="C35" t="s">
        <v>18</v>
      </c>
      <c r="D35" t="s">
        <v>19</v>
      </c>
      <c r="E35" s="1">
        <v>4310</v>
      </c>
      <c r="F35" s="1">
        <v>4410</v>
      </c>
      <c r="G35">
        <v>0.5</v>
      </c>
      <c r="H35">
        <v>2.35</v>
      </c>
      <c r="I35" t="s">
        <v>20</v>
      </c>
      <c r="J35" s="1">
        <v>1260000</v>
      </c>
      <c r="K35" s="1">
        <v>1030000</v>
      </c>
      <c r="L35">
        <v>2.57</v>
      </c>
      <c r="M35">
        <v>1</v>
      </c>
      <c r="N35">
        <v>0</v>
      </c>
      <c r="O35">
        <v>0.49299999999999999</v>
      </c>
      <c r="P35">
        <v>98.5</v>
      </c>
      <c r="S35" s="54" t="s">
        <v>206</v>
      </c>
      <c r="T35" s="33">
        <v>5</v>
      </c>
      <c r="U35" s="55" t="s">
        <v>225</v>
      </c>
      <c r="V35" s="17">
        <v>233</v>
      </c>
      <c r="W35" s="25">
        <v>5</v>
      </c>
      <c r="X35" s="17">
        <f t="shared" si="3"/>
        <v>1165</v>
      </c>
      <c r="Y35" s="18"/>
      <c r="Z35" s="19"/>
      <c r="AA35" s="55" t="s">
        <v>263</v>
      </c>
      <c r="AB35" s="17">
        <v>243</v>
      </c>
      <c r="AC35" s="17">
        <v>5</v>
      </c>
      <c r="AD35" s="17">
        <f t="shared" si="4"/>
        <v>1215</v>
      </c>
      <c r="AE35" s="17"/>
      <c r="AF35" s="16"/>
    </row>
    <row r="36" spans="1:38" ht="17" x14ac:dyDescent="0.2">
      <c r="A36">
        <v>1</v>
      </c>
      <c r="B36" t="s">
        <v>49</v>
      </c>
      <c r="C36" t="s">
        <v>18</v>
      </c>
      <c r="D36" t="s">
        <v>19</v>
      </c>
      <c r="E36" s="1">
        <v>5960</v>
      </c>
      <c r="F36" s="1">
        <v>6190</v>
      </c>
      <c r="G36">
        <v>1</v>
      </c>
      <c r="H36">
        <v>2.35</v>
      </c>
      <c r="I36" t="s">
        <v>20</v>
      </c>
      <c r="J36" s="1">
        <v>1280000</v>
      </c>
      <c r="K36" s="1">
        <v>1180000</v>
      </c>
      <c r="L36">
        <v>2.57</v>
      </c>
      <c r="M36">
        <v>1</v>
      </c>
      <c r="N36">
        <v>0</v>
      </c>
      <c r="O36">
        <v>1.0900000000000001</v>
      </c>
      <c r="P36">
        <v>109</v>
      </c>
      <c r="S36" s="63" t="s">
        <v>206</v>
      </c>
      <c r="T36" s="35">
        <v>5</v>
      </c>
      <c r="U36" s="64" t="s">
        <v>226</v>
      </c>
      <c r="V36" s="29">
        <v>238</v>
      </c>
      <c r="W36" s="30">
        <v>5</v>
      </c>
      <c r="X36" s="29">
        <f t="shared" si="3"/>
        <v>1190</v>
      </c>
      <c r="Y36" s="36"/>
      <c r="Z36" s="37"/>
      <c r="AA36" s="64" t="s">
        <v>264</v>
      </c>
      <c r="AB36" s="29">
        <v>246</v>
      </c>
      <c r="AC36" s="29">
        <v>5</v>
      </c>
      <c r="AD36" s="29">
        <f t="shared" si="4"/>
        <v>1230</v>
      </c>
      <c r="AE36" s="29"/>
      <c r="AF36" s="28"/>
    </row>
    <row r="37" spans="1:38" ht="17" x14ac:dyDescent="0.2">
      <c r="A37">
        <v>5</v>
      </c>
      <c r="B37" t="s">
        <v>49</v>
      </c>
      <c r="C37" t="s">
        <v>18</v>
      </c>
      <c r="D37" t="s">
        <v>19</v>
      </c>
      <c r="E37" s="1">
        <v>15900</v>
      </c>
      <c r="F37" s="1">
        <v>15600</v>
      </c>
      <c r="G37">
        <v>5</v>
      </c>
      <c r="H37">
        <v>2.35</v>
      </c>
      <c r="I37" t="s">
        <v>20</v>
      </c>
      <c r="J37" s="1">
        <v>1280000</v>
      </c>
      <c r="K37" s="1">
        <v>1000000</v>
      </c>
      <c r="L37">
        <v>2.57</v>
      </c>
      <c r="M37">
        <v>1</v>
      </c>
      <c r="N37">
        <v>0</v>
      </c>
      <c r="O37">
        <v>4.92</v>
      </c>
      <c r="P37">
        <v>98.4</v>
      </c>
      <c r="S37" s="54" t="s">
        <v>207</v>
      </c>
      <c r="T37" s="33">
        <v>5</v>
      </c>
      <c r="U37" s="55" t="s">
        <v>227</v>
      </c>
      <c r="V37" s="17">
        <v>231</v>
      </c>
      <c r="W37" s="25">
        <v>5</v>
      </c>
      <c r="X37" s="17">
        <f t="shared" si="3"/>
        <v>1155</v>
      </c>
      <c r="Y37" s="18">
        <f>AVERAGE(X37:X39)</f>
        <v>1178.3333333333333</v>
      </c>
      <c r="Z37" s="19">
        <f>STDEV(X37:X39)</f>
        <v>20.816659994661329</v>
      </c>
      <c r="AA37" s="55" t="s">
        <v>265</v>
      </c>
      <c r="AB37" s="17">
        <v>220</v>
      </c>
      <c r="AC37" s="17">
        <v>5</v>
      </c>
      <c r="AD37" s="17">
        <f t="shared" si="4"/>
        <v>1100</v>
      </c>
      <c r="AE37" s="18">
        <f>AVERAGE(AD37:AD39)</f>
        <v>1121.6666666666667</v>
      </c>
      <c r="AF37" s="19">
        <f>STDEV(AD37:AD39)</f>
        <v>22.546248764114473</v>
      </c>
    </row>
    <row r="38" spans="1:38" ht="17" x14ac:dyDescent="0.2">
      <c r="A38">
        <v>10</v>
      </c>
      <c r="B38" t="s">
        <v>49</v>
      </c>
      <c r="C38" t="s">
        <v>18</v>
      </c>
      <c r="D38" t="s">
        <v>19</v>
      </c>
      <c r="E38" s="1">
        <v>29500</v>
      </c>
      <c r="F38" s="1">
        <v>30700</v>
      </c>
      <c r="G38">
        <v>10</v>
      </c>
      <c r="H38">
        <v>2.35</v>
      </c>
      <c r="I38" t="s">
        <v>20</v>
      </c>
      <c r="J38" s="1">
        <v>1330000</v>
      </c>
      <c r="K38" s="1">
        <v>1240000</v>
      </c>
      <c r="L38">
        <v>2.57</v>
      </c>
      <c r="M38">
        <v>1</v>
      </c>
      <c r="N38">
        <v>0</v>
      </c>
      <c r="O38">
        <v>9.66</v>
      </c>
      <c r="P38">
        <v>96.6</v>
      </c>
      <c r="S38" s="54" t="s">
        <v>207</v>
      </c>
      <c r="T38" s="33">
        <v>5</v>
      </c>
      <c r="U38" s="55" t="s">
        <v>228</v>
      </c>
      <c r="V38" s="17">
        <v>239</v>
      </c>
      <c r="W38" s="25">
        <v>5</v>
      </c>
      <c r="X38" s="17">
        <f t="shared" si="3"/>
        <v>1195</v>
      </c>
      <c r="Y38" s="18"/>
      <c r="Z38" s="19"/>
      <c r="AA38" s="55" t="s">
        <v>266</v>
      </c>
      <c r="AB38" s="17">
        <v>224</v>
      </c>
      <c r="AC38" s="17">
        <v>5</v>
      </c>
      <c r="AD38" s="17">
        <f t="shared" si="4"/>
        <v>1120</v>
      </c>
      <c r="AE38" s="17"/>
      <c r="AF38" s="16"/>
    </row>
    <row r="39" spans="1:38" ht="17" x14ac:dyDescent="0.2">
      <c r="A39">
        <v>50</v>
      </c>
      <c r="B39" t="s">
        <v>49</v>
      </c>
      <c r="C39" t="s">
        <v>18</v>
      </c>
      <c r="D39" t="s">
        <v>19</v>
      </c>
      <c r="E39" s="1">
        <v>135000</v>
      </c>
      <c r="F39" s="1">
        <v>129000</v>
      </c>
      <c r="G39">
        <v>50</v>
      </c>
      <c r="H39">
        <v>2.35</v>
      </c>
      <c r="I39" t="s">
        <v>20</v>
      </c>
      <c r="J39" s="1">
        <v>1310000</v>
      </c>
      <c r="K39" s="1">
        <v>1190000</v>
      </c>
      <c r="L39">
        <v>2.57</v>
      </c>
      <c r="M39">
        <v>1</v>
      </c>
      <c r="N39">
        <v>0</v>
      </c>
      <c r="O39">
        <v>50.4</v>
      </c>
      <c r="P39">
        <v>101</v>
      </c>
      <c r="S39" s="54" t="s">
        <v>207</v>
      </c>
      <c r="T39" s="33">
        <v>5</v>
      </c>
      <c r="U39" s="55" t="s">
        <v>229</v>
      </c>
      <c r="V39" s="17">
        <v>237</v>
      </c>
      <c r="W39" s="25">
        <v>5</v>
      </c>
      <c r="X39" s="17">
        <f t="shared" si="3"/>
        <v>1185</v>
      </c>
      <c r="Y39" s="18"/>
      <c r="Z39" s="19"/>
      <c r="AA39" s="55" t="s">
        <v>267</v>
      </c>
      <c r="AB39" s="17">
        <v>229</v>
      </c>
      <c r="AC39" s="17">
        <v>5</v>
      </c>
      <c r="AD39" s="17">
        <f t="shared" si="4"/>
        <v>1145</v>
      </c>
      <c r="AE39" s="17"/>
      <c r="AF39" s="16"/>
    </row>
    <row r="40" spans="1:38" ht="17" x14ac:dyDescent="0.2">
      <c r="A40">
        <v>100</v>
      </c>
      <c r="B40" t="s">
        <v>49</v>
      </c>
      <c r="C40" t="s">
        <v>18</v>
      </c>
      <c r="D40" t="s">
        <v>19</v>
      </c>
      <c r="E40" s="1">
        <v>245000</v>
      </c>
      <c r="F40" s="1">
        <v>243000</v>
      </c>
      <c r="G40">
        <v>100</v>
      </c>
      <c r="H40">
        <v>2.35</v>
      </c>
      <c r="I40" t="s">
        <v>20</v>
      </c>
      <c r="J40" s="1">
        <v>1300000</v>
      </c>
      <c r="K40" s="1">
        <v>971000</v>
      </c>
      <c r="L40">
        <v>2.57</v>
      </c>
      <c r="M40">
        <v>1</v>
      </c>
      <c r="N40">
        <v>0</v>
      </c>
      <c r="O40">
        <v>95.3</v>
      </c>
      <c r="P40">
        <v>95.3</v>
      </c>
      <c r="S40" s="60" t="s">
        <v>208</v>
      </c>
      <c r="T40" s="34">
        <v>5</v>
      </c>
      <c r="U40" s="61" t="s">
        <v>230</v>
      </c>
      <c r="V40" s="22">
        <v>226</v>
      </c>
      <c r="W40" s="21">
        <v>5</v>
      </c>
      <c r="X40" s="22">
        <f t="shared" si="3"/>
        <v>1130</v>
      </c>
      <c r="Y40" s="23">
        <f>AVERAGE(X40:X42)</f>
        <v>1135</v>
      </c>
      <c r="Z40" s="24">
        <f>STDEV(X40:X42)</f>
        <v>8.6602540378443873</v>
      </c>
      <c r="AA40" s="61" t="s">
        <v>268</v>
      </c>
      <c r="AB40" s="22">
        <v>221</v>
      </c>
      <c r="AC40" s="22">
        <v>5</v>
      </c>
      <c r="AD40" s="22">
        <f t="shared" si="4"/>
        <v>1105</v>
      </c>
      <c r="AE40" s="23">
        <f>AVERAGE(AD40:AD42)</f>
        <v>1108.3333333333333</v>
      </c>
      <c r="AF40" s="24">
        <f>STDEV(AD40:AD42)</f>
        <v>10.408329997330663</v>
      </c>
    </row>
    <row r="41" spans="1:38" ht="17" x14ac:dyDescent="0.2">
      <c r="A41">
        <v>500</v>
      </c>
      <c r="B41" t="s">
        <v>49</v>
      </c>
      <c r="C41" t="s">
        <v>18</v>
      </c>
      <c r="D41" t="s">
        <v>19</v>
      </c>
      <c r="E41" s="1">
        <v>1050000</v>
      </c>
      <c r="F41" s="1">
        <v>997000</v>
      </c>
      <c r="G41">
        <v>500</v>
      </c>
      <c r="H41">
        <v>2.35</v>
      </c>
      <c r="I41" t="s">
        <v>20</v>
      </c>
      <c r="J41" s="1">
        <v>1290000</v>
      </c>
      <c r="K41" s="1">
        <v>1210000</v>
      </c>
      <c r="L41">
        <v>2.57</v>
      </c>
      <c r="M41">
        <v>1</v>
      </c>
      <c r="N41">
        <v>0</v>
      </c>
      <c r="O41">
        <v>514</v>
      </c>
      <c r="P41">
        <v>103</v>
      </c>
      <c r="S41" s="54" t="s">
        <v>208</v>
      </c>
      <c r="T41" s="33">
        <v>5</v>
      </c>
      <c r="U41" s="55" t="s">
        <v>231</v>
      </c>
      <c r="V41" s="17">
        <v>229</v>
      </c>
      <c r="W41" s="25">
        <v>5</v>
      </c>
      <c r="X41" s="17">
        <f t="shared" si="3"/>
        <v>1145</v>
      </c>
      <c r="Y41" s="26"/>
      <c r="Z41" s="27"/>
      <c r="AA41" s="55" t="s">
        <v>269</v>
      </c>
      <c r="AB41" s="17">
        <v>220</v>
      </c>
      <c r="AC41" s="17">
        <v>5</v>
      </c>
      <c r="AD41" s="17">
        <f t="shared" si="4"/>
        <v>1100</v>
      </c>
      <c r="AE41" s="17"/>
      <c r="AF41" s="16"/>
    </row>
    <row r="42" spans="1:38" ht="18" thickBot="1" x14ac:dyDescent="0.25">
      <c r="A42">
        <v>1000</v>
      </c>
      <c r="B42" t="s">
        <v>49</v>
      </c>
      <c r="C42" t="s">
        <v>18</v>
      </c>
      <c r="D42" t="s">
        <v>19</v>
      </c>
      <c r="E42" s="1">
        <v>1490000</v>
      </c>
      <c r="F42" s="1">
        <v>1260000</v>
      </c>
      <c r="G42">
        <v>1000</v>
      </c>
      <c r="H42">
        <v>2.35</v>
      </c>
      <c r="I42" t="s">
        <v>20</v>
      </c>
      <c r="J42" s="1">
        <v>1330000</v>
      </c>
      <c r="K42" s="1">
        <v>1050000</v>
      </c>
      <c r="L42">
        <v>2.57</v>
      </c>
      <c r="M42">
        <v>1</v>
      </c>
      <c r="N42">
        <v>0</v>
      </c>
      <c r="O42">
        <v>970</v>
      </c>
      <c r="P42">
        <v>97</v>
      </c>
      <c r="S42" s="56" t="s">
        <v>208</v>
      </c>
      <c r="T42" s="38">
        <v>5</v>
      </c>
      <c r="U42" s="46" t="s">
        <v>232</v>
      </c>
      <c r="V42" s="39">
        <v>226</v>
      </c>
      <c r="W42" s="40">
        <v>5</v>
      </c>
      <c r="X42" s="39">
        <f t="shared" si="3"/>
        <v>1130</v>
      </c>
      <c r="Y42" s="41"/>
      <c r="Z42" s="42"/>
      <c r="AA42" s="46" t="s">
        <v>270</v>
      </c>
      <c r="AB42" s="39">
        <v>224</v>
      </c>
      <c r="AC42" s="39">
        <v>5</v>
      </c>
      <c r="AD42" s="39">
        <f t="shared" si="4"/>
        <v>1120</v>
      </c>
      <c r="AE42" s="39"/>
      <c r="AF42" s="75"/>
    </row>
    <row r="43" spans="1:38" ht="16" x14ac:dyDescent="0.2">
      <c r="A43" t="s">
        <v>16</v>
      </c>
      <c r="B43" t="s">
        <v>17</v>
      </c>
      <c r="C43" t="s">
        <v>18</v>
      </c>
      <c r="D43" t="s">
        <v>19</v>
      </c>
      <c r="E43" s="1">
        <v>307</v>
      </c>
      <c r="F43" s="1">
        <v>210</v>
      </c>
      <c r="G43">
        <v>0</v>
      </c>
      <c r="H43">
        <v>2.35</v>
      </c>
      <c r="I43" t="s">
        <v>20</v>
      </c>
      <c r="J43" s="1">
        <v>4080</v>
      </c>
      <c r="K43" s="1">
        <v>2690</v>
      </c>
      <c r="L43">
        <v>2.57</v>
      </c>
      <c r="N43">
        <v>0</v>
      </c>
      <c r="O43" t="s">
        <v>21</v>
      </c>
      <c r="P43" t="s">
        <v>21</v>
      </c>
      <c r="S43" s="43"/>
      <c r="T43" s="44"/>
      <c r="U43" s="44"/>
      <c r="V43" s="57"/>
      <c r="W43" s="58"/>
      <c r="X43" s="57"/>
      <c r="Y43" s="59"/>
      <c r="Z43" s="59"/>
      <c r="AA43" s="48" t="s">
        <v>271</v>
      </c>
      <c r="AB43" s="48"/>
      <c r="AC43" s="48"/>
      <c r="AD43" s="48"/>
      <c r="AE43" s="48"/>
    </row>
    <row r="44" spans="1:38" ht="16" x14ac:dyDescent="0.2">
      <c r="A44" t="s">
        <v>16</v>
      </c>
      <c r="B44" t="s">
        <v>17</v>
      </c>
      <c r="C44" t="s">
        <v>18</v>
      </c>
      <c r="D44" t="s">
        <v>19</v>
      </c>
      <c r="E44" s="1">
        <v>95.6</v>
      </c>
      <c r="F44" s="1">
        <v>55.2</v>
      </c>
      <c r="G44">
        <v>0</v>
      </c>
      <c r="H44">
        <v>2.36</v>
      </c>
      <c r="I44" t="s">
        <v>20</v>
      </c>
      <c r="J44" s="1">
        <v>4390</v>
      </c>
      <c r="K44" s="1">
        <v>2610</v>
      </c>
      <c r="L44">
        <v>2.57</v>
      </c>
      <c r="N44">
        <v>0</v>
      </c>
      <c r="O44" t="s">
        <v>21</v>
      </c>
      <c r="P44" t="s">
        <v>21</v>
      </c>
      <c r="S44" s="43"/>
      <c r="T44" s="55"/>
      <c r="U44" s="55"/>
      <c r="V44" s="17"/>
      <c r="W44" s="25"/>
      <c r="X44" s="17"/>
      <c r="Y44" s="26"/>
      <c r="Z44" s="26"/>
    </row>
    <row r="45" spans="1:38" ht="16" x14ac:dyDescent="0.2">
      <c r="A45" t="s">
        <v>16</v>
      </c>
      <c r="B45" t="s">
        <v>17</v>
      </c>
      <c r="C45" t="s">
        <v>18</v>
      </c>
      <c r="D45" t="s">
        <v>19</v>
      </c>
      <c r="E45" s="1">
        <v>75.2</v>
      </c>
      <c r="F45" s="1">
        <v>31.3</v>
      </c>
      <c r="G45">
        <v>0</v>
      </c>
      <c r="H45">
        <v>2.35</v>
      </c>
      <c r="I45" t="s">
        <v>20</v>
      </c>
      <c r="J45" s="1">
        <v>3740</v>
      </c>
      <c r="K45" s="1">
        <v>2350</v>
      </c>
      <c r="L45">
        <v>2.57</v>
      </c>
      <c r="N45">
        <v>0</v>
      </c>
      <c r="O45" t="s">
        <v>21</v>
      </c>
      <c r="P45" t="s">
        <v>21</v>
      </c>
      <c r="S45" s="43"/>
      <c r="T45" s="55"/>
      <c r="U45" s="55"/>
      <c r="V45" s="17"/>
      <c r="W45" s="25"/>
      <c r="X45" s="17"/>
      <c r="Y45" s="26"/>
      <c r="Z45" s="26"/>
    </row>
    <row r="46" spans="1:38" ht="16" x14ac:dyDescent="0.2">
      <c r="A46" t="s">
        <v>50</v>
      </c>
      <c r="B46" t="s">
        <v>51</v>
      </c>
      <c r="C46" t="s">
        <v>18</v>
      </c>
      <c r="D46" t="s">
        <v>19</v>
      </c>
      <c r="E46" s="1">
        <v>11000</v>
      </c>
      <c r="F46" s="1">
        <v>11800</v>
      </c>
      <c r="G46">
        <v>3</v>
      </c>
      <c r="H46">
        <v>2.35</v>
      </c>
      <c r="I46" t="s">
        <v>20</v>
      </c>
      <c r="J46" s="1">
        <v>1310000</v>
      </c>
      <c r="K46" s="1">
        <v>1140000</v>
      </c>
      <c r="L46">
        <v>2.57</v>
      </c>
      <c r="M46">
        <v>1</v>
      </c>
      <c r="N46">
        <v>0</v>
      </c>
      <c r="O46">
        <v>2.9</v>
      </c>
      <c r="P46">
        <v>96.8</v>
      </c>
      <c r="S46" s="43"/>
      <c r="T46" s="55"/>
      <c r="U46" s="55"/>
      <c r="V46" s="17"/>
      <c r="W46" s="25"/>
      <c r="X46" s="17"/>
      <c r="Y46" s="26"/>
      <c r="Z46" s="26"/>
    </row>
    <row r="47" spans="1:38" ht="16" x14ac:dyDescent="0.2">
      <c r="A47" t="s">
        <v>52</v>
      </c>
      <c r="B47" t="s">
        <v>51</v>
      </c>
      <c r="C47" t="s">
        <v>18</v>
      </c>
      <c r="D47" t="s">
        <v>19</v>
      </c>
      <c r="E47" s="1">
        <v>78200</v>
      </c>
      <c r="F47" s="1">
        <v>56300</v>
      </c>
      <c r="G47">
        <v>30</v>
      </c>
      <c r="H47">
        <v>2.34</v>
      </c>
      <c r="I47" t="s">
        <v>20</v>
      </c>
      <c r="J47" s="1">
        <v>1330000</v>
      </c>
      <c r="K47" s="1">
        <v>965000</v>
      </c>
      <c r="L47">
        <v>2.56</v>
      </c>
      <c r="M47">
        <v>1</v>
      </c>
      <c r="N47">
        <v>0</v>
      </c>
      <c r="O47">
        <v>27.8</v>
      </c>
      <c r="P47">
        <v>92.6</v>
      </c>
      <c r="S47" s="43"/>
      <c r="U47" s="45"/>
    </row>
    <row r="48" spans="1:38" ht="16" x14ac:dyDescent="0.2">
      <c r="A48" t="s">
        <v>53</v>
      </c>
      <c r="B48" t="s">
        <v>51</v>
      </c>
      <c r="C48" t="s">
        <v>18</v>
      </c>
      <c r="D48" t="s">
        <v>19</v>
      </c>
      <c r="E48" s="1">
        <v>697000</v>
      </c>
      <c r="F48" s="1">
        <v>666000</v>
      </c>
      <c r="G48">
        <v>300</v>
      </c>
      <c r="H48">
        <v>2.35</v>
      </c>
      <c r="I48" t="s">
        <v>20</v>
      </c>
      <c r="J48" s="1">
        <v>1340000</v>
      </c>
      <c r="K48" s="1">
        <v>1240000</v>
      </c>
      <c r="L48">
        <v>2.57</v>
      </c>
      <c r="M48">
        <v>1</v>
      </c>
      <c r="N48">
        <v>0</v>
      </c>
      <c r="O48">
        <v>290</v>
      </c>
      <c r="P48">
        <v>96.5</v>
      </c>
      <c r="S48" s="43"/>
      <c r="U48" s="45"/>
    </row>
    <row r="49" spans="1:21" ht="16" x14ac:dyDescent="0.2">
      <c r="A49" t="s">
        <v>16</v>
      </c>
      <c r="B49" t="s">
        <v>17</v>
      </c>
      <c r="C49" t="s">
        <v>18</v>
      </c>
      <c r="D49" t="s">
        <v>19</v>
      </c>
      <c r="E49" s="1">
        <v>87.8</v>
      </c>
      <c r="F49" s="1">
        <v>39.700000000000003</v>
      </c>
      <c r="G49">
        <v>0</v>
      </c>
      <c r="H49">
        <v>2.37</v>
      </c>
      <c r="I49" t="s">
        <v>20</v>
      </c>
      <c r="J49" s="1">
        <v>4140</v>
      </c>
      <c r="K49" s="1">
        <v>2850</v>
      </c>
      <c r="L49">
        <v>2.57</v>
      </c>
      <c r="N49">
        <v>0</v>
      </c>
      <c r="O49" t="s">
        <v>21</v>
      </c>
      <c r="P49" t="s">
        <v>21</v>
      </c>
      <c r="S49" s="43"/>
      <c r="U49" s="45"/>
    </row>
    <row r="50" spans="1:21" ht="16" x14ac:dyDescent="0.2">
      <c r="A50" t="s">
        <v>16</v>
      </c>
      <c r="B50" t="s">
        <v>17</v>
      </c>
      <c r="C50" t="s">
        <v>18</v>
      </c>
      <c r="D50" t="s">
        <v>19</v>
      </c>
      <c r="E50" s="1">
        <v>33.6</v>
      </c>
      <c r="F50" s="1">
        <v>43.3</v>
      </c>
      <c r="G50">
        <v>0</v>
      </c>
      <c r="H50">
        <v>2.35</v>
      </c>
      <c r="I50" t="s">
        <v>20</v>
      </c>
      <c r="J50" s="1">
        <v>3660</v>
      </c>
      <c r="K50" s="1">
        <v>2500</v>
      </c>
      <c r="L50">
        <v>2.57</v>
      </c>
      <c r="N50">
        <v>0</v>
      </c>
      <c r="O50" t="s">
        <v>21</v>
      </c>
      <c r="P50" t="s">
        <v>21</v>
      </c>
      <c r="S50" s="43"/>
      <c r="U50" s="45"/>
    </row>
    <row r="51" spans="1:21" ht="16" x14ac:dyDescent="0.2">
      <c r="A51" t="s">
        <v>16</v>
      </c>
      <c r="B51" t="s">
        <v>17</v>
      </c>
      <c r="C51" t="s">
        <v>18</v>
      </c>
      <c r="D51" t="s">
        <v>19</v>
      </c>
      <c r="E51" s="1">
        <v>56.8</v>
      </c>
      <c r="F51" s="1">
        <v>31.1</v>
      </c>
      <c r="G51">
        <v>0</v>
      </c>
      <c r="H51">
        <v>2.35</v>
      </c>
      <c r="I51" t="s">
        <v>20</v>
      </c>
      <c r="J51" s="1">
        <v>4070</v>
      </c>
      <c r="K51" s="1">
        <v>2300</v>
      </c>
      <c r="L51">
        <v>2.57</v>
      </c>
      <c r="N51">
        <v>0</v>
      </c>
      <c r="O51" t="s">
        <v>21</v>
      </c>
      <c r="P51" t="s">
        <v>21</v>
      </c>
      <c r="S51" s="43"/>
      <c r="U51" s="45"/>
    </row>
    <row r="52" spans="1:21" ht="16" x14ac:dyDescent="0.2">
      <c r="A52" t="s">
        <v>54</v>
      </c>
      <c r="B52" t="s">
        <v>24</v>
      </c>
      <c r="C52" t="s">
        <v>18</v>
      </c>
      <c r="D52" t="s">
        <v>19</v>
      </c>
      <c r="E52" s="1">
        <v>644000</v>
      </c>
      <c r="F52" s="1">
        <v>456000</v>
      </c>
      <c r="G52" t="s">
        <v>21</v>
      </c>
      <c r="H52">
        <v>2.35</v>
      </c>
      <c r="I52" t="s">
        <v>20</v>
      </c>
      <c r="J52" s="1">
        <v>1490000</v>
      </c>
      <c r="K52" s="1">
        <v>1130000</v>
      </c>
      <c r="L52">
        <v>2.56</v>
      </c>
      <c r="N52">
        <v>0</v>
      </c>
      <c r="O52">
        <v>235</v>
      </c>
      <c r="P52" t="s">
        <v>21</v>
      </c>
      <c r="S52" s="43"/>
      <c r="U52" s="45"/>
    </row>
    <row r="53" spans="1:21" ht="16" x14ac:dyDescent="0.2">
      <c r="A53" t="s">
        <v>55</v>
      </c>
      <c r="B53" t="s">
        <v>24</v>
      </c>
      <c r="C53" t="s">
        <v>18</v>
      </c>
      <c r="D53" t="s">
        <v>19</v>
      </c>
      <c r="E53" s="1">
        <v>675000</v>
      </c>
      <c r="F53" s="1">
        <v>646000</v>
      </c>
      <c r="G53" t="s">
        <v>21</v>
      </c>
      <c r="H53">
        <v>2.35</v>
      </c>
      <c r="I53" t="s">
        <v>20</v>
      </c>
      <c r="J53" s="1">
        <v>1500000</v>
      </c>
      <c r="K53" s="1">
        <v>1380000</v>
      </c>
      <c r="L53">
        <v>2.57</v>
      </c>
      <c r="N53">
        <v>0</v>
      </c>
      <c r="O53">
        <v>245</v>
      </c>
      <c r="P53" t="s">
        <v>21</v>
      </c>
      <c r="S53" s="43"/>
      <c r="U53" s="45"/>
    </row>
    <row r="54" spans="1:21" ht="16" x14ac:dyDescent="0.2">
      <c r="A54" t="s">
        <v>56</v>
      </c>
      <c r="B54" t="s">
        <v>24</v>
      </c>
      <c r="C54" t="s">
        <v>18</v>
      </c>
      <c r="D54" t="s">
        <v>19</v>
      </c>
      <c r="E54" s="1">
        <v>625000</v>
      </c>
      <c r="F54" s="1">
        <v>640000</v>
      </c>
      <c r="G54" t="s">
        <v>21</v>
      </c>
      <c r="H54">
        <v>2.35</v>
      </c>
      <c r="I54" t="s">
        <v>20</v>
      </c>
      <c r="J54" s="1">
        <v>1430000</v>
      </c>
      <c r="K54" s="1">
        <v>1210000</v>
      </c>
      <c r="L54">
        <v>2.57</v>
      </c>
      <c r="N54">
        <v>0</v>
      </c>
      <c r="O54">
        <v>237</v>
      </c>
      <c r="P54" t="s">
        <v>21</v>
      </c>
      <c r="S54" s="264"/>
      <c r="U54" s="55"/>
    </row>
    <row r="55" spans="1:21" x14ac:dyDescent="0.2">
      <c r="A55" t="s">
        <v>57</v>
      </c>
      <c r="B55" t="s">
        <v>24</v>
      </c>
      <c r="C55" t="s">
        <v>18</v>
      </c>
      <c r="D55" t="s">
        <v>19</v>
      </c>
      <c r="E55" s="1">
        <v>683000</v>
      </c>
      <c r="F55" s="1">
        <v>628000</v>
      </c>
      <c r="G55" t="s">
        <v>21</v>
      </c>
      <c r="H55">
        <v>2.35</v>
      </c>
      <c r="I55" t="s">
        <v>20</v>
      </c>
      <c r="J55" s="1">
        <v>1490000</v>
      </c>
      <c r="K55" s="1">
        <v>1360000</v>
      </c>
      <c r="L55">
        <v>2.57</v>
      </c>
      <c r="N55">
        <v>0</v>
      </c>
      <c r="O55">
        <v>250</v>
      </c>
      <c r="P55" t="s">
        <v>21</v>
      </c>
      <c r="S55" s="26"/>
      <c r="T55" s="26"/>
      <c r="U55" s="26"/>
    </row>
    <row r="56" spans="1:21" x14ac:dyDescent="0.2">
      <c r="A56" t="s">
        <v>58</v>
      </c>
      <c r="B56" t="s">
        <v>24</v>
      </c>
      <c r="C56" t="s">
        <v>18</v>
      </c>
      <c r="D56" t="s">
        <v>19</v>
      </c>
      <c r="E56" s="1">
        <v>655000</v>
      </c>
      <c r="F56" s="1">
        <v>528000</v>
      </c>
      <c r="G56" t="s">
        <v>21</v>
      </c>
      <c r="H56">
        <v>2.35</v>
      </c>
      <c r="I56" t="s">
        <v>20</v>
      </c>
      <c r="J56" s="1">
        <v>1530000</v>
      </c>
      <c r="K56" s="1">
        <v>1050000</v>
      </c>
      <c r="L56">
        <v>2.57</v>
      </c>
      <c r="N56">
        <v>0</v>
      </c>
      <c r="O56">
        <v>233</v>
      </c>
      <c r="P56" t="s">
        <v>21</v>
      </c>
    </row>
    <row r="57" spans="1:21" x14ac:dyDescent="0.2">
      <c r="A57" t="s">
        <v>59</v>
      </c>
      <c r="B57" t="s">
        <v>24</v>
      </c>
      <c r="C57" t="s">
        <v>18</v>
      </c>
      <c r="D57" t="s">
        <v>19</v>
      </c>
      <c r="E57" s="1">
        <v>659000</v>
      </c>
      <c r="F57" s="1">
        <v>463000</v>
      </c>
      <c r="G57" t="s">
        <v>21</v>
      </c>
      <c r="H57">
        <v>2.34</v>
      </c>
      <c r="I57" t="s">
        <v>20</v>
      </c>
      <c r="J57" s="1">
        <v>1510000</v>
      </c>
      <c r="K57" s="1">
        <v>1180000</v>
      </c>
      <c r="L57">
        <v>2.56</v>
      </c>
      <c r="N57">
        <v>0</v>
      </c>
      <c r="O57">
        <v>238</v>
      </c>
      <c r="P57" t="s">
        <v>21</v>
      </c>
    </row>
    <row r="58" spans="1:21" x14ac:dyDescent="0.2">
      <c r="A58" t="s">
        <v>60</v>
      </c>
      <c r="B58" t="s">
        <v>24</v>
      </c>
      <c r="C58" t="s">
        <v>18</v>
      </c>
      <c r="D58" t="s">
        <v>19</v>
      </c>
      <c r="E58" s="1">
        <v>661000</v>
      </c>
      <c r="F58" s="1">
        <v>459000</v>
      </c>
      <c r="G58" t="s">
        <v>21</v>
      </c>
      <c r="H58">
        <v>2.34</v>
      </c>
      <c r="I58" t="s">
        <v>20</v>
      </c>
      <c r="J58" s="1">
        <v>1550000</v>
      </c>
      <c r="K58" s="1">
        <v>1180000</v>
      </c>
      <c r="L58">
        <v>2.56</v>
      </c>
      <c r="N58">
        <v>0</v>
      </c>
      <c r="O58">
        <v>231</v>
      </c>
      <c r="P58" t="s">
        <v>21</v>
      </c>
    </row>
    <row r="59" spans="1:21" x14ac:dyDescent="0.2">
      <c r="A59" t="s">
        <v>61</v>
      </c>
      <c r="B59" t="s">
        <v>24</v>
      </c>
      <c r="C59" t="s">
        <v>18</v>
      </c>
      <c r="D59" t="s">
        <v>19</v>
      </c>
      <c r="E59" s="1">
        <v>651000</v>
      </c>
      <c r="F59" s="1">
        <v>668000</v>
      </c>
      <c r="G59" t="s">
        <v>21</v>
      </c>
      <c r="H59">
        <v>2.35</v>
      </c>
      <c r="I59" t="s">
        <v>20</v>
      </c>
      <c r="J59" s="1">
        <v>1480000</v>
      </c>
      <c r="K59" s="1">
        <v>1400000</v>
      </c>
      <c r="L59">
        <v>2.57</v>
      </c>
      <c r="N59">
        <v>0</v>
      </c>
      <c r="O59">
        <v>239</v>
      </c>
      <c r="P59" t="s">
        <v>21</v>
      </c>
    </row>
    <row r="60" spans="1:21" x14ac:dyDescent="0.2">
      <c r="A60" t="s">
        <v>62</v>
      </c>
      <c r="B60" t="s">
        <v>24</v>
      </c>
      <c r="C60" t="s">
        <v>18</v>
      </c>
      <c r="D60" t="s">
        <v>19</v>
      </c>
      <c r="E60" s="1">
        <v>651000</v>
      </c>
      <c r="F60" s="1">
        <v>449000</v>
      </c>
      <c r="G60" t="s">
        <v>21</v>
      </c>
      <c r="H60">
        <v>2.35</v>
      </c>
      <c r="I60" t="s">
        <v>20</v>
      </c>
      <c r="J60" s="1">
        <v>1490000</v>
      </c>
      <c r="K60" s="1">
        <v>1160000</v>
      </c>
      <c r="L60">
        <v>2.56</v>
      </c>
      <c r="N60">
        <v>0</v>
      </c>
      <c r="O60">
        <v>237</v>
      </c>
      <c r="P60" t="s">
        <v>21</v>
      </c>
    </row>
    <row r="61" spans="1:21" x14ac:dyDescent="0.2">
      <c r="A61" t="s">
        <v>63</v>
      </c>
      <c r="B61" t="s">
        <v>24</v>
      </c>
      <c r="C61" t="s">
        <v>18</v>
      </c>
      <c r="D61" t="s">
        <v>19</v>
      </c>
      <c r="E61" s="1">
        <v>623000</v>
      </c>
      <c r="F61" s="1">
        <v>466000</v>
      </c>
      <c r="G61" t="s">
        <v>21</v>
      </c>
      <c r="H61">
        <v>2.35</v>
      </c>
      <c r="I61" t="s">
        <v>20</v>
      </c>
      <c r="J61" s="1">
        <v>1490000</v>
      </c>
      <c r="K61" s="1">
        <v>1060000</v>
      </c>
      <c r="L61">
        <v>2.56</v>
      </c>
      <c r="N61">
        <v>0</v>
      </c>
      <c r="O61">
        <v>226</v>
      </c>
      <c r="P61" t="s">
        <v>21</v>
      </c>
    </row>
    <row r="62" spans="1:21" x14ac:dyDescent="0.2">
      <c r="A62" t="s">
        <v>64</v>
      </c>
      <c r="B62" t="s">
        <v>24</v>
      </c>
      <c r="C62" t="s">
        <v>18</v>
      </c>
      <c r="D62" t="s">
        <v>19</v>
      </c>
      <c r="E62" s="1">
        <v>647000</v>
      </c>
      <c r="F62" s="1">
        <v>663000</v>
      </c>
      <c r="G62" t="s">
        <v>21</v>
      </c>
      <c r="H62">
        <v>2.35</v>
      </c>
      <c r="I62" t="s">
        <v>20</v>
      </c>
      <c r="J62" s="1">
        <v>1530000</v>
      </c>
      <c r="K62" s="1">
        <v>1410000</v>
      </c>
      <c r="L62">
        <v>2.57</v>
      </c>
      <c r="N62">
        <v>0</v>
      </c>
      <c r="O62">
        <v>229</v>
      </c>
      <c r="P62" t="s">
        <v>21</v>
      </c>
    </row>
    <row r="63" spans="1:21" x14ac:dyDescent="0.2">
      <c r="A63" t="s">
        <v>65</v>
      </c>
      <c r="B63" t="s">
        <v>24</v>
      </c>
      <c r="C63" t="s">
        <v>18</v>
      </c>
      <c r="D63" t="s">
        <v>19</v>
      </c>
      <c r="E63" s="1">
        <v>618000</v>
      </c>
      <c r="F63" s="1">
        <v>612000</v>
      </c>
      <c r="G63" t="s">
        <v>21</v>
      </c>
      <c r="H63">
        <v>2.35</v>
      </c>
      <c r="I63" t="s">
        <v>20</v>
      </c>
      <c r="J63" s="1">
        <v>1480000</v>
      </c>
      <c r="K63" s="1">
        <v>1220000</v>
      </c>
      <c r="L63">
        <v>2.57</v>
      </c>
      <c r="N63">
        <v>0</v>
      </c>
      <c r="O63">
        <v>226</v>
      </c>
      <c r="P63" t="s">
        <v>21</v>
      </c>
    </row>
    <row r="64" spans="1:21" x14ac:dyDescent="0.2">
      <c r="A64" t="s">
        <v>16</v>
      </c>
      <c r="B64" t="s">
        <v>17</v>
      </c>
      <c r="C64" t="s">
        <v>18</v>
      </c>
      <c r="D64" t="s">
        <v>19</v>
      </c>
      <c r="E64" s="1">
        <v>103</v>
      </c>
      <c r="F64" s="1">
        <v>83.6</v>
      </c>
      <c r="G64">
        <v>0</v>
      </c>
      <c r="H64">
        <v>2.35</v>
      </c>
      <c r="I64" t="s">
        <v>20</v>
      </c>
      <c r="J64" s="1">
        <v>3620</v>
      </c>
      <c r="K64" s="1">
        <v>2110</v>
      </c>
      <c r="L64">
        <v>2.57</v>
      </c>
      <c r="N64">
        <v>0</v>
      </c>
      <c r="O64" t="s">
        <v>21</v>
      </c>
      <c r="P64" t="s">
        <v>21</v>
      </c>
    </row>
    <row r="65" spans="1:16" x14ac:dyDescent="0.2">
      <c r="A65" t="s">
        <v>16</v>
      </c>
      <c r="B65" t="s">
        <v>17</v>
      </c>
      <c r="C65" t="s">
        <v>18</v>
      </c>
      <c r="D65" t="s">
        <v>19</v>
      </c>
      <c r="E65" s="1">
        <v>49.1</v>
      </c>
      <c r="F65" s="1">
        <v>43.3</v>
      </c>
      <c r="G65">
        <v>0</v>
      </c>
      <c r="H65">
        <v>2.35</v>
      </c>
      <c r="I65" t="s">
        <v>20</v>
      </c>
      <c r="J65" s="1">
        <v>3420</v>
      </c>
      <c r="K65" s="1">
        <v>1990</v>
      </c>
      <c r="L65">
        <v>2.56</v>
      </c>
      <c r="N65">
        <v>0</v>
      </c>
      <c r="O65" t="s">
        <v>21</v>
      </c>
      <c r="P65" t="s">
        <v>21</v>
      </c>
    </row>
    <row r="66" spans="1:16" x14ac:dyDescent="0.2">
      <c r="A66" t="s">
        <v>66</v>
      </c>
      <c r="B66" t="s">
        <v>24</v>
      </c>
      <c r="C66" t="s">
        <v>18</v>
      </c>
      <c r="D66" t="s">
        <v>19</v>
      </c>
      <c r="E66" s="1">
        <v>624000</v>
      </c>
      <c r="F66" s="1">
        <v>592000</v>
      </c>
      <c r="G66" t="s">
        <v>21</v>
      </c>
      <c r="H66">
        <v>2.35</v>
      </c>
      <c r="I66" t="s">
        <v>20</v>
      </c>
      <c r="J66" s="1">
        <v>1470000</v>
      </c>
      <c r="K66" s="1">
        <v>1130000</v>
      </c>
      <c r="L66">
        <v>2.57</v>
      </c>
      <c r="N66">
        <v>0</v>
      </c>
      <c r="O66">
        <v>229</v>
      </c>
      <c r="P66" t="s">
        <v>21</v>
      </c>
    </row>
    <row r="67" spans="1:16" x14ac:dyDescent="0.2">
      <c r="A67" t="s">
        <v>67</v>
      </c>
      <c r="B67" t="s">
        <v>24</v>
      </c>
      <c r="C67" t="s">
        <v>18</v>
      </c>
      <c r="D67" t="s">
        <v>19</v>
      </c>
      <c r="E67" s="1">
        <v>703000</v>
      </c>
      <c r="F67" s="1">
        <v>697000</v>
      </c>
      <c r="G67" t="s">
        <v>21</v>
      </c>
      <c r="H67">
        <v>2.35</v>
      </c>
      <c r="I67" t="s">
        <v>20</v>
      </c>
      <c r="J67" s="1">
        <v>1520000</v>
      </c>
      <c r="K67" s="1">
        <v>1430000</v>
      </c>
      <c r="L67">
        <v>2.57</v>
      </c>
      <c r="N67">
        <v>0</v>
      </c>
      <c r="O67">
        <v>253</v>
      </c>
      <c r="P67" t="s">
        <v>21</v>
      </c>
    </row>
    <row r="68" spans="1:16" x14ac:dyDescent="0.2">
      <c r="A68" t="s">
        <v>68</v>
      </c>
      <c r="B68" t="s">
        <v>24</v>
      </c>
      <c r="C68" t="s">
        <v>18</v>
      </c>
      <c r="D68" t="s">
        <v>19</v>
      </c>
      <c r="E68" s="1">
        <v>636000</v>
      </c>
      <c r="F68" s="1">
        <v>550000</v>
      </c>
      <c r="G68" t="s">
        <v>21</v>
      </c>
      <c r="H68">
        <v>2.35</v>
      </c>
      <c r="I68" t="s">
        <v>20</v>
      </c>
      <c r="J68" s="1">
        <v>1490000</v>
      </c>
      <c r="K68" s="1">
        <v>1050000</v>
      </c>
      <c r="L68">
        <v>2.57</v>
      </c>
      <c r="N68">
        <v>0</v>
      </c>
      <c r="O68">
        <v>231</v>
      </c>
      <c r="P68" t="s">
        <v>21</v>
      </c>
    </row>
    <row r="69" spans="1:16" x14ac:dyDescent="0.2">
      <c r="A69" t="s">
        <v>69</v>
      </c>
      <c r="B69" t="s">
        <v>24</v>
      </c>
      <c r="C69" t="s">
        <v>18</v>
      </c>
      <c r="D69" t="s">
        <v>19</v>
      </c>
      <c r="E69" s="1">
        <v>638000</v>
      </c>
      <c r="F69" s="1">
        <v>442000</v>
      </c>
      <c r="G69" t="s">
        <v>21</v>
      </c>
      <c r="H69">
        <v>2.35</v>
      </c>
      <c r="I69" t="s">
        <v>20</v>
      </c>
      <c r="J69" s="1">
        <v>1460000</v>
      </c>
      <c r="K69" s="1">
        <v>1120000</v>
      </c>
      <c r="L69">
        <v>2.56</v>
      </c>
      <c r="N69">
        <v>0</v>
      </c>
      <c r="O69">
        <v>238</v>
      </c>
      <c r="P69" t="s">
        <v>21</v>
      </c>
    </row>
    <row r="70" spans="1:16" x14ac:dyDescent="0.2">
      <c r="A70" t="s">
        <v>70</v>
      </c>
      <c r="B70" t="s">
        <v>24</v>
      </c>
      <c r="C70" t="s">
        <v>18</v>
      </c>
      <c r="D70" t="s">
        <v>19</v>
      </c>
      <c r="E70" s="1">
        <v>640000</v>
      </c>
      <c r="F70" s="1">
        <v>646000</v>
      </c>
      <c r="G70" t="s">
        <v>21</v>
      </c>
      <c r="H70">
        <v>2.35</v>
      </c>
      <c r="I70" t="s">
        <v>20</v>
      </c>
      <c r="J70" s="1">
        <v>1430000</v>
      </c>
      <c r="K70" s="1">
        <v>1190000</v>
      </c>
      <c r="L70">
        <v>2.57</v>
      </c>
      <c r="N70">
        <v>0</v>
      </c>
      <c r="O70">
        <v>243</v>
      </c>
      <c r="P70" t="s">
        <v>21</v>
      </c>
    </row>
    <row r="71" spans="1:16" x14ac:dyDescent="0.2">
      <c r="A71" t="s">
        <v>71</v>
      </c>
      <c r="B71" t="s">
        <v>24</v>
      </c>
      <c r="C71" t="s">
        <v>18</v>
      </c>
      <c r="D71" t="s">
        <v>19</v>
      </c>
      <c r="E71" s="1">
        <v>679000</v>
      </c>
      <c r="F71" s="1">
        <v>640000</v>
      </c>
      <c r="G71" t="s">
        <v>21</v>
      </c>
      <c r="H71">
        <v>2.35</v>
      </c>
      <c r="I71" t="s">
        <v>20</v>
      </c>
      <c r="J71" s="1">
        <v>1510000</v>
      </c>
      <c r="K71" s="1">
        <v>1390000</v>
      </c>
      <c r="L71">
        <v>2.57</v>
      </c>
      <c r="N71">
        <v>0</v>
      </c>
      <c r="O71">
        <v>246</v>
      </c>
      <c r="P71" t="s">
        <v>21</v>
      </c>
    </row>
    <row r="72" spans="1:16" x14ac:dyDescent="0.2">
      <c r="A72" t="s">
        <v>72</v>
      </c>
      <c r="B72" t="s">
        <v>24</v>
      </c>
      <c r="C72" t="s">
        <v>18</v>
      </c>
      <c r="D72" t="s">
        <v>19</v>
      </c>
      <c r="E72" s="1">
        <v>624000</v>
      </c>
      <c r="F72" s="1">
        <v>611000</v>
      </c>
      <c r="G72" t="s">
        <v>21</v>
      </c>
      <c r="H72">
        <v>2.35</v>
      </c>
      <c r="I72" t="s">
        <v>20</v>
      </c>
      <c r="J72" s="1">
        <v>1530000</v>
      </c>
      <c r="K72" s="1">
        <v>1240000</v>
      </c>
      <c r="L72">
        <v>2.57</v>
      </c>
      <c r="N72">
        <v>0</v>
      </c>
      <c r="O72">
        <v>220</v>
      </c>
      <c r="P72" t="s">
        <v>21</v>
      </c>
    </row>
    <row r="73" spans="1:16" x14ac:dyDescent="0.2">
      <c r="A73" t="s">
        <v>73</v>
      </c>
      <c r="B73" t="s">
        <v>24</v>
      </c>
      <c r="C73" t="s">
        <v>18</v>
      </c>
      <c r="D73" t="s">
        <v>19</v>
      </c>
      <c r="E73" s="1">
        <v>634000</v>
      </c>
      <c r="F73" s="1">
        <v>640000</v>
      </c>
      <c r="G73" t="s">
        <v>21</v>
      </c>
      <c r="H73">
        <v>2.35</v>
      </c>
      <c r="I73" t="s">
        <v>20</v>
      </c>
      <c r="J73" s="1">
        <v>1520000</v>
      </c>
      <c r="K73" s="1">
        <v>1290000</v>
      </c>
      <c r="L73">
        <v>2.57</v>
      </c>
      <c r="N73">
        <v>0</v>
      </c>
      <c r="O73">
        <v>224</v>
      </c>
      <c r="P73" t="s">
        <v>21</v>
      </c>
    </row>
    <row r="74" spans="1:16" x14ac:dyDescent="0.2">
      <c r="A74" t="s">
        <v>74</v>
      </c>
      <c r="B74" t="s">
        <v>24</v>
      </c>
      <c r="C74" t="s">
        <v>18</v>
      </c>
      <c r="D74" t="s">
        <v>19</v>
      </c>
      <c r="E74" s="1">
        <v>636000</v>
      </c>
      <c r="F74" s="1">
        <v>493000</v>
      </c>
      <c r="G74" t="s">
        <v>21</v>
      </c>
      <c r="H74">
        <v>2.35</v>
      </c>
      <c r="I74" t="s">
        <v>20</v>
      </c>
      <c r="J74" s="1">
        <v>1500000</v>
      </c>
      <c r="K74" s="1">
        <v>1050000</v>
      </c>
      <c r="L74">
        <v>2.56</v>
      </c>
      <c r="N74">
        <v>0</v>
      </c>
      <c r="O74">
        <v>229</v>
      </c>
      <c r="P74" t="s">
        <v>21</v>
      </c>
    </row>
    <row r="75" spans="1:16" x14ac:dyDescent="0.2">
      <c r="A75" t="s">
        <v>75</v>
      </c>
      <c r="B75" t="s">
        <v>24</v>
      </c>
      <c r="C75" t="s">
        <v>18</v>
      </c>
      <c r="D75" t="s">
        <v>19</v>
      </c>
      <c r="E75" s="1">
        <v>622000</v>
      </c>
      <c r="F75" s="1">
        <v>514000</v>
      </c>
      <c r="G75" t="s">
        <v>21</v>
      </c>
      <c r="H75">
        <v>2.35</v>
      </c>
      <c r="I75" t="s">
        <v>20</v>
      </c>
      <c r="J75" s="1">
        <v>1520000</v>
      </c>
      <c r="K75" s="1">
        <v>1040000</v>
      </c>
      <c r="L75">
        <v>2.57</v>
      </c>
      <c r="N75">
        <v>0</v>
      </c>
      <c r="O75">
        <v>221</v>
      </c>
      <c r="P75" t="s">
        <v>21</v>
      </c>
    </row>
    <row r="76" spans="1:16" x14ac:dyDescent="0.2">
      <c r="A76" t="s">
        <v>76</v>
      </c>
      <c r="B76" t="s">
        <v>24</v>
      </c>
      <c r="C76" t="s">
        <v>18</v>
      </c>
      <c r="D76" t="s">
        <v>19</v>
      </c>
      <c r="E76" s="1">
        <v>622000</v>
      </c>
      <c r="F76" s="1">
        <v>526000</v>
      </c>
      <c r="G76" t="s">
        <v>21</v>
      </c>
      <c r="H76">
        <v>2.35</v>
      </c>
      <c r="I76" t="s">
        <v>20</v>
      </c>
      <c r="J76" s="1">
        <v>1520000</v>
      </c>
      <c r="K76" s="1">
        <v>1060000</v>
      </c>
      <c r="L76">
        <v>2.57</v>
      </c>
      <c r="N76">
        <v>0</v>
      </c>
      <c r="O76">
        <v>220</v>
      </c>
      <c r="P76" t="s">
        <v>21</v>
      </c>
    </row>
    <row r="77" spans="1:16" x14ac:dyDescent="0.2">
      <c r="A77" t="s">
        <v>77</v>
      </c>
      <c r="B77" t="s">
        <v>24</v>
      </c>
      <c r="C77" t="s">
        <v>18</v>
      </c>
      <c r="D77" t="s">
        <v>19</v>
      </c>
      <c r="E77" s="1">
        <v>646000</v>
      </c>
      <c r="F77" s="1">
        <v>651000</v>
      </c>
      <c r="G77" t="s">
        <v>21</v>
      </c>
      <c r="H77">
        <v>2.35</v>
      </c>
      <c r="I77" t="s">
        <v>20</v>
      </c>
      <c r="J77" s="1">
        <v>1560000</v>
      </c>
      <c r="K77" s="1">
        <v>1440000</v>
      </c>
      <c r="L77">
        <v>2.57</v>
      </c>
      <c r="N77">
        <v>0</v>
      </c>
      <c r="O77">
        <v>224</v>
      </c>
      <c r="P77" t="s">
        <v>21</v>
      </c>
    </row>
    <row r="78" spans="1:16" x14ac:dyDescent="0.2">
      <c r="A78" t="s">
        <v>16</v>
      </c>
      <c r="B78" t="s">
        <v>17</v>
      </c>
      <c r="C78" t="s">
        <v>18</v>
      </c>
      <c r="D78" t="s">
        <v>19</v>
      </c>
      <c r="E78" s="1">
        <v>176</v>
      </c>
      <c r="F78" s="1">
        <v>85.9</v>
      </c>
      <c r="G78">
        <v>0</v>
      </c>
      <c r="H78">
        <v>2.34</v>
      </c>
      <c r="I78" t="s">
        <v>20</v>
      </c>
      <c r="J78" s="1">
        <v>3670</v>
      </c>
      <c r="K78" s="1">
        <v>2270</v>
      </c>
      <c r="L78">
        <v>2.56</v>
      </c>
      <c r="N78">
        <v>0</v>
      </c>
      <c r="O78" t="s">
        <v>21</v>
      </c>
      <c r="P78" t="s">
        <v>21</v>
      </c>
    </row>
    <row r="79" spans="1:16" x14ac:dyDescent="0.2">
      <c r="A79" t="s">
        <v>16</v>
      </c>
      <c r="B79" t="s">
        <v>17</v>
      </c>
      <c r="C79" t="s">
        <v>18</v>
      </c>
      <c r="D79" t="s">
        <v>19</v>
      </c>
      <c r="E79" s="1">
        <v>46.5</v>
      </c>
      <c r="F79" s="1">
        <v>40.6</v>
      </c>
      <c r="G79">
        <v>0</v>
      </c>
      <c r="H79">
        <v>2.35</v>
      </c>
      <c r="I79" t="s">
        <v>20</v>
      </c>
      <c r="J79" s="1">
        <v>4280</v>
      </c>
      <c r="K79" s="1">
        <v>2570</v>
      </c>
      <c r="L79">
        <v>2.57</v>
      </c>
      <c r="N79">
        <v>0</v>
      </c>
      <c r="O79" t="s">
        <v>21</v>
      </c>
      <c r="P79" t="s">
        <v>21</v>
      </c>
    </row>
    <row r="80" spans="1:16" x14ac:dyDescent="0.2">
      <c r="A80" t="s">
        <v>16</v>
      </c>
      <c r="B80" t="s">
        <v>17</v>
      </c>
      <c r="C80" t="s">
        <v>18</v>
      </c>
      <c r="D80" t="s">
        <v>19</v>
      </c>
      <c r="E80" s="1">
        <v>5.17</v>
      </c>
      <c r="F80" s="1">
        <v>6.67</v>
      </c>
      <c r="G80">
        <v>0</v>
      </c>
      <c r="H80">
        <v>2.31</v>
      </c>
      <c r="I80" t="s">
        <v>20</v>
      </c>
      <c r="J80" s="1">
        <v>3800</v>
      </c>
      <c r="K80" s="1">
        <v>2660</v>
      </c>
      <c r="L80">
        <v>2.57</v>
      </c>
      <c r="N80">
        <v>0</v>
      </c>
      <c r="O80" t="s">
        <v>21</v>
      </c>
      <c r="P80" t="s">
        <v>21</v>
      </c>
    </row>
    <row r="81" spans="1:16" x14ac:dyDescent="0.2">
      <c r="A81" t="s">
        <v>50</v>
      </c>
      <c r="B81" t="s">
        <v>51</v>
      </c>
      <c r="C81" t="s">
        <v>18</v>
      </c>
      <c r="D81" t="s">
        <v>19</v>
      </c>
      <c r="E81" s="1">
        <v>12100</v>
      </c>
      <c r="F81" s="1">
        <v>12300</v>
      </c>
      <c r="G81">
        <v>3</v>
      </c>
      <c r="H81">
        <v>2.35</v>
      </c>
      <c r="I81" t="s">
        <v>20</v>
      </c>
      <c r="J81" s="1">
        <v>1390000</v>
      </c>
      <c r="K81" s="1">
        <v>1290000</v>
      </c>
      <c r="L81">
        <v>2.57</v>
      </c>
      <c r="M81">
        <v>1</v>
      </c>
      <c r="N81">
        <v>0</v>
      </c>
      <c r="O81">
        <v>3.05</v>
      </c>
      <c r="P81">
        <v>102</v>
      </c>
    </row>
    <row r="82" spans="1:16" x14ac:dyDescent="0.2">
      <c r="A82" t="s">
        <v>52</v>
      </c>
      <c r="B82" t="s">
        <v>51</v>
      </c>
      <c r="C82" t="s">
        <v>18</v>
      </c>
      <c r="D82" t="s">
        <v>19</v>
      </c>
      <c r="E82" s="1">
        <v>83100</v>
      </c>
      <c r="F82" s="1">
        <v>69800</v>
      </c>
      <c r="G82">
        <v>30</v>
      </c>
      <c r="H82">
        <v>2.35</v>
      </c>
      <c r="I82" t="s">
        <v>20</v>
      </c>
      <c r="J82" s="1">
        <v>1360000</v>
      </c>
      <c r="K82" s="1">
        <v>926000</v>
      </c>
      <c r="L82">
        <v>2.57</v>
      </c>
      <c r="M82">
        <v>1</v>
      </c>
      <c r="N82">
        <v>0</v>
      </c>
      <c r="O82">
        <v>29.1</v>
      </c>
      <c r="P82">
        <v>96.9</v>
      </c>
    </row>
    <row r="83" spans="1:16" x14ac:dyDescent="0.2">
      <c r="A83" t="s">
        <v>53</v>
      </c>
      <c r="B83" t="s">
        <v>51</v>
      </c>
      <c r="C83" t="s">
        <v>18</v>
      </c>
      <c r="D83" t="s">
        <v>19</v>
      </c>
      <c r="E83" s="1">
        <v>699000</v>
      </c>
      <c r="F83" s="1">
        <v>657000</v>
      </c>
      <c r="G83">
        <v>300</v>
      </c>
      <c r="H83">
        <v>2.35</v>
      </c>
      <c r="I83" t="s">
        <v>20</v>
      </c>
      <c r="J83" s="1">
        <v>1360000</v>
      </c>
      <c r="K83" s="1">
        <v>1210000</v>
      </c>
      <c r="L83">
        <v>2.57</v>
      </c>
      <c r="M83">
        <v>1</v>
      </c>
      <c r="N83">
        <v>0</v>
      </c>
      <c r="O83">
        <v>288</v>
      </c>
      <c r="P83">
        <v>95.9</v>
      </c>
    </row>
    <row r="84" spans="1:16" x14ac:dyDescent="0.2">
      <c r="A84" t="s">
        <v>16</v>
      </c>
      <c r="B84" t="s">
        <v>17</v>
      </c>
      <c r="C84" t="s">
        <v>18</v>
      </c>
      <c r="D84" t="s">
        <v>19</v>
      </c>
      <c r="E84" s="1">
        <v>103</v>
      </c>
      <c r="F84" s="1">
        <v>64.900000000000006</v>
      </c>
      <c r="G84">
        <v>0</v>
      </c>
      <c r="H84">
        <v>2.34</v>
      </c>
      <c r="I84" t="s">
        <v>20</v>
      </c>
      <c r="J84" s="1">
        <v>3880</v>
      </c>
      <c r="K84" s="1">
        <v>2490</v>
      </c>
      <c r="L84">
        <v>2.57</v>
      </c>
      <c r="N84">
        <v>0</v>
      </c>
      <c r="O84" t="s">
        <v>21</v>
      </c>
      <c r="P84" t="s">
        <v>21</v>
      </c>
    </row>
    <row r="85" spans="1:16" x14ac:dyDescent="0.2">
      <c r="A85" t="s">
        <v>16</v>
      </c>
      <c r="B85" t="s">
        <v>17</v>
      </c>
      <c r="C85" t="s">
        <v>18</v>
      </c>
      <c r="D85" t="s">
        <v>19</v>
      </c>
      <c r="E85" s="1">
        <v>38.799999999999997</v>
      </c>
      <c r="F85" s="1">
        <v>25</v>
      </c>
      <c r="G85">
        <v>0</v>
      </c>
      <c r="H85">
        <v>2.34</v>
      </c>
      <c r="I85" t="s">
        <v>20</v>
      </c>
      <c r="J85" s="1">
        <v>3480</v>
      </c>
      <c r="K85" s="1">
        <v>2070</v>
      </c>
      <c r="L85">
        <v>2.57</v>
      </c>
      <c r="N85">
        <v>0</v>
      </c>
      <c r="O85" t="s">
        <v>21</v>
      </c>
      <c r="P85" t="s">
        <v>21</v>
      </c>
    </row>
    <row r="86" spans="1:16" x14ac:dyDescent="0.2">
      <c r="A86" t="s">
        <v>16</v>
      </c>
      <c r="B86" t="s">
        <v>17</v>
      </c>
      <c r="C86" t="s">
        <v>18</v>
      </c>
      <c r="D86" t="s">
        <v>19</v>
      </c>
      <c r="E86" s="1">
        <v>38.799999999999997</v>
      </c>
      <c r="F86" s="1">
        <v>49.9</v>
      </c>
      <c r="G86">
        <v>0</v>
      </c>
      <c r="H86">
        <v>2.38</v>
      </c>
      <c r="I86" t="s">
        <v>20</v>
      </c>
      <c r="J86" s="1">
        <v>3430</v>
      </c>
      <c r="K86" s="1">
        <v>2200</v>
      </c>
      <c r="L86">
        <v>2.57</v>
      </c>
      <c r="N86">
        <v>0</v>
      </c>
      <c r="O86" t="s">
        <v>21</v>
      </c>
      <c r="P86" t="s">
        <v>21</v>
      </c>
    </row>
    <row r="87" spans="1:16" x14ac:dyDescent="0.2">
      <c r="A87" t="s">
        <v>78</v>
      </c>
      <c r="B87" t="s">
        <v>24</v>
      </c>
      <c r="C87" t="s">
        <v>18</v>
      </c>
      <c r="D87" t="s">
        <v>19</v>
      </c>
      <c r="E87" s="1">
        <v>36900</v>
      </c>
      <c r="F87" s="1">
        <v>36900</v>
      </c>
      <c r="G87" t="s">
        <v>21</v>
      </c>
      <c r="H87">
        <v>2.35</v>
      </c>
      <c r="I87" t="s">
        <v>20</v>
      </c>
      <c r="J87" s="1">
        <v>1460000</v>
      </c>
      <c r="K87" s="1">
        <v>1130000</v>
      </c>
      <c r="L87">
        <v>2.57</v>
      </c>
      <c r="N87">
        <v>0</v>
      </c>
      <c r="O87">
        <v>11.2</v>
      </c>
      <c r="P87" t="s">
        <v>21</v>
      </c>
    </row>
    <row r="88" spans="1:16" x14ac:dyDescent="0.2">
      <c r="A88" t="s">
        <v>79</v>
      </c>
      <c r="B88" t="s">
        <v>24</v>
      </c>
      <c r="C88" t="s">
        <v>18</v>
      </c>
      <c r="D88" t="s">
        <v>19</v>
      </c>
      <c r="E88" s="1">
        <v>344000</v>
      </c>
      <c r="F88" s="1">
        <v>351000</v>
      </c>
      <c r="G88" t="s">
        <v>21</v>
      </c>
      <c r="H88">
        <v>2.35</v>
      </c>
      <c r="I88" t="s">
        <v>20</v>
      </c>
      <c r="J88" s="1">
        <v>1470000</v>
      </c>
      <c r="K88" s="1">
        <v>1290000</v>
      </c>
      <c r="L88">
        <v>2.57</v>
      </c>
      <c r="N88">
        <v>0</v>
      </c>
      <c r="O88">
        <v>119</v>
      </c>
      <c r="P88" t="s">
        <v>21</v>
      </c>
    </row>
    <row r="89" spans="1:16" x14ac:dyDescent="0.2">
      <c r="A89" t="s">
        <v>80</v>
      </c>
      <c r="B89" t="s">
        <v>24</v>
      </c>
      <c r="C89" t="s">
        <v>18</v>
      </c>
      <c r="D89" t="s">
        <v>19</v>
      </c>
      <c r="E89" s="1">
        <v>1740000</v>
      </c>
      <c r="F89" s="1">
        <v>1480000</v>
      </c>
      <c r="G89" t="s">
        <v>21</v>
      </c>
      <c r="H89">
        <v>2.35</v>
      </c>
      <c r="I89" t="s">
        <v>20</v>
      </c>
      <c r="J89" s="1">
        <v>1540000</v>
      </c>
      <c r="K89" s="1">
        <v>1450000</v>
      </c>
      <c r="L89">
        <v>2.57</v>
      </c>
      <c r="N89">
        <v>0</v>
      </c>
      <c r="O89">
        <v>1030</v>
      </c>
      <c r="P89" t="s">
        <v>21</v>
      </c>
    </row>
    <row r="90" spans="1:16" x14ac:dyDescent="0.2">
      <c r="A90" t="s">
        <v>16</v>
      </c>
      <c r="B90" t="s">
        <v>17</v>
      </c>
      <c r="C90" t="s">
        <v>18</v>
      </c>
      <c r="D90" t="s">
        <v>19</v>
      </c>
      <c r="E90" s="1">
        <v>326</v>
      </c>
      <c r="F90" s="1">
        <v>195</v>
      </c>
      <c r="G90">
        <v>0</v>
      </c>
      <c r="H90">
        <v>2.35</v>
      </c>
      <c r="I90" t="s">
        <v>20</v>
      </c>
      <c r="J90" s="1">
        <v>4670</v>
      </c>
      <c r="K90" s="1">
        <v>2760</v>
      </c>
      <c r="L90">
        <v>2.57</v>
      </c>
      <c r="N90">
        <v>0</v>
      </c>
      <c r="O90" t="s">
        <v>21</v>
      </c>
      <c r="P90" t="s">
        <v>21</v>
      </c>
    </row>
    <row r="91" spans="1:16" x14ac:dyDescent="0.2">
      <c r="A91" t="s">
        <v>16</v>
      </c>
      <c r="B91" t="s">
        <v>17</v>
      </c>
      <c r="C91" t="s">
        <v>18</v>
      </c>
      <c r="D91" t="s">
        <v>19</v>
      </c>
      <c r="E91" s="1">
        <v>93</v>
      </c>
      <c r="F91" s="1">
        <v>47.5</v>
      </c>
      <c r="G91">
        <v>0</v>
      </c>
      <c r="H91">
        <v>2.36</v>
      </c>
      <c r="I91" t="s">
        <v>20</v>
      </c>
      <c r="J91" s="1">
        <v>3300</v>
      </c>
      <c r="K91" s="1">
        <v>2040</v>
      </c>
      <c r="L91">
        <v>2.57</v>
      </c>
      <c r="N91">
        <v>0</v>
      </c>
      <c r="O91" t="s">
        <v>21</v>
      </c>
      <c r="P91" t="s">
        <v>21</v>
      </c>
    </row>
  </sheetData>
  <mergeCells count="23">
    <mergeCell ref="AI33:AI34"/>
    <mergeCell ref="AH31:AH34"/>
    <mergeCell ref="AI23:AI24"/>
    <mergeCell ref="AI25:AI26"/>
    <mergeCell ref="AI27:AI28"/>
    <mergeCell ref="AI29:AI30"/>
    <mergeCell ref="AI31:AI32"/>
    <mergeCell ref="AH27:AH30"/>
    <mergeCell ref="T10:U10"/>
    <mergeCell ref="V10:W10"/>
    <mergeCell ref="S17:S18"/>
    <mergeCell ref="T17:T18"/>
    <mergeCell ref="U17:Z17"/>
    <mergeCell ref="S16:AF16"/>
    <mergeCell ref="AA17:AF17"/>
    <mergeCell ref="AH19:AH22"/>
    <mergeCell ref="AH23:AH26"/>
    <mergeCell ref="AH17:AH18"/>
    <mergeCell ref="AJ17:AJ18"/>
    <mergeCell ref="AK17:AL17"/>
    <mergeCell ref="AI17:AI18"/>
    <mergeCell ref="AI19:AI20"/>
    <mergeCell ref="AI21:AI22"/>
  </mergeCells>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91"/>
  <sheetViews>
    <sheetView topLeftCell="M28" zoomScaleNormal="100" workbookViewId="0">
      <selection activeCell="V23" sqref="V23"/>
    </sheetView>
  </sheetViews>
  <sheetFormatPr baseColWidth="10" defaultColWidth="8.83203125" defaultRowHeight="15" x14ac:dyDescent="0.2"/>
  <cols>
    <col min="5" max="6" width="9.1640625" style="1"/>
    <col min="10" max="11" width="9.1640625" style="1"/>
    <col min="19" max="19" width="12.6640625" customWidth="1"/>
    <col min="24" max="24" width="10.1640625" customWidth="1"/>
    <col min="25" max="26" width="9.1640625" style="125"/>
    <col min="30" max="30" width="10.33203125" customWidth="1"/>
    <col min="35" max="35" width="11.1640625" customWidth="1"/>
    <col min="36" max="36" width="12.33203125" customWidth="1"/>
    <col min="37" max="38" width="14.33203125" customWidth="1"/>
  </cols>
  <sheetData>
    <row r="1" spans="1:34" x14ac:dyDescent="0.2">
      <c r="A1" t="s">
        <v>0</v>
      </c>
      <c r="B1" t="s">
        <v>1</v>
      </c>
      <c r="C1" t="s">
        <v>2</v>
      </c>
      <c r="D1" t="s">
        <v>3</v>
      </c>
      <c r="E1" s="1" t="s">
        <v>4</v>
      </c>
      <c r="F1" s="1" t="s">
        <v>5</v>
      </c>
      <c r="G1" t="s">
        <v>6</v>
      </c>
      <c r="H1" t="s">
        <v>7</v>
      </c>
      <c r="I1" t="s">
        <v>8</v>
      </c>
      <c r="J1" s="1" t="s">
        <v>9</v>
      </c>
      <c r="K1" s="1" t="s">
        <v>10</v>
      </c>
      <c r="L1" t="s">
        <v>11</v>
      </c>
      <c r="M1" t="s">
        <v>12</v>
      </c>
      <c r="N1" t="s">
        <v>13</v>
      </c>
      <c r="O1" t="s">
        <v>14</v>
      </c>
      <c r="P1" t="s">
        <v>15</v>
      </c>
      <c r="S1" s="2" t="s">
        <v>179</v>
      </c>
    </row>
    <row r="2" spans="1:34" x14ac:dyDescent="0.2">
      <c r="A2" t="s">
        <v>16</v>
      </c>
      <c r="B2" t="s">
        <v>17</v>
      </c>
      <c r="C2" t="s">
        <v>18</v>
      </c>
      <c r="D2" t="s">
        <v>19</v>
      </c>
      <c r="E2" s="1">
        <v>212</v>
      </c>
      <c r="F2" s="1">
        <v>60.1</v>
      </c>
      <c r="G2">
        <v>0</v>
      </c>
      <c r="H2">
        <v>2.35</v>
      </c>
      <c r="I2" t="s">
        <v>20</v>
      </c>
      <c r="J2" s="1">
        <v>2160</v>
      </c>
      <c r="K2" s="1">
        <v>1090</v>
      </c>
      <c r="L2">
        <v>2.59</v>
      </c>
      <c r="N2">
        <v>0</v>
      </c>
      <c r="O2" t="s">
        <v>21</v>
      </c>
      <c r="P2" t="s">
        <v>21</v>
      </c>
      <c r="S2" t="s">
        <v>189</v>
      </c>
    </row>
    <row r="3" spans="1:34" x14ac:dyDescent="0.2">
      <c r="A3" t="s">
        <v>16</v>
      </c>
      <c r="B3" t="s">
        <v>17</v>
      </c>
      <c r="C3" t="s">
        <v>18</v>
      </c>
      <c r="D3" t="s">
        <v>19</v>
      </c>
      <c r="E3" s="1">
        <v>41.4</v>
      </c>
      <c r="F3" s="1">
        <v>33.5</v>
      </c>
      <c r="G3">
        <v>0</v>
      </c>
      <c r="H3">
        <v>2.38</v>
      </c>
      <c r="I3" t="s">
        <v>20</v>
      </c>
      <c r="J3" s="1">
        <v>2490</v>
      </c>
      <c r="K3" s="1">
        <v>1730</v>
      </c>
      <c r="L3">
        <v>2.57</v>
      </c>
      <c r="N3">
        <v>0</v>
      </c>
      <c r="O3" t="s">
        <v>21</v>
      </c>
      <c r="P3" t="s">
        <v>21</v>
      </c>
      <c r="S3" t="s">
        <v>190</v>
      </c>
    </row>
    <row r="4" spans="1:34" x14ac:dyDescent="0.2">
      <c r="A4" t="s">
        <v>22</v>
      </c>
      <c r="B4" t="s">
        <v>22</v>
      </c>
      <c r="C4" t="s">
        <v>18</v>
      </c>
      <c r="D4" t="s">
        <v>19</v>
      </c>
      <c r="E4" s="1">
        <v>3210</v>
      </c>
      <c r="F4" s="1">
        <v>3220</v>
      </c>
      <c r="G4">
        <v>0</v>
      </c>
      <c r="H4">
        <v>2.35</v>
      </c>
      <c r="I4" t="s">
        <v>20</v>
      </c>
      <c r="J4" s="1">
        <v>1250000</v>
      </c>
      <c r="K4" s="1">
        <v>1090000</v>
      </c>
      <c r="L4">
        <v>2.57</v>
      </c>
      <c r="N4">
        <v>0</v>
      </c>
      <c r="O4" t="s">
        <v>21</v>
      </c>
      <c r="P4" t="s">
        <v>21</v>
      </c>
      <c r="S4" t="s">
        <v>191</v>
      </c>
    </row>
    <row r="5" spans="1:34" x14ac:dyDescent="0.2">
      <c r="A5" t="s">
        <v>22</v>
      </c>
      <c r="B5" t="s">
        <v>22</v>
      </c>
      <c r="C5" t="s">
        <v>18</v>
      </c>
      <c r="D5" t="s">
        <v>19</v>
      </c>
      <c r="E5" s="1">
        <v>3240</v>
      </c>
      <c r="F5" s="1">
        <v>3420</v>
      </c>
      <c r="G5">
        <v>0</v>
      </c>
      <c r="H5">
        <v>2.35</v>
      </c>
      <c r="I5" t="s">
        <v>20</v>
      </c>
      <c r="J5" s="1">
        <v>1250000</v>
      </c>
      <c r="K5" s="1">
        <v>1120000</v>
      </c>
      <c r="L5">
        <v>2.57</v>
      </c>
      <c r="N5">
        <v>0</v>
      </c>
      <c r="O5" t="s">
        <v>21</v>
      </c>
      <c r="P5" t="s">
        <v>21</v>
      </c>
      <c r="S5" s="3" t="s">
        <v>192</v>
      </c>
      <c r="AG5" s="1"/>
    </row>
    <row r="6" spans="1:34" x14ac:dyDescent="0.2">
      <c r="A6" t="s">
        <v>22</v>
      </c>
      <c r="B6" t="s">
        <v>22</v>
      </c>
      <c r="C6" t="s">
        <v>18</v>
      </c>
      <c r="D6" t="s">
        <v>19</v>
      </c>
      <c r="E6" s="1">
        <v>2780</v>
      </c>
      <c r="F6" s="1">
        <v>2940</v>
      </c>
      <c r="G6">
        <v>0</v>
      </c>
      <c r="H6">
        <v>2.35</v>
      </c>
      <c r="I6" t="s">
        <v>20</v>
      </c>
      <c r="J6" s="1">
        <v>1310000</v>
      </c>
      <c r="K6" s="1">
        <v>1140000</v>
      </c>
      <c r="L6">
        <v>2.57</v>
      </c>
      <c r="N6">
        <v>0</v>
      </c>
      <c r="O6" t="s">
        <v>21</v>
      </c>
      <c r="P6" t="s">
        <v>21</v>
      </c>
      <c r="S6" t="s">
        <v>193</v>
      </c>
      <c r="AG6" s="1"/>
    </row>
    <row r="7" spans="1:34" x14ac:dyDescent="0.2">
      <c r="A7" t="s">
        <v>81</v>
      </c>
      <c r="B7" t="s">
        <v>24</v>
      </c>
      <c r="C7" t="s">
        <v>18</v>
      </c>
      <c r="D7" t="s">
        <v>19</v>
      </c>
      <c r="E7" s="1">
        <v>6220</v>
      </c>
      <c r="F7" s="1">
        <v>5270</v>
      </c>
      <c r="G7" t="s">
        <v>21</v>
      </c>
      <c r="H7">
        <v>2.34</v>
      </c>
      <c r="I7" t="s">
        <v>20</v>
      </c>
      <c r="J7" s="1">
        <v>2120000</v>
      </c>
      <c r="K7" s="1">
        <v>1790000</v>
      </c>
      <c r="L7">
        <v>2.56</v>
      </c>
      <c r="N7">
        <v>0</v>
      </c>
      <c r="O7">
        <v>0.25</v>
      </c>
      <c r="P7" t="s">
        <v>21</v>
      </c>
      <c r="S7" t="s">
        <v>194</v>
      </c>
      <c r="AG7" s="1"/>
    </row>
    <row r="8" spans="1:34" x14ac:dyDescent="0.2">
      <c r="A8" t="s">
        <v>82</v>
      </c>
      <c r="B8" t="s">
        <v>24</v>
      </c>
      <c r="C8" t="s">
        <v>18</v>
      </c>
      <c r="D8" t="s">
        <v>19</v>
      </c>
      <c r="E8" s="1">
        <v>5050</v>
      </c>
      <c r="F8" s="1">
        <v>3670</v>
      </c>
      <c r="G8" t="s">
        <v>21</v>
      </c>
      <c r="H8">
        <v>2.34</v>
      </c>
      <c r="I8" t="s">
        <v>20</v>
      </c>
      <c r="J8" s="1">
        <v>1980000</v>
      </c>
      <c r="K8" s="1">
        <v>1570000</v>
      </c>
      <c r="L8">
        <v>2.56</v>
      </c>
      <c r="N8">
        <v>0</v>
      </c>
      <c r="O8">
        <v>5.96E-2</v>
      </c>
      <c r="P8" t="s">
        <v>21</v>
      </c>
      <c r="S8" t="s">
        <v>195</v>
      </c>
    </row>
    <row r="9" spans="1:34" x14ac:dyDescent="0.2">
      <c r="A9" t="s">
        <v>83</v>
      </c>
      <c r="B9" t="s">
        <v>24</v>
      </c>
      <c r="C9" t="s">
        <v>18</v>
      </c>
      <c r="D9" t="s">
        <v>19</v>
      </c>
      <c r="E9" s="1">
        <v>5990</v>
      </c>
      <c r="F9" s="1">
        <v>6150</v>
      </c>
      <c r="G9" t="s">
        <v>21</v>
      </c>
      <c r="H9">
        <v>2.35</v>
      </c>
      <c r="I9" t="s">
        <v>20</v>
      </c>
      <c r="J9" s="1">
        <v>2080000</v>
      </c>
      <c r="K9" s="1">
        <v>1940000</v>
      </c>
      <c r="L9">
        <v>2.57</v>
      </c>
      <c r="N9">
        <v>0</v>
      </c>
      <c r="O9">
        <v>0.223</v>
      </c>
      <c r="P9" t="s">
        <v>21</v>
      </c>
    </row>
    <row r="10" spans="1:34" x14ac:dyDescent="0.2">
      <c r="A10" t="s">
        <v>84</v>
      </c>
      <c r="B10" t="s">
        <v>24</v>
      </c>
      <c r="C10" t="s">
        <v>18</v>
      </c>
      <c r="D10" t="s">
        <v>19</v>
      </c>
      <c r="E10" s="1">
        <v>5330</v>
      </c>
      <c r="F10" s="1">
        <v>3670</v>
      </c>
      <c r="G10" t="s">
        <v>21</v>
      </c>
      <c r="H10">
        <v>2.35</v>
      </c>
      <c r="I10" t="s">
        <v>20</v>
      </c>
      <c r="J10" s="1">
        <v>2080000</v>
      </c>
      <c r="K10" s="1">
        <v>1540000</v>
      </c>
      <c r="L10">
        <v>2.56</v>
      </c>
      <c r="N10">
        <v>0</v>
      </c>
      <c r="O10">
        <v>6.6500000000000004E-2</v>
      </c>
      <c r="P10" t="s">
        <v>21</v>
      </c>
      <c r="T10" s="293" t="s">
        <v>180</v>
      </c>
      <c r="U10" s="293"/>
      <c r="V10" s="293" t="s">
        <v>181</v>
      </c>
      <c r="W10" s="293"/>
      <c r="X10" s="4"/>
      <c r="Y10" s="117"/>
      <c r="Z10" s="117"/>
      <c r="AA10" s="4"/>
      <c r="AB10" s="4"/>
    </row>
    <row r="11" spans="1:34" x14ac:dyDescent="0.2">
      <c r="A11" t="s">
        <v>85</v>
      </c>
      <c r="B11" t="s">
        <v>24</v>
      </c>
      <c r="C11" t="s">
        <v>18</v>
      </c>
      <c r="D11" t="s">
        <v>19</v>
      </c>
      <c r="E11" s="1">
        <v>94700</v>
      </c>
      <c r="F11" s="1">
        <v>80400</v>
      </c>
      <c r="G11" t="s">
        <v>21</v>
      </c>
      <c r="H11">
        <v>2.35</v>
      </c>
      <c r="I11" t="s">
        <v>20</v>
      </c>
      <c r="J11" s="1">
        <v>2030000</v>
      </c>
      <c r="K11" s="1">
        <v>1430000</v>
      </c>
      <c r="L11">
        <v>2.57</v>
      </c>
      <c r="N11">
        <v>0</v>
      </c>
      <c r="O11">
        <v>21.8</v>
      </c>
      <c r="P11" t="s">
        <v>21</v>
      </c>
      <c r="T11" s="4" t="s">
        <v>182</v>
      </c>
      <c r="U11" s="4" t="s">
        <v>183</v>
      </c>
      <c r="V11" s="4" t="s">
        <v>184</v>
      </c>
      <c r="W11" s="4" t="s">
        <v>182</v>
      </c>
      <c r="X11" s="4" t="s">
        <v>183</v>
      </c>
      <c r="Y11" s="117"/>
      <c r="Z11" s="117"/>
      <c r="AA11" s="4" t="s">
        <v>184</v>
      </c>
      <c r="AB11" s="4" t="s">
        <v>185</v>
      </c>
    </row>
    <row r="12" spans="1:34" x14ac:dyDescent="0.2">
      <c r="A12" t="s">
        <v>86</v>
      </c>
      <c r="B12" t="s">
        <v>24</v>
      </c>
      <c r="C12" t="s">
        <v>18</v>
      </c>
      <c r="D12" t="s">
        <v>19</v>
      </c>
      <c r="E12" s="1">
        <v>4910</v>
      </c>
      <c r="F12" s="1">
        <v>3470</v>
      </c>
      <c r="G12" t="s">
        <v>21</v>
      </c>
      <c r="H12">
        <v>2.34</v>
      </c>
      <c r="I12" t="s">
        <v>20</v>
      </c>
      <c r="J12" s="1">
        <v>2090000</v>
      </c>
      <c r="K12" s="1">
        <v>1640000</v>
      </c>
      <c r="L12">
        <v>2.56</v>
      </c>
      <c r="N12">
        <v>0</v>
      </c>
      <c r="O12" t="s">
        <v>25</v>
      </c>
      <c r="P12" t="s">
        <v>21</v>
      </c>
      <c r="S12" t="s">
        <v>186</v>
      </c>
      <c r="T12" s="1">
        <v>36900</v>
      </c>
      <c r="U12" s="1">
        <v>1460000</v>
      </c>
      <c r="V12" s="1">
        <f>T12/U12</f>
        <v>2.5273972602739725E-2</v>
      </c>
      <c r="W12" s="1">
        <v>29500</v>
      </c>
      <c r="X12" s="1">
        <v>1330000</v>
      </c>
      <c r="Y12" s="115"/>
      <c r="Z12" s="115"/>
      <c r="AA12">
        <f>W12/X12</f>
        <v>2.218045112781955E-2</v>
      </c>
      <c r="AB12" s="5">
        <f>AA12/V12</f>
        <v>0.87760050532836165</v>
      </c>
    </row>
    <row r="13" spans="1:34" x14ac:dyDescent="0.2">
      <c r="A13" t="s">
        <v>87</v>
      </c>
      <c r="B13" t="s">
        <v>24</v>
      </c>
      <c r="C13" t="s">
        <v>18</v>
      </c>
      <c r="D13" t="s">
        <v>19</v>
      </c>
      <c r="E13" s="1">
        <v>5430</v>
      </c>
      <c r="F13" s="1">
        <v>5720</v>
      </c>
      <c r="G13" t="s">
        <v>21</v>
      </c>
      <c r="H13">
        <v>2.35</v>
      </c>
      <c r="I13" t="s">
        <v>20</v>
      </c>
      <c r="J13" s="1">
        <v>2050000</v>
      </c>
      <c r="K13" s="1">
        <v>1770000</v>
      </c>
      <c r="L13">
        <v>2.57</v>
      </c>
      <c r="N13">
        <v>0</v>
      </c>
      <c r="O13">
        <v>0.111</v>
      </c>
      <c r="P13" t="s">
        <v>21</v>
      </c>
      <c r="S13" t="s">
        <v>187</v>
      </c>
      <c r="T13" s="1">
        <v>344000</v>
      </c>
      <c r="U13" s="1">
        <v>1470000</v>
      </c>
      <c r="V13" s="1">
        <f t="shared" ref="V13:V14" si="0">T13/U13</f>
        <v>0.23401360544217686</v>
      </c>
      <c r="W13" s="1">
        <v>245000</v>
      </c>
      <c r="X13" s="1">
        <v>1300000</v>
      </c>
      <c r="Y13" s="115"/>
      <c r="Z13" s="115"/>
      <c r="AA13">
        <f t="shared" ref="AA13:AA14" si="1">W13/X13</f>
        <v>0.18846153846153846</v>
      </c>
      <c r="AB13" s="5">
        <f t="shared" ref="AB13:AB14" si="2">AA13/V13</f>
        <v>0.80534436493738815</v>
      </c>
    </row>
    <row r="14" spans="1:34" x14ac:dyDescent="0.2">
      <c r="A14" t="s">
        <v>88</v>
      </c>
      <c r="B14" t="s">
        <v>24</v>
      </c>
      <c r="C14" t="s">
        <v>18</v>
      </c>
      <c r="D14" t="s">
        <v>19</v>
      </c>
      <c r="E14" s="1">
        <v>6450</v>
      </c>
      <c r="F14" s="1">
        <v>4460</v>
      </c>
      <c r="G14" t="s">
        <v>21</v>
      </c>
      <c r="H14">
        <v>2.35</v>
      </c>
      <c r="I14" t="s">
        <v>20</v>
      </c>
      <c r="J14" s="1">
        <v>2040000</v>
      </c>
      <c r="K14" s="1">
        <v>1430000</v>
      </c>
      <c r="L14">
        <v>2.56</v>
      </c>
      <c r="N14">
        <v>0</v>
      </c>
      <c r="O14">
        <v>0.35799999999999998</v>
      </c>
      <c r="P14" t="s">
        <v>21</v>
      </c>
      <c r="S14" t="s">
        <v>188</v>
      </c>
      <c r="T14" s="1">
        <v>1740000</v>
      </c>
      <c r="U14" s="1">
        <v>1540000</v>
      </c>
      <c r="V14" s="1">
        <f t="shared" si="0"/>
        <v>1.1298701298701299</v>
      </c>
      <c r="W14" s="1">
        <v>1490000</v>
      </c>
      <c r="X14" s="1">
        <v>1330000</v>
      </c>
      <c r="Y14" s="115"/>
      <c r="Z14" s="115"/>
      <c r="AA14">
        <f t="shared" si="1"/>
        <v>1.1203007518796992</v>
      </c>
      <c r="AB14" s="5">
        <f t="shared" si="2"/>
        <v>0.99153055051421657</v>
      </c>
    </row>
    <row r="15" spans="1:34" ht="16" thickBot="1" x14ac:dyDescent="0.25">
      <c r="A15" t="s">
        <v>89</v>
      </c>
      <c r="B15" t="s">
        <v>24</v>
      </c>
      <c r="C15" t="s">
        <v>18</v>
      </c>
      <c r="D15" t="s">
        <v>19</v>
      </c>
      <c r="E15" s="1">
        <v>5830</v>
      </c>
      <c r="F15" s="1">
        <v>4010</v>
      </c>
      <c r="G15" t="s">
        <v>21</v>
      </c>
      <c r="H15">
        <v>2.34</v>
      </c>
      <c r="I15" t="s">
        <v>20</v>
      </c>
      <c r="J15" s="1">
        <v>2080000</v>
      </c>
      <c r="K15" s="1">
        <v>1590000</v>
      </c>
      <c r="L15">
        <v>2.56</v>
      </c>
      <c r="N15">
        <v>0</v>
      </c>
      <c r="O15">
        <v>0.187</v>
      </c>
      <c r="P15" t="s">
        <v>21</v>
      </c>
    </row>
    <row r="16" spans="1:34" ht="16" thickBot="1" x14ac:dyDescent="0.25">
      <c r="A16" t="s">
        <v>90</v>
      </c>
      <c r="B16" t="s">
        <v>24</v>
      </c>
      <c r="C16" t="s">
        <v>18</v>
      </c>
      <c r="D16" t="s">
        <v>19</v>
      </c>
      <c r="E16" s="1">
        <v>4660</v>
      </c>
      <c r="F16" s="1">
        <v>3600</v>
      </c>
      <c r="G16" t="s">
        <v>21</v>
      </c>
      <c r="H16">
        <v>2.35</v>
      </c>
      <c r="I16" t="s">
        <v>20</v>
      </c>
      <c r="J16" s="1">
        <v>2110000</v>
      </c>
      <c r="K16" s="1">
        <v>1510000</v>
      </c>
      <c r="L16">
        <v>2.56</v>
      </c>
      <c r="N16">
        <v>0</v>
      </c>
      <c r="O16" t="s">
        <v>25</v>
      </c>
      <c r="P16" t="s">
        <v>21</v>
      </c>
      <c r="S16" s="300" t="s">
        <v>293</v>
      </c>
      <c r="T16" s="303"/>
      <c r="U16" s="303"/>
      <c r="V16" s="303"/>
      <c r="W16" s="303"/>
      <c r="X16" s="303"/>
      <c r="Y16" s="303"/>
      <c r="Z16" s="303"/>
      <c r="AA16" s="303"/>
      <c r="AB16" s="303"/>
      <c r="AC16" s="303"/>
      <c r="AD16" s="303"/>
      <c r="AE16" s="303"/>
      <c r="AF16" s="303"/>
      <c r="AG16" s="162"/>
      <c r="AH16" s="163"/>
    </row>
    <row r="17" spans="1:38" ht="16" thickBot="1" x14ac:dyDescent="0.25">
      <c r="A17" t="s">
        <v>91</v>
      </c>
      <c r="B17" t="s">
        <v>24</v>
      </c>
      <c r="C17" t="s">
        <v>18</v>
      </c>
      <c r="D17" t="s">
        <v>19</v>
      </c>
      <c r="E17" s="1">
        <v>4910</v>
      </c>
      <c r="F17" s="1">
        <v>4360</v>
      </c>
      <c r="G17" t="s">
        <v>21</v>
      </c>
      <c r="H17">
        <v>2.35</v>
      </c>
      <c r="I17" t="s">
        <v>20</v>
      </c>
      <c r="J17" s="1">
        <v>1990000</v>
      </c>
      <c r="K17" s="1">
        <v>1460000</v>
      </c>
      <c r="L17">
        <v>2.57</v>
      </c>
      <c r="N17">
        <v>0</v>
      </c>
      <c r="O17">
        <v>2.2100000000000002E-2</v>
      </c>
      <c r="P17" t="s">
        <v>21</v>
      </c>
      <c r="S17" s="269" t="s">
        <v>196</v>
      </c>
      <c r="T17" s="295" t="s">
        <v>197</v>
      </c>
      <c r="U17" s="300" t="s">
        <v>245</v>
      </c>
      <c r="V17" s="303"/>
      <c r="W17" s="303"/>
      <c r="X17" s="303"/>
      <c r="Y17" s="303"/>
      <c r="Z17" s="303"/>
      <c r="AA17" s="300" t="s">
        <v>246</v>
      </c>
      <c r="AB17" s="303"/>
      <c r="AC17" s="303"/>
      <c r="AD17" s="303"/>
      <c r="AE17" s="303"/>
      <c r="AF17" s="304"/>
      <c r="AG17" s="162"/>
      <c r="AH17" s="268" t="s">
        <v>196</v>
      </c>
      <c r="AI17" s="270" t="s">
        <v>197</v>
      </c>
      <c r="AJ17" s="270" t="s">
        <v>422</v>
      </c>
      <c r="AK17" s="272" t="s">
        <v>423</v>
      </c>
      <c r="AL17" s="273"/>
    </row>
    <row r="18" spans="1:38" ht="46" thickBot="1" x14ac:dyDescent="0.25">
      <c r="A18" t="s">
        <v>92</v>
      </c>
      <c r="B18" t="s">
        <v>24</v>
      </c>
      <c r="C18" t="s">
        <v>18</v>
      </c>
      <c r="D18" t="s">
        <v>19</v>
      </c>
      <c r="E18" s="1">
        <v>4750</v>
      </c>
      <c r="F18" s="1">
        <v>3920</v>
      </c>
      <c r="G18" t="s">
        <v>21</v>
      </c>
      <c r="H18">
        <v>2.35</v>
      </c>
      <c r="I18" t="s">
        <v>20</v>
      </c>
      <c r="J18" s="1">
        <v>2020000</v>
      </c>
      <c r="K18" s="1">
        <v>1350000</v>
      </c>
      <c r="L18">
        <v>2.56</v>
      </c>
      <c r="N18">
        <v>0</v>
      </c>
      <c r="O18" t="s">
        <v>25</v>
      </c>
      <c r="P18" t="s">
        <v>21</v>
      </c>
      <c r="S18" s="294"/>
      <c r="T18" s="296"/>
      <c r="U18" s="164" t="s">
        <v>199</v>
      </c>
      <c r="V18" s="165" t="s">
        <v>200</v>
      </c>
      <c r="W18" s="166" t="s">
        <v>417</v>
      </c>
      <c r="X18" s="166" t="s">
        <v>418</v>
      </c>
      <c r="Y18" s="167" t="s">
        <v>419</v>
      </c>
      <c r="Z18" s="168" t="s">
        <v>204</v>
      </c>
      <c r="AA18" s="164" t="s">
        <v>199</v>
      </c>
      <c r="AB18" s="165" t="s">
        <v>200</v>
      </c>
      <c r="AC18" s="166" t="s">
        <v>417</v>
      </c>
      <c r="AD18" s="166" t="s">
        <v>418</v>
      </c>
      <c r="AE18" s="167" t="s">
        <v>419</v>
      </c>
      <c r="AF18" s="168" t="s">
        <v>204</v>
      </c>
      <c r="AH18" s="305"/>
      <c r="AI18" s="306"/>
      <c r="AJ18" s="306"/>
      <c r="AK18" s="218" t="s">
        <v>419</v>
      </c>
      <c r="AL18" s="219" t="s">
        <v>204</v>
      </c>
    </row>
    <row r="19" spans="1:38" ht="18" thickTop="1" x14ac:dyDescent="0.2">
      <c r="A19" t="s">
        <v>16</v>
      </c>
      <c r="B19" t="s">
        <v>17</v>
      </c>
      <c r="C19" t="s">
        <v>18</v>
      </c>
      <c r="D19" t="s">
        <v>19</v>
      </c>
      <c r="E19" s="1">
        <v>0</v>
      </c>
      <c r="F19" s="1">
        <v>0</v>
      </c>
      <c r="G19">
        <v>0</v>
      </c>
      <c r="H19">
        <v>0</v>
      </c>
      <c r="I19" t="s">
        <v>20</v>
      </c>
      <c r="J19" s="1">
        <v>3050</v>
      </c>
      <c r="K19" s="1">
        <v>1070</v>
      </c>
      <c r="L19">
        <v>2.56</v>
      </c>
      <c r="N19">
        <v>0</v>
      </c>
      <c r="O19" t="s">
        <v>21</v>
      </c>
      <c r="P19" t="s">
        <v>21</v>
      </c>
      <c r="S19" s="51" t="s">
        <v>205</v>
      </c>
      <c r="T19" s="12">
        <v>0</v>
      </c>
      <c r="U19" s="185" t="s">
        <v>81</v>
      </c>
      <c r="V19" s="195">
        <v>0</v>
      </c>
      <c r="W19" s="196">
        <v>0.29495992500000001</v>
      </c>
      <c r="X19" s="171">
        <f>V19/W19</f>
        <v>0</v>
      </c>
      <c r="Y19" s="171">
        <f>AVERAGE(X19:X21)</f>
        <v>0</v>
      </c>
      <c r="Z19" s="172">
        <f>STDEV(X19:X21)</f>
        <v>0</v>
      </c>
      <c r="AA19" s="185" t="s">
        <v>93</v>
      </c>
      <c r="AB19" s="195">
        <v>0</v>
      </c>
      <c r="AC19" s="196">
        <v>0.391415175</v>
      </c>
      <c r="AD19" s="171">
        <f>AB19/AC19</f>
        <v>0</v>
      </c>
      <c r="AE19" s="171">
        <f>AVERAGE(AD19:AD20)</f>
        <v>0</v>
      </c>
      <c r="AF19" s="172">
        <f>STDEV(AD19:AD20)</f>
        <v>0</v>
      </c>
      <c r="AH19" s="274" t="s">
        <v>205</v>
      </c>
      <c r="AI19" s="277">
        <v>0</v>
      </c>
      <c r="AJ19" s="153">
        <v>1</v>
      </c>
      <c r="AK19" s="222">
        <v>0</v>
      </c>
      <c r="AL19" s="223">
        <v>0</v>
      </c>
    </row>
    <row r="20" spans="1:38" ht="17" x14ac:dyDescent="0.2">
      <c r="A20" t="s">
        <v>93</v>
      </c>
      <c r="B20" t="s">
        <v>24</v>
      </c>
      <c r="C20" t="s">
        <v>18</v>
      </c>
      <c r="D20" t="s">
        <v>19</v>
      </c>
      <c r="E20" s="1">
        <v>7090</v>
      </c>
      <c r="F20" s="1">
        <v>6390</v>
      </c>
      <c r="G20" t="s">
        <v>21</v>
      </c>
      <c r="H20">
        <v>2.35</v>
      </c>
      <c r="I20" t="s">
        <v>20</v>
      </c>
      <c r="J20" s="1">
        <v>2000000</v>
      </c>
      <c r="K20" s="1">
        <v>1470000</v>
      </c>
      <c r="L20">
        <v>2.57</v>
      </c>
      <c r="N20">
        <v>0</v>
      </c>
      <c r="O20">
        <v>0.54700000000000004</v>
      </c>
      <c r="P20" t="s">
        <v>21</v>
      </c>
      <c r="S20" s="54" t="s">
        <v>205</v>
      </c>
      <c r="T20" s="16">
        <v>0</v>
      </c>
      <c r="U20" s="169" t="s">
        <v>82</v>
      </c>
      <c r="V20" s="197">
        <v>0</v>
      </c>
      <c r="W20" s="198">
        <v>0.24473877500000002</v>
      </c>
      <c r="X20" s="173">
        <f t="shared" ref="X20:X42" si="3">V20/W20</f>
        <v>0</v>
      </c>
      <c r="Y20" s="173"/>
      <c r="Z20" s="174"/>
      <c r="AA20" s="169" t="s">
        <v>94</v>
      </c>
      <c r="AB20" s="197">
        <v>0</v>
      </c>
      <c r="AC20" s="198">
        <v>0.37730542499999997</v>
      </c>
      <c r="AD20" s="173">
        <f t="shared" ref="AD20:AD42" si="4">AB20/AC20</f>
        <v>0</v>
      </c>
      <c r="AE20" s="173"/>
      <c r="AF20" s="174"/>
      <c r="AH20" s="275"/>
      <c r="AI20" s="278"/>
      <c r="AJ20" s="151">
        <v>24</v>
      </c>
      <c r="AK20" s="221">
        <v>0</v>
      </c>
      <c r="AL20" s="174">
        <v>0</v>
      </c>
    </row>
    <row r="21" spans="1:38" ht="17" x14ac:dyDescent="0.2">
      <c r="A21" t="s">
        <v>94</v>
      </c>
      <c r="B21" t="s">
        <v>24</v>
      </c>
      <c r="C21" t="s">
        <v>18</v>
      </c>
      <c r="D21" t="s">
        <v>19</v>
      </c>
      <c r="E21" s="1">
        <v>6960</v>
      </c>
      <c r="F21" s="1">
        <v>5190</v>
      </c>
      <c r="G21" t="s">
        <v>21</v>
      </c>
      <c r="H21">
        <v>2.35</v>
      </c>
      <c r="I21" t="s">
        <v>20</v>
      </c>
      <c r="J21" s="1">
        <v>2050000</v>
      </c>
      <c r="K21" s="1">
        <v>1450000</v>
      </c>
      <c r="L21">
        <v>2.56</v>
      </c>
      <c r="N21">
        <v>0</v>
      </c>
      <c r="O21">
        <v>0.47699999999999998</v>
      </c>
      <c r="P21" t="s">
        <v>21</v>
      </c>
      <c r="S21" s="54" t="s">
        <v>205</v>
      </c>
      <c r="T21" s="16">
        <v>0</v>
      </c>
      <c r="U21" s="187" t="s">
        <v>83</v>
      </c>
      <c r="V21" s="199">
        <v>0</v>
      </c>
      <c r="W21" s="200">
        <v>0.22999677499999999</v>
      </c>
      <c r="X21" s="175">
        <f t="shared" si="3"/>
        <v>0</v>
      </c>
      <c r="Y21" s="175"/>
      <c r="Z21" s="176"/>
      <c r="AA21" s="187" t="s">
        <v>95</v>
      </c>
      <c r="AB21" s="204">
        <v>2.5</v>
      </c>
      <c r="AC21" s="200">
        <v>0.38446567499999995</v>
      </c>
      <c r="AD21" s="175"/>
      <c r="AE21" s="175"/>
      <c r="AF21" s="176"/>
      <c r="AH21" s="275"/>
      <c r="AI21" s="279">
        <v>5</v>
      </c>
      <c r="AJ21" s="152">
        <v>1</v>
      </c>
      <c r="AK21" s="215">
        <v>22.845360990613504</v>
      </c>
      <c r="AL21" s="161">
        <v>3.8220947342746325</v>
      </c>
    </row>
    <row r="22" spans="1:38" ht="18" thickBot="1" x14ac:dyDescent="0.25">
      <c r="A22" t="s">
        <v>95</v>
      </c>
      <c r="B22" t="s">
        <v>24</v>
      </c>
      <c r="C22" t="s">
        <v>18</v>
      </c>
      <c r="D22" t="s">
        <v>19</v>
      </c>
      <c r="E22" s="1">
        <v>20600</v>
      </c>
      <c r="F22" s="1">
        <v>15500</v>
      </c>
      <c r="G22" t="s">
        <v>21</v>
      </c>
      <c r="H22">
        <v>2.34</v>
      </c>
      <c r="I22" t="s">
        <v>20</v>
      </c>
      <c r="J22" s="1">
        <v>2000000</v>
      </c>
      <c r="K22" s="1">
        <v>1590000</v>
      </c>
      <c r="L22">
        <v>2.56</v>
      </c>
      <c r="N22">
        <v>0</v>
      </c>
      <c r="O22">
        <v>3.84</v>
      </c>
      <c r="P22" t="s">
        <v>21</v>
      </c>
      <c r="S22" s="60" t="s">
        <v>206</v>
      </c>
      <c r="T22" s="20">
        <v>0</v>
      </c>
      <c r="U22" s="189" t="s">
        <v>84</v>
      </c>
      <c r="V22" s="201">
        <v>0</v>
      </c>
      <c r="W22" s="202">
        <v>0.28924577499999998</v>
      </c>
      <c r="X22" s="191">
        <f t="shared" si="3"/>
        <v>0</v>
      </c>
      <c r="Y22" s="191">
        <f>AVERAGE(X22,X24)</f>
        <v>0</v>
      </c>
      <c r="Z22" s="161">
        <f>STDEV(X22,X24)</f>
        <v>0</v>
      </c>
      <c r="AA22" s="189" t="s">
        <v>96</v>
      </c>
      <c r="AB22" s="201">
        <v>0</v>
      </c>
      <c r="AC22" s="202">
        <v>0.33816132499999996</v>
      </c>
      <c r="AD22" s="191">
        <f t="shared" si="4"/>
        <v>0</v>
      </c>
      <c r="AE22" s="191">
        <f>AVERAGE(AD22:AD24)</f>
        <v>0</v>
      </c>
      <c r="AF22" s="161">
        <f>STDEV(AD22:AD24)</f>
        <v>0</v>
      </c>
      <c r="AH22" s="276"/>
      <c r="AI22" s="280"/>
      <c r="AJ22" s="152">
        <v>24</v>
      </c>
      <c r="AK22" s="216">
        <v>16.478087473334874</v>
      </c>
      <c r="AL22" s="217">
        <v>2.0999446188777644</v>
      </c>
    </row>
    <row r="23" spans="1:38" ht="17" x14ac:dyDescent="0.2">
      <c r="A23" t="s">
        <v>96</v>
      </c>
      <c r="B23" t="s">
        <v>24</v>
      </c>
      <c r="C23" t="s">
        <v>18</v>
      </c>
      <c r="D23" t="s">
        <v>19</v>
      </c>
      <c r="E23" s="1">
        <v>6530</v>
      </c>
      <c r="F23" s="1">
        <v>6740</v>
      </c>
      <c r="G23" t="s">
        <v>21</v>
      </c>
      <c r="H23">
        <v>2.35</v>
      </c>
      <c r="I23" t="s">
        <v>20</v>
      </c>
      <c r="J23" s="1">
        <v>2000000</v>
      </c>
      <c r="K23" s="1">
        <v>1750000</v>
      </c>
      <c r="L23">
        <v>2.57</v>
      </c>
      <c r="N23">
        <v>0</v>
      </c>
      <c r="O23">
        <v>0.40799999999999997</v>
      </c>
      <c r="P23" t="s">
        <v>21</v>
      </c>
      <c r="S23" s="54" t="s">
        <v>206</v>
      </c>
      <c r="T23" s="16">
        <v>0</v>
      </c>
      <c r="U23" s="169" t="s">
        <v>85</v>
      </c>
      <c r="V23" s="203">
        <v>21.8</v>
      </c>
      <c r="W23" s="198">
        <v>0.28173427499999998</v>
      </c>
      <c r="X23" s="173"/>
      <c r="Y23" s="173"/>
      <c r="Z23" s="174"/>
      <c r="AA23" s="169" t="s">
        <v>97</v>
      </c>
      <c r="AB23" s="197">
        <v>0</v>
      </c>
      <c r="AC23" s="198">
        <v>0.36715357500000001</v>
      </c>
      <c r="AD23" s="173">
        <f t="shared" si="4"/>
        <v>0</v>
      </c>
      <c r="AE23" s="173"/>
      <c r="AF23" s="174"/>
      <c r="AH23" s="265" t="s">
        <v>206</v>
      </c>
      <c r="AI23" s="265">
        <v>0</v>
      </c>
      <c r="AJ23" s="153">
        <v>1</v>
      </c>
      <c r="AK23" s="173">
        <v>0</v>
      </c>
      <c r="AL23" s="174">
        <v>0</v>
      </c>
    </row>
    <row r="24" spans="1:38" ht="17" x14ac:dyDescent="0.2">
      <c r="A24" t="s">
        <v>97</v>
      </c>
      <c r="B24" t="s">
        <v>24</v>
      </c>
      <c r="C24" t="s">
        <v>18</v>
      </c>
      <c r="D24" t="s">
        <v>19</v>
      </c>
      <c r="E24" s="1">
        <v>6610</v>
      </c>
      <c r="F24" s="1">
        <v>6690</v>
      </c>
      <c r="G24" t="s">
        <v>21</v>
      </c>
      <c r="H24">
        <v>2.35</v>
      </c>
      <c r="I24" t="s">
        <v>20</v>
      </c>
      <c r="J24" s="1">
        <v>1990000</v>
      </c>
      <c r="K24" s="1">
        <v>1720000</v>
      </c>
      <c r="L24">
        <v>2.57</v>
      </c>
      <c r="N24">
        <v>0</v>
      </c>
      <c r="O24">
        <v>0.435</v>
      </c>
      <c r="P24" t="s">
        <v>21</v>
      </c>
      <c r="S24" s="63" t="s">
        <v>206</v>
      </c>
      <c r="T24" s="28">
        <v>0</v>
      </c>
      <c r="U24" s="187" t="s">
        <v>86</v>
      </c>
      <c r="V24" s="200">
        <v>0</v>
      </c>
      <c r="W24" s="200">
        <v>0.31880002499999999</v>
      </c>
      <c r="X24" s="175">
        <f t="shared" si="3"/>
        <v>0</v>
      </c>
      <c r="Y24" s="175"/>
      <c r="Z24" s="176"/>
      <c r="AA24" s="187" t="s">
        <v>98</v>
      </c>
      <c r="AB24" s="199">
        <v>0</v>
      </c>
      <c r="AC24" s="200">
        <v>0.351246475</v>
      </c>
      <c r="AD24" s="175">
        <f t="shared" si="4"/>
        <v>0</v>
      </c>
      <c r="AE24" s="175"/>
      <c r="AF24" s="176"/>
      <c r="AH24" s="266"/>
      <c r="AI24" s="284"/>
      <c r="AJ24" s="151">
        <v>24</v>
      </c>
      <c r="AK24" s="191">
        <v>0</v>
      </c>
      <c r="AL24" s="161">
        <v>0</v>
      </c>
    </row>
    <row r="25" spans="1:38" ht="19.5" customHeight="1" x14ac:dyDescent="0.2">
      <c r="A25" t="s">
        <v>98</v>
      </c>
      <c r="B25" t="s">
        <v>24</v>
      </c>
      <c r="C25" t="s">
        <v>18</v>
      </c>
      <c r="D25" t="s">
        <v>19</v>
      </c>
      <c r="E25" s="1">
        <v>6280</v>
      </c>
      <c r="F25" s="1">
        <v>4790</v>
      </c>
      <c r="G25" t="s">
        <v>21</v>
      </c>
      <c r="H25">
        <v>2.34</v>
      </c>
      <c r="I25" t="s">
        <v>20</v>
      </c>
      <c r="J25" s="1">
        <v>2070000</v>
      </c>
      <c r="K25" s="1">
        <v>1670000</v>
      </c>
      <c r="L25">
        <v>2.56</v>
      </c>
      <c r="N25">
        <v>0</v>
      </c>
      <c r="O25">
        <v>0.29799999999999999</v>
      </c>
      <c r="P25" t="s">
        <v>21</v>
      </c>
      <c r="S25" s="54" t="s">
        <v>207</v>
      </c>
      <c r="T25" s="16">
        <v>0</v>
      </c>
      <c r="U25" s="189" t="s">
        <v>87</v>
      </c>
      <c r="V25" s="201">
        <v>0</v>
      </c>
      <c r="W25" s="202">
        <v>0.31343712499999998</v>
      </c>
      <c r="X25" s="191">
        <f t="shared" si="3"/>
        <v>0</v>
      </c>
      <c r="Y25" s="191">
        <f>AVERAGE(X25:X27)</f>
        <v>0</v>
      </c>
      <c r="Z25" s="161">
        <f>STDEV(X25:X27)</f>
        <v>0</v>
      </c>
      <c r="AA25" s="189" t="s">
        <v>99</v>
      </c>
      <c r="AB25" s="201">
        <v>0</v>
      </c>
      <c r="AC25" s="202">
        <v>0.36027432500000001</v>
      </c>
      <c r="AD25" s="191">
        <f t="shared" si="4"/>
        <v>0</v>
      </c>
      <c r="AE25" s="191">
        <f>AVERAGE(AD25:AD27)</f>
        <v>0</v>
      </c>
      <c r="AF25" s="161">
        <f>STDEV(AD25:AD27)</f>
        <v>0</v>
      </c>
      <c r="AH25" s="266"/>
      <c r="AI25" s="285">
        <v>5</v>
      </c>
      <c r="AJ25" s="152">
        <v>1</v>
      </c>
      <c r="AK25" s="191">
        <v>20.878397726076511</v>
      </c>
      <c r="AL25" s="161">
        <v>2.7398711516788152</v>
      </c>
    </row>
    <row r="26" spans="1:38" ht="18.75" customHeight="1" thickBot="1" x14ac:dyDescent="0.25">
      <c r="A26" t="s">
        <v>99</v>
      </c>
      <c r="B26" t="s">
        <v>24</v>
      </c>
      <c r="C26" t="s">
        <v>18</v>
      </c>
      <c r="D26" t="s">
        <v>19</v>
      </c>
      <c r="E26" s="1">
        <v>7060</v>
      </c>
      <c r="F26" s="1">
        <v>6350</v>
      </c>
      <c r="G26" t="s">
        <v>21</v>
      </c>
      <c r="H26">
        <v>2.34</v>
      </c>
      <c r="I26" t="s">
        <v>20</v>
      </c>
      <c r="J26" s="1">
        <v>2010000</v>
      </c>
      <c r="K26" s="1">
        <v>1700000</v>
      </c>
      <c r="L26">
        <v>2.56</v>
      </c>
      <c r="N26">
        <v>0</v>
      </c>
      <c r="O26">
        <v>0.52800000000000002</v>
      </c>
      <c r="P26" t="s">
        <v>21</v>
      </c>
      <c r="S26" s="54" t="s">
        <v>207</v>
      </c>
      <c r="T26" s="16">
        <v>0</v>
      </c>
      <c r="U26" s="169" t="s">
        <v>88</v>
      </c>
      <c r="V26" s="197">
        <v>0</v>
      </c>
      <c r="W26" s="198">
        <v>0.32645202499999998</v>
      </c>
      <c r="X26" s="173">
        <f t="shared" si="3"/>
        <v>0</v>
      </c>
      <c r="Y26" s="177"/>
      <c r="Z26" s="178"/>
      <c r="AA26" s="169" t="s">
        <v>100</v>
      </c>
      <c r="AB26" s="197">
        <v>0</v>
      </c>
      <c r="AC26" s="198">
        <v>0.32038662499999998</v>
      </c>
      <c r="AD26" s="173">
        <f t="shared" si="4"/>
        <v>0</v>
      </c>
      <c r="AE26" s="173"/>
      <c r="AF26" s="174"/>
      <c r="AH26" s="267"/>
      <c r="AI26" s="267"/>
      <c r="AJ26" s="152">
        <v>24</v>
      </c>
      <c r="AK26" s="191">
        <v>23.884613667738645</v>
      </c>
      <c r="AL26" s="161">
        <v>2.9159984512947941</v>
      </c>
    </row>
    <row r="27" spans="1:38" ht="19.5" customHeight="1" x14ac:dyDescent="0.2">
      <c r="A27" t="s">
        <v>100</v>
      </c>
      <c r="B27" t="s">
        <v>24</v>
      </c>
      <c r="C27" t="s">
        <v>18</v>
      </c>
      <c r="D27" t="s">
        <v>19</v>
      </c>
      <c r="E27" s="1">
        <v>6160</v>
      </c>
      <c r="F27" s="1">
        <v>4990</v>
      </c>
      <c r="G27" t="s">
        <v>21</v>
      </c>
      <c r="H27">
        <v>2.35</v>
      </c>
      <c r="I27" t="s">
        <v>20</v>
      </c>
      <c r="J27" s="1">
        <v>2040000</v>
      </c>
      <c r="K27" s="1">
        <v>1390000</v>
      </c>
      <c r="L27">
        <v>2.56</v>
      </c>
      <c r="N27">
        <v>0</v>
      </c>
      <c r="O27">
        <v>0.29099999999999998</v>
      </c>
      <c r="P27" t="s">
        <v>21</v>
      </c>
      <c r="S27" s="54" t="s">
        <v>207</v>
      </c>
      <c r="T27" s="16">
        <v>0</v>
      </c>
      <c r="U27" s="187" t="s">
        <v>89</v>
      </c>
      <c r="V27" s="199">
        <v>0</v>
      </c>
      <c r="W27" s="200">
        <v>0.26452157500000001</v>
      </c>
      <c r="X27" s="175">
        <f t="shared" si="3"/>
        <v>0</v>
      </c>
      <c r="Y27" s="179"/>
      <c r="Z27" s="180"/>
      <c r="AA27" s="187" t="s">
        <v>101</v>
      </c>
      <c r="AB27" s="199">
        <v>0</v>
      </c>
      <c r="AC27" s="200">
        <v>0.39624522499999998</v>
      </c>
      <c r="AD27" s="175">
        <f t="shared" si="4"/>
        <v>0</v>
      </c>
      <c r="AE27" s="175"/>
      <c r="AF27" s="176"/>
      <c r="AH27" s="281" t="s">
        <v>207</v>
      </c>
      <c r="AI27" s="265">
        <v>0</v>
      </c>
      <c r="AJ27" s="153">
        <v>1</v>
      </c>
      <c r="AK27" s="224">
        <v>0</v>
      </c>
      <c r="AL27" s="225">
        <v>0</v>
      </c>
    </row>
    <row r="28" spans="1:38" ht="17" x14ac:dyDescent="0.2">
      <c r="A28" t="s">
        <v>101</v>
      </c>
      <c r="B28" t="s">
        <v>24</v>
      </c>
      <c r="C28" t="s">
        <v>18</v>
      </c>
      <c r="D28" t="s">
        <v>19</v>
      </c>
      <c r="E28" s="1">
        <v>6460</v>
      </c>
      <c r="F28" s="1">
        <v>5310</v>
      </c>
      <c r="G28" t="s">
        <v>21</v>
      </c>
      <c r="H28">
        <v>2.35</v>
      </c>
      <c r="I28" t="s">
        <v>20</v>
      </c>
      <c r="J28" s="1">
        <v>2060000</v>
      </c>
      <c r="K28" s="1">
        <v>1380000</v>
      </c>
      <c r="L28">
        <v>2.57</v>
      </c>
      <c r="N28">
        <v>0</v>
      </c>
      <c r="O28">
        <v>0.34399999999999997</v>
      </c>
      <c r="P28" t="s">
        <v>21</v>
      </c>
      <c r="S28" s="60" t="s">
        <v>208</v>
      </c>
      <c r="T28" s="20">
        <v>0</v>
      </c>
      <c r="U28" s="189" t="s">
        <v>90</v>
      </c>
      <c r="V28" s="202">
        <v>0</v>
      </c>
      <c r="W28" s="202">
        <v>0.29372457499999999</v>
      </c>
      <c r="X28" s="191">
        <f t="shared" si="3"/>
        <v>0</v>
      </c>
      <c r="Y28" s="191">
        <f>AVERAGE(X28:X30)</f>
        <v>0</v>
      </c>
      <c r="Z28" s="161">
        <f>STDEV(X28:X30)</f>
        <v>0</v>
      </c>
      <c r="AA28" s="189" t="s">
        <v>102</v>
      </c>
      <c r="AB28" s="202">
        <v>0</v>
      </c>
      <c r="AC28" s="202">
        <v>0.31163977499999995</v>
      </c>
      <c r="AD28" s="191">
        <f t="shared" si="4"/>
        <v>0</v>
      </c>
      <c r="AE28" s="191">
        <f>AVERAGE(AD28:AD30)</f>
        <v>0</v>
      </c>
      <c r="AF28" s="161">
        <f>STDEV(AD28:AD30)</f>
        <v>0</v>
      </c>
      <c r="AH28" s="282"/>
      <c r="AI28" s="284"/>
      <c r="AJ28" s="151">
        <v>24</v>
      </c>
      <c r="AK28" s="215">
        <v>0</v>
      </c>
      <c r="AL28" s="161">
        <v>0</v>
      </c>
    </row>
    <row r="29" spans="1:38" ht="17" x14ac:dyDescent="0.2">
      <c r="A29" t="s">
        <v>102</v>
      </c>
      <c r="B29" t="s">
        <v>24</v>
      </c>
      <c r="C29" t="s">
        <v>18</v>
      </c>
      <c r="D29" t="s">
        <v>19</v>
      </c>
      <c r="E29" s="1">
        <v>4290</v>
      </c>
      <c r="F29" s="1">
        <v>3480</v>
      </c>
      <c r="G29" t="s">
        <v>21</v>
      </c>
      <c r="H29">
        <v>2.35</v>
      </c>
      <c r="I29" t="s">
        <v>20</v>
      </c>
      <c r="J29" s="1">
        <v>2000000</v>
      </c>
      <c r="K29" s="1">
        <v>1380000</v>
      </c>
      <c r="L29">
        <v>2.57</v>
      </c>
      <c r="N29">
        <v>0</v>
      </c>
      <c r="O29" t="s">
        <v>25</v>
      </c>
      <c r="P29" t="s">
        <v>21</v>
      </c>
      <c r="S29" s="54" t="s">
        <v>208</v>
      </c>
      <c r="T29" s="16">
        <v>0</v>
      </c>
      <c r="U29" s="169" t="s">
        <v>91</v>
      </c>
      <c r="V29" s="197">
        <v>0</v>
      </c>
      <c r="W29" s="198">
        <v>0.27016547499999999</v>
      </c>
      <c r="X29" s="173">
        <f t="shared" si="3"/>
        <v>0</v>
      </c>
      <c r="Y29" s="177"/>
      <c r="Z29" s="178"/>
      <c r="AA29" s="169" t="s">
        <v>103</v>
      </c>
      <c r="AB29" s="198">
        <v>0</v>
      </c>
      <c r="AC29" s="198">
        <v>0.30130632499999999</v>
      </c>
      <c r="AD29" s="173">
        <f t="shared" si="4"/>
        <v>0</v>
      </c>
      <c r="AE29" s="173"/>
      <c r="AF29" s="174"/>
      <c r="AH29" s="282"/>
      <c r="AI29" s="285">
        <v>5</v>
      </c>
      <c r="AJ29" s="152">
        <v>1</v>
      </c>
      <c r="AK29" s="215">
        <v>23.349546889821891</v>
      </c>
      <c r="AL29" s="161">
        <v>2.5154039788360247</v>
      </c>
    </row>
    <row r="30" spans="1:38" ht="18" thickBot="1" x14ac:dyDescent="0.25">
      <c r="A30" t="s">
        <v>103</v>
      </c>
      <c r="B30" t="s">
        <v>24</v>
      </c>
      <c r="C30" t="s">
        <v>18</v>
      </c>
      <c r="D30" t="s">
        <v>19</v>
      </c>
      <c r="E30" s="1">
        <v>4190</v>
      </c>
      <c r="F30" s="1">
        <v>4480</v>
      </c>
      <c r="G30" t="s">
        <v>21</v>
      </c>
      <c r="H30">
        <v>2.35</v>
      </c>
      <c r="I30" t="s">
        <v>20</v>
      </c>
      <c r="J30" s="1">
        <v>1990000</v>
      </c>
      <c r="K30" s="1">
        <v>1780000</v>
      </c>
      <c r="L30">
        <v>2.57</v>
      </c>
      <c r="N30">
        <v>0</v>
      </c>
      <c r="O30" t="s">
        <v>25</v>
      </c>
      <c r="P30" t="s">
        <v>21</v>
      </c>
      <c r="S30" s="63" t="s">
        <v>208</v>
      </c>
      <c r="T30" s="28">
        <v>0</v>
      </c>
      <c r="U30" s="187" t="s">
        <v>92</v>
      </c>
      <c r="V30" s="200">
        <v>0</v>
      </c>
      <c r="W30" s="200">
        <v>0.27683397499999995</v>
      </c>
      <c r="X30" s="175">
        <f t="shared" si="3"/>
        <v>0</v>
      </c>
      <c r="Y30" s="179"/>
      <c r="Z30" s="180"/>
      <c r="AA30" s="187" t="s">
        <v>104</v>
      </c>
      <c r="AB30" s="200">
        <v>0</v>
      </c>
      <c r="AC30" s="200">
        <v>0.286634575</v>
      </c>
      <c r="AD30" s="175">
        <f t="shared" si="4"/>
        <v>0</v>
      </c>
      <c r="AE30" s="175"/>
      <c r="AF30" s="176"/>
      <c r="AH30" s="283"/>
      <c r="AI30" s="267"/>
      <c r="AJ30" s="152">
        <v>24</v>
      </c>
      <c r="AK30" s="216">
        <v>14.681934579898785</v>
      </c>
      <c r="AL30" s="217">
        <v>0.72424586197852459</v>
      </c>
    </row>
    <row r="31" spans="1:38" ht="17" x14ac:dyDescent="0.2">
      <c r="A31" t="s">
        <v>104</v>
      </c>
      <c r="B31" t="s">
        <v>24</v>
      </c>
      <c r="C31" t="s">
        <v>18</v>
      </c>
      <c r="D31" t="s">
        <v>19</v>
      </c>
      <c r="E31" s="1">
        <v>4610</v>
      </c>
      <c r="F31" s="1">
        <v>4750</v>
      </c>
      <c r="G31" t="s">
        <v>21</v>
      </c>
      <c r="H31">
        <v>2.35</v>
      </c>
      <c r="I31" t="s">
        <v>20</v>
      </c>
      <c r="J31" s="1">
        <v>2070000</v>
      </c>
      <c r="K31" s="1">
        <v>1870000</v>
      </c>
      <c r="L31">
        <v>2.57</v>
      </c>
      <c r="N31">
        <v>0</v>
      </c>
      <c r="O31" t="s">
        <v>25</v>
      </c>
      <c r="P31" t="s">
        <v>21</v>
      </c>
      <c r="S31" s="54" t="s">
        <v>205</v>
      </c>
      <c r="T31" s="33">
        <v>5</v>
      </c>
      <c r="U31" s="189" t="s">
        <v>105</v>
      </c>
      <c r="V31" s="202">
        <v>4.84</v>
      </c>
      <c r="W31" s="202">
        <v>0.17847002500000003</v>
      </c>
      <c r="X31" s="191">
        <f t="shared" si="3"/>
        <v>27.11940002249677</v>
      </c>
      <c r="Y31" s="191">
        <f>AVERAGE(X31:X33)</f>
        <v>22.845360990613504</v>
      </c>
      <c r="Z31" s="161">
        <f>STDEV(X31:X33)</f>
        <v>3.8220947342746325</v>
      </c>
      <c r="AA31" s="189" t="s">
        <v>117</v>
      </c>
      <c r="AB31" s="202">
        <v>5.48</v>
      </c>
      <c r="AC31" s="202">
        <v>0.326171025</v>
      </c>
      <c r="AD31" s="191">
        <f t="shared" si="4"/>
        <v>16.801001867041993</v>
      </c>
      <c r="AE31" s="191">
        <f>AVERAGE(AD31:AD33)</f>
        <v>16.478087473334874</v>
      </c>
      <c r="AF31" s="161">
        <f>STDEV(AD31:AD33)</f>
        <v>2.0999446188777644</v>
      </c>
      <c r="AH31" s="286" t="s">
        <v>208</v>
      </c>
      <c r="AI31" s="289">
        <v>0</v>
      </c>
      <c r="AJ31" s="153">
        <v>1</v>
      </c>
      <c r="AK31" s="222">
        <v>0</v>
      </c>
      <c r="AL31" s="223">
        <v>0</v>
      </c>
    </row>
    <row r="32" spans="1:38" ht="17" x14ac:dyDescent="0.2">
      <c r="A32" t="s">
        <v>16</v>
      </c>
      <c r="B32" t="s">
        <v>17</v>
      </c>
      <c r="C32" t="s">
        <v>18</v>
      </c>
      <c r="D32" t="s">
        <v>19</v>
      </c>
      <c r="E32" s="1">
        <v>5.17</v>
      </c>
      <c r="F32" s="1">
        <v>6.67</v>
      </c>
      <c r="G32">
        <v>0</v>
      </c>
      <c r="H32">
        <v>2.33</v>
      </c>
      <c r="I32" t="s">
        <v>20</v>
      </c>
      <c r="J32" s="1">
        <v>2490</v>
      </c>
      <c r="K32" s="1">
        <v>1020</v>
      </c>
      <c r="L32">
        <v>2.57</v>
      </c>
      <c r="N32">
        <v>0</v>
      </c>
      <c r="O32" t="s">
        <v>21</v>
      </c>
      <c r="P32" t="s">
        <v>21</v>
      </c>
      <c r="S32" s="54" t="s">
        <v>205</v>
      </c>
      <c r="T32" s="33">
        <v>5</v>
      </c>
      <c r="U32" s="169" t="s">
        <v>106</v>
      </c>
      <c r="V32" s="198">
        <v>5.27</v>
      </c>
      <c r="W32" s="198">
        <v>0.24329267500000001</v>
      </c>
      <c r="X32" s="173">
        <f t="shared" si="3"/>
        <v>21.661153587957383</v>
      </c>
      <c r="Y32" s="173"/>
      <c r="Z32" s="174"/>
      <c r="AA32" s="169" t="s">
        <v>118</v>
      </c>
      <c r="AB32" s="198">
        <v>5.57</v>
      </c>
      <c r="AC32" s="198">
        <v>0.30275242499999999</v>
      </c>
      <c r="AD32" s="173">
        <f t="shared" si="4"/>
        <v>18.397870801530328</v>
      </c>
      <c r="AE32" s="173"/>
      <c r="AF32" s="174"/>
      <c r="AH32" s="287"/>
      <c r="AI32" s="290"/>
      <c r="AJ32" s="151">
        <v>24</v>
      </c>
      <c r="AK32" s="226">
        <v>0</v>
      </c>
      <c r="AL32" s="157">
        <v>0</v>
      </c>
    </row>
    <row r="33" spans="1:43" ht="17" x14ac:dyDescent="0.2">
      <c r="A33" t="s">
        <v>16</v>
      </c>
      <c r="B33" t="s">
        <v>17</v>
      </c>
      <c r="C33" t="s">
        <v>18</v>
      </c>
      <c r="D33" t="s">
        <v>19</v>
      </c>
      <c r="E33" s="1">
        <v>5.17</v>
      </c>
      <c r="F33" s="1">
        <v>6.67</v>
      </c>
      <c r="G33">
        <v>0</v>
      </c>
      <c r="H33">
        <v>2.34</v>
      </c>
      <c r="I33" t="s">
        <v>20</v>
      </c>
      <c r="J33" s="1">
        <v>2170</v>
      </c>
      <c r="K33" s="1">
        <v>845</v>
      </c>
      <c r="L33">
        <v>2.57</v>
      </c>
      <c r="N33">
        <v>0</v>
      </c>
      <c r="O33" t="s">
        <v>21</v>
      </c>
      <c r="P33" t="s">
        <v>21</v>
      </c>
      <c r="S33" s="54" t="s">
        <v>205</v>
      </c>
      <c r="T33" s="33">
        <v>5</v>
      </c>
      <c r="U33" s="187" t="s">
        <v>107</v>
      </c>
      <c r="V33" s="200">
        <v>3.67</v>
      </c>
      <c r="W33" s="200">
        <v>0.185770775</v>
      </c>
      <c r="X33" s="175">
        <f t="shared" si="3"/>
        <v>19.755529361386365</v>
      </c>
      <c r="Y33" s="175"/>
      <c r="Z33" s="176"/>
      <c r="AA33" s="187" t="s">
        <v>119</v>
      </c>
      <c r="AB33" s="200">
        <v>4.5999999999999996</v>
      </c>
      <c r="AC33" s="200">
        <v>0.323138325</v>
      </c>
      <c r="AD33" s="175">
        <f t="shared" si="4"/>
        <v>14.235389751432299</v>
      </c>
      <c r="AE33" s="175"/>
      <c r="AF33" s="176"/>
      <c r="AH33" s="287"/>
      <c r="AI33" s="285">
        <v>5</v>
      </c>
      <c r="AJ33" s="151">
        <v>1</v>
      </c>
      <c r="AK33" s="227">
        <v>31.642825627697416</v>
      </c>
      <c r="AL33" s="228">
        <v>2.3289713366951479</v>
      </c>
    </row>
    <row r="34" spans="1:43" ht="18" thickBot="1" x14ac:dyDescent="0.25">
      <c r="A34">
        <v>0.5</v>
      </c>
      <c r="B34" t="s">
        <v>49</v>
      </c>
      <c r="C34" t="s">
        <v>18</v>
      </c>
      <c r="D34" t="s">
        <v>19</v>
      </c>
      <c r="E34" s="1">
        <v>4310</v>
      </c>
      <c r="F34" s="1">
        <v>4410</v>
      </c>
      <c r="G34">
        <v>0.5</v>
      </c>
      <c r="H34">
        <v>2.35</v>
      </c>
      <c r="I34" t="s">
        <v>20</v>
      </c>
      <c r="J34" s="1">
        <v>1260000</v>
      </c>
      <c r="K34" s="1">
        <v>1030000</v>
      </c>
      <c r="L34">
        <v>2.57</v>
      </c>
      <c r="M34">
        <v>1</v>
      </c>
      <c r="N34">
        <v>0</v>
      </c>
      <c r="O34">
        <v>0.49299999999999999</v>
      </c>
      <c r="P34">
        <v>98.5</v>
      </c>
      <c r="S34" s="60" t="s">
        <v>206</v>
      </c>
      <c r="T34" s="34">
        <v>5</v>
      </c>
      <c r="U34" s="189" t="s">
        <v>108</v>
      </c>
      <c r="V34" s="202">
        <v>3.72</v>
      </c>
      <c r="W34" s="202">
        <v>0.18852247499999999</v>
      </c>
      <c r="X34" s="191">
        <f t="shared" si="3"/>
        <v>19.732395301939466</v>
      </c>
      <c r="Y34" s="191">
        <f>AVERAGE(X34:X36)</f>
        <v>20.878397726076511</v>
      </c>
      <c r="Z34" s="161">
        <f>STDEV(X34:X36)</f>
        <v>2.7398711516788152</v>
      </c>
      <c r="AA34" s="189" t="s">
        <v>120</v>
      </c>
      <c r="AB34" s="202">
        <v>7.32</v>
      </c>
      <c r="AC34" s="202">
        <v>0.327757625</v>
      </c>
      <c r="AD34" s="191">
        <f t="shared" si="4"/>
        <v>22.333576526251679</v>
      </c>
      <c r="AE34" s="191">
        <f>AVERAGE(AD34:AD36)</f>
        <v>23.884613667738645</v>
      </c>
      <c r="AF34" s="161">
        <f>STDEV(AD34:AD36)</f>
        <v>2.9159984512947941</v>
      </c>
      <c r="AH34" s="288"/>
      <c r="AI34" s="267"/>
      <c r="AJ34" s="154">
        <v>24</v>
      </c>
      <c r="AK34" s="216">
        <v>16.029609774750426</v>
      </c>
      <c r="AL34" s="217">
        <v>1.9192329876298</v>
      </c>
    </row>
    <row r="35" spans="1:43" ht="17" x14ac:dyDescent="0.2">
      <c r="A35">
        <v>1</v>
      </c>
      <c r="B35" t="s">
        <v>49</v>
      </c>
      <c r="C35" t="s">
        <v>18</v>
      </c>
      <c r="D35" t="s">
        <v>19</v>
      </c>
      <c r="E35" s="1">
        <v>5960</v>
      </c>
      <c r="F35" s="1">
        <v>6190</v>
      </c>
      <c r="G35">
        <v>1</v>
      </c>
      <c r="H35">
        <v>2.35</v>
      </c>
      <c r="I35" t="s">
        <v>20</v>
      </c>
      <c r="J35" s="1">
        <v>1280000</v>
      </c>
      <c r="K35" s="1">
        <v>1180000</v>
      </c>
      <c r="L35">
        <v>2.57</v>
      </c>
      <c r="M35">
        <v>1</v>
      </c>
      <c r="N35">
        <v>0</v>
      </c>
      <c r="O35">
        <v>1.0900000000000001</v>
      </c>
      <c r="P35">
        <v>109</v>
      </c>
      <c r="S35" s="54" t="s">
        <v>206</v>
      </c>
      <c r="T35" s="33">
        <v>5</v>
      </c>
      <c r="U35" s="169" t="s">
        <v>109</v>
      </c>
      <c r="V35" s="198">
        <v>7.15</v>
      </c>
      <c r="W35" s="198">
        <v>0.29785212500000002</v>
      </c>
      <c r="X35" s="173">
        <f t="shared" si="3"/>
        <v>24.005200567227782</v>
      </c>
      <c r="Y35" s="173"/>
      <c r="Z35" s="174"/>
      <c r="AA35" s="169" t="s">
        <v>121</v>
      </c>
      <c r="AB35" s="229">
        <v>8.73</v>
      </c>
      <c r="AC35" s="198">
        <v>0.32038662499999998</v>
      </c>
      <c r="AD35" s="173">
        <f>AB35/AC35</f>
        <v>27.248328484374156</v>
      </c>
      <c r="AE35" s="173"/>
      <c r="AF35" s="174"/>
    </row>
    <row r="36" spans="1:43" ht="17" x14ac:dyDescent="0.2">
      <c r="A36">
        <v>5</v>
      </c>
      <c r="B36" t="s">
        <v>49</v>
      </c>
      <c r="C36" t="s">
        <v>18</v>
      </c>
      <c r="D36" t="s">
        <v>19</v>
      </c>
      <c r="E36" s="1">
        <v>15900</v>
      </c>
      <c r="F36" s="1">
        <v>15600</v>
      </c>
      <c r="G36">
        <v>5</v>
      </c>
      <c r="H36">
        <v>2.35</v>
      </c>
      <c r="I36" t="s">
        <v>20</v>
      </c>
      <c r="J36" s="1">
        <v>1280000</v>
      </c>
      <c r="K36" s="1">
        <v>1000000</v>
      </c>
      <c r="L36">
        <v>2.57</v>
      </c>
      <c r="M36">
        <v>1</v>
      </c>
      <c r="N36">
        <v>0</v>
      </c>
      <c r="O36">
        <v>4.92</v>
      </c>
      <c r="P36">
        <v>98.4</v>
      </c>
      <c r="S36" s="63" t="s">
        <v>206</v>
      </c>
      <c r="T36" s="35">
        <v>5</v>
      </c>
      <c r="U36" s="187" t="s">
        <v>110</v>
      </c>
      <c r="V36" s="200">
        <v>5.66</v>
      </c>
      <c r="W36" s="200">
        <v>0.29950897499999996</v>
      </c>
      <c r="X36" s="175">
        <f t="shared" si="3"/>
        <v>18.897597309062277</v>
      </c>
      <c r="Y36" s="175"/>
      <c r="Z36" s="176"/>
      <c r="AA36" s="187" t="s">
        <v>122</v>
      </c>
      <c r="AB36" s="200">
        <v>7.33</v>
      </c>
      <c r="AC36" s="200">
        <v>0.33209592499999996</v>
      </c>
      <c r="AD36" s="175">
        <f t="shared" si="4"/>
        <v>22.071935992590095</v>
      </c>
      <c r="AE36" s="175"/>
      <c r="AF36" s="176"/>
      <c r="AQ36" s="17"/>
    </row>
    <row r="37" spans="1:43" ht="17" x14ac:dyDescent="0.2">
      <c r="A37">
        <v>10</v>
      </c>
      <c r="B37" t="s">
        <v>49</v>
      </c>
      <c r="C37" t="s">
        <v>18</v>
      </c>
      <c r="D37" t="s">
        <v>19</v>
      </c>
      <c r="E37" s="1">
        <v>29500</v>
      </c>
      <c r="F37" s="1">
        <v>30700</v>
      </c>
      <c r="G37">
        <v>10</v>
      </c>
      <c r="H37">
        <v>2.35</v>
      </c>
      <c r="I37" t="s">
        <v>20</v>
      </c>
      <c r="J37" s="1">
        <v>1330000</v>
      </c>
      <c r="K37" s="1">
        <v>1240000</v>
      </c>
      <c r="L37">
        <v>2.57</v>
      </c>
      <c r="M37">
        <v>1</v>
      </c>
      <c r="N37">
        <v>0</v>
      </c>
      <c r="O37">
        <v>9.66</v>
      </c>
      <c r="P37">
        <v>96.6</v>
      </c>
      <c r="S37" s="54" t="s">
        <v>207</v>
      </c>
      <c r="T37" s="33">
        <v>5</v>
      </c>
      <c r="U37" s="189" t="s">
        <v>111</v>
      </c>
      <c r="V37" s="202">
        <v>4.8</v>
      </c>
      <c r="W37" s="202">
        <v>0.22668307499999998</v>
      </c>
      <c r="X37" s="191">
        <f t="shared" si="3"/>
        <v>21.174937740720168</v>
      </c>
      <c r="Y37" s="191">
        <f>AVERAGE(X37:X39)</f>
        <v>23.349546889821891</v>
      </c>
      <c r="Z37" s="161">
        <f>STDEV(X37:X39)</f>
        <v>2.5154039788360247</v>
      </c>
      <c r="AA37" s="189" t="s">
        <v>123</v>
      </c>
      <c r="AB37" s="202">
        <v>5.31</v>
      </c>
      <c r="AC37" s="202">
        <v>0.34725942499999995</v>
      </c>
      <c r="AD37" s="191">
        <f t="shared" si="4"/>
        <v>15.291161643776841</v>
      </c>
      <c r="AE37" s="191">
        <f>AVERAGE(AD37:AD39)</f>
        <v>14.681934579898785</v>
      </c>
      <c r="AF37" s="161">
        <f>STDEV(AD37:AD39)</f>
        <v>0.72424586197852459</v>
      </c>
    </row>
    <row r="38" spans="1:43" ht="17" x14ac:dyDescent="0.2">
      <c r="A38">
        <v>50</v>
      </c>
      <c r="B38" t="s">
        <v>49</v>
      </c>
      <c r="C38" t="s">
        <v>18</v>
      </c>
      <c r="D38" t="s">
        <v>19</v>
      </c>
      <c r="E38" s="1">
        <v>135000</v>
      </c>
      <c r="F38" s="1">
        <v>129000</v>
      </c>
      <c r="G38">
        <v>50</v>
      </c>
      <c r="H38">
        <v>2.35</v>
      </c>
      <c r="I38" t="s">
        <v>20</v>
      </c>
      <c r="J38" s="1">
        <v>1310000</v>
      </c>
      <c r="K38" s="1">
        <v>1190000</v>
      </c>
      <c r="L38">
        <v>2.57</v>
      </c>
      <c r="M38">
        <v>1</v>
      </c>
      <c r="N38">
        <v>0</v>
      </c>
      <c r="O38">
        <v>50.4</v>
      </c>
      <c r="P38">
        <v>101</v>
      </c>
      <c r="S38" s="54" t="s">
        <v>207</v>
      </c>
      <c r="T38" s="33">
        <v>5</v>
      </c>
      <c r="U38" s="169" t="s">
        <v>112</v>
      </c>
      <c r="V38" s="198">
        <v>6.28</v>
      </c>
      <c r="W38" s="198">
        <v>0.27580937500000002</v>
      </c>
      <c r="X38" s="173">
        <f t="shared" si="3"/>
        <v>22.769349301487665</v>
      </c>
      <c r="Y38" s="173"/>
      <c r="Z38" s="174"/>
      <c r="AA38" s="169" t="s">
        <v>124</v>
      </c>
      <c r="AB38" s="198">
        <v>4.72</v>
      </c>
      <c r="AC38" s="198">
        <v>0.34002892499999998</v>
      </c>
      <c r="AD38" s="173">
        <f t="shared" si="4"/>
        <v>13.881172020880282</v>
      </c>
      <c r="AE38" s="173"/>
      <c r="AF38" s="174"/>
    </row>
    <row r="39" spans="1:43" ht="17" x14ac:dyDescent="0.2">
      <c r="A39">
        <v>100</v>
      </c>
      <c r="B39" t="s">
        <v>49</v>
      </c>
      <c r="C39" t="s">
        <v>18</v>
      </c>
      <c r="D39" t="s">
        <v>19</v>
      </c>
      <c r="E39" s="1">
        <v>245000</v>
      </c>
      <c r="F39" s="1">
        <v>243000</v>
      </c>
      <c r="G39">
        <v>100</v>
      </c>
      <c r="H39">
        <v>2.35</v>
      </c>
      <c r="I39" t="s">
        <v>20</v>
      </c>
      <c r="J39" s="1">
        <v>1300000</v>
      </c>
      <c r="K39" s="1">
        <v>971000</v>
      </c>
      <c r="L39">
        <v>2.57</v>
      </c>
      <c r="M39">
        <v>1</v>
      </c>
      <c r="N39">
        <v>0</v>
      </c>
      <c r="O39">
        <v>95.3</v>
      </c>
      <c r="P39">
        <v>95.3</v>
      </c>
      <c r="S39" s="54" t="s">
        <v>207</v>
      </c>
      <c r="T39" s="33">
        <v>5</v>
      </c>
      <c r="U39" s="187" t="s">
        <v>113</v>
      </c>
      <c r="V39" s="200">
        <v>6.2</v>
      </c>
      <c r="W39" s="175">
        <v>0.23750827499999999</v>
      </c>
      <c r="X39" s="175">
        <f t="shared" si="3"/>
        <v>26.104353627257829</v>
      </c>
      <c r="Y39" s="175"/>
      <c r="Z39" s="176"/>
      <c r="AA39" s="187" t="s">
        <v>125</v>
      </c>
      <c r="AB39" s="200">
        <v>4.92</v>
      </c>
      <c r="AC39" s="200">
        <v>0.330790325</v>
      </c>
      <c r="AD39" s="175">
        <f t="shared" si="4"/>
        <v>14.873470075039226</v>
      </c>
      <c r="AE39" s="175"/>
      <c r="AF39" s="176"/>
    </row>
    <row r="40" spans="1:43" ht="17" x14ac:dyDescent="0.2">
      <c r="A40">
        <v>500</v>
      </c>
      <c r="B40" t="s">
        <v>49</v>
      </c>
      <c r="C40" t="s">
        <v>18</v>
      </c>
      <c r="D40" t="s">
        <v>19</v>
      </c>
      <c r="E40" s="1">
        <v>1050000</v>
      </c>
      <c r="F40" s="1">
        <v>997000</v>
      </c>
      <c r="G40">
        <v>500</v>
      </c>
      <c r="H40">
        <v>2.35</v>
      </c>
      <c r="I40" t="s">
        <v>20</v>
      </c>
      <c r="J40" s="1">
        <v>1290000</v>
      </c>
      <c r="K40" s="1">
        <v>1210000</v>
      </c>
      <c r="L40">
        <v>2.57</v>
      </c>
      <c r="M40">
        <v>1</v>
      </c>
      <c r="N40">
        <v>0</v>
      </c>
      <c r="O40">
        <v>514</v>
      </c>
      <c r="P40">
        <v>103</v>
      </c>
      <c r="S40" s="60" t="s">
        <v>208</v>
      </c>
      <c r="T40" s="34">
        <v>5</v>
      </c>
      <c r="U40" s="189" t="s">
        <v>114</v>
      </c>
      <c r="V40" s="202">
        <v>6.17</v>
      </c>
      <c r="W40" s="202">
        <v>0.21215182499999999</v>
      </c>
      <c r="X40" s="191">
        <f t="shared" si="3"/>
        <v>29.082945668744543</v>
      </c>
      <c r="Y40" s="191">
        <f>AVERAGE(X40:X42)</f>
        <v>31.642825627697416</v>
      </c>
      <c r="Z40" s="161">
        <f>STDEV(X40:X42)</f>
        <v>2.3289713366951479</v>
      </c>
      <c r="AA40" s="189" t="s">
        <v>126</v>
      </c>
      <c r="AB40" s="202">
        <v>3.62</v>
      </c>
      <c r="AC40" s="202">
        <v>0.25239077500000001</v>
      </c>
      <c r="AD40" s="191">
        <f t="shared" si="4"/>
        <v>14.342838005866101</v>
      </c>
      <c r="AE40" s="191">
        <f>AVERAGE(AD40:AD42)</f>
        <v>16.029609774750426</v>
      </c>
      <c r="AF40" s="161">
        <f>STDEV(AD40:AD42)</f>
        <v>1.9192329876298</v>
      </c>
    </row>
    <row r="41" spans="1:43" ht="17" x14ac:dyDescent="0.2">
      <c r="A41">
        <v>1000</v>
      </c>
      <c r="B41" t="s">
        <v>49</v>
      </c>
      <c r="C41" t="s">
        <v>18</v>
      </c>
      <c r="D41" t="s">
        <v>19</v>
      </c>
      <c r="E41" s="1">
        <v>1490000</v>
      </c>
      <c r="F41" s="1">
        <v>1260000</v>
      </c>
      <c r="G41">
        <v>1000</v>
      </c>
      <c r="H41">
        <v>2.35</v>
      </c>
      <c r="I41" t="s">
        <v>20</v>
      </c>
      <c r="J41" s="1">
        <v>1330000</v>
      </c>
      <c r="K41" s="1">
        <v>1050000</v>
      </c>
      <c r="L41">
        <v>2.57</v>
      </c>
      <c r="M41">
        <v>1</v>
      </c>
      <c r="N41">
        <v>0</v>
      </c>
      <c r="O41">
        <v>970</v>
      </c>
      <c r="P41">
        <v>97</v>
      </c>
      <c r="S41" s="54" t="s">
        <v>208</v>
      </c>
      <c r="T41" s="33">
        <v>5</v>
      </c>
      <c r="U41" s="169" t="s">
        <v>115</v>
      </c>
      <c r="V41" s="198">
        <v>6.84</v>
      </c>
      <c r="W41" s="198">
        <v>0.21236257499999997</v>
      </c>
      <c r="X41" s="173">
        <f t="shared" si="3"/>
        <v>32.20906508597384</v>
      </c>
      <c r="Y41" s="177"/>
      <c r="Z41" s="178"/>
      <c r="AA41" s="169" t="s">
        <v>127</v>
      </c>
      <c r="AB41" s="198">
        <v>4.22</v>
      </c>
      <c r="AC41" s="198">
        <v>0.270024975</v>
      </c>
      <c r="AD41" s="173">
        <f t="shared" si="4"/>
        <v>15.628184022607538</v>
      </c>
      <c r="AE41" s="173"/>
      <c r="AF41" s="174"/>
    </row>
    <row r="42" spans="1:43" ht="18" thickBot="1" x14ac:dyDescent="0.25">
      <c r="A42" t="s">
        <v>16</v>
      </c>
      <c r="B42" t="s">
        <v>17</v>
      </c>
      <c r="C42" t="s">
        <v>18</v>
      </c>
      <c r="D42" t="s">
        <v>19</v>
      </c>
      <c r="E42" s="1">
        <v>307</v>
      </c>
      <c r="F42" s="1">
        <v>210</v>
      </c>
      <c r="G42">
        <v>0</v>
      </c>
      <c r="H42">
        <v>2.35</v>
      </c>
      <c r="I42" t="s">
        <v>20</v>
      </c>
      <c r="J42" s="1">
        <v>4080</v>
      </c>
      <c r="K42" s="1">
        <v>2690</v>
      </c>
      <c r="L42">
        <v>2.57</v>
      </c>
      <c r="N42">
        <v>0</v>
      </c>
      <c r="O42" t="s">
        <v>21</v>
      </c>
      <c r="P42" t="s">
        <v>21</v>
      </c>
      <c r="S42" s="56" t="s">
        <v>208</v>
      </c>
      <c r="T42" s="38">
        <v>5</v>
      </c>
      <c r="U42" s="181" t="s">
        <v>116</v>
      </c>
      <c r="V42" s="192">
        <v>7.69</v>
      </c>
      <c r="W42" s="192">
        <v>0.22862092499999997</v>
      </c>
      <c r="X42" s="193">
        <f t="shared" si="3"/>
        <v>33.636466128373861</v>
      </c>
      <c r="Y42" s="183"/>
      <c r="Z42" s="184"/>
      <c r="AA42" s="181" t="s">
        <v>128</v>
      </c>
      <c r="AB42" s="192">
        <v>3.99</v>
      </c>
      <c r="AC42" s="192">
        <v>0.22022532499999997</v>
      </c>
      <c r="AD42" s="193">
        <f t="shared" si="4"/>
        <v>18.117807295777634</v>
      </c>
      <c r="AE42" s="193"/>
      <c r="AF42" s="194"/>
    </row>
    <row r="43" spans="1:43" x14ac:dyDescent="0.2">
      <c r="A43" t="s">
        <v>16</v>
      </c>
      <c r="B43" t="s">
        <v>17</v>
      </c>
      <c r="C43" t="s">
        <v>18</v>
      </c>
      <c r="D43" t="s">
        <v>19</v>
      </c>
      <c r="E43" s="1">
        <v>95.6</v>
      </c>
      <c r="F43" s="1">
        <v>55.2</v>
      </c>
      <c r="G43">
        <v>0</v>
      </c>
      <c r="H43">
        <v>2.36</v>
      </c>
      <c r="I43" t="s">
        <v>20</v>
      </c>
      <c r="J43" s="1">
        <v>4390</v>
      </c>
      <c r="K43" s="1">
        <v>2610</v>
      </c>
      <c r="L43">
        <v>2.57</v>
      </c>
      <c r="N43">
        <v>0</v>
      </c>
      <c r="O43" t="s">
        <v>21</v>
      </c>
      <c r="P43" t="s">
        <v>21</v>
      </c>
      <c r="S43" s="48" t="s">
        <v>271</v>
      </c>
      <c r="T43" s="48"/>
      <c r="U43" s="48"/>
      <c r="V43" s="48"/>
      <c r="W43" s="48"/>
    </row>
    <row r="44" spans="1:43" x14ac:dyDescent="0.2">
      <c r="A44" t="s">
        <v>16</v>
      </c>
      <c r="B44" t="s">
        <v>17</v>
      </c>
      <c r="C44" t="s">
        <v>18</v>
      </c>
      <c r="D44" t="s">
        <v>19</v>
      </c>
      <c r="E44" s="1">
        <v>75.2</v>
      </c>
      <c r="F44" s="1">
        <v>31.3</v>
      </c>
      <c r="G44">
        <v>0</v>
      </c>
      <c r="H44">
        <v>2.35</v>
      </c>
      <c r="I44" t="s">
        <v>20</v>
      </c>
      <c r="J44" s="1">
        <v>3740</v>
      </c>
      <c r="K44" s="1">
        <v>2350</v>
      </c>
      <c r="L44">
        <v>2.57</v>
      </c>
      <c r="N44">
        <v>0</v>
      </c>
      <c r="O44" t="s">
        <v>21</v>
      </c>
      <c r="P44" t="s">
        <v>21</v>
      </c>
      <c r="S44" s="85" t="s">
        <v>420</v>
      </c>
      <c r="T44" s="84"/>
      <c r="U44" s="84"/>
      <c r="V44" s="84"/>
      <c r="W44" s="84"/>
      <c r="X44" s="84"/>
      <c r="Y44" s="84"/>
      <c r="Z44" s="84"/>
    </row>
    <row r="45" spans="1:43" ht="17" x14ac:dyDescent="0.2">
      <c r="A45" t="s">
        <v>50</v>
      </c>
      <c r="B45" t="s">
        <v>51</v>
      </c>
      <c r="C45" t="s">
        <v>18</v>
      </c>
      <c r="D45" t="s">
        <v>19</v>
      </c>
      <c r="E45" s="1">
        <v>11000</v>
      </c>
      <c r="F45" s="1">
        <v>11800</v>
      </c>
      <c r="G45">
        <v>3</v>
      </c>
      <c r="H45">
        <v>2.35</v>
      </c>
      <c r="I45" t="s">
        <v>20</v>
      </c>
      <c r="J45" s="1">
        <v>1310000</v>
      </c>
      <c r="K45" s="1">
        <v>1140000</v>
      </c>
      <c r="L45">
        <v>2.57</v>
      </c>
      <c r="M45">
        <v>1</v>
      </c>
      <c r="N45">
        <v>0</v>
      </c>
      <c r="O45">
        <v>2.9</v>
      </c>
      <c r="P45">
        <v>96.8</v>
      </c>
      <c r="S45" s="87" t="s">
        <v>295</v>
      </c>
    </row>
    <row r="46" spans="1:43" x14ac:dyDescent="0.2">
      <c r="A46" t="s">
        <v>52</v>
      </c>
      <c r="B46" t="s">
        <v>51</v>
      </c>
      <c r="C46" t="s">
        <v>18</v>
      </c>
      <c r="D46" t="s">
        <v>19</v>
      </c>
      <c r="E46" s="1">
        <v>78200</v>
      </c>
      <c r="F46" s="1">
        <v>56300</v>
      </c>
      <c r="G46">
        <v>30</v>
      </c>
      <c r="H46">
        <v>2.34</v>
      </c>
      <c r="I46" t="s">
        <v>20</v>
      </c>
      <c r="J46" s="1">
        <v>1330000</v>
      </c>
      <c r="K46" s="1">
        <v>965000</v>
      </c>
      <c r="L46">
        <v>2.56</v>
      </c>
      <c r="M46">
        <v>1</v>
      </c>
      <c r="N46">
        <v>0</v>
      </c>
      <c r="O46">
        <v>27.8</v>
      </c>
      <c r="P46">
        <v>92.6</v>
      </c>
      <c r="S46" s="86"/>
      <c r="T46" s="3"/>
      <c r="U46" s="3"/>
      <c r="V46" s="3"/>
      <c r="W46" s="3"/>
      <c r="X46" s="3"/>
      <c r="Y46" s="116"/>
      <c r="Z46" s="116"/>
    </row>
    <row r="47" spans="1:43" x14ac:dyDescent="0.2">
      <c r="A47" t="s">
        <v>53</v>
      </c>
      <c r="B47" t="s">
        <v>51</v>
      </c>
      <c r="C47" t="s">
        <v>18</v>
      </c>
      <c r="D47" t="s">
        <v>19</v>
      </c>
      <c r="E47" s="1">
        <v>697000</v>
      </c>
      <c r="F47" s="1">
        <v>666000</v>
      </c>
      <c r="G47">
        <v>300</v>
      </c>
      <c r="H47">
        <v>2.35</v>
      </c>
      <c r="I47" t="s">
        <v>20</v>
      </c>
      <c r="J47" s="1">
        <v>1340000</v>
      </c>
      <c r="K47" s="1">
        <v>1240000</v>
      </c>
      <c r="L47">
        <v>2.57</v>
      </c>
      <c r="M47">
        <v>1</v>
      </c>
      <c r="N47">
        <v>0</v>
      </c>
      <c r="O47">
        <v>290</v>
      </c>
      <c r="P47">
        <v>96.5</v>
      </c>
    </row>
    <row r="48" spans="1:43" x14ac:dyDescent="0.2">
      <c r="A48" t="s">
        <v>16</v>
      </c>
      <c r="B48" t="s">
        <v>17</v>
      </c>
      <c r="C48" t="s">
        <v>18</v>
      </c>
      <c r="D48" t="s">
        <v>19</v>
      </c>
      <c r="E48" s="1">
        <v>87.8</v>
      </c>
      <c r="F48" s="1">
        <v>39.700000000000003</v>
      </c>
      <c r="G48">
        <v>0</v>
      </c>
      <c r="H48">
        <v>2.37</v>
      </c>
      <c r="I48" t="s">
        <v>20</v>
      </c>
      <c r="J48" s="1">
        <v>4140</v>
      </c>
      <c r="K48" s="1">
        <v>2850</v>
      </c>
      <c r="L48">
        <v>2.57</v>
      </c>
      <c r="N48">
        <v>0</v>
      </c>
      <c r="O48" t="s">
        <v>21</v>
      </c>
      <c r="P48" t="s">
        <v>21</v>
      </c>
      <c r="S48" s="263"/>
      <c r="T48" s="116"/>
      <c r="U48" s="116"/>
    </row>
    <row r="49" spans="1:16" x14ac:dyDescent="0.2">
      <c r="A49" t="s">
        <v>16</v>
      </c>
      <c r="B49" t="s">
        <v>17</v>
      </c>
      <c r="C49" t="s">
        <v>18</v>
      </c>
      <c r="D49" t="s">
        <v>19</v>
      </c>
      <c r="E49" s="1">
        <v>33.6</v>
      </c>
      <c r="F49" s="1">
        <v>43.3</v>
      </c>
      <c r="G49">
        <v>0</v>
      </c>
      <c r="H49">
        <v>2.35</v>
      </c>
      <c r="I49" t="s">
        <v>20</v>
      </c>
      <c r="J49" s="1">
        <v>3660</v>
      </c>
      <c r="K49" s="1">
        <v>2500</v>
      </c>
      <c r="L49">
        <v>2.57</v>
      </c>
      <c r="N49">
        <v>0</v>
      </c>
      <c r="O49" t="s">
        <v>21</v>
      </c>
      <c r="P49" t="s">
        <v>21</v>
      </c>
    </row>
    <row r="50" spans="1:16" x14ac:dyDescent="0.2">
      <c r="A50" t="s">
        <v>16</v>
      </c>
      <c r="B50" t="s">
        <v>17</v>
      </c>
      <c r="C50" t="s">
        <v>18</v>
      </c>
      <c r="D50" t="s">
        <v>19</v>
      </c>
      <c r="E50" s="1">
        <v>56.8</v>
      </c>
      <c r="F50" s="1">
        <v>31.1</v>
      </c>
      <c r="G50">
        <v>0</v>
      </c>
      <c r="H50">
        <v>2.35</v>
      </c>
      <c r="I50" t="s">
        <v>20</v>
      </c>
      <c r="J50" s="1">
        <v>4070</v>
      </c>
      <c r="K50" s="1">
        <v>2300</v>
      </c>
      <c r="L50">
        <v>2.57</v>
      </c>
      <c r="N50">
        <v>0</v>
      </c>
      <c r="O50" t="s">
        <v>21</v>
      </c>
      <c r="P50" t="s">
        <v>21</v>
      </c>
    </row>
    <row r="51" spans="1:16" x14ac:dyDescent="0.2">
      <c r="A51" t="s">
        <v>105</v>
      </c>
      <c r="B51" t="s">
        <v>24</v>
      </c>
      <c r="C51" t="s">
        <v>18</v>
      </c>
      <c r="D51" t="s">
        <v>19</v>
      </c>
      <c r="E51" s="1">
        <v>17700</v>
      </c>
      <c r="F51" s="1">
        <v>18200</v>
      </c>
      <c r="G51" t="s">
        <v>21</v>
      </c>
      <c r="H51">
        <v>2.35</v>
      </c>
      <c r="I51" t="s">
        <v>20</v>
      </c>
      <c r="J51" s="1">
        <v>1440000</v>
      </c>
      <c r="K51" s="1">
        <v>1150000</v>
      </c>
      <c r="L51">
        <v>2.57</v>
      </c>
      <c r="N51">
        <v>0</v>
      </c>
      <c r="O51">
        <v>4.84</v>
      </c>
      <c r="P51" t="s">
        <v>21</v>
      </c>
    </row>
    <row r="52" spans="1:16" x14ac:dyDescent="0.2">
      <c r="A52" t="s">
        <v>106</v>
      </c>
      <c r="B52" t="s">
        <v>24</v>
      </c>
      <c r="C52" t="s">
        <v>18</v>
      </c>
      <c r="D52" t="s">
        <v>19</v>
      </c>
      <c r="E52" s="1">
        <v>19700</v>
      </c>
      <c r="F52" s="1">
        <v>20000</v>
      </c>
      <c r="G52" t="s">
        <v>21</v>
      </c>
      <c r="H52">
        <v>2.35</v>
      </c>
      <c r="I52" t="s">
        <v>20</v>
      </c>
      <c r="J52" s="1">
        <v>1490000</v>
      </c>
      <c r="K52" s="1">
        <v>1360000</v>
      </c>
      <c r="L52">
        <v>2.57</v>
      </c>
      <c r="N52">
        <v>0</v>
      </c>
      <c r="O52">
        <v>5.27</v>
      </c>
      <c r="P52" t="s">
        <v>21</v>
      </c>
    </row>
    <row r="53" spans="1:16" x14ac:dyDescent="0.2">
      <c r="A53" t="s">
        <v>107</v>
      </c>
      <c r="B53" t="s">
        <v>24</v>
      </c>
      <c r="C53" t="s">
        <v>18</v>
      </c>
      <c r="D53" t="s">
        <v>19</v>
      </c>
      <c r="E53" s="1">
        <v>15000</v>
      </c>
      <c r="F53" s="1">
        <v>10800</v>
      </c>
      <c r="G53" t="s">
        <v>21</v>
      </c>
      <c r="H53">
        <v>2.35</v>
      </c>
      <c r="I53" t="s">
        <v>20</v>
      </c>
      <c r="J53" s="1">
        <v>1510000</v>
      </c>
      <c r="K53" s="1">
        <v>1130000</v>
      </c>
      <c r="L53">
        <v>2.56</v>
      </c>
      <c r="N53">
        <v>0</v>
      </c>
      <c r="O53">
        <v>3.67</v>
      </c>
      <c r="P53" t="s">
        <v>21</v>
      </c>
    </row>
    <row r="54" spans="1:16" x14ac:dyDescent="0.2">
      <c r="A54" t="s">
        <v>108</v>
      </c>
      <c r="B54" t="s">
        <v>24</v>
      </c>
      <c r="C54" t="s">
        <v>18</v>
      </c>
      <c r="D54" t="s">
        <v>19</v>
      </c>
      <c r="E54" s="1">
        <v>15300</v>
      </c>
      <c r="F54" s="1">
        <v>12800</v>
      </c>
      <c r="G54" t="s">
        <v>21</v>
      </c>
      <c r="H54">
        <v>2.35</v>
      </c>
      <c r="I54" t="s">
        <v>20</v>
      </c>
      <c r="J54" s="1">
        <v>1520000</v>
      </c>
      <c r="K54" s="1">
        <v>1040000</v>
      </c>
      <c r="L54">
        <v>2.56</v>
      </c>
      <c r="N54">
        <v>0</v>
      </c>
      <c r="O54">
        <v>3.72</v>
      </c>
      <c r="P54" t="s">
        <v>21</v>
      </c>
    </row>
    <row r="55" spans="1:16" x14ac:dyDescent="0.2">
      <c r="A55" t="s">
        <v>109</v>
      </c>
      <c r="B55" t="s">
        <v>24</v>
      </c>
      <c r="C55" t="s">
        <v>18</v>
      </c>
      <c r="D55" t="s">
        <v>19</v>
      </c>
      <c r="E55" s="1">
        <v>25300</v>
      </c>
      <c r="F55" s="1">
        <v>27000</v>
      </c>
      <c r="G55" t="s">
        <v>21</v>
      </c>
      <c r="H55">
        <v>2.35</v>
      </c>
      <c r="I55" t="s">
        <v>20</v>
      </c>
      <c r="J55" s="1">
        <v>1490000</v>
      </c>
      <c r="K55" s="1">
        <v>1300000</v>
      </c>
      <c r="L55">
        <v>2.57</v>
      </c>
      <c r="N55">
        <v>0</v>
      </c>
      <c r="O55">
        <v>7.15</v>
      </c>
      <c r="P55" t="s">
        <v>21</v>
      </c>
    </row>
    <row r="56" spans="1:16" x14ac:dyDescent="0.2">
      <c r="A56" t="s">
        <v>110</v>
      </c>
      <c r="B56" t="s">
        <v>24</v>
      </c>
      <c r="C56" t="s">
        <v>18</v>
      </c>
      <c r="D56" t="s">
        <v>19</v>
      </c>
      <c r="E56" s="1">
        <v>21500</v>
      </c>
      <c r="F56" s="1">
        <v>20900</v>
      </c>
      <c r="G56" t="s">
        <v>21</v>
      </c>
      <c r="H56">
        <v>2.35</v>
      </c>
      <c r="I56" t="s">
        <v>20</v>
      </c>
      <c r="J56" s="1">
        <v>1540000</v>
      </c>
      <c r="K56" s="1">
        <v>1420000</v>
      </c>
      <c r="L56">
        <v>2.57</v>
      </c>
      <c r="N56">
        <v>0</v>
      </c>
      <c r="O56">
        <v>5.66</v>
      </c>
      <c r="P56" t="s">
        <v>21</v>
      </c>
    </row>
    <row r="57" spans="1:16" x14ac:dyDescent="0.2">
      <c r="A57" t="s">
        <v>111</v>
      </c>
      <c r="B57" t="s">
        <v>24</v>
      </c>
      <c r="C57" t="s">
        <v>18</v>
      </c>
      <c r="D57" t="s">
        <v>19</v>
      </c>
      <c r="E57" s="1">
        <v>18900</v>
      </c>
      <c r="F57" s="1">
        <v>16200</v>
      </c>
      <c r="G57" t="s">
        <v>21</v>
      </c>
      <c r="H57">
        <v>2.35</v>
      </c>
      <c r="I57" t="s">
        <v>20</v>
      </c>
      <c r="J57" s="1">
        <v>1540000</v>
      </c>
      <c r="K57" s="1">
        <v>1060000</v>
      </c>
      <c r="L57">
        <v>2.57</v>
      </c>
      <c r="N57">
        <v>0</v>
      </c>
      <c r="O57">
        <v>4.8</v>
      </c>
      <c r="P57" t="s">
        <v>21</v>
      </c>
    </row>
    <row r="58" spans="1:16" x14ac:dyDescent="0.2">
      <c r="A58" t="s">
        <v>112</v>
      </c>
      <c r="B58" t="s">
        <v>24</v>
      </c>
      <c r="C58" t="s">
        <v>18</v>
      </c>
      <c r="D58" t="s">
        <v>19</v>
      </c>
      <c r="E58" s="1">
        <v>22800</v>
      </c>
      <c r="F58" s="1">
        <v>22800</v>
      </c>
      <c r="G58" t="s">
        <v>21</v>
      </c>
      <c r="H58">
        <v>2.35</v>
      </c>
      <c r="I58" t="s">
        <v>20</v>
      </c>
      <c r="J58" s="1">
        <v>1500000</v>
      </c>
      <c r="K58" s="1">
        <v>1370000</v>
      </c>
      <c r="L58">
        <v>2.57</v>
      </c>
      <c r="N58">
        <v>0</v>
      </c>
      <c r="O58">
        <v>6.28</v>
      </c>
      <c r="P58" t="s">
        <v>21</v>
      </c>
    </row>
    <row r="59" spans="1:16" x14ac:dyDescent="0.2">
      <c r="A59" t="s">
        <v>113</v>
      </c>
      <c r="B59" t="s">
        <v>24</v>
      </c>
      <c r="C59" t="s">
        <v>18</v>
      </c>
      <c r="D59" t="s">
        <v>19</v>
      </c>
      <c r="E59" s="1">
        <v>23100</v>
      </c>
      <c r="F59" s="1">
        <v>24700</v>
      </c>
      <c r="G59" t="s">
        <v>21</v>
      </c>
      <c r="H59">
        <v>2.35</v>
      </c>
      <c r="I59" t="s">
        <v>20</v>
      </c>
      <c r="J59" s="1">
        <v>1530000</v>
      </c>
      <c r="K59" s="1">
        <v>1390000</v>
      </c>
      <c r="L59">
        <v>2.57</v>
      </c>
      <c r="N59">
        <v>0</v>
      </c>
      <c r="O59">
        <v>6.2</v>
      </c>
      <c r="P59" t="s">
        <v>21</v>
      </c>
    </row>
    <row r="60" spans="1:16" x14ac:dyDescent="0.2">
      <c r="A60" t="s">
        <v>114</v>
      </c>
      <c r="B60" t="s">
        <v>24</v>
      </c>
      <c r="C60" t="s">
        <v>18</v>
      </c>
      <c r="D60" t="s">
        <v>19</v>
      </c>
      <c r="E60" s="1">
        <v>22800</v>
      </c>
      <c r="F60" s="1">
        <v>20900</v>
      </c>
      <c r="G60" t="s">
        <v>21</v>
      </c>
      <c r="H60">
        <v>2.35</v>
      </c>
      <c r="I60" t="s">
        <v>20</v>
      </c>
      <c r="J60" s="1">
        <v>1520000</v>
      </c>
      <c r="K60" s="1">
        <v>1100000</v>
      </c>
      <c r="L60">
        <v>2.57</v>
      </c>
      <c r="N60">
        <v>0</v>
      </c>
      <c r="O60">
        <v>6.17</v>
      </c>
      <c r="P60" t="s">
        <v>21</v>
      </c>
    </row>
    <row r="61" spans="1:16" x14ac:dyDescent="0.2">
      <c r="A61" t="s">
        <v>115</v>
      </c>
      <c r="B61" t="s">
        <v>24</v>
      </c>
      <c r="C61" t="s">
        <v>18</v>
      </c>
      <c r="D61" t="s">
        <v>19</v>
      </c>
      <c r="E61" s="1">
        <v>25400</v>
      </c>
      <c r="F61" s="1">
        <v>22900</v>
      </c>
      <c r="G61" t="s">
        <v>21</v>
      </c>
      <c r="H61">
        <v>2.35</v>
      </c>
      <c r="I61" t="s">
        <v>20</v>
      </c>
      <c r="J61" s="1">
        <v>1550000</v>
      </c>
      <c r="K61" s="1">
        <v>1410000</v>
      </c>
      <c r="L61">
        <v>2.57</v>
      </c>
      <c r="N61">
        <v>0</v>
      </c>
      <c r="O61">
        <v>6.84</v>
      </c>
      <c r="P61" t="s">
        <v>21</v>
      </c>
    </row>
    <row r="62" spans="1:16" x14ac:dyDescent="0.2">
      <c r="A62" t="s">
        <v>116</v>
      </c>
      <c r="B62" t="s">
        <v>24</v>
      </c>
      <c r="C62" t="s">
        <v>18</v>
      </c>
      <c r="D62" t="s">
        <v>19</v>
      </c>
      <c r="E62" s="1">
        <v>26400</v>
      </c>
      <c r="F62" s="1">
        <v>28200</v>
      </c>
      <c r="G62" t="s">
        <v>21</v>
      </c>
      <c r="H62">
        <v>2.35</v>
      </c>
      <c r="I62" t="s">
        <v>20</v>
      </c>
      <c r="J62" s="1">
        <v>1450000</v>
      </c>
      <c r="K62" s="1">
        <v>1280000</v>
      </c>
      <c r="L62">
        <v>2.57</v>
      </c>
      <c r="N62">
        <v>0</v>
      </c>
      <c r="O62">
        <v>7.69</v>
      </c>
      <c r="P62" t="s">
        <v>21</v>
      </c>
    </row>
    <row r="63" spans="1:16" x14ac:dyDescent="0.2">
      <c r="A63" t="s">
        <v>16</v>
      </c>
      <c r="B63" t="s">
        <v>17</v>
      </c>
      <c r="C63" t="s">
        <v>18</v>
      </c>
      <c r="D63" t="s">
        <v>19</v>
      </c>
      <c r="E63" s="1">
        <v>20.7</v>
      </c>
      <c r="F63" s="1">
        <v>15</v>
      </c>
      <c r="G63">
        <v>0</v>
      </c>
      <c r="H63">
        <v>2.34</v>
      </c>
      <c r="I63" t="s">
        <v>20</v>
      </c>
      <c r="J63" s="1">
        <v>3630</v>
      </c>
      <c r="K63" s="1">
        <v>2270</v>
      </c>
      <c r="L63">
        <v>2.57</v>
      </c>
      <c r="N63">
        <v>0</v>
      </c>
      <c r="O63" t="s">
        <v>21</v>
      </c>
      <c r="P63" t="s">
        <v>21</v>
      </c>
    </row>
    <row r="64" spans="1:16" x14ac:dyDescent="0.2">
      <c r="A64" t="s">
        <v>16</v>
      </c>
      <c r="B64" t="s">
        <v>17</v>
      </c>
      <c r="C64" t="s">
        <v>18</v>
      </c>
      <c r="D64" t="s">
        <v>19</v>
      </c>
      <c r="E64" s="1">
        <v>51.7</v>
      </c>
      <c r="F64" s="1">
        <v>31</v>
      </c>
      <c r="G64">
        <v>0</v>
      </c>
      <c r="H64">
        <v>2.36</v>
      </c>
      <c r="I64" t="s">
        <v>20</v>
      </c>
      <c r="J64" s="1">
        <v>3860</v>
      </c>
      <c r="K64" s="1">
        <v>2600</v>
      </c>
      <c r="L64">
        <v>2.57</v>
      </c>
      <c r="N64">
        <v>0</v>
      </c>
      <c r="O64" t="s">
        <v>21</v>
      </c>
      <c r="P64" t="s">
        <v>21</v>
      </c>
    </row>
    <row r="65" spans="1:16" x14ac:dyDescent="0.2">
      <c r="A65" t="s">
        <v>117</v>
      </c>
      <c r="B65" t="s">
        <v>24</v>
      </c>
      <c r="C65" t="s">
        <v>18</v>
      </c>
      <c r="D65" t="s">
        <v>19</v>
      </c>
      <c r="E65" s="1">
        <v>19700</v>
      </c>
      <c r="F65" s="1">
        <v>20100</v>
      </c>
      <c r="G65" t="s">
        <v>21</v>
      </c>
      <c r="H65">
        <v>2.35</v>
      </c>
      <c r="I65" t="s">
        <v>20</v>
      </c>
      <c r="J65" s="1">
        <v>1450000</v>
      </c>
      <c r="K65" s="1">
        <v>1320000</v>
      </c>
      <c r="L65">
        <v>2.57</v>
      </c>
      <c r="N65">
        <v>0</v>
      </c>
      <c r="O65">
        <v>5.48</v>
      </c>
      <c r="P65" t="s">
        <v>21</v>
      </c>
    </row>
    <row r="66" spans="1:16" x14ac:dyDescent="0.2">
      <c r="A66" t="s">
        <v>118</v>
      </c>
      <c r="B66" t="s">
        <v>24</v>
      </c>
      <c r="C66" t="s">
        <v>18</v>
      </c>
      <c r="D66" t="s">
        <v>19</v>
      </c>
      <c r="E66" s="1">
        <v>20600</v>
      </c>
      <c r="F66" s="1">
        <v>21000</v>
      </c>
      <c r="G66" t="s">
        <v>21</v>
      </c>
      <c r="H66">
        <v>2.35</v>
      </c>
      <c r="I66" t="s">
        <v>20</v>
      </c>
      <c r="J66" s="1">
        <v>1490000</v>
      </c>
      <c r="K66" s="1">
        <v>1370000</v>
      </c>
      <c r="L66">
        <v>2.57</v>
      </c>
      <c r="N66">
        <v>0</v>
      </c>
      <c r="O66">
        <v>5.57</v>
      </c>
      <c r="P66" t="s">
        <v>21</v>
      </c>
    </row>
    <row r="67" spans="1:16" x14ac:dyDescent="0.2">
      <c r="A67" t="s">
        <v>119</v>
      </c>
      <c r="B67" t="s">
        <v>24</v>
      </c>
      <c r="C67" t="s">
        <v>18</v>
      </c>
      <c r="D67" t="s">
        <v>19</v>
      </c>
      <c r="E67" s="1">
        <v>17600</v>
      </c>
      <c r="F67" s="1">
        <v>16700</v>
      </c>
      <c r="G67" t="s">
        <v>21</v>
      </c>
      <c r="H67">
        <v>2.35</v>
      </c>
      <c r="I67" t="s">
        <v>20</v>
      </c>
      <c r="J67" s="1">
        <v>1480000</v>
      </c>
      <c r="K67" s="1">
        <v>1010000</v>
      </c>
      <c r="L67">
        <v>2.57</v>
      </c>
      <c r="N67">
        <v>0</v>
      </c>
      <c r="O67">
        <v>4.5999999999999996</v>
      </c>
      <c r="P67" t="s">
        <v>21</v>
      </c>
    </row>
    <row r="68" spans="1:16" x14ac:dyDescent="0.2">
      <c r="A68" t="s">
        <v>120</v>
      </c>
      <c r="B68" t="s">
        <v>24</v>
      </c>
      <c r="C68" t="s">
        <v>18</v>
      </c>
      <c r="D68" t="s">
        <v>19</v>
      </c>
      <c r="E68" s="1">
        <v>25500</v>
      </c>
      <c r="F68" s="1">
        <v>20800</v>
      </c>
      <c r="G68" t="s">
        <v>21</v>
      </c>
      <c r="H68">
        <v>2.35</v>
      </c>
      <c r="I68" t="s">
        <v>20</v>
      </c>
      <c r="J68" s="1">
        <v>1470000</v>
      </c>
      <c r="K68" s="1">
        <v>996000</v>
      </c>
      <c r="L68">
        <v>2.56</v>
      </c>
      <c r="N68">
        <v>0</v>
      </c>
      <c r="O68">
        <v>7.32</v>
      </c>
      <c r="P68" t="s">
        <v>21</v>
      </c>
    </row>
    <row r="69" spans="1:16" x14ac:dyDescent="0.2">
      <c r="A69" t="s">
        <v>121</v>
      </c>
      <c r="B69" t="s">
        <v>24</v>
      </c>
      <c r="C69" t="s">
        <v>18</v>
      </c>
      <c r="D69" t="s">
        <v>19</v>
      </c>
      <c r="E69" s="1">
        <v>30600</v>
      </c>
      <c r="F69" s="1">
        <v>30500</v>
      </c>
      <c r="G69" t="s">
        <v>21</v>
      </c>
      <c r="H69">
        <v>2.35</v>
      </c>
      <c r="I69" t="s">
        <v>20</v>
      </c>
      <c r="J69" s="1">
        <v>1510000</v>
      </c>
      <c r="K69" s="1">
        <v>1380000</v>
      </c>
      <c r="L69">
        <v>2.57</v>
      </c>
      <c r="N69">
        <v>0</v>
      </c>
      <c r="O69">
        <v>8.73</v>
      </c>
      <c r="P69" t="s">
        <v>21</v>
      </c>
    </row>
    <row r="70" spans="1:16" x14ac:dyDescent="0.2">
      <c r="A70" t="s">
        <v>122</v>
      </c>
      <c r="B70" t="s">
        <v>24</v>
      </c>
      <c r="C70" t="s">
        <v>18</v>
      </c>
      <c r="D70" t="s">
        <v>19</v>
      </c>
      <c r="E70" s="1">
        <v>27500</v>
      </c>
      <c r="F70" s="1">
        <v>19700</v>
      </c>
      <c r="G70" t="s">
        <v>21</v>
      </c>
      <c r="H70">
        <v>2.35</v>
      </c>
      <c r="I70" t="s">
        <v>20</v>
      </c>
      <c r="J70" s="1">
        <v>1580000</v>
      </c>
      <c r="K70" s="1">
        <v>1220000</v>
      </c>
      <c r="L70">
        <v>2.56</v>
      </c>
      <c r="N70">
        <v>0</v>
      </c>
      <c r="O70">
        <v>7.33</v>
      </c>
      <c r="P70" t="s">
        <v>21</v>
      </c>
    </row>
    <row r="71" spans="1:16" x14ac:dyDescent="0.2">
      <c r="A71" t="s">
        <v>123</v>
      </c>
      <c r="B71" t="s">
        <v>24</v>
      </c>
      <c r="C71" t="s">
        <v>18</v>
      </c>
      <c r="D71" t="s">
        <v>19</v>
      </c>
      <c r="E71" s="1">
        <v>19900</v>
      </c>
      <c r="F71" s="1">
        <v>19000</v>
      </c>
      <c r="G71" t="s">
        <v>21</v>
      </c>
      <c r="H71">
        <v>2.35</v>
      </c>
      <c r="I71" t="s">
        <v>20</v>
      </c>
      <c r="J71" s="1">
        <v>1500000</v>
      </c>
      <c r="K71" s="1">
        <v>1100000</v>
      </c>
      <c r="L71">
        <v>2.57</v>
      </c>
      <c r="N71">
        <v>0</v>
      </c>
      <c r="O71">
        <v>5.31</v>
      </c>
      <c r="P71" t="s">
        <v>21</v>
      </c>
    </row>
    <row r="72" spans="1:16" x14ac:dyDescent="0.2">
      <c r="A72" t="s">
        <v>124</v>
      </c>
      <c r="B72" t="s">
        <v>24</v>
      </c>
      <c r="C72" t="s">
        <v>18</v>
      </c>
      <c r="D72" t="s">
        <v>19</v>
      </c>
      <c r="E72" s="1">
        <v>18800</v>
      </c>
      <c r="F72" s="1">
        <v>20200</v>
      </c>
      <c r="G72" t="s">
        <v>21</v>
      </c>
      <c r="H72">
        <v>2.35</v>
      </c>
      <c r="I72" t="s">
        <v>20</v>
      </c>
      <c r="J72" s="1">
        <v>1550000</v>
      </c>
      <c r="K72" s="1">
        <v>1350000</v>
      </c>
      <c r="L72">
        <v>2.57</v>
      </c>
      <c r="N72">
        <v>0</v>
      </c>
      <c r="O72">
        <v>4.72</v>
      </c>
      <c r="P72" t="s">
        <v>21</v>
      </c>
    </row>
    <row r="73" spans="1:16" x14ac:dyDescent="0.2">
      <c r="A73" t="s">
        <v>125</v>
      </c>
      <c r="B73" t="s">
        <v>24</v>
      </c>
      <c r="C73" t="s">
        <v>18</v>
      </c>
      <c r="D73" t="s">
        <v>19</v>
      </c>
      <c r="E73" s="1">
        <v>19300</v>
      </c>
      <c r="F73" s="1">
        <v>19400</v>
      </c>
      <c r="G73" t="s">
        <v>21</v>
      </c>
      <c r="H73">
        <v>2.35</v>
      </c>
      <c r="I73" t="s">
        <v>20</v>
      </c>
      <c r="J73" s="1">
        <v>1550000</v>
      </c>
      <c r="K73" s="1">
        <v>1240000</v>
      </c>
      <c r="L73">
        <v>2.57</v>
      </c>
      <c r="N73">
        <v>0</v>
      </c>
      <c r="O73">
        <v>4.92</v>
      </c>
      <c r="P73" t="s">
        <v>21</v>
      </c>
    </row>
    <row r="74" spans="1:16" x14ac:dyDescent="0.2">
      <c r="A74" t="s">
        <v>126</v>
      </c>
      <c r="B74" t="s">
        <v>24</v>
      </c>
      <c r="C74" t="s">
        <v>18</v>
      </c>
      <c r="D74" t="s">
        <v>19</v>
      </c>
      <c r="E74" s="1">
        <v>15100</v>
      </c>
      <c r="F74" s="1">
        <v>14200</v>
      </c>
      <c r="G74" t="s">
        <v>21</v>
      </c>
      <c r="H74">
        <v>2.35</v>
      </c>
      <c r="I74" t="s">
        <v>20</v>
      </c>
      <c r="J74" s="1">
        <v>1540000</v>
      </c>
      <c r="K74" s="1">
        <v>1130000</v>
      </c>
      <c r="L74">
        <v>2.57</v>
      </c>
      <c r="N74">
        <v>0</v>
      </c>
      <c r="O74">
        <v>3.62</v>
      </c>
      <c r="P74" t="s">
        <v>21</v>
      </c>
    </row>
    <row r="75" spans="1:16" x14ac:dyDescent="0.2">
      <c r="A75" t="s">
        <v>127</v>
      </c>
      <c r="B75" t="s">
        <v>24</v>
      </c>
      <c r="C75" t="s">
        <v>18</v>
      </c>
      <c r="D75" t="s">
        <v>19</v>
      </c>
      <c r="E75" s="1">
        <v>16500</v>
      </c>
      <c r="F75" s="1">
        <v>17500</v>
      </c>
      <c r="G75" t="s">
        <v>21</v>
      </c>
      <c r="H75">
        <v>2.35</v>
      </c>
      <c r="I75" t="s">
        <v>20</v>
      </c>
      <c r="J75" s="1">
        <v>1500000</v>
      </c>
      <c r="K75" s="1">
        <v>1290000</v>
      </c>
      <c r="L75">
        <v>2.57</v>
      </c>
      <c r="N75">
        <v>0</v>
      </c>
      <c r="O75">
        <v>4.22</v>
      </c>
      <c r="P75" t="s">
        <v>21</v>
      </c>
    </row>
    <row r="76" spans="1:16" x14ac:dyDescent="0.2">
      <c r="A76" t="s">
        <v>128</v>
      </c>
      <c r="B76" t="s">
        <v>24</v>
      </c>
      <c r="C76" t="s">
        <v>18</v>
      </c>
      <c r="D76" t="s">
        <v>19</v>
      </c>
      <c r="E76" s="1">
        <v>16200</v>
      </c>
      <c r="F76" s="1">
        <v>13200</v>
      </c>
      <c r="G76" t="s">
        <v>21</v>
      </c>
      <c r="H76">
        <v>2.35</v>
      </c>
      <c r="I76" t="s">
        <v>20</v>
      </c>
      <c r="J76" s="1">
        <v>1530000</v>
      </c>
      <c r="K76" s="1">
        <v>1040000</v>
      </c>
      <c r="L76">
        <v>2.56</v>
      </c>
      <c r="N76">
        <v>0</v>
      </c>
      <c r="O76">
        <v>3.99</v>
      </c>
      <c r="P76" t="s">
        <v>21</v>
      </c>
    </row>
    <row r="77" spans="1:16" x14ac:dyDescent="0.2">
      <c r="A77" t="s">
        <v>16</v>
      </c>
      <c r="B77" t="s">
        <v>17</v>
      </c>
      <c r="C77" t="s">
        <v>18</v>
      </c>
      <c r="D77" t="s">
        <v>19</v>
      </c>
      <c r="E77" s="1">
        <v>0</v>
      </c>
      <c r="F77" s="1">
        <v>0</v>
      </c>
      <c r="G77">
        <v>0</v>
      </c>
      <c r="H77">
        <v>0</v>
      </c>
      <c r="I77" t="s">
        <v>20</v>
      </c>
      <c r="J77" s="1">
        <v>4230</v>
      </c>
      <c r="K77" s="1">
        <v>2290</v>
      </c>
      <c r="L77">
        <v>2.56</v>
      </c>
      <c r="N77">
        <v>0</v>
      </c>
      <c r="O77" t="s">
        <v>21</v>
      </c>
      <c r="P77" t="s">
        <v>21</v>
      </c>
    </row>
    <row r="78" spans="1:16" x14ac:dyDescent="0.2">
      <c r="A78" t="s">
        <v>16</v>
      </c>
      <c r="B78" t="s">
        <v>17</v>
      </c>
      <c r="C78" t="s">
        <v>18</v>
      </c>
      <c r="D78" t="s">
        <v>19</v>
      </c>
      <c r="E78" s="1">
        <v>31</v>
      </c>
      <c r="F78" s="1">
        <v>27.2</v>
      </c>
      <c r="G78">
        <v>0</v>
      </c>
      <c r="H78">
        <v>2.35</v>
      </c>
      <c r="I78" t="s">
        <v>20</v>
      </c>
      <c r="J78" s="1">
        <v>3390</v>
      </c>
      <c r="K78" s="1">
        <v>2250</v>
      </c>
      <c r="L78">
        <v>2.57</v>
      </c>
      <c r="N78">
        <v>0</v>
      </c>
      <c r="O78" t="s">
        <v>21</v>
      </c>
      <c r="P78" t="s">
        <v>21</v>
      </c>
    </row>
    <row r="79" spans="1:16" x14ac:dyDescent="0.2">
      <c r="A79" t="s">
        <v>16</v>
      </c>
      <c r="B79" t="s">
        <v>17</v>
      </c>
      <c r="C79" t="s">
        <v>18</v>
      </c>
      <c r="D79" t="s">
        <v>19</v>
      </c>
      <c r="E79" s="1">
        <v>5.17</v>
      </c>
      <c r="F79" s="1">
        <v>6.67</v>
      </c>
      <c r="G79">
        <v>0</v>
      </c>
      <c r="H79">
        <v>2.31</v>
      </c>
      <c r="I79" t="s">
        <v>20</v>
      </c>
      <c r="J79" s="1">
        <v>3800</v>
      </c>
      <c r="K79" s="1">
        <v>2660</v>
      </c>
      <c r="L79">
        <v>2.57</v>
      </c>
      <c r="N79">
        <v>0</v>
      </c>
      <c r="O79" t="s">
        <v>21</v>
      </c>
      <c r="P79" t="s">
        <v>21</v>
      </c>
    </row>
    <row r="80" spans="1:16" x14ac:dyDescent="0.2">
      <c r="A80" t="s">
        <v>50</v>
      </c>
      <c r="B80" t="s">
        <v>51</v>
      </c>
      <c r="C80" t="s">
        <v>18</v>
      </c>
      <c r="D80" t="s">
        <v>19</v>
      </c>
      <c r="E80" s="1">
        <v>12100</v>
      </c>
      <c r="F80" s="1">
        <v>12300</v>
      </c>
      <c r="G80">
        <v>3</v>
      </c>
      <c r="H80">
        <v>2.35</v>
      </c>
      <c r="I80" t="s">
        <v>20</v>
      </c>
      <c r="J80" s="1">
        <v>1390000</v>
      </c>
      <c r="K80" s="1">
        <v>1290000</v>
      </c>
      <c r="L80">
        <v>2.57</v>
      </c>
      <c r="M80">
        <v>1</v>
      </c>
      <c r="N80">
        <v>0</v>
      </c>
      <c r="O80">
        <v>3.05</v>
      </c>
      <c r="P80">
        <v>102</v>
      </c>
    </row>
    <row r="81" spans="1:16" x14ac:dyDescent="0.2">
      <c r="A81" t="s">
        <v>52</v>
      </c>
      <c r="B81" t="s">
        <v>51</v>
      </c>
      <c r="C81" t="s">
        <v>18</v>
      </c>
      <c r="D81" t="s">
        <v>19</v>
      </c>
      <c r="E81" s="1">
        <v>83100</v>
      </c>
      <c r="F81" s="1">
        <v>69800</v>
      </c>
      <c r="G81">
        <v>30</v>
      </c>
      <c r="H81">
        <v>2.35</v>
      </c>
      <c r="I81" t="s">
        <v>20</v>
      </c>
      <c r="J81" s="1">
        <v>1360000</v>
      </c>
      <c r="K81" s="1">
        <v>926000</v>
      </c>
      <c r="L81">
        <v>2.57</v>
      </c>
      <c r="M81">
        <v>1</v>
      </c>
      <c r="N81">
        <v>0</v>
      </c>
      <c r="O81">
        <v>29.1</v>
      </c>
      <c r="P81">
        <v>96.9</v>
      </c>
    </row>
    <row r="82" spans="1:16" x14ac:dyDescent="0.2">
      <c r="A82" t="s">
        <v>53</v>
      </c>
      <c r="B82" t="s">
        <v>51</v>
      </c>
      <c r="C82" t="s">
        <v>18</v>
      </c>
      <c r="D82" t="s">
        <v>19</v>
      </c>
      <c r="E82" s="1">
        <v>699000</v>
      </c>
      <c r="F82" s="1">
        <v>657000</v>
      </c>
      <c r="G82">
        <v>300</v>
      </c>
      <c r="H82">
        <v>2.35</v>
      </c>
      <c r="I82" t="s">
        <v>20</v>
      </c>
      <c r="J82" s="1">
        <v>1360000</v>
      </c>
      <c r="K82" s="1">
        <v>1210000</v>
      </c>
      <c r="L82">
        <v>2.57</v>
      </c>
      <c r="M82">
        <v>1</v>
      </c>
      <c r="N82">
        <v>0</v>
      </c>
      <c r="O82">
        <v>288</v>
      </c>
      <c r="P82">
        <v>95.9</v>
      </c>
    </row>
    <row r="83" spans="1:16" x14ac:dyDescent="0.2">
      <c r="A83" t="s">
        <v>16</v>
      </c>
      <c r="B83" t="s">
        <v>17</v>
      </c>
      <c r="C83" t="s">
        <v>18</v>
      </c>
      <c r="D83" t="s">
        <v>19</v>
      </c>
      <c r="E83" s="1">
        <v>103</v>
      </c>
      <c r="F83" s="1">
        <v>64.900000000000006</v>
      </c>
      <c r="G83">
        <v>0</v>
      </c>
      <c r="H83">
        <v>2.34</v>
      </c>
      <c r="I83" t="s">
        <v>20</v>
      </c>
      <c r="J83" s="1">
        <v>3880</v>
      </c>
      <c r="K83" s="1">
        <v>2490</v>
      </c>
      <c r="L83">
        <v>2.57</v>
      </c>
      <c r="N83">
        <v>0</v>
      </c>
      <c r="O83" t="s">
        <v>21</v>
      </c>
      <c r="P83" t="s">
        <v>21</v>
      </c>
    </row>
    <row r="84" spans="1:16" x14ac:dyDescent="0.2">
      <c r="A84" t="s">
        <v>16</v>
      </c>
      <c r="B84" t="s">
        <v>17</v>
      </c>
      <c r="C84" t="s">
        <v>18</v>
      </c>
      <c r="D84" t="s">
        <v>19</v>
      </c>
      <c r="E84" s="1">
        <v>38.799999999999997</v>
      </c>
      <c r="F84" s="1">
        <v>25</v>
      </c>
      <c r="G84">
        <v>0</v>
      </c>
      <c r="H84">
        <v>2.34</v>
      </c>
      <c r="I84" t="s">
        <v>20</v>
      </c>
      <c r="J84" s="1">
        <v>3480</v>
      </c>
      <c r="K84" s="1">
        <v>2070</v>
      </c>
      <c r="L84">
        <v>2.57</v>
      </c>
      <c r="N84">
        <v>0</v>
      </c>
      <c r="O84" t="s">
        <v>21</v>
      </c>
      <c r="P84" t="s">
        <v>21</v>
      </c>
    </row>
    <row r="85" spans="1:16" x14ac:dyDescent="0.2">
      <c r="A85" t="s">
        <v>16</v>
      </c>
      <c r="B85" t="s">
        <v>17</v>
      </c>
      <c r="C85" t="s">
        <v>18</v>
      </c>
      <c r="D85" t="s">
        <v>19</v>
      </c>
      <c r="E85" s="1">
        <v>38.799999999999997</v>
      </c>
      <c r="F85" s="1">
        <v>49.9</v>
      </c>
      <c r="G85">
        <v>0</v>
      </c>
      <c r="H85">
        <v>2.38</v>
      </c>
      <c r="I85" t="s">
        <v>20</v>
      </c>
      <c r="J85" s="1">
        <v>3430</v>
      </c>
      <c r="K85" s="1">
        <v>2200</v>
      </c>
      <c r="L85">
        <v>2.57</v>
      </c>
      <c r="N85">
        <v>0</v>
      </c>
      <c r="O85" t="s">
        <v>21</v>
      </c>
      <c r="P85" t="s">
        <v>21</v>
      </c>
    </row>
    <row r="86" spans="1:16" x14ac:dyDescent="0.2">
      <c r="A86" t="s">
        <v>78</v>
      </c>
      <c r="B86" t="s">
        <v>24</v>
      </c>
      <c r="C86" t="s">
        <v>18</v>
      </c>
      <c r="D86" t="s">
        <v>19</v>
      </c>
      <c r="E86" s="1">
        <v>36900</v>
      </c>
      <c r="F86" s="1">
        <v>36900</v>
      </c>
      <c r="G86" t="s">
        <v>21</v>
      </c>
      <c r="H86">
        <v>2.35</v>
      </c>
      <c r="I86" t="s">
        <v>20</v>
      </c>
      <c r="J86" s="1">
        <v>1460000</v>
      </c>
      <c r="K86" s="1">
        <v>1130000</v>
      </c>
      <c r="L86">
        <v>2.57</v>
      </c>
      <c r="N86">
        <v>0</v>
      </c>
      <c r="O86">
        <v>11.2</v>
      </c>
      <c r="P86" t="s">
        <v>21</v>
      </c>
    </row>
    <row r="87" spans="1:16" x14ac:dyDescent="0.2">
      <c r="A87" t="s">
        <v>79</v>
      </c>
      <c r="B87" t="s">
        <v>24</v>
      </c>
      <c r="C87" t="s">
        <v>18</v>
      </c>
      <c r="D87" t="s">
        <v>19</v>
      </c>
      <c r="E87" s="1">
        <v>344000</v>
      </c>
      <c r="F87" s="1">
        <v>351000</v>
      </c>
      <c r="G87" t="s">
        <v>21</v>
      </c>
      <c r="H87">
        <v>2.35</v>
      </c>
      <c r="I87" t="s">
        <v>20</v>
      </c>
      <c r="J87" s="1">
        <v>1470000</v>
      </c>
      <c r="K87" s="1">
        <v>1290000</v>
      </c>
      <c r="L87">
        <v>2.57</v>
      </c>
      <c r="N87">
        <v>0</v>
      </c>
      <c r="O87">
        <v>119</v>
      </c>
      <c r="P87" t="s">
        <v>21</v>
      </c>
    </row>
    <row r="88" spans="1:16" x14ac:dyDescent="0.2">
      <c r="A88" t="s">
        <v>80</v>
      </c>
      <c r="B88" t="s">
        <v>24</v>
      </c>
      <c r="C88" t="s">
        <v>18</v>
      </c>
      <c r="D88" t="s">
        <v>19</v>
      </c>
      <c r="E88" s="1">
        <v>1740000</v>
      </c>
      <c r="F88" s="1">
        <v>1480000</v>
      </c>
      <c r="G88" t="s">
        <v>21</v>
      </c>
      <c r="H88">
        <v>2.35</v>
      </c>
      <c r="I88" t="s">
        <v>20</v>
      </c>
      <c r="J88" s="1">
        <v>1540000</v>
      </c>
      <c r="K88" s="1">
        <v>1450000</v>
      </c>
      <c r="L88">
        <v>2.57</v>
      </c>
      <c r="N88">
        <v>0</v>
      </c>
      <c r="O88">
        <v>1030</v>
      </c>
      <c r="P88" t="s">
        <v>21</v>
      </c>
    </row>
    <row r="89" spans="1:16" x14ac:dyDescent="0.2">
      <c r="A89" t="s">
        <v>16</v>
      </c>
      <c r="B89" t="s">
        <v>17</v>
      </c>
      <c r="C89" t="s">
        <v>18</v>
      </c>
      <c r="D89" t="s">
        <v>19</v>
      </c>
      <c r="E89" s="1">
        <v>326</v>
      </c>
      <c r="F89" s="1">
        <v>195</v>
      </c>
      <c r="G89">
        <v>0</v>
      </c>
      <c r="H89">
        <v>2.35</v>
      </c>
      <c r="I89" t="s">
        <v>20</v>
      </c>
      <c r="J89" s="1">
        <v>4670</v>
      </c>
      <c r="K89" s="1">
        <v>2760</v>
      </c>
      <c r="L89">
        <v>2.57</v>
      </c>
      <c r="N89">
        <v>0</v>
      </c>
      <c r="O89" t="s">
        <v>21</v>
      </c>
      <c r="P89" t="s">
        <v>21</v>
      </c>
    </row>
    <row r="90" spans="1:16" x14ac:dyDescent="0.2">
      <c r="A90" t="s">
        <v>16</v>
      </c>
      <c r="B90" t="s">
        <v>17</v>
      </c>
      <c r="C90" t="s">
        <v>18</v>
      </c>
      <c r="D90" t="s">
        <v>19</v>
      </c>
      <c r="E90" s="1">
        <v>93</v>
      </c>
      <c r="F90" s="1">
        <v>47.5</v>
      </c>
      <c r="G90">
        <v>0</v>
      </c>
      <c r="H90">
        <v>2.36</v>
      </c>
      <c r="I90" t="s">
        <v>20</v>
      </c>
      <c r="J90" s="1">
        <v>3300</v>
      </c>
      <c r="K90" s="1">
        <v>2040</v>
      </c>
      <c r="L90">
        <v>2.57</v>
      </c>
      <c r="N90">
        <v>0</v>
      </c>
      <c r="O90" t="s">
        <v>21</v>
      </c>
      <c r="P90" t="s">
        <v>21</v>
      </c>
    </row>
    <row r="91" spans="1:16" x14ac:dyDescent="0.2">
      <c r="A91" t="s">
        <v>16</v>
      </c>
      <c r="B91" t="s">
        <v>17</v>
      </c>
      <c r="C91" t="s">
        <v>18</v>
      </c>
      <c r="D91" t="s">
        <v>19</v>
      </c>
      <c r="E91" s="1">
        <v>94.6</v>
      </c>
      <c r="F91" s="1">
        <v>53.5</v>
      </c>
      <c r="G91">
        <v>0</v>
      </c>
      <c r="H91">
        <v>2.38</v>
      </c>
      <c r="I91" t="s">
        <v>20</v>
      </c>
      <c r="J91" s="1">
        <v>14700</v>
      </c>
      <c r="K91" s="1">
        <v>8530</v>
      </c>
      <c r="L91">
        <v>2.56</v>
      </c>
      <c r="N91">
        <v>0</v>
      </c>
      <c r="O91" t="s">
        <v>21</v>
      </c>
      <c r="P91" t="s">
        <v>21</v>
      </c>
    </row>
  </sheetData>
  <mergeCells count="23">
    <mergeCell ref="T10:U10"/>
    <mergeCell ref="V10:W10"/>
    <mergeCell ref="S17:S18"/>
    <mergeCell ref="T17:T18"/>
    <mergeCell ref="U17:Z17"/>
    <mergeCell ref="AA17:AF17"/>
    <mergeCell ref="S16:AF16"/>
    <mergeCell ref="AH17:AH18"/>
    <mergeCell ref="AI17:AI18"/>
    <mergeCell ref="AJ17:AJ18"/>
    <mergeCell ref="AK17:AL17"/>
    <mergeCell ref="AH19:AH22"/>
    <mergeCell ref="AI19:AI20"/>
    <mergeCell ref="AI21:AI22"/>
    <mergeCell ref="AH23:AH26"/>
    <mergeCell ref="AI23:AI24"/>
    <mergeCell ref="AI25:AI26"/>
    <mergeCell ref="AH27:AH30"/>
    <mergeCell ref="AI27:AI28"/>
    <mergeCell ref="AI29:AI30"/>
    <mergeCell ref="AH31:AH34"/>
    <mergeCell ref="AI31:AI32"/>
    <mergeCell ref="AI33:AI3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91"/>
  <sheetViews>
    <sheetView topLeftCell="O22" zoomScaleNormal="100" workbookViewId="0">
      <selection activeCell="AN46" sqref="AN46"/>
    </sheetView>
  </sheetViews>
  <sheetFormatPr baseColWidth="10" defaultColWidth="8.83203125" defaultRowHeight="15" x14ac:dyDescent="0.2"/>
  <cols>
    <col min="1" max="1" width="22.6640625" customWidth="1"/>
    <col min="5" max="6" width="9.1640625" style="1"/>
    <col min="10" max="11" width="9.1640625" style="1"/>
    <col min="19" max="19" width="13.6640625" customWidth="1"/>
    <col min="35" max="35" width="13.33203125" customWidth="1"/>
    <col min="36" max="36" width="11.5" customWidth="1"/>
    <col min="37" max="37" width="13.1640625" customWidth="1"/>
    <col min="38" max="38" width="13.5" customWidth="1"/>
  </cols>
  <sheetData>
    <row r="1" spans="1:32" x14ac:dyDescent="0.2">
      <c r="A1" t="s">
        <v>0</v>
      </c>
      <c r="B1" t="s">
        <v>1</v>
      </c>
      <c r="C1" t="s">
        <v>2</v>
      </c>
      <c r="D1" t="s">
        <v>3</v>
      </c>
      <c r="E1" s="1" t="s">
        <v>4</v>
      </c>
      <c r="F1" s="1" t="s">
        <v>5</v>
      </c>
      <c r="G1" t="s">
        <v>6</v>
      </c>
      <c r="H1" t="s">
        <v>7</v>
      </c>
      <c r="I1" t="s">
        <v>8</v>
      </c>
      <c r="J1" s="1" t="s">
        <v>9</v>
      </c>
      <c r="K1" s="1" t="s">
        <v>10</v>
      </c>
      <c r="L1" t="s">
        <v>11</v>
      </c>
      <c r="M1" t="s">
        <v>12</v>
      </c>
      <c r="N1" t="s">
        <v>13</v>
      </c>
      <c r="O1" t="s">
        <v>14</v>
      </c>
      <c r="P1" t="s">
        <v>15</v>
      </c>
      <c r="S1" s="2" t="s">
        <v>272</v>
      </c>
    </row>
    <row r="2" spans="1:32" x14ac:dyDescent="0.2">
      <c r="A2" t="s">
        <v>22</v>
      </c>
      <c r="B2" t="s">
        <v>22</v>
      </c>
      <c r="C2" t="s">
        <v>18</v>
      </c>
      <c r="D2" t="s">
        <v>129</v>
      </c>
      <c r="E2" s="1">
        <v>36.200000000000003</v>
      </c>
      <c r="F2" s="1">
        <v>46.7</v>
      </c>
      <c r="G2">
        <v>0</v>
      </c>
      <c r="H2">
        <v>2.2999999999999998</v>
      </c>
      <c r="I2" t="s">
        <v>20</v>
      </c>
      <c r="J2" s="1">
        <v>1250000</v>
      </c>
      <c r="K2" s="1">
        <v>1090000</v>
      </c>
      <c r="L2">
        <v>2.57</v>
      </c>
      <c r="N2">
        <v>0</v>
      </c>
      <c r="O2" t="s">
        <v>21</v>
      </c>
      <c r="P2" t="s">
        <v>21</v>
      </c>
      <c r="S2" t="s">
        <v>274</v>
      </c>
    </row>
    <row r="3" spans="1:32" x14ac:dyDescent="0.2">
      <c r="A3" t="s">
        <v>22</v>
      </c>
      <c r="B3" t="s">
        <v>22</v>
      </c>
      <c r="C3" t="s">
        <v>18</v>
      </c>
      <c r="D3" t="s">
        <v>129</v>
      </c>
      <c r="E3" s="1">
        <v>74.900000000000006</v>
      </c>
      <c r="F3" s="1">
        <v>86.7</v>
      </c>
      <c r="G3">
        <v>0</v>
      </c>
      <c r="H3">
        <v>2.33</v>
      </c>
      <c r="I3" t="s">
        <v>20</v>
      </c>
      <c r="J3" s="1">
        <v>1250000</v>
      </c>
      <c r="K3" s="1">
        <v>1120000</v>
      </c>
      <c r="L3">
        <v>2.57</v>
      </c>
      <c r="N3">
        <v>0</v>
      </c>
      <c r="O3" t="s">
        <v>21</v>
      </c>
      <c r="P3" t="s">
        <v>21</v>
      </c>
      <c r="S3" t="s">
        <v>190</v>
      </c>
    </row>
    <row r="4" spans="1:32" x14ac:dyDescent="0.2">
      <c r="A4" t="s">
        <v>22</v>
      </c>
      <c r="B4" t="s">
        <v>22</v>
      </c>
      <c r="C4" t="s">
        <v>18</v>
      </c>
      <c r="D4" t="s">
        <v>129</v>
      </c>
      <c r="E4" s="1">
        <v>54.2</v>
      </c>
      <c r="F4" s="1">
        <v>53.6</v>
      </c>
      <c r="G4">
        <v>0</v>
      </c>
      <c r="H4">
        <v>2.3199999999999998</v>
      </c>
      <c r="I4" t="s">
        <v>20</v>
      </c>
      <c r="J4" s="1">
        <v>1310000</v>
      </c>
      <c r="K4" s="1">
        <v>1140000</v>
      </c>
      <c r="L4">
        <v>2.57</v>
      </c>
      <c r="N4">
        <v>0</v>
      </c>
      <c r="O4" t="s">
        <v>21</v>
      </c>
      <c r="P4" t="s">
        <v>21</v>
      </c>
      <c r="S4" t="s">
        <v>191</v>
      </c>
    </row>
    <row r="5" spans="1:32" x14ac:dyDescent="0.2">
      <c r="A5" t="s">
        <v>16</v>
      </c>
      <c r="B5" t="s">
        <v>17</v>
      </c>
      <c r="C5" t="s">
        <v>18</v>
      </c>
      <c r="D5" t="s">
        <v>129</v>
      </c>
      <c r="E5" s="1">
        <v>10.3</v>
      </c>
      <c r="F5" s="1">
        <v>13.3</v>
      </c>
      <c r="G5">
        <v>0</v>
      </c>
      <c r="H5">
        <v>2.2599999999999998</v>
      </c>
      <c r="I5" t="s">
        <v>20</v>
      </c>
      <c r="J5" s="1">
        <v>3980</v>
      </c>
      <c r="K5" s="1">
        <v>1540</v>
      </c>
      <c r="L5">
        <v>2.56</v>
      </c>
      <c r="N5">
        <v>0</v>
      </c>
      <c r="O5" t="s">
        <v>21</v>
      </c>
      <c r="P5" t="s">
        <v>21</v>
      </c>
      <c r="S5" s="3" t="s">
        <v>192</v>
      </c>
      <c r="AD5" s="1"/>
    </row>
    <row r="6" spans="1:32" x14ac:dyDescent="0.2">
      <c r="A6" t="s">
        <v>16</v>
      </c>
      <c r="B6" t="s">
        <v>17</v>
      </c>
      <c r="C6" t="s">
        <v>18</v>
      </c>
      <c r="D6" t="s">
        <v>129</v>
      </c>
      <c r="E6" s="1">
        <v>0</v>
      </c>
      <c r="F6" s="1">
        <v>0</v>
      </c>
      <c r="G6">
        <v>0</v>
      </c>
      <c r="H6">
        <v>0</v>
      </c>
      <c r="I6" t="s">
        <v>20</v>
      </c>
      <c r="J6" s="1">
        <v>1580</v>
      </c>
      <c r="K6" s="1">
        <v>803</v>
      </c>
      <c r="L6">
        <v>2.57</v>
      </c>
      <c r="N6">
        <v>0</v>
      </c>
      <c r="O6" t="s">
        <v>21</v>
      </c>
      <c r="P6" t="s">
        <v>21</v>
      </c>
      <c r="S6" t="s">
        <v>193</v>
      </c>
      <c r="AD6" s="1"/>
    </row>
    <row r="7" spans="1:32" x14ac:dyDescent="0.2">
      <c r="A7" t="s">
        <v>23</v>
      </c>
      <c r="B7" t="s">
        <v>24</v>
      </c>
      <c r="C7" t="s">
        <v>18</v>
      </c>
      <c r="D7" t="s">
        <v>129</v>
      </c>
      <c r="E7" s="1">
        <v>191</v>
      </c>
      <c r="F7" s="1">
        <v>134</v>
      </c>
      <c r="G7" t="s">
        <v>21</v>
      </c>
      <c r="H7">
        <v>2.3199999999999998</v>
      </c>
      <c r="I7" t="s">
        <v>20</v>
      </c>
      <c r="J7" s="1">
        <v>1990000</v>
      </c>
      <c r="K7" s="1">
        <v>1340000</v>
      </c>
      <c r="L7">
        <v>2.57</v>
      </c>
      <c r="N7">
        <v>0</v>
      </c>
      <c r="O7">
        <v>3.5200000000000002E-2</v>
      </c>
      <c r="P7" t="s">
        <v>21</v>
      </c>
      <c r="S7" t="s">
        <v>275</v>
      </c>
      <c r="AD7" s="1"/>
    </row>
    <row r="8" spans="1:32" x14ac:dyDescent="0.2">
      <c r="A8" t="s">
        <v>26</v>
      </c>
      <c r="B8" t="s">
        <v>24</v>
      </c>
      <c r="C8" t="s">
        <v>18</v>
      </c>
      <c r="D8" t="s">
        <v>129</v>
      </c>
      <c r="E8" s="1">
        <v>170</v>
      </c>
      <c r="F8" s="1">
        <v>111</v>
      </c>
      <c r="G8" t="s">
        <v>21</v>
      </c>
      <c r="H8">
        <v>2.3199999999999998</v>
      </c>
      <c r="I8" t="s">
        <v>20</v>
      </c>
      <c r="J8" s="1">
        <v>1920000</v>
      </c>
      <c r="K8" s="1">
        <v>1560000</v>
      </c>
      <c r="L8">
        <v>2.56</v>
      </c>
      <c r="N8">
        <v>0</v>
      </c>
      <c r="O8">
        <v>3.1E-2</v>
      </c>
      <c r="P8" t="s">
        <v>21</v>
      </c>
      <c r="S8" t="s">
        <v>276</v>
      </c>
    </row>
    <row r="9" spans="1:32" x14ac:dyDescent="0.2">
      <c r="A9" t="s">
        <v>27</v>
      </c>
      <c r="B9" t="s">
        <v>24</v>
      </c>
      <c r="C9" t="s">
        <v>18</v>
      </c>
      <c r="D9" t="s">
        <v>129</v>
      </c>
      <c r="E9" s="1">
        <v>207</v>
      </c>
      <c r="F9" s="1">
        <v>105</v>
      </c>
      <c r="G9" t="s">
        <v>21</v>
      </c>
      <c r="H9">
        <v>2.3199999999999998</v>
      </c>
      <c r="I9" t="s">
        <v>20</v>
      </c>
      <c r="J9" s="1">
        <v>1970000</v>
      </c>
      <c r="K9" s="1">
        <v>1480000</v>
      </c>
      <c r="L9">
        <v>2.56</v>
      </c>
      <c r="N9">
        <v>0</v>
      </c>
      <c r="O9">
        <v>4.0500000000000001E-2</v>
      </c>
      <c r="P9" t="s">
        <v>21</v>
      </c>
    </row>
    <row r="10" spans="1:32" x14ac:dyDescent="0.2">
      <c r="A10" t="s">
        <v>28</v>
      </c>
      <c r="B10" t="s">
        <v>24</v>
      </c>
      <c r="C10" t="s">
        <v>18</v>
      </c>
      <c r="D10" t="s">
        <v>129</v>
      </c>
      <c r="E10" s="1">
        <v>171</v>
      </c>
      <c r="F10" s="1">
        <v>115</v>
      </c>
      <c r="G10" t="s">
        <v>21</v>
      </c>
      <c r="H10">
        <v>2.3199999999999998</v>
      </c>
      <c r="I10" t="s">
        <v>20</v>
      </c>
      <c r="J10" s="1">
        <v>1970000</v>
      </c>
      <c r="K10" s="1">
        <v>1450000</v>
      </c>
      <c r="L10">
        <v>2.57</v>
      </c>
      <c r="N10">
        <v>0</v>
      </c>
      <c r="O10">
        <v>2.98E-2</v>
      </c>
      <c r="P10" t="s">
        <v>21</v>
      </c>
      <c r="T10" s="293" t="s">
        <v>180</v>
      </c>
      <c r="U10" s="293"/>
      <c r="V10" s="293" t="s">
        <v>273</v>
      </c>
      <c r="W10" s="293"/>
      <c r="X10" s="4"/>
      <c r="Y10" s="4"/>
      <c r="Z10" s="4"/>
    </row>
    <row r="11" spans="1:32" x14ac:dyDescent="0.2">
      <c r="A11" t="s">
        <v>29</v>
      </c>
      <c r="B11" t="s">
        <v>24</v>
      </c>
      <c r="C11" t="s">
        <v>18</v>
      </c>
      <c r="D11" t="s">
        <v>129</v>
      </c>
      <c r="E11" s="1">
        <v>920</v>
      </c>
      <c r="F11" s="1">
        <v>601</v>
      </c>
      <c r="G11" t="s">
        <v>21</v>
      </c>
      <c r="H11">
        <v>2.2999999999999998</v>
      </c>
      <c r="I11" t="s">
        <v>20</v>
      </c>
      <c r="J11" s="1">
        <v>2000000</v>
      </c>
      <c r="K11" s="1">
        <v>1580000</v>
      </c>
      <c r="L11">
        <v>2.56</v>
      </c>
      <c r="N11">
        <v>0</v>
      </c>
      <c r="O11">
        <v>0.249</v>
      </c>
      <c r="P11" t="s">
        <v>21</v>
      </c>
      <c r="T11" s="4" t="s">
        <v>182</v>
      </c>
      <c r="U11" s="4" t="s">
        <v>183</v>
      </c>
      <c r="V11" s="4" t="s">
        <v>184</v>
      </c>
      <c r="W11" s="4" t="s">
        <v>182</v>
      </c>
      <c r="X11" s="4" t="s">
        <v>183</v>
      </c>
      <c r="Y11" s="4" t="s">
        <v>184</v>
      </c>
      <c r="Z11" s="4" t="s">
        <v>185</v>
      </c>
    </row>
    <row r="12" spans="1:32" x14ac:dyDescent="0.2">
      <c r="A12" t="s">
        <v>30</v>
      </c>
      <c r="B12" t="s">
        <v>24</v>
      </c>
      <c r="C12" t="s">
        <v>18</v>
      </c>
      <c r="D12" t="s">
        <v>129</v>
      </c>
      <c r="E12" s="1">
        <v>96.1</v>
      </c>
      <c r="F12" s="1">
        <v>93.3</v>
      </c>
      <c r="G12" t="s">
        <v>21</v>
      </c>
      <c r="H12">
        <v>2.2999999999999998</v>
      </c>
      <c r="I12" t="s">
        <v>20</v>
      </c>
      <c r="J12" s="1">
        <v>1970000</v>
      </c>
      <c r="K12" s="1">
        <v>1380000</v>
      </c>
      <c r="L12">
        <v>2.57</v>
      </c>
      <c r="N12">
        <v>0</v>
      </c>
      <c r="O12">
        <v>7.5700000000000003E-3</v>
      </c>
      <c r="P12" t="s">
        <v>21</v>
      </c>
      <c r="S12" t="s">
        <v>186</v>
      </c>
      <c r="T12" s="1">
        <v>35000</v>
      </c>
      <c r="U12" s="1">
        <v>1460000</v>
      </c>
      <c r="V12" s="1">
        <f>T12/U12</f>
        <v>2.3972602739726026E-2</v>
      </c>
      <c r="W12" s="1">
        <v>24700</v>
      </c>
      <c r="X12" s="1">
        <v>1410000</v>
      </c>
      <c r="Y12">
        <f>W12/X12</f>
        <v>1.7517730496453901E-2</v>
      </c>
      <c r="Z12" s="5">
        <f>Y12/V12</f>
        <v>0.73073961499493423</v>
      </c>
    </row>
    <row r="13" spans="1:32" x14ac:dyDescent="0.2">
      <c r="A13" t="s">
        <v>31</v>
      </c>
      <c r="B13" t="s">
        <v>24</v>
      </c>
      <c r="C13" t="s">
        <v>18</v>
      </c>
      <c r="D13" t="s">
        <v>129</v>
      </c>
      <c r="E13" s="1">
        <v>388</v>
      </c>
      <c r="F13" s="1">
        <v>203</v>
      </c>
      <c r="G13" t="s">
        <v>21</v>
      </c>
      <c r="H13">
        <v>2.2999999999999998</v>
      </c>
      <c r="I13" t="s">
        <v>20</v>
      </c>
      <c r="J13" s="1">
        <v>2080000</v>
      </c>
      <c r="K13" s="1">
        <v>1720000</v>
      </c>
      <c r="L13">
        <v>2.56</v>
      </c>
      <c r="N13">
        <v>0</v>
      </c>
      <c r="O13">
        <v>8.7999999999999995E-2</v>
      </c>
      <c r="P13" t="s">
        <v>21</v>
      </c>
      <c r="S13" t="s">
        <v>187</v>
      </c>
      <c r="T13" s="1">
        <v>327000</v>
      </c>
      <c r="U13" s="1">
        <v>1570000</v>
      </c>
      <c r="V13" s="1">
        <f t="shared" ref="V13:V14" si="0">T13/U13</f>
        <v>0.20828025477707007</v>
      </c>
      <c r="W13" s="1">
        <v>239000</v>
      </c>
      <c r="X13" s="1">
        <v>1420000</v>
      </c>
      <c r="Y13">
        <f t="shared" ref="Y13:Y14" si="1">W13/X13</f>
        <v>0.16830985915492958</v>
      </c>
      <c r="Z13" s="5">
        <f t="shared" ref="Z13:Z14" si="2">Y13/V13</f>
        <v>0.80809320756342329</v>
      </c>
    </row>
    <row r="14" spans="1:32" x14ac:dyDescent="0.2">
      <c r="A14" t="s">
        <v>32</v>
      </c>
      <c r="B14" t="s">
        <v>24</v>
      </c>
      <c r="C14" t="s">
        <v>18</v>
      </c>
      <c r="D14" t="s">
        <v>129</v>
      </c>
      <c r="E14" s="1">
        <v>209</v>
      </c>
      <c r="F14" s="1">
        <v>220</v>
      </c>
      <c r="G14" t="s">
        <v>21</v>
      </c>
      <c r="H14">
        <v>2.31</v>
      </c>
      <c r="I14" t="s">
        <v>20</v>
      </c>
      <c r="J14" s="1">
        <v>1920000</v>
      </c>
      <c r="K14" s="1">
        <v>1690000</v>
      </c>
      <c r="L14">
        <v>2.56</v>
      </c>
      <c r="N14">
        <v>0</v>
      </c>
      <c r="O14">
        <v>4.3099999999999999E-2</v>
      </c>
      <c r="P14" t="s">
        <v>21</v>
      </c>
      <c r="S14" t="s">
        <v>188</v>
      </c>
      <c r="T14" s="1">
        <v>2130000</v>
      </c>
      <c r="U14" s="1">
        <v>1580000</v>
      </c>
      <c r="V14" s="1">
        <f t="shared" si="0"/>
        <v>1.3481012658227849</v>
      </c>
      <c r="W14" s="1">
        <v>1660000</v>
      </c>
      <c r="X14" s="1">
        <v>1480000</v>
      </c>
      <c r="Y14">
        <f t="shared" si="1"/>
        <v>1.1216216216216217</v>
      </c>
      <c r="Z14" s="5">
        <f t="shared" si="2"/>
        <v>0.83200101509960667</v>
      </c>
    </row>
    <row r="15" spans="1:32" ht="16" thickBot="1" x14ac:dyDescent="0.25">
      <c r="A15" t="s">
        <v>33</v>
      </c>
      <c r="B15" t="s">
        <v>24</v>
      </c>
      <c r="C15" t="s">
        <v>18</v>
      </c>
      <c r="D15" t="s">
        <v>129</v>
      </c>
      <c r="E15" s="1">
        <v>178</v>
      </c>
      <c r="F15" s="1">
        <v>175</v>
      </c>
      <c r="G15" t="s">
        <v>21</v>
      </c>
      <c r="H15">
        <v>2.2999999999999998</v>
      </c>
      <c r="I15" t="s">
        <v>20</v>
      </c>
      <c r="J15" s="1">
        <v>1940000</v>
      </c>
      <c r="K15" s="1">
        <v>1350000</v>
      </c>
      <c r="L15">
        <v>2.57</v>
      </c>
      <c r="N15">
        <v>0</v>
      </c>
      <c r="O15">
        <v>3.2800000000000003E-2</v>
      </c>
      <c r="P15" t="s">
        <v>21</v>
      </c>
      <c r="T15" s="1"/>
      <c r="U15" s="1"/>
      <c r="V15" s="1"/>
      <c r="W15" s="1"/>
      <c r="X15" s="1"/>
      <c r="Z15" s="5"/>
    </row>
    <row r="16" spans="1:32" ht="16" thickBot="1" x14ac:dyDescent="0.25">
      <c r="A16" t="s">
        <v>34</v>
      </c>
      <c r="B16" t="s">
        <v>24</v>
      </c>
      <c r="C16" t="s">
        <v>18</v>
      </c>
      <c r="D16" t="s">
        <v>129</v>
      </c>
      <c r="E16" s="1">
        <v>165</v>
      </c>
      <c r="F16" s="1">
        <v>134</v>
      </c>
      <c r="G16" t="s">
        <v>21</v>
      </c>
      <c r="H16">
        <v>2.2999999999999998</v>
      </c>
      <c r="I16" t="s">
        <v>20</v>
      </c>
      <c r="J16" s="1">
        <v>2040000</v>
      </c>
      <c r="K16" s="1">
        <v>1610000</v>
      </c>
      <c r="L16">
        <v>2.56</v>
      </c>
      <c r="N16">
        <v>0</v>
      </c>
      <c r="O16">
        <v>2.64E-2</v>
      </c>
      <c r="P16" t="s">
        <v>21</v>
      </c>
      <c r="S16" s="300" t="s">
        <v>277</v>
      </c>
      <c r="T16" s="301"/>
      <c r="U16" s="301"/>
      <c r="V16" s="301"/>
      <c r="W16" s="301"/>
      <c r="X16" s="301"/>
      <c r="Y16" s="301"/>
      <c r="Z16" s="301"/>
      <c r="AA16" s="301"/>
      <c r="AB16" s="301"/>
      <c r="AC16" s="301"/>
      <c r="AD16" s="301"/>
      <c r="AE16" s="301"/>
      <c r="AF16" s="302"/>
    </row>
    <row r="17" spans="1:39" ht="16" thickBot="1" x14ac:dyDescent="0.25">
      <c r="A17" t="s">
        <v>35</v>
      </c>
      <c r="B17" t="s">
        <v>24</v>
      </c>
      <c r="C17" t="s">
        <v>18</v>
      </c>
      <c r="D17" t="s">
        <v>129</v>
      </c>
      <c r="E17" s="1">
        <v>320</v>
      </c>
      <c r="F17" s="1">
        <v>133</v>
      </c>
      <c r="G17" t="s">
        <v>21</v>
      </c>
      <c r="H17">
        <v>2.2999999999999998</v>
      </c>
      <c r="I17" t="s">
        <v>20</v>
      </c>
      <c r="J17" s="1">
        <v>1970000</v>
      </c>
      <c r="K17" s="1">
        <v>1580000</v>
      </c>
      <c r="L17">
        <v>2.56</v>
      </c>
      <c r="N17">
        <v>0</v>
      </c>
      <c r="O17">
        <v>7.4499999999999997E-2</v>
      </c>
      <c r="P17" t="s">
        <v>21</v>
      </c>
      <c r="S17" s="269" t="s">
        <v>196</v>
      </c>
      <c r="T17" s="295" t="s">
        <v>197</v>
      </c>
      <c r="U17" s="297" t="s">
        <v>245</v>
      </c>
      <c r="V17" s="298"/>
      <c r="W17" s="298"/>
      <c r="X17" s="298"/>
      <c r="Y17" s="298"/>
      <c r="Z17" s="299"/>
      <c r="AA17" s="300" t="s">
        <v>290</v>
      </c>
      <c r="AB17" s="301"/>
      <c r="AC17" s="301"/>
      <c r="AD17" s="301"/>
      <c r="AE17" s="301"/>
      <c r="AF17" s="302"/>
      <c r="AH17" s="268" t="s">
        <v>196</v>
      </c>
      <c r="AI17" s="291" t="s">
        <v>197</v>
      </c>
      <c r="AJ17" s="270" t="s">
        <v>422</v>
      </c>
      <c r="AK17" s="272" t="s">
        <v>277</v>
      </c>
      <c r="AL17" s="273"/>
      <c r="AM17" s="148"/>
    </row>
    <row r="18" spans="1:39" ht="40" thickBot="1" x14ac:dyDescent="0.25">
      <c r="A18" t="s">
        <v>36</v>
      </c>
      <c r="B18" t="s">
        <v>24</v>
      </c>
      <c r="C18" t="s">
        <v>18</v>
      </c>
      <c r="D18" t="s">
        <v>129</v>
      </c>
      <c r="E18" s="1">
        <v>101</v>
      </c>
      <c r="F18" s="1">
        <v>80.099999999999994</v>
      </c>
      <c r="G18" t="s">
        <v>21</v>
      </c>
      <c r="H18">
        <v>2.3199999999999998</v>
      </c>
      <c r="I18" t="s">
        <v>20</v>
      </c>
      <c r="J18" s="1">
        <v>1870000</v>
      </c>
      <c r="K18" s="1">
        <v>1310000</v>
      </c>
      <c r="L18">
        <v>2.57</v>
      </c>
      <c r="N18">
        <v>0</v>
      </c>
      <c r="O18">
        <v>1.0500000000000001E-2</v>
      </c>
      <c r="P18" t="s">
        <v>21</v>
      </c>
      <c r="S18" s="294"/>
      <c r="T18" s="296"/>
      <c r="U18" s="6" t="s">
        <v>199</v>
      </c>
      <c r="V18" s="7" t="s">
        <v>200</v>
      </c>
      <c r="W18" s="8" t="s">
        <v>201</v>
      </c>
      <c r="X18" s="9" t="s">
        <v>202</v>
      </c>
      <c r="Y18" s="10" t="s">
        <v>203</v>
      </c>
      <c r="Z18" s="11" t="s">
        <v>204</v>
      </c>
      <c r="AA18" s="6" t="s">
        <v>199</v>
      </c>
      <c r="AB18" s="7" t="s">
        <v>200</v>
      </c>
      <c r="AC18" s="8" t="s">
        <v>201</v>
      </c>
      <c r="AD18" s="9" t="s">
        <v>202</v>
      </c>
      <c r="AE18" s="10" t="s">
        <v>203</v>
      </c>
      <c r="AF18" s="11" t="s">
        <v>204</v>
      </c>
      <c r="AH18" s="269"/>
      <c r="AI18" s="292"/>
      <c r="AJ18" s="271"/>
      <c r="AK18" s="218" t="s">
        <v>292</v>
      </c>
      <c r="AL18" s="219" t="s">
        <v>204</v>
      </c>
      <c r="AM18" s="148"/>
    </row>
    <row r="19" spans="1:39" ht="18" thickTop="1" x14ac:dyDescent="0.2">
      <c r="A19" t="s">
        <v>16</v>
      </c>
      <c r="B19" t="s">
        <v>17</v>
      </c>
      <c r="C19" t="s">
        <v>18</v>
      </c>
      <c r="D19" t="s">
        <v>129</v>
      </c>
      <c r="E19" s="1">
        <v>5.17</v>
      </c>
      <c r="F19" s="1">
        <v>6.67</v>
      </c>
      <c r="G19">
        <v>0</v>
      </c>
      <c r="H19">
        <v>2.25</v>
      </c>
      <c r="I19" t="s">
        <v>20</v>
      </c>
      <c r="J19" s="1">
        <v>2060</v>
      </c>
      <c r="K19" s="1">
        <v>958</v>
      </c>
      <c r="L19">
        <v>2.56</v>
      </c>
      <c r="N19">
        <v>0</v>
      </c>
      <c r="O19" t="s">
        <v>21</v>
      </c>
      <c r="P19" t="s">
        <v>21</v>
      </c>
      <c r="S19" s="51" t="s">
        <v>205</v>
      </c>
      <c r="T19" s="12">
        <v>0</v>
      </c>
      <c r="U19" s="52" t="s">
        <v>209</v>
      </c>
      <c r="V19" s="67">
        <v>0</v>
      </c>
      <c r="W19" s="14">
        <v>1</v>
      </c>
      <c r="X19" s="13">
        <f>V19*W19</f>
        <v>0</v>
      </c>
      <c r="Y19" s="14">
        <f>AVERAGE(X19:X21)</f>
        <v>0</v>
      </c>
      <c r="Z19" s="15">
        <f>STDEV(X19:X21)</f>
        <v>0</v>
      </c>
      <c r="AA19" s="52" t="s">
        <v>247</v>
      </c>
      <c r="AB19" s="53">
        <v>0</v>
      </c>
      <c r="AC19" s="14">
        <v>1</v>
      </c>
      <c r="AD19" s="13">
        <f t="shared" ref="AD19:AD30" si="3">AB19*AC19</f>
        <v>0</v>
      </c>
      <c r="AE19" s="14">
        <f>AVERAGE(AD19:AD21)</f>
        <v>0</v>
      </c>
      <c r="AF19" s="15">
        <f>STDEV(AD19:AD21)</f>
        <v>0</v>
      </c>
      <c r="AH19" s="274" t="s">
        <v>205</v>
      </c>
      <c r="AI19" s="277">
        <v>0</v>
      </c>
      <c r="AJ19" s="153">
        <v>1</v>
      </c>
      <c r="AK19" s="76">
        <v>0</v>
      </c>
      <c r="AL19" s="156">
        <v>0</v>
      </c>
      <c r="AM19" s="148"/>
    </row>
    <row r="20" spans="1:39" ht="17" x14ac:dyDescent="0.2">
      <c r="A20" t="s">
        <v>37</v>
      </c>
      <c r="B20" t="s">
        <v>24</v>
      </c>
      <c r="C20" t="s">
        <v>18</v>
      </c>
      <c r="D20" t="s">
        <v>129</v>
      </c>
      <c r="E20" s="1">
        <v>54.2</v>
      </c>
      <c r="F20" s="1">
        <v>26.7</v>
      </c>
      <c r="G20" t="s">
        <v>21</v>
      </c>
      <c r="H20">
        <v>2.2999999999999998</v>
      </c>
      <c r="I20" t="s">
        <v>20</v>
      </c>
      <c r="J20" s="1">
        <v>1810000</v>
      </c>
      <c r="K20" s="1">
        <v>1620000</v>
      </c>
      <c r="L20">
        <v>2.57</v>
      </c>
      <c r="N20">
        <v>0</v>
      </c>
      <c r="O20" t="s">
        <v>25</v>
      </c>
      <c r="P20" t="s">
        <v>21</v>
      </c>
      <c r="S20" s="54" t="s">
        <v>205</v>
      </c>
      <c r="T20" s="16">
        <v>0</v>
      </c>
      <c r="U20" s="55" t="s">
        <v>210</v>
      </c>
      <c r="V20" s="68">
        <v>0</v>
      </c>
      <c r="W20" s="18">
        <v>1</v>
      </c>
      <c r="X20" s="17">
        <f t="shared" ref="X20:X42" si="4">V20*W20</f>
        <v>0</v>
      </c>
      <c r="Y20" s="18"/>
      <c r="Z20" s="19"/>
      <c r="AA20" s="55" t="s">
        <v>248</v>
      </c>
      <c r="AB20" s="26">
        <v>0</v>
      </c>
      <c r="AC20" s="18">
        <v>1</v>
      </c>
      <c r="AD20" s="17">
        <f t="shared" si="3"/>
        <v>0</v>
      </c>
      <c r="AE20" s="17"/>
      <c r="AF20" s="16"/>
      <c r="AH20" s="275"/>
      <c r="AI20" s="278"/>
      <c r="AJ20" s="151">
        <v>24</v>
      </c>
      <c r="AK20" s="150">
        <v>0</v>
      </c>
      <c r="AL20" s="157">
        <v>0</v>
      </c>
      <c r="AM20" s="148"/>
    </row>
    <row r="21" spans="1:39" ht="17" x14ac:dyDescent="0.2">
      <c r="A21" t="s">
        <v>38</v>
      </c>
      <c r="B21" t="s">
        <v>24</v>
      </c>
      <c r="C21" t="s">
        <v>18</v>
      </c>
      <c r="D21" t="s">
        <v>129</v>
      </c>
      <c r="E21" s="1">
        <v>51.7</v>
      </c>
      <c r="F21" s="1">
        <v>53.4</v>
      </c>
      <c r="G21" t="s">
        <v>21</v>
      </c>
      <c r="H21">
        <v>2.2999999999999998</v>
      </c>
      <c r="I21" t="s">
        <v>20</v>
      </c>
      <c r="J21" s="1">
        <v>1840000</v>
      </c>
      <c r="K21" s="1">
        <v>1300000</v>
      </c>
      <c r="L21">
        <v>2.57</v>
      </c>
      <c r="N21">
        <v>0</v>
      </c>
      <c r="O21" t="s">
        <v>25</v>
      </c>
      <c r="P21" t="s">
        <v>21</v>
      </c>
      <c r="S21" s="54" t="s">
        <v>205</v>
      </c>
      <c r="T21" s="16">
        <v>0</v>
      </c>
      <c r="U21" s="55" t="s">
        <v>211</v>
      </c>
      <c r="V21" s="68">
        <v>0</v>
      </c>
      <c r="W21" s="18">
        <v>1</v>
      </c>
      <c r="X21" s="17">
        <f>V21*W21</f>
        <v>0</v>
      </c>
      <c r="Y21" s="18"/>
      <c r="Z21" s="19"/>
      <c r="AA21" s="55" t="s">
        <v>249</v>
      </c>
      <c r="AB21" s="72">
        <v>0</v>
      </c>
      <c r="AC21" s="18">
        <v>1</v>
      </c>
      <c r="AD21" s="17">
        <f t="shared" si="3"/>
        <v>0</v>
      </c>
      <c r="AE21" s="17"/>
      <c r="AF21" s="16"/>
      <c r="AH21" s="275"/>
      <c r="AI21" s="279">
        <v>5</v>
      </c>
      <c r="AJ21" s="152">
        <v>1</v>
      </c>
      <c r="AK21" s="149">
        <v>1655</v>
      </c>
      <c r="AL21" s="158">
        <v>72.629195231669755</v>
      </c>
      <c r="AM21" s="148"/>
    </row>
    <row r="22" spans="1:39" ht="18" thickBot="1" x14ac:dyDescent="0.25">
      <c r="A22" t="s">
        <v>39</v>
      </c>
      <c r="B22" t="s">
        <v>24</v>
      </c>
      <c r="C22" t="s">
        <v>18</v>
      </c>
      <c r="D22" t="s">
        <v>129</v>
      </c>
      <c r="E22" s="1">
        <v>119</v>
      </c>
      <c r="F22" s="1">
        <v>120</v>
      </c>
      <c r="G22" t="s">
        <v>21</v>
      </c>
      <c r="H22">
        <v>2.33</v>
      </c>
      <c r="I22" t="s">
        <v>20</v>
      </c>
      <c r="J22" s="1">
        <v>1910000</v>
      </c>
      <c r="K22" s="1">
        <v>1640000</v>
      </c>
      <c r="L22">
        <v>2.57</v>
      </c>
      <c r="N22">
        <v>0</v>
      </c>
      <c r="O22">
        <v>1.55E-2</v>
      </c>
      <c r="P22" t="s">
        <v>21</v>
      </c>
      <c r="S22" s="60" t="s">
        <v>206</v>
      </c>
      <c r="T22" s="20">
        <v>0</v>
      </c>
      <c r="U22" s="61" t="s">
        <v>212</v>
      </c>
      <c r="V22" s="69">
        <v>0</v>
      </c>
      <c r="W22" s="23">
        <v>1</v>
      </c>
      <c r="X22" s="22">
        <f t="shared" si="4"/>
        <v>0</v>
      </c>
      <c r="Y22" s="23">
        <f>AVERAGE(X22:X24)</f>
        <v>0</v>
      </c>
      <c r="Z22" s="24">
        <f>STDEV(X22:X24)</f>
        <v>0</v>
      </c>
      <c r="AA22" s="61" t="s">
        <v>250</v>
      </c>
      <c r="AB22" s="62">
        <v>0</v>
      </c>
      <c r="AC22" s="23">
        <v>1</v>
      </c>
      <c r="AD22" s="22">
        <f t="shared" si="3"/>
        <v>0</v>
      </c>
      <c r="AE22" s="23">
        <f>AVERAGE(AD22:AD24)</f>
        <v>0</v>
      </c>
      <c r="AF22" s="24">
        <f>STDEV(AD22:AD24)</f>
        <v>0</v>
      </c>
      <c r="AH22" s="276"/>
      <c r="AI22" s="280"/>
      <c r="AJ22" s="154">
        <v>24</v>
      </c>
      <c r="AK22" s="155">
        <v>1430</v>
      </c>
      <c r="AL22" s="159">
        <v>118.21590417536889</v>
      </c>
      <c r="AM22" s="148"/>
    </row>
    <row r="23" spans="1:39" ht="17" x14ac:dyDescent="0.2">
      <c r="A23" t="s">
        <v>40</v>
      </c>
      <c r="B23" t="s">
        <v>24</v>
      </c>
      <c r="C23" t="s">
        <v>18</v>
      </c>
      <c r="D23" t="s">
        <v>129</v>
      </c>
      <c r="E23" s="1">
        <v>36.200000000000003</v>
      </c>
      <c r="F23" s="1">
        <v>22.5</v>
      </c>
      <c r="G23" t="s">
        <v>21</v>
      </c>
      <c r="H23">
        <v>2.2799999999999998</v>
      </c>
      <c r="I23" t="s">
        <v>20</v>
      </c>
      <c r="J23" s="1">
        <v>2010000</v>
      </c>
      <c r="K23" s="1">
        <v>1440000</v>
      </c>
      <c r="L23">
        <v>2.56</v>
      </c>
      <c r="N23">
        <v>0</v>
      </c>
      <c r="O23" t="s">
        <v>25</v>
      </c>
      <c r="P23" t="s">
        <v>21</v>
      </c>
      <c r="S23" s="54" t="s">
        <v>206</v>
      </c>
      <c r="T23" s="16">
        <v>0</v>
      </c>
      <c r="U23" s="55" t="s">
        <v>213</v>
      </c>
      <c r="V23" s="68">
        <v>0</v>
      </c>
      <c r="W23" s="18">
        <v>1</v>
      </c>
      <c r="X23" s="17">
        <f t="shared" si="4"/>
        <v>0</v>
      </c>
      <c r="Y23" s="18"/>
      <c r="Z23" s="19"/>
      <c r="AA23" s="55" t="s">
        <v>251</v>
      </c>
      <c r="AB23" s="72">
        <v>0</v>
      </c>
      <c r="AC23" s="18">
        <v>1</v>
      </c>
      <c r="AD23" s="17">
        <f t="shared" si="3"/>
        <v>0</v>
      </c>
      <c r="AE23" s="17"/>
      <c r="AF23" s="16"/>
      <c r="AH23" s="265" t="s">
        <v>206</v>
      </c>
      <c r="AI23" s="265">
        <v>0</v>
      </c>
      <c r="AJ23" s="153">
        <v>1</v>
      </c>
      <c r="AK23" s="79">
        <v>0</v>
      </c>
      <c r="AL23" s="80">
        <v>0</v>
      </c>
      <c r="AM23" s="148"/>
    </row>
    <row r="24" spans="1:39" ht="17" x14ac:dyDescent="0.2">
      <c r="A24" t="s">
        <v>41</v>
      </c>
      <c r="B24" t="s">
        <v>24</v>
      </c>
      <c r="C24" t="s">
        <v>18</v>
      </c>
      <c r="D24" t="s">
        <v>129</v>
      </c>
      <c r="E24" s="1">
        <v>163</v>
      </c>
      <c r="F24" s="1">
        <v>109</v>
      </c>
      <c r="G24" t="s">
        <v>21</v>
      </c>
      <c r="H24">
        <v>2.3199999999999998</v>
      </c>
      <c r="I24" t="s">
        <v>20</v>
      </c>
      <c r="J24" s="1">
        <v>1920000</v>
      </c>
      <c r="K24" s="1">
        <v>1480000</v>
      </c>
      <c r="L24">
        <v>2.56</v>
      </c>
      <c r="N24">
        <v>0</v>
      </c>
      <c r="O24">
        <v>2.86E-2</v>
      </c>
      <c r="P24" t="s">
        <v>21</v>
      </c>
      <c r="S24" s="63" t="s">
        <v>206</v>
      </c>
      <c r="T24" s="28">
        <v>0</v>
      </c>
      <c r="U24" s="64" t="s">
        <v>214</v>
      </c>
      <c r="V24" s="70">
        <v>0</v>
      </c>
      <c r="W24" s="36">
        <v>1</v>
      </c>
      <c r="X24" s="29">
        <f t="shared" si="4"/>
        <v>0</v>
      </c>
      <c r="Y24" s="36"/>
      <c r="Z24" s="37"/>
      <c r="AA24" s="64" t="s">
        <v>252</v>
      </c>
      <c r="AB24" s="73">
        <v>0</v>
      </c>
      <c r="AC24" s="36">
        <v>1</v>
      </c>
      <c r="AD24" s="29">
        <f t="shared" si="3"/>
        <v>0</v>
      </c>
      <c r="AE24" s="29"/>
      <c r="AF24" s="28"/>
      <c r="AH24" s="266"/>
      <c r="AI24" s="284"/>
      <c r="AJ24" s="151">
        <v>24</v>
      </c>
      <c r="AK24" s="150">
        <v>0</v>
      </c>
      <c r="AL24" s="157">
        <v>0</v>
      </c>
      <c r="AM24" s="148"/>
    </row>
    <row r="25" spans="1:39" ht="17" x14ac:dyDescent="0.2">
      <c r="A25" t="s">
        <v>42</v>
      </c>
      <c r="B25" t="s">
        <v>24</v>
      </c>
      <c r="C25" t="s">
        <v>18</v>
      </c>
      <c r="D25" t="s">
        <v>129</v>
      </c>
      <c r="E25" s="1">
        <v>160</v>
      </c>
      <c r="F25" s="1">
        <v>109</v>
      </c>
      <c r="G25" t="s">
        <v>21</v>
      </c>
      <c r="H25">
        <v>2.3199999999999998</v>
      </c>
      <c r="I25" t="s">
        <v>20</v>
      </c>
      <c r="J25" s="1">
        <v>1990000</v>
      </c>
      <c r="K25" s="1">
        <v>1570000</v>
      </c>
      <c r="L25">
        <v>2.56</v>
      </c>
      <c r="N25">
        <v>0</v>
      </c>
      <c r="O25">
        <v>2.6100000000000002E-2</v>
      </c>
      <c r="P25" t="s">
        <v>21</v>
      </c>
      <c r="S25" s="54" t="s">
        <v>207</v>
      </c>
      <c r="T25" s="16">
        <v>0</v>
      </c>
      <c r="U25" s="55" t="s">
        <v>215</v>
      </c>
      <c r="V25" s="68">
        <v>0</v>
      </c>
      <c r="W25" s="25">
        <v>1</v>
      </c>
      <c r="X25" s="17">
        <f t="shared" si="4"/>
        <v>0</v>
      </c>
      <c r="Y25" s="18">
        <f>AVERAGE(X25:X27)</f>
        <v>0</v>
      </c>
      <c r="Z25" s="19">
        <f>STDEV(X25:X27)</f>
        <v>0</v>
      </c>
      <c r="AA25" s="55" t="s">
        <v>253</v>
      </c>
      <c r="AB25" s="72">
        <v>0</v>
      </c>
      <c r="AC25" s="25">
        <v>1</v>
      </c>
      <c r="AD25" s="17">
        <f t="shared" si="3"/>
        <v>0</v>
      </c>
      <c r="AE25" s="18">
        <f>AVERAGE(AD25:AD27)</f>
        <v>0</v>
      </c>
      <c r="AF25" s="19">
        <f>STDEV(AD25:AD27)</f>
        <v>0</v>
      </c>
      <c r="AH25" s="266"/>
      <c r="AI25" s="285">
        <v>5</v>
      </c>
      <c r="AJ25" s="152">
        <v>1</v>
      </c>
      <c r="AK25" s="149">
        <v>1676.6666666666667</v>
      </c>
      <c r="AL25" s="158">
        <v>195.3415811683046</v>
      </c>
      <c r="AM25" s="148"/>
    </row>
    <row r="26" spans="1:39" ht="18" thickBot="1" x14ac:dyDescent="0.25">
      <c r="A26" t="s">
        <v>43</v>
      </c>
      <c r="B26" t="s">
        <v>24</v>
      </c>
      <c r="C26" t="s">
        <v>18</v>
      </c>
      <c r="D26" t="s">
        <v>129</v>
      </c>
      <c r="E26" s="1">
        <v>150</v>
      </c>
      <c r="F26" s="1">
        <v>127</v>
      </c>
      <c r="G26" t="s">
        <v>21</v>
      </c>
      <c r="H26">
        <v>2.33</v>
      </c>
      <c r="I26" t="s">
        <v>20</v>
      </c>
      <c r="J26" s="1">
        <v>1970000</v>
      </c>
      <c r="K26" s="1">
        <v>1610000</v>
      </c>
      <c r="L26">
        <v>2.57</v>
      </c>
      <c r="N26">
        <v>0</v>
      </c>
      <c r="O26">
        <v>2.3599999999999999E-2</v>
      </c>
      <c r="P26" t="s">
        <v>21</v>
      </c>
      <c r="S26" s="54" t="s">
        <v>207</v>
      </c>
      <c r="T26" s="16">
        <v>0</v>
      </c>
      <c r="U26" s="55" t="s">
        <v>216</v>
      </c>
      <c r="V26" s="68">
        <v>0</v>
      </c>
      <c r="W26" s="25">
        <v>1</v>
      </c>
      <c r="X26" s="49">
        <v>0</v>
      </c>
      <c r="Y26" s="26"/>
      <c r="Z26" s="27"/>
      <c r="AA26" s="55" t="s">
        <v>254</v>
      </c>
      <c r="AB26" s="72">
        <v>0</v>
      </c>
      <c r="AC26" s="25">
        <v>1</v>
      </c>
      <c r="AD26" s="17">
        <f t="shared" si="3"/>
        <v>0</v>
      </c>
      <c r="AE26" s="17"/>
      <c r="AF26" s="16"/>
      <c r="AH26" s="267"/>
      <c r="AI26" s="267"/>
      <c r="AJ26" s="152">
        <v>24</v>
      </c>
      <c r="AK26" s="155">
        <v>1300</v>
      </c>
      <c r="AL26" s="159">
        <v>130</v>
      </c>
      <c r="AM26" s="148"/>
    </row>
    <row r="27" spans="1:39" ht="17" x14ac:dyDescent="0.2">
      <c r="A27" t="s">
        <v>44</v>
      </c>
      <c r="B27" t="s">
        <v>24</v>
      </c>
      <c r="C27" t="s">
        <v>18</v>
      </c>
      <c r="D27" t="s">
        <v>129</v>
      </c>
      <c r="E27" s="1">
        <v>189</v>
      </c>
      <c r="F27" s="1">
        <v>130</v>
      </c>
      <c r="G27" t="s">
        <v>21</v>
      </c>
      <c r="H27">
        <v>2.3199999999999998</v>
      </c>
      <c r="I27" t="s">
        <v>20</v>
      </c>
      <c r="J27" s="1">
        <v>1950000</v>
      </c>
      <c r="K27" s="1">
        <v>1580000</v>
      </c>
      <c r="L27">
        <v>2.56</v>
      </c>
      <c r="N27">
        <v>0</v>
      </c>
      <c r="O27">
        <v>3.56E-2</v>
      </c>
      <c r="P27" t="s">
        <v>21</v>
      </c>
      <c r="S27" s="54" t="s">
        <v>207</v>
      </c>
      <c r="T27" s="16">
        <v>0</v>
      </c>
      <c r="U27" s="55" t="s">
        <v>217</v>
      </c>
      <c r="V27" s="68">
        <v>0</v>
      </c>
      <c r="W27" s="25">
        <v>1</v>
      </c>
      <c r="X27" s="17">
        <f t="shared" si="4"/>
        <v>0</v>
      </c>
      <c r="Y27" s="26"/>
      <c r="Z27" s="27"/>
      <c r="AA27" s="55" t="s">
        <v>255</v>
      </c>
      <c r="AB27" s="72">
        <v>0</v>
      </c>
      <c r="AC27" s="25">
        <v>1</v>
      </c>
      <c r="AD27" s="17">
        <f t="shared" si="3"/>
        <v>0</v>
      </c>
      <c r="AE27" s="17"/>
      <c r="AF27" s="16"/>
      <c r="AH27" s="281" t="s">
        <v>207</v>
      </c>
      <c r="AI27" s="265">
        <v>0</v>
      </c>
      <c r="AJ27" s="153">
        <v>1</v>
      </c>
      <c r="AK27" s="76">
        <v>0</v>
      </c>
      <c r="AL27" s="156">
        <v>0</v>
      </c>
      <c r="AM27" s="148"/>
    </row>
    <row r="28" spans="1:39" ht="17" x14ac:dyDescent="0.2">
      <c r="A28" t="s">
        <v>45</v>
      </c>
      <c r="B28" t="s">
        <v>24</v>
      </c>
      <c r="C28" t="s">
        <v>18</v>
      </c>
      <c r="D28" t="s">
        <v>129</v>
      </c>
      <c r="E28" s="1">
        <v>181</v>
      </c>
      <c r="F28" s="1">
        <v>127</v>
      </c>
      <c r="G28" t="s">
        <v>21</v>
      </c>
      <c r="H28">
        <v>2.31</v>
      </c>
      <c r="I28" t="s">
        <v>20</v>
      </c>
      <c r="J28" s="1">
        <v>2010000</v>
      </c>
      <c r="K28" s="1">
        <v>1560000</v>
      </c>
      <c r="L28">
        <v>2.56</v>
      </c>
      <c r="N28">
        <v>0</v>
      </c>
      <c r="O28">
        <v>3.1699999999999999E-2</v>
      </c>
      <c r="P28" t="s">
        <v>21</v>
      </c>
      <c r="S28" s="60" t="s">
        <v>208</v>
      </c>
      <c r="T28" s="20">
        <v>0</v>
      </c>
      <c r="U28" s="61" t="s">
        <v>218</v>
      </c>
      <c r="V28" s="69">
        <v>0</v>
      </c>
      <c r="W28" s="21">
        <v>1</v>
      </c>
      <c r="X28" s="22">
        <f t="shared" si="4"/>
        <v>0</v>
      </c>
      <c r="Y28" s="23">
        <f>AVERAGE(X28:X30)</f>
        <v>0</v>
      </c>
      <c r="Z28" s="24">
        <f>STDEV(X28:X30)</f>
        <v>0</v>
      </c>
      <c r="AA28" s="61" t="s">
        <v>256</v>
      </c>
      <c r="AB28" s="74">
        <v>0</v>
      </c>
      <c r="AC28" s="21">
        <v>1</v>
      </c>
      <c r="AD28" s="22">
        <f t="shared" si="3"/>
        <v>0</v>
      </c>
      <c r="AE28" s="23">
        <f>AVERAGE(AD28:AD30)</f>
        <v>0</v>
      </c>
      <c r="AF28" s="24">
        <f>STDEV(AD28:AD30)</f>
        <v>0</v>
      </c>
      <c r="AH28" s="282"/>
      <c r="AI28" s="284"/>
      <c r="AJ28" s="151">
        <v>24</v>
      </c>
      <c r="AK28" s="83">
        <v>0</v>
      </c>
      <c r="AL28" s="160">
        <v>0</v>
      </c>
      <c r="AM28" s="148"/>
    </row>
    <row r="29" spans="1:39" ht="17" x14ac:dyDescent="0.2">
      <c r="A29" t="s">
        <v>46</v>
      </c>
      <c r="B29" t="s">
        <v>24</v>
      </c>
      <c r="C29" t="s">
        <v>18</v>
      </c>
      <c r="D29" t="s">
        <v>129</v>
      </c>
      <c r="E29" s="1">
        <v>274</v>
      </c>
      <c r="F29" s="1">
        <v>159</v>
      </c>
      <c r="G29" t="s">
        <v>21</v>
      </c>
      <c r="H29">
        <v>2.3199999999999998</v>
      </c>
      <c r="I29" t="s">
        <v>20</v>
      </c>
      <c r="J29" s="1">
        <v>2000000</v>
      </c>
      <c r="K29" s="1">
        <v>1540000</v>
      </c>
      <c r="L29">
        <v>2.56</v>
      </c>
      <c r="N29">
        <v>0</v>
      </c>
      <c r="O29">
        <v>5.9299999999999999E-2</v>
      </c>
      <c r="P29" t="s">
        <v>21</v>
      </c>
      <c r="S29" s="54" t="s">
        <v>208</v>
      </c>
      <c r="T29" s="16">
        <v>0</v>
      </c>
      <c r="U29" s="55" t="s">
        <v>219</v>
      </c>
      <c r="V29" s="68">
        <v>0</v>
      </c>
      <c r="W29" s="25">
        <v>1</v>
      </c>
      <c r="X29" s="17">
        <f t="shared" si="4"/>
        <v>0</v>
      </c>
      <c r="Y29" s="26"/>
      <c r="Z29" s="27"/>
      <c r="AA29" s="55" t="s">
        <v>257</v>
      </c>
      <c r="AB29" s="72">
        <v>0</v>
      </c>
      <c r="AC29" s="25">
        <v>1</v>
      </c>
      <c r="AD29" s="17">
        <f t="shared" si="3"/>
        <v>0</v>
      </c>
      <c r="AE29" s="17"/>
      <c r="AF29" s="16"/>
      <c r="AH29" s="282"/>
      <c r="AI29" s="285">
        <v>5</v>
      </c>
      <c r="AJ29" s="152">
        <v>1</v>
      </c>
      <c r="AK29" s="150">
        <v>1601.6666666666667</v>
      </c>
      <c r="AL29" s="157">
        <v>141.53915830374763</v>
      </c>
      <c r="AM29" s="148"/>
    </row>
    <row r="30" spans="1:39" ht="18" thickBot="1" x14ac:dyDescent="0.25">
      <c r="A30" t="s">
        <v>47</v>
      </c>
      <c r="B30" t="s">
        <v>24</v>
      </c>
      <c r="C30" t="s">
        <v>18</v>
      </c>
      <c r="D30" t="s">
        <v>129</v>
      </c>
      <c r="E30" s="1">
        <v>173</v>
      </c>
      <c r="F30" s="1">
        <v>90.4</v>
      </c>
      <c r="G30" t="s">
        <v>21</v>
      </c>
      <c r="H30">
        <v>2.3199999999999998</v>
      </c>
      <c r="I30" t="s">
        <v>20</v>
      </c>
      <c r="J30" s="1">
        <v>2040000</v>
      </c>
      <c r="K30" s="1">
        <v>1580000</v>
      </c>
      <c r="L30">
        <v>2.56</v>
      </c>
      <c r="N30">
        <v>0</v>
      </c>
      <c r="O30">
        <v>2.8799999999999999E-2</v>
      </c>
      <c r="P30" t="s">
        <v>21</v>
      </c>
      <c r="S30" s="63" t="s">
        <v>208</v>
      </c>
      <c r="T30" s="28">
        <v>0</v>
      </c>
      <c r="U30" s="64" t="s">
        <v>220</v>
      </c>
      <c r="V30" s="70">
        <v>0</v>
      </c>
      <c r="W30" s="30">
        <v>1</v>
      </c>
      <c r="X30" s="29">
        <f t="shared" si="4"/>
        <v>0</v>
      </c>
      <c r="Y30" s="31"/>
      <c r="Z30" s="32"/>
      <c r="AA30" s="64" t="s">
        <v>258</v>
      </c>
      <c r="AB30" s="73">
        <v>0</v>
      </c>
      <c r="AC30" s="30">
        <v>1</v>
      </c>
      <c r="AD30" s="29">
        <f t="shared" si="3"/>
        <v>0</v>
      </c>
      <c r="AE30" s="29"/>
      <c r="AF30" s="28"/>
      <c r="AH30" s="283"/>
      <c r="AI30" s="267"/>
      <c r="AJ30" s="152">
        <v>24</v>
      </c>
      <c r="AK30" s="155">
        <v>1428.3333333333333</v>
      </c>
      <c r="AL30" s="159">
        <v>160.64972248134552</v>
      </c>
      <c r="AM30" s="148"/>
    </row>
    <row r="31" spans="1:39" ht="17" x14ac:dyDescent="0.2">
      <c r="A31" t="s">
        <v>48</v>
      </c>
      <c r="B31" t="s">
        <v>24</v>
      </c>
      <c r="C31" t="s">
        <v>18</v>
      </c>
      <c r="D31" t="s">
        <v>129</v>
      </c>
      <c r="E31" s="1">
        <v>145</v>
      </c>
      <c r="F31" s="1">
        <v>127</v>
      </c>
      <c r="G31" t="s">
        <v>21</v>
      </c>
      <c r="H31">
        <v>2.3199999999999998</v>
      </c>
      <c r="I31" t="s">
        <v>20</v>
      </c>
      <c r="J31" s="1">
        <v>1940000</v>
      </c>
      <c r="K31" s="1">
        <v>1650000</v>
      </c>
      <c r="L31">
        <v>2.57</v>
      </c>
      <c r="N31">
        <v>0</v>
      </c>
      <c r="O31">
        <v>2.2800000000000001E-2</v>
      </c>
      <c r="P31" t="s">
        <v>21</v>
      </c>
      <c r="S31" s="54" t="s">
        <v>205</v>
      </c>
      <c r="T31" s="33">
        <v>5</v>
      </c>
      <c r="U31" s="55" t="s">
        <v>233</v>
      </c>
      <c r="V31" s="17">
        <v>330</v>
      </c>
      <c r="W31" s="25">
        <v>5</v>
      </c>
      <c r="X31" s="17">
        <f t="shared" si="4"/>
        <v>1650</v>
      </c>
      <c r="Y31" s="18">
        <f>AVERAGE(X31:X33)</f>
        <v>1655</v>
      </c>
      <c r="Z31" s="19">
        <f>STDEV(X31:X33)</f>
        <v>72.629195231669755</v>
      </c>
      <c r="AA31" s="55" t="s">
        <v>278</v>
      </c>
      <c r="AB31" s="26">
        <v>289</v>
      </c>
      <c r="AC31" s="25">
        <v>5</v>
      </c>
      <c r="AD31" s="17">
        <f>AB31*AC31</f>
        <v>1445</v>
      </c>
      <c r="AE31" s="18">
        <f>AVERAGE(AD31:AD33)</f>
        <v>1430</v>
      </c>
      <c r="AF31" s="19">
        <f>STDEV(AD31:AD33)</f>
        <v>118.21590417536889</v>
      </c>
      <c r="AH31" s="286" t="s">
        <v>208</v>
      </c>
      <c r="AI31" s="289">
        <v>0</v>
      </c>
      <c r="AJ31" s="153">
        <v>1</v>
      </c>
      <c r="AK31" s="213">
        <v>0</v>
      </c>
      <c r="AL31" s="220">
        <v>0</v>
      </c>
      <c r="AM31" s="148"/>
    </row>
    <row r="32" spans="1:39" ht="17" x14ac:dyDescent="0.2">
      <c r="A32" t="s">
        <v>16</v>
      </c>
      <c r="B32" t="s">
        <v>17</v>
      </c>
      <c r="C32" t="s">
        <v>18</v>
      </c>
      <c r="D32" t="s">
        <v>129</v>
      </c>
      <c r="E32" s="1">
        <v>15.5</v>
      </c>
      <c r="F32" s="1">
        <v>13.6</v>
      </c>
      <c r="G32">
        <v>0</v>
      </c>
      <c r="H32">
        <v>2.2999999999999998</v>
      </c>
      <c r="I32" t="s">
        <v>20</v>
      </c>
      <c r="J32" s="1">
        <v>2320</v>
      </c>
      <c r="K32" s="1">
        <v>1210</v>
      </c>
      <c r="L32">
        <v>2.57</v>
      </c>
      <c r="N32">
        <v>0</v>
      </c>
      <c r="O32" t="s">
        <v>21</v>
      </c>
      <c r="P32" t="s">
        <v>21</v>
      </c>
      <c r="S32" s="54" t="s">
        <v>205</v>
      </c>
      <c r="T32" s="33">
        <v>5</v>
      </c>
      <c r="U32" s="55" t="s">
        <v>234</v>
      </c>
      <c r="V32" s="17">
        <v>346</v>
      </c>
      <c r="W32" s="25">
        <v>5</v>
      </c>
      <c r="X32" s="17">
        <f t="shared" si="4"/>
        <v>1730</v>
      </c>
      <c r="Y32" s="18"/>
      <c r="Z32" s="19"/>
      <c r="AA32" s="55" t="s">
        <v>279</v>
      </c>
      <c r="AB32" s="26">
        <v>308</v>
      </c>
      <c r="AC32" s="25">
        <v>5</v>
      </c>
      <c r="AD32" s="17">
        <f t="shared" ref="AD32:AD42" si="5">AB32*AC32</f>
        <v>1540</v>
      </c>
      <c r="AE32" s="18"/>
      <c r="AF32" s="19"/>
      <c r="AH32" s="287"/>
      <c r="AI32" s="290"/>
      <c r="AJ32" s="151">
        <v>24</v>
      </c>
      <c r="AK32" s="214">
        <v>0</v>
      </c>
      <c r="AL32" s="157">
        <v>0</v>
      </c>
      <c r="AM32" s="148"/>
    </row>
    <row r="33" spans="1:39" ht="17" x14ac:dyDescent="0.2">
      <c r="A33" t="s">
        <v>16</v>
      </c>
      <c r="B33" t="s">
        <v>17</v>
      </c>
      <c r="C33" t="s">
        <v>18</v>
      </c>
      <c r="D33" t="s">
        <v>129</v>
      </c>
      <c r="E33" s="1">
        <v>5.17</v>
      </c>
      <c r="F33" s="1">
        <v>6.67</v>
      </c>
      <c r="G33">
        <v>0</v>
      </c>
      <c r="H33">
        <v>2.2599999999999998</v>
      </c>
      <c r="I33" t="s">
        <v>20</v>
      </c>
      <c r="J33" s="1">
        <v>2160</v>
      </c>
      <c r="K33" s="1">
        <v>1090</v>
      </c>
      <c r="L33">
        <v>2.59</v>
      </c>
      <c r="N33">
        <v>0</v>
      </c>
      <c r="O33" t="s">
        <v>21</v>
      </c>
      <c r="P33" t="s">
        <v>21</v>
      </c>
      <c r="S33" s="54" t="s">
        <v>205</v>
      </c>
      <c r="T33" s="33">
        <v>5</v>
      </c>
      <c r="U33" s="55" t="s">
        <v>235</v>
      </c>
      <c r="V33" s="17">
        <v>317</v>
      </c>
      <c r="W33" s="25">
        <v>5</v>
      </c>
      <c r="X33" s="17">
        <f t="shared" si="4"/>
        <v>1585</v>
      </c>
      <c r="Y33" s="18"/>
      <c r="Z33" s="19"/>
      <c r="AA33" s="55" t="s">
        <v>280</v>
      </c>
      <c r="AB33" s="26">
        <v>261</v>
      </c>
      <c r="AC33" s="25">
        <v>5</v>
      </c>
      <c r="AD33" s="17">
        <f t="shared" si="5"/>
        <v>1305</v>
      </c>
      <c r="AE33" s="18"/>
      <c r="AF33" s="19"/>
      <c r="AH33" s="287"/>
      <c r="AI33" s="285">
        <v>5</v>
      </c>
      <c r="AJ33" s="151">
        <v>1</v>
      </c>
      <c r="AK33" s="150">
        <v>1555</v>
      </c>
      <c r="AL33" s="157">
        <v>95.393920141694565</v>
      </c>
      <c r="AM33" s="148"/>
    </row>
    <row r="34" spans="1:39" ht="18" thickBot="1" x14ac:dyDescent="0.25">
      <c r="A34" t="s">
        <v>16</v>
      </c>
      <c r="B34" t="s">
        <v>17</v>
      </c>
      <c r="C34" t="s">
        <v>18</v>
      </c>
      <c r="D34" t="s">
        <v>129</v>
      </c>
      <c r="E34" s="1">
        <v>5.17</v>
      </c>
      <c r="F34" s="1">
        <v>6.67</v>
      </c>
      <c r="G34">
        <v>0</v>
      </c>
      <c r="H34">
        <v>2.27</v>
      </c>
      <c r="I34" t="s">
        <v>20</v>
      </c>
      <c r="J34" s="1">
        <v>2490</v>
      </c>
      <c r="K34" s="1">
        <v>1730</v>
      </c>
      <c r="L34">
        <v>2.57</v>
      </c>
      <c r="N34">
        <v>0</v>
      </c>
      <c r="O34" t="s">
        <v>21</v>
      </c>
      <c r="P34" t="s">
        <v>21</v>
      </c>
      <c r="S34" s="60" t="s">
        <v>206</v>
      </c>
      <c r="T34" s="34">
        <v>5</v>
      </c>
      <c r="U34" s="61" t="s">
        <v>236</v>
      </c>
      <c r="V34" s="22">
        <v>343</v>
      </c>
      <c r="W34" s="21">
        <v>5</v>
      </c>
      <c r="X34" s="22">
        <f t="shared" si="4"/>
        <v>1715</v>
      </c>
      <c r="Y34" s="23">
        <f>AVERAGE(X34:X36)</f>
        <v>1676.6666666666667</v>
      </c>
      <c r="Z34" s="24">
        <f>STDEV(X34:X36)</f>
        <v>195.3415811683046</v>
      </c>
      <c r="AA34" s="61" t="s">
        <v>281</v>
      </c>
      <c r="AB34" s="62">
        <v>276</v>
      </c>
      <c r="AC34" s="21">
        <v>5</v>
      </c>
      <c r="AD34" s="22">
        <f t="shared" si="5"/>
        <v>1380</v>
      </c>
      <c r="AE34" s="23">
        <f>AVERAGE(AD34:AD36)</f>
        <v>1300</v>
      </c>
      <c r="AF34" s="24">
        <f>STDEV(AD34:AD36)</f>
        <v>130</v>
      </c>
      <c r="AH34" s="288"/>
      <c r="AI34" s="267"/>
      <c r="AJ34" s="154">
        <v>24</v>
      </c>
      <c r="AK34" s="155">
        <v>1498.3333333333333</v>
      </c>
      <c r="AL34" s="159">
        <v>140.02975874196645</v>
      </c>
      <c r="AM34" s="148"/>
    </row>
    <row r="35" spans="1:39" ht="17" x14ac:dyDescent="0.2">
      <c r="A35">
        <v>0.5</v>
      </c>
      <c r="B35" t="s">
        <v>49</v>
      </c>
      <c r="C35" t="s">
        <v>18</v>
      </c>
      <c r="D35" t="s">
        <v>129</v>
      </c>
      <c r="E35" s="1">
        <v>1300</v>
      </c>
      <c r="F35" s="1">
        <v>1310</v>
      </c>
      <c r="G35">
        <v>0.5</v>
      </c>
      <c r="H35">
        <v>2.2999999999999998</v>
      </c>
      <c r="I35" t="s">
        <v>20</v>
      </c>
      <c r="J35" s="1">
        <v>1450000</v>
      </c>
      <c r="K35" s="1">
        <v>985000</v>
      </c>
      <c r="L35">
        <v>2.56</v>
      </c>
      <c r="M35">
        <v>1</v>
      </c>
      <c r="N35">
        <v>0</v>
      </c>
      <c r="O35">
        <v>0.505</v>
      </c>
      <c r="P35">
        <v>101</v>
      </c>
      <c r="S35" s="54" t="s">
        <v>206</v>
      </c>
      <c r="T35" s="33">
        <v>5</v>
      </c>
      <c r="U35" s="55" t="s">
        <v>237</v>
      </c>
      <c r="V35" s="17">
        <v>293</v>
      </c>
      <c r="W35" s="25">
        <v>5</v>
      </c>
      <c r="X35" s="17">
        <f t="shared" si="4"/>
        <v>1465</v>
      </c>
      <c r="Y35" s="18"/>
      <c r="Z35" s="19"/>
      <c r="AA35" s="55" t="s">
        <v>282</v>
      </c>
      <c r="AB35" s="26">
        <v>230</v>
      </c>
      <c r="AC35" s="25">
        <v>5</v>
      </c>
      <c r="AD35" s="17">
        <f t="shared" si="5"/>
        <v>1150</v>
      </c>
      <c r="AE35" s="18"/>
      <c r="AF35" s="19"/>
      <c r="AH35" s="148"/>
      <c r="AI35" s="148"/>
      <c r="AJ35" s="148"/>
      <c r="AK35" s="148"/>
      <c r="AL35" s="148"/>
      <c r="AM35" s="148"/>
    </row>
    <row r="36" spans="1:39" ht="17" x14ac:dyDescent="0.2">
      <c r="A36">
        <v>1</v>
      </c>
      <c r="B36" t="s">
        <v>49</v>
      </c>
      <c r="C36" t="s">
        <v>18</v>
      </c>
      <c r="D36" t="s">
        <v>129</v>
      </c>
      <c r="E36" s="1">
        <v>2490</v>
      </c>
      <c r="F36" s="1">
        <v>2740</v>
      </c>
      <c r="G36">
        <v>1</v>
      </c>
      <c r="H36">
        <v>2.2999999999999998</v>
      </c>
      <c r="I36" t="s">
        <v>20</v>
      </c>
      <c r="J36" s="1">
        <v>1480000</v>
      </c>
      <c r="K36" s="1">
        <v>1250000</v>
      </c>
      <c r="L36">
        <v>2.57</v>
      </c>
      <c r="M36">
        <v>1</v>
      </c>
      <c r="N36">
        <v>0</v>
      </c>
      <c r="O36">
        <v>0.96699999999999997</v>
      </c>
      <c r="P36">
        <v>96.7</v>
      </c>
      <c r="S36" s="63" t="s">
        <v>206</v>
      </c>
      <c r="T36" s="35">
        <v>5</v>
      </c>
      <c r="U36" s="64" t="s">
        <v>238</v>
      </c>
      <c r="V36" s="29">
        <v>370</v>
      </c>
      <c r="W36" s="30">
        <v>5</v>
      </c>
      <c r="X36" s="29">
        <f t="shared" si="4"/>
        <v>1850</v>
      </c>
      <c r="Y36" s="36"/>
      <c r="Z36" s="37"/>
      <c r="AA36" s="64" t="s">
        <v>283</v>
      </c>
      <c r="AB36" s="31">
        <v>274</v>
      </c>
      <c r="AC36" s="30">
        <v>5</v>
      </c>
      <c r="AD36" s="29">
        <f t="shared" si="5"/>
        <v>1370</v>
      </c>
      <c r="AE36" s="36"/>
      <c r="AF36" s="37"/>
      <c r="AH36" s="148"/>
      <c r="AI36" s="148"/>
      <c r="AJ36" s="148"/>
      <c r="AK36" s="148"/>
      <c r="AL36" s="148"/>
      <c r="AM36" s="148"/>
    </row>
    <row r="37" spans="1:39" ht="18" customHeight="1" x14ac:dyDescent="0.2">
      <c r="A37">
        <v>5</v>
      </c>
      <c r="B37" t="s">
        <v>49</v>
      </c>
      <c r="C37" t="s">
        <v>18</v>
      </c>
      <c r="D37" t="s">
        <v>129</v>
      </c>
      <c r="E37" s="1">
        <v>13200</v>
      </c>
      <c r="F37" s="1">
        <v>14700</v>
      </c>
      <c r="G37">
        <v>5</v>
      </c>
      <c r="H37">
        <v>2.2999999999999998</v>
      </c>
      <c r="I37" t="s">
        <v>20</v>
      </c>
      <c r="J37" s="1">
        <v>1410000</v>
      </c>
      <c r="K37" s="1">
        <v>1050000</v>
      </c>
      <c r="L37">
        <v>2.57</v>
      </c>
      <c r="M37">
        <v>1</v>
      </c>
      <c r="N37">
        <v>0</v>
      </c>
      <c r="O37">
        <v>5.46</v>
      </c>
      <c r="P37">
        <v>109</v>
      </c>
      <c r="S37" s="60" t="s">
        <v>207</v>
      </c>
      <c r="T37" s="34">
        <v>5</v>
      </c>
      <c r="U37" s="61" t="s">
        <v>239</v>
      </c>
      <c r="V37" s="22">
        <v>353</v>
      </c>
      <c r="W37" s="21">
        <v>5</v>
      </c>
      <c r="X37" s="22">
        <f t="shared" si="4"/>
        <v>1765</v>
      </c>
      <c r="Y37" s="23">
        <f>AVERAGE(X37:X39)</f>
        <v>1601.6666666666667</v>
      </c>
      <c r="Z37" s="24">
        <f>STDEV(X37:X39)</f>
        <v>141.53915830374763</v>
      </c>
      <c r="AA37" s="61" t="s">
        <v>284</v>
      </c>
      <c r="AB37" s="62">
        <v>274</v>
      </c>
      <c r="AC37" s="21">
        <v>5</v>
      </c>
      <c r="AD37" s="22">
        <f t="shared" si="5"/>
        <v>1370</v>
      </c>
      <c r="AE37" s="23">
        <f>AVERAGE(AD37:AD39)</f>
        <v>1428.3333333333333</v>
      </c>
      <c r="AF37" s="24">
        <f>STDEV(AD37:AD39)</f>
        <v>160.64972248134552</v>
      </c>
      <c r="AH37" s="148"/>
      <c r="AI37" s="148"/>
      <c r="AJ37" s="148"/>
      <c r="AK37" s="148"/>
      <c r="AL37" s="148"/>
      <c r="AM37" s="148"/>
    </row>
    <row r="38" spans="1:39" ht="18.75" customHeight="1" x14ac:dyDescent="0.2">
      <c r="A38">
        <v>10</v>
      </c>
      <c r="B38" t="s">
        <v>49</v>
      </c>
      <c r="C38" t="s">
        <v>18</v>
      </c>
      <c r="D38" t="s">
        <v>129</v>
      </c>
      <c r="E38" s="1">
        <v>24700</v>
      </c>
      <c r="F38" s="1">
        <v>28100</v>
      </c>
      <c r="G38">
        <v>10</v>
      </c>
      <c r="H38">
        <v>2.2999999999999998</v>
      </c>
      <c r="I38" t="s">
        <v>20</v>
      </c>
      <c r="J38" s="1">
        <v>1410000</v>
      </c>
      <c r="K38" s="1">
        <v>1160000</v>
      </c>
      <c r="L38">
        <v>2.57</v>
      </c>
      <c r="M38">
        <v>1</v>
      </c>
      <c r="N38">
        <v>0</v>
      </c>
      <c r="O38">
        <v>10.3</v>
      </c>
      <c r="P38">
        <v>103</v>
      </c>
      <c r="S38" s="54" t="s">
        <v>207</v>
      </c>
      <c r="T38" s="33">
        <v>5</v>
      </c>
      <c r="U38" s="55" t="s">
        <v>240</v>
      </c>
      <c r="V38" s="17">
        <v>305</v>
      </c>
      <c r="W38" s="25">
        <v>5</v>
      </c>
      <c r="X38" s="17">
        <f t="shared" si="4"/>
        <v>1525</v>
      </c>
      <c r="Y38" s="18"/>
      <c r="Z38" s="19"/>
      <c r="AA38" s="55" t="s">
        <v>285</v>
      </c>
      <c r="AB38" s="26">
        <v>322</v>
      </c>
      <c r="AC38" s="25">
        <v>5</v>
      </c>
      <c r="AD38" s="17">
        <f t="shared" si="5"/>
        <v>1610</v>
      </c>
      <c r="AE38" s="18"/>
      <c r="AF38" s="19"/>
      <c r="AH38" s="148"/>
      <c r="AI38" s="148"/>
      <c r="AJ38" s="148"/>
      <c r="AK38" s="148"/>
      <c r="AL38" s="148"/>
      <c r="AM38" s="148"/>
    </row>
    <row r="39" spans="1:39" ht="20.25" customHeight="1" x14ac:dyDescent="0.2">
      <c r="A39">
        <v>50</v>
      </c>
      <c r="B39" t="s">
        <v>49</v>
      </c>
      <c r="C39" t="s">
        <v>18</v>
      </c>
      <c r="D39" t="s">
        <v>129</v>
      </c>
      <c r="E39" s="1">
        <v>112000</v>
      </c>
      <c r="F39" s="1">
        <v>107000</v>
      </c>
      <c r="G39">
        <v>50</v>
      </c>
      <c r="H39">
        <v>2.2999999999999998</v>
      </c>
      <c r="I39" t="s">
        <v>20</v>
      </c>
      <c r="J39" s="1">
        <v>1430000</v>
      </c>
      <c r="K39" s="1">
        <v>1110000</v>
      </c>
      <c r="L39">
        <v>2.56</v>
      </c>
      <c r="M39">
        <v>1</v>
      </c>
      <c r="N39">
        <v>0</v>
      </c>
      <c r="O39">
        <v>46.4</v>
      </c>
      <c r="P39">
        <v>92.9</v>
      </c>
      <c r="S39" s="63" t="s">
        <v>207</v>
      </c>
      <c r="T39" s="35">
        <v>5</v>
      </c>
      <c r="U39" s="64" t="s">
        <v>241</v>
      </c>
      <c r="V39" s="29">
        <v>303</v>
      </c>
      <c r="W39" s="30">
        <v>5</v>
      </c>
      <c r="X39" s="29">
        <f t="shared" si="4"/>
        <v>1515</v>
      </c>
      <c r="Y39" s="36"/>
      <c r="Z39" s="37"/>
      <c r="AA39" s="64" t="s">
        <v>286</v>
      </c>
      <c r="AB39" s="31">
        <v>261</v>
      </c>
      <c r="AC39" s="30">
        <v>5</v>
      </c>
      <c r="AD39" s="29">
        <f t="shared" si="5"/>
        <v>1305</v>
      </c>
      <c r="AE39" s="36"/>
      <c r="AF39" s="37"/>
      <c r="AH39" s="148"/>
      <c r="AI39" s="148"/>
      <c r="AJ39" s="148"/>
      <c r="AK39" s="148"/>
      <c r="AL39" s="148"/>
      <c r="AM39" s="148"/>
    </row>
    <row r="40" spans="1:39" ht="17" x14ac:dyDescent="0.2">
      <c r="A40">
        <v>100</v>
      </c>
      <c r="B40" t="s">
        <v>49</v>
      </c>
      <c r="C40" t="s">
        <v>18</v>
      </c>
      <c r="D40" t="s">
        <v>129</v>
      </c>
      <c r="E40" s="1">
        <v>239000</v>
      </c>
      <c r="F40" s="1">
        <v>253000</v>
      </c>
      <c r="G40">
        <v>100</v>
      </c>
      <c r="H40">
        <v>2.2999999999999998</v>
      </c>
      <c r="I40" t="s">
        <v>20</v>
      </c>
      <c r="J40" s="1">
        <v>1420000</v>
      </c>
      <c r="K40" s="1">
        <v>976000</v>
      </c>
      <c r="L40">
        <v>2.57</v>
      </c>
      <c r="M40">
        <v>1</v>
      </c>
      <c r="N40">
        <v>0</v>
      </c>
      <c r="O40">
        <v>103</v>
      </c>
      <c r="P40">
        <v>103</v>
      </c>
      <c r="S40" s="54" t="s">
        <v>208</v>
      </c>
      <c r="T40" s="33">
        <v>5</v>
      </c>
      <c r="U40" s="55" t="s">
        <v>242</v>
      </c>
      <c r="V40" s="17">
        <v>309</v>
      </c>
      <c r="W40" s="25">
        <v>5</v>
      </c>
      <c r="X40" s="17">
        <f t="shared" si="4"/>
        <v>1545</v>
      </c>
      <c r="Y40" s="18">
        <f>AVERAGE(X40:X42)</f>
        <v>1555</v>
      </c>
      <c r="Z40" s="19">
        <f>STDEV(X40:X42)</f>
        <v>95.393920141694565</v>
      </c>
      <c r="AA40" s="55" t="s">
        <v>287</v>
      </c>
      <c r="AB40" s="26">
        <v>284</v>
      </c>
      <c r="AC40" s="25">
        <v>5</v>
      </c>
      <c r="AD40" s="17">
        <f t="shared" si="5"/>
        <v>1420</v>
      </c>
      <c r="AE40" s="18">
        <f>AVERAGE(AD40:AD42)</f>
        <v>1498.3333333333333</v>
      </c>
      <c r="AF40" s="19">
        <f>STDEV(AD40:AD42)</f>
        <v>140.02975874196645</v>
      </c>
      <c r="AH40" s="148"/>
      <c r="AI40" s="148"/>
      <c r="AJ40" s="148"/>
      <c r="AK40" s="148"/>
      <c r="AL40" s="148"/>
      <c r="AM40" s="148"/>
    </row>
    <row r="41" spans="1:39" ht="17" x14ac:dyDescent="0.2">
      <c r="A41">
        <v>500</v>
      </c>
      <c r="B41" t="s">
        <v>49</v>
      </c>
      <c r="C41" t="s">
        <v>18</v>
      </c>
      <c r="D41" t="s">
        <v>129</v>
      </c>
      <c r="E41" s="1">
        <v>965000</v>
      </c>
      <c r="F41" s="1">
        <v>980000</v>
      </c>
      <c r="G41">
        <v>500</v>
      </c>
      <c r="H41">
        <v>2.2999999999999998</v>
      </c>
      <c r="I41" t="s">
        <v>20</v>
      </c>
      <c r="J41" s="1">
        <v>1430000</v>
      </c>
      <c r="K41" s="1">
        <v>1010000</v>
      </c>
      <c r="L41">
        <v>2.56</v>
      </c>
      <c r="M41">
        <v>1</v>
      </c>
      <c r="N41">
        <v>0</v>
      </c>
      <c r="O41">
        <v>477</v>
      </c>
      <c r="P41">
        <v>95.4</v>
      </c>
      <c r="S41" s="54" t="s">
        <v>208</v>
      </c>
      <c r="T41" s="33">
        <v>5</v>
      </c>
      <c r="U41" s="55" t="s">
        <v>243</v>
      </c>
      <c r="V41" s="17">
        <v>331</v>
      </c>
      <c r="W41" s="25">
        <v>5</v>
      </c>
      <c r="X41" s="17">
        <f t="shared" si="4"/>
        <v>1655</v>
      </c>
      <c r="Y41" s="26"/>
      <c r="Z41" s="27"/>
      <c r="AA41" s="55" t="s">
        <v>288</v>
      </c>
      <c r="AB41" s="26">
        <v>283</v>
      </c>
      <c r="AC41" s="25">
        <v>5</v>
      </c>
      <c r="AD41" s="17">
        <f t="shared" si="5"/>
        <v>1415</v>
      </c>
      <c r="AE41" s="17"/>
      <c r="AF41" s="16"/>
      <c r="AH41" s="148"/>
      <c r="AI41" s="148"/>
      <c r="AJ41" s="148"/>
      <c r="AK41" s="148"/>
      <c r="AL41" s="148"/>
      <c r="AM41" s="148"/>
    </row>
    <row r="42" spans="1:39" ht="18" thickBot="1" x14ac:dyDescent="0.25">
      <c r="A42">
        <v>1000</v>
      </c>
      <c r="B42" t="s">
        <v>49</v>
      </c>
      <c r="C42" t="s">
        <v>18</v>
      </c>
      <c r="D42" t="s">
        <v>129</v>
      </c>
      <c r="E42" s="1">
        <v>1660000</v>
      </c>
      <c r="F42" s="1">
        <v>1520000</v>
      </c>
      <c r="G42">
        <v>1000</v>
      </c>
      <c r="H42">
        <v>2.2999999999999998</v>
      </c>
      <c r="I42" t="s">
        <v>20</v>
      </c>
      <c r="J42" s="1">
        <v>1480000</v>
      </c>
      <c r="K42" s="1">
        <v>1070000</v>
      </c>
      <c r="L42">
        <v>2.56</v>
      </c>
      <c r="M42">
        <v>1</v>
      </c>
      <c r="N42">
        <v>0</v>
      </c>
      <c r="O42">
        <v>1040</v>
      </c>
      <c r="P42">
        <v>104</v>
      </c>
      <c r="S42" s="56" t="s">
        <v>208</v>
      </c>
      <c r="T42" s="38">
        <v>5</v>
      </c>
      <c r="U42" s="46" t="s">
        <v>244</v>
      </c>
      <c r="V42" s="39">
        <v>293</v>
      </c>
      <c r="W42" s="40">
        <v>5</v>
      </c>
      <c r="X42" s="39">
        <f t="shared" si="4"/>
        <v>1465</v>
      </c>
      <c r="Y42" s="41"/>
      <c r="Z42" s="42"/>
      <c r="AA42" s="46" t="s">
        <v>289</v>
      </c>
      <c r="AB42" s="41">
        <v>332</v>
      </c>
      <c r="AC42" s="40">
        <v>5</v>
      </c>
      <c r="AD42" s="39">
        <f t="shared" si="5"/>
        <v>1660</v>
      </c>
      <c r="AE42" s="39"/>
      <c r="AF42" s="75"/>
      <c r="AH42" s="148"/>
      <c r="AI42" s="148"/>
      <c r="AJ42" s="148"/>
      <c r="AK42" s="148"/>
      <c r="AL42" s="148"/>
      <c r="AM42" s="148"/>
    </row>
    <row r="43" spans="1:39" x14ac:dyDescent="0.2">
      <c r="A43" t="s">
        <v>16</v>
      </c>
      <c r="B43" t="s">
        <v>17</v>
      </c>
      <c r="C43" t="s">
        <v>18</v>
      </c>
      <c r="D43" t="s">
        <v>129</v>
      </c>
      <c r="E43" s="1">
        <v>140</v>
      </c>
      <c r="F43" s="1">
        <v>66.7</v>
      </c>
      <c r="G43">
        <v>0</v>
      </c>
      <c r="H43">
        <v>2.31</v>
      </c>
      <c r="I43" t="s">
        <v>20</v>
      </c>
      <c r="J43" s="1">
        <v>3970</v>
      </c>
      <c r="K43" s="1">
        <v>3060</v>
      </c>
      <c r="L43">
        <v>2.57</v>
      </c>
      <c r="N43">
        <v>0</v>
      </c>
      <c r="O43" t="s">
        <v>21</v>
      </c>
      <c r="P43" t="s">
        <v>21</v>
      </c>
      <c r="S43" s="71" t="s">
        <v>291</v>
      </c>
      <c r="T43" s="71"/>
      <c r="U43" s="71"/>
      <c r="V43" s="71"/>
      <c r="W43" s="71"/>
      <c r="AH43" s="148"/>
      <c r="AI43" s="148"/>
      <c r="AJ43" s="148"/>
      <c r="AK43" s="148"/>
      <c r="AL43" s="148"/>
      <c r="AM43" s="148"/>
    </row>
    <row r="44" spans="1:39" x14ac:dyDescent="0.2">
      <c r="A44" t="s">
        <v>16</v>
      </c>
      <c r="B44" t="s">
        <v>17</v>
      </c>
      <c r="C44" t="s">
        <v>18</v>
      </c>
      <c r="D44" t="s">
        <v>129</v>
      </c>
      <c r="E44" s="1">
        <v>18.100000000000001</v>
      </c>
      <c r="F44" s="1">
        <v>23.2</v>
      </c>
      <c r="G44">
        <v>0</v>
      </c>
      <c r="H44">
        <v>2.2999999999999998</v>
      </c>
      <c r="I44" t="s">
        <v>20</v>
      </c>
      <c r="J44" s="1">
        <v>3910</v>
      </c>
      <c r="K44" s="1">
        <v>2740</v>
      </c>
      <c r="L44">
        <v>2.57</v>
      </c>
      <c r="N44">
        <v>0</v>
      </c>
      <c r="O44" t="s">
        <v>21</v>
      </c>
      <c r="P44" t="s">
        <v>21</v>
      </c>
      <c r="AH44" s="148"/>
      <c r="AI44" s="148"/>
      <c r="AJ44" s="148"/>
      <c r="AK44" s="148"/>
      <c r="AL44" s="148"/>
      <c r="AM44" s="148"/>
    </row>
    <row r="45" spans="1:39" x14ac:dyDescent="0.2">
      <c r="A45" t="s">
        <v>16</v>
      </c>
      <c r="B45" t="s">
        <v>17</v>
      </c>
      <c r="C45" t="s">
        <v>18</v>
      </c>
      <c r="D45" t="s">
        <v>129</v>
      </c>
      <c r="E45" s="1">
        <v>36.200000000000003</v>
      </c>
      <c r="F45" s="1">
        <v>21.7</v>
      </c>
      <c r="G45">
        <v>0</v>
      </c>
      <c r="H45">
        <v>2.31</v>
      </c>
      <c r="I45" t="s">
        <v>20</v>
      </c>
      <c r="J45" s="1">
        <v>4260</v>
      </c>
      <c r="K45" s="1">
        <v>2210</v>
      </c>
      <c r="L45">
        <v>2.57</v>
      </c>
      <c r="N45">
        <v>0</v>
      </c>
      <c r="O45" t="s">
        <v>21</v>
      </c>
      <c r="P45" t="s">
        <v>21</v>
      </c>
      <c r="AH45" s="148"/>
      <c r="AI45" s="148"/>
      <c r="AJ45" s="148"/>
      <c r="AK45" s="148"/>
      <c r="AL45" s="148"/>
      <c r="AM45" s="148"/>
    </row>
    <row r="46" spans="1:39" x14ac:dyDescent="0.2">
      <c r="A46" t="s">
        <v>50</v>
      </c>
      <c r="B46" t="s">
        <v>51</v>
      </c>
      <c r="C46" t="s">
        <v>18</v>
      </c>
      <c r="D46" t="s">
        <v>129</v>
      </c>
      <c r="E46" s="1">
        <v>7070</v>
      </c>
      <c r="F46" s="1">
        <v>8090</v>
      </c>
      <c r="G46">
        <v>3</v>
      </c>
      <c r="H46">
        <v>2.2999999999999998</v>
      </c>
      <c r="I46" t="s">
        <v>20</v>
      </c>
      <c r="J46" s="1">
        <v>1410000</v>
      </c>
      <c r="K46" s="1">
        <v>1170000</v>
      </c>
      <c r="L46">
        <v>2.57</v>
      </c>
      <c r="M46">
        <v>1</v>
      </c>
      <c r="N46">
        <v>0</v>
      </c>
      <c r="O46">
        <v>2.93</v>
      </c>
      <c r="P46">
        <v>97.8</v>
      </c>
      <c r="AH46" s="148"/>
      <c r="AI46" s="148"/>
      <c r="AJ46" s="148"/>
      <c r="AK46" s="148"/>
      <c r="AL46" s="148"/>
      <c r="AM46" s="148"/>
    </row>
    <row r="47" spans="1:39" x14ac:dyDescent="0.2">
      <c r="A47" t="s">
        <v>52</v>
      </c>
      <c r="B47" t="s">
        <v>51</v>
      </c>
      <c r="C47" t="s">
        <v>18</v>
      </c>
      <c r="D47" t="s">
        <v>129</v>
      </c>
      <c r="E47" s="1">
        <v>72000</v>
      </c>
      <c r="F47" s="1">
        <v>76300</v>
      </c>
      <c r="G47">
        <v>30</v>
      </c>
      <c r="H47">
        <v>2.2999999999999998</v>
      </c>
      <c r="I47" t="s">
        <v>20</v>
      </c>
      <c r="J47" s="1">
        <v>1360000</v>
      </c>
      <c r="K47" s="1">
        <v>1230000</v>
      </c>
      <c r="L47">
        <v>2.57</v>
      </c>
      <c r="M47">
        <v>1</v>
      </c>
      <c r="N47">
        <v>0</v>
      </c>
      <c r="O47">
        <v>31.4</v>
      </c>
      <c r="P47">
        <v>105</v>
      </c>
      <c r="AH47" s="148"/>
      <c r="AI47" s="148"/>
      <c r="AJ47" s="148"/>
      <c r="AK47" s="148"/>
      <c r="AL47" s="148"/>
      <c r="AM47" s="148"/>
    </row>
    <row r="48" spans="1:39" x14ac:dyDescent="0.2">
      <c r="A48" t="s">
        <v>53</v>
      </c>
      <c r="B48" t="s">
        <v>51</v>
      </c>
      <c r="C48" t="s">
        <v>18</v>
      </c>
      <c r="D48" t="s">
        <v>129</v>
      </c>
      <c r="E48" s="1">
        <v>688000</v>
      </c>
      <c r="F48" s="1">
        <v>738000</v>
      </c>
      <c r="G48">
        <v>300</v>
      </c>
      <c r="H48">
        <v>2.2999999999999998</v>
      </c>
      <c r="I48" t="s">
        <v>20</v>
      </c>
      <c r="J48" s="1">
        <v>1390000</v>
      </c>
      <c r="K48" s="1">
        <v>1230000</v>
      </c>
      <c r="L48">
        <v>2.57</v>
      </c>
      <c r="M48">
        <v>1</v>
      </c>
      <c r="N48">
        <v>0</v>
      </c>
      <c r="O48">
        <v>329</v>
      </c>
      <c r="P48">
        <v>110</v>
      </c>
      <c r="AH48" s="148"/>
      <c r="AI48" s="148"/>
      <c r="AJ48" s="148"/>
      <c r="AK48" s="148"/>
      <c r="AL48" s="148"/>
      <c r="AM48" s="148"/>
    </row>
    <row r="49" spans="1:39" x14ac:dyDescent="0.2">
      <c r="A49" t="s">
        <v>16</v>
      </c>
      <c r="B49" t="s">
        <v>17</v>
      </c>
      <c r="C49" t="s">
        <v>18</v>
      </c>
      <c r="D49" t="s">
        <v>129</v>
      </c>
      <c r="E49" s="1">
        <v>51.7</v>
      </c>
      <c r="F49" s="1">
        <v>40</v>
      </c>
      <c r="G49">
        <v>0</v>
      </c>
      <c r="H49">
        <v>2.31</v>
      </c>
      <c r="I49" t="s">
        <v>20</v>
      </c>
      <c r="J49" s="1">
        <v>4700</v>
      </c>
      <c r="K49" s="1">
        <v>2360</v>
      </c>
      <c r="L49">
        <v>2.57</v>
      </c>
      <c r="N49">
        <v>0</v>
      </c>
      <c r="O49" t="s">
        <v>21</v>
      </c>
      <c r="P49" t="s">
        <v>21</v>
      </c>
      <c r="AH49" s="148"/>
      <c r="AI49" s="148"/>
      <c r="AJ49" s="148"/>
      <c r="AK49" s="148"/>
      <c r="AL49" s="148"/>
      <c r="AM49" s="148"/>
    </row>
    <row r="50" spans="1:39" x14ac:dyDescent="0.2">
      <c r="A50" t="s">
        <v>16</v>
      </c>
      <c r="B50" t="s">
        <v>17</v>
      </c>
      <c r="C50" t="s">
        <v>18</v>
      </c>
      <c r="D50" t="s">
        <v>129</v>
      </c>
      <c r="E50" s="1">
        <v>12.9</v>
      </c>
      <c r="F50" s="1">
        <v>16.5</v>
      </c>
      <c r="G50">
        <v>0</v>
      </c>
      <c r="H50">
        <v>2.31</v>
      </c>
      <c r="I50" t="s">
        <v>20</v>
      </c>
      <c r="J50" s="1">
        <v>3870</v>
      </c>
      <c r="K50" s="1">
        <v>2050</v>
      </c>
      <c r="L50">
        <v>2.57</v>
      </c>
      <c r="N50">
        <v>0</v>
      </c>
      <c r="O50" t="s">
        <v>21</v>
      </c>
      <c r="P50" t="s">
        <v>21</v>
      </c>
      <c r="AH50" s="148"/>
      <c r="AI50" s="148"/>
      <c r="AJ50" s="148"/>
      <c r="AK50" s="148"/>
      <c r="AL50" s="148"/>
      <c r="AM50" s="148"/>
    </row>
    <row r="51" spans="1:39" x14ac:dyDescent="0.2">
      <c r="A51" t="s">
        <v>16</v>
      </c>
      <c r="B51" t="s">
        <v>17</v>
      </c>
      <c r="C51" t="s">
        <v>18</v>
      </c>
      <c r="D51" t="s">
        <v>129</v>
      </c>
      <c r="E51" s="1">
        <v>15.5</v>
      </c>
      <c r="F51" s="1">
        <v>11.7</v>
      </c>
      <c r="G51">
        <v>0</v>
      </c>
      <c r="H51">
        <v>2.31</v>
      </c>
      <c r="I51" t="s">
        <v>20</v>
      </c>
      <c r="J51" s="1">
        <v>3860</v>
      </c>
      <c r="K51" s="1">
        <v>2480</v>
      </c>
      <c r="L51">
        <v>2.57</v>
      </c>
      <c r="N51">
        <v>0</v>
      </c>
      <c r="O51" t="s">
        <v>21</v>
      </c>
      <c r="P51" t="s">
        <v>21</v>
      </c>
      <c r="AH51" s="148"/>
      <c r="AI51" s="148"/>
      <c r="AJ51" s="148"/>
      <c r="AK51" s="148"/>
      <c r="AL51" s="148"/>
      <c r="AM51" s="148"/>
    </row>
    <row r="52" spans="1:39" x14ac:dyDescent="0.2">
      <c r="A52" t="s">
        <v>130</v>
      </c>
      <c r="B52" t="s">
        <v>24</v>
      </c>
      <c r="C52" t="s">
        <v>18</v>
      </c>
      <c r="D52" t="s">
        <v>129</v>
      </c>
      <c r="E52" s="1">
        <v>763000</v>
      </c>
      <c r="F52" s="1">
        <v>807000</v>
      </c>
      <c r="G52" t="s">
        <v>21</v>
      </c>
      <c r="H52">
        <v>2.2999999999999998</v>
      </c>
      <c r="I52" t="s">
        <v>20</v>
      </c>
      <c r="J52" s="1">
        <v>1540000</v>
      </c>
      <c r="K52" s="1">
        <v>1080000</v>
      </c>
      <c r="L52">
        <v>2.57</v>
      </c>
      <c r="N52">
        <v>0</v>
      </c>
      <c r="O52">
        <v>330</v>
      </c>
      <c r="P52" t="s">
        <v>21</v>
      </c>
      <c r="AH52" s="148"/>
      <c r="AI52" s="148"/>
      <c r="AJ52" s="148"/>
      <c r="AK52" s="148"/>
      <c r="AL52" s="148"/>
      <c r="AM52" s="148"/>
    </row>
    <row r="53" spans="1:39" x14ac:dyDescent="0.2">
      <c r="A53" t="s">
        <v>131</v>
      </c>
      <c r="B53" t="s">
        <v>24</v>
      </c>
      <c r="C53" t="s">
        <v>18</v>
      </c>
      <c r="D53" t="s">
        <v>129</v>
      </c>
      <c r="E53" s="1">
        <v>798000</v>
      </c>
      <c r="F53" s="1">
        <v>870000</v>
      </c>
      <c r="G53" t="s">
        <v>21</v>
      </c>
      <c r="H53">
        <v>2.2999999999999998</v>
      </c>
      <c r="I53" t="s">
        <v>20</v>
      </c>
      <c r="J53" s="1">
        <v>1540000</v>
      </c>
      <c r="K53" s="1">
        <v>1350000</v>
      </c>
      <c r="L53">
        <v>2.57</v>
      </c>
      <c r="N53">
        <v>0</v>
      </c>
      <c r="O53">
        <v>346</v>
      </c>
      <c r="P53" t="s">
        <v>21</v>
      </c>
      <c r="AH53" s="148"/>
      <c r="AI53" s="148"/>
      <c r="AJ53" s="148"/>
      <c r="AK53" s="148"/>
      <c r="AL53" s="148"/>
      <c r="AM53" s="148"/>
    </row>
    <row r="54" spans="1:39" x14ac:dyDescent="0.2">
      <c r="A54" t="s">
        <v>132</v>
      </c>
      <c r="B54" t="s">
        <v>24</v>
      </c>
      <c r="C54" t="s">
        <v>18</v>
      </c>
      <c r="D54" t="s">
        <v>129</v>
      </c>
      <c r="E54" s="1">
        <v>736000</v>
      </c>
      <c r="F54" s="1">
        <v>786000</v>
      </c>
      <c r="G54" t="s">
        <v>21</v>
      </c>
      <c r="H54">
        <v>2.2999999999999998</v>
      </c>
      <c r="I54" t="s">
        <v>20</v>
      </c>
      <c r="J54" s="1">
        <v>1530000</v>
      </c>
      <c r="K54" s="1">
        <v>1060000</v>
      </c>
      <c r="L54">
        <v>2.57</v>
      </c>
      <c r="N54">
        <v>0</v>
      </c>
      <c r="O54">
        <v>317</v>
      </c>
      <c r="P54" t="s">
        <v>21</v>
      </c>
      <c r="AH54" s="148"/>
      <c r="AI54" s="148"/>
      <c r="AJ54" s="148"/>
      <c r="AK54" s="148"/>
      <c r="AL54" s="148"/>
      <c r="AM54" s="148"/>
    </row>
    <row r="55" spans="1:39" x14ac:dyDescent="0.2">
      <c r="A55" t="s">
        <v>133</v>
      </c>
      <c r="B55" t="s">
        <v>24</v>
      </c>
      <c r="C55" t="s">
        <v>18</v>
      </c>
      <c r="D55" t="s">
        <v>129</v>
      </c>
      <c r="E55" s="1">
        <v>775000</v>
      </c>
      <c r="F55" s="1">
        <v>856000</v>
      </c>
      <c r="G55" t="s">
        <v>21</v>
      </c>
      <c r="H55">
        <v>2.2999999999999998</v>
      </c>
      <c r="I55" t="s">
        <v>20</v>
      </c>
      <c r="J55" s="1">
        <v>1510000</v>
      </c>
      <c r="K55" s="1">
        <v>1170000</v>
      </c>
      <c r="L55">
        <v>2.57</v>
      </c>
      <c r="N55">
        <v>0</v>
      </c>
      <c r="O55">
        <v>343</v>
      </c>
      <c r="P55" t="s">
        <v>21</v>
      </c>
      <c r="AH55" s="148"/>
      <c r="AI55" s="148"/>
      <c r="AJ55" s="148"/>
      <c r="AK55" s="148"/>
      <c r="AL55" s="148"/>
      <c r="AM55" s="148"/>
    </row>
    <row r="56" spans="1:39" x14ac:dyDescent="0.2">
      <c r="A56" t="s">
        <v>134</v>
      </c>
      <c r="B56" t="s">
        <v>24</v>
      </c>
      <c r="C56" t="s">
        <v>18</v>
      </c>
      <c r="D56" t="s">
        <v>129</v>
      </c>
      <c r="E56" s="1">
        <v>697000</v>
      </c>
      <c r="F56" s="1">
        <v>692000</v>
      </c>
      <c r="G56" t="s">
        <v>21</v>
      </c>
      <c r="H56">
        <v>2.2999999999999998</v>
      </c>
      <c r="I56" t="s">
        <v>20</v>
      </c>
      <c r="J56" s="1">
        <v>1560000</v>
      </c>
      <c r="K56" s="1">
        <v>1130000</v>
      </c>
      <c r="L56">
        <v>2.56</v>
      </c>
      <c r="N56">
        <v>0</v>
      </c>
      <c r="O56">
        <v>293</v>
      </c>
      <c r="P56" t="s">
        <v>21</v>
      </c>
      <c r="AH56" s="148"/>
      <c r="AI56" s="148"/>
      <c r="AJ56" s="148"/>
      <c r="AK56" s="148"/>
      <c r="AL56" s="148"/>
      <c r="AM56" s="148"/>
    </row>
    <row r="57" spans="1:39" x14ac:dyDescent="0.2">
      <c r="A57" t="s">
        <v>135</v>
      </c>
      <c r="B57" t="s">
        <v>24</v>
      </c>
      <c r="C57" t="s">
        <v>18</v>
      </c>
      <c r="D57" t="s">
        <v>129</v>
      </c>
      <c r="E57" s="1">
        <v>806000</v>
      </c>
      <c r="F57" s="1">
        <v>880000</v>
      </c>
      <c r="G57" t="s">
        <v>21</v>
      </c>
      <c r="H57">
        <v>2.2999999999999998</v>
      </c>
      <c r="I57" t="s">
        <v>20</v>
      </c>
      <c r="J57" s="1">
        <v>1470000</v>
      </c>
      <c r="K57" s="1">
        <v>1240000</v>
      </c>
      <c r="L57">
        <v>2.57</v>
      </c>
      <c r="N57">
        <v>0</v>
      </c>
      <c r="O57">
        <v>370</v>
      </c>
      <c r="P57" t="s">
        <v>21</v>
      </c>
      <c r="AH57" s="148"/>
      <c r="AI57" s="148"/>
      <c r="AJ57" s="148"/>
      <c r="AK57" s="148"/>
      <c r="AL57" s="148"/>
      <c r="AM57" s="148"/>
    </row>
    <row r="58" spans="1:39" x14ac:dyDescent="0.2">
      <c r="A58" t="s">
        <v>136</v>
      </c>
      <c r="B58" t="s">
        <v>24</v>
      </c>
      <c r="C58" t="s">
        <v>18</v>
      </c>
      <c r="D58" t="s">
        <v>129</v>
      </c>
      <c r="E58" s="1">
        <v>810000</v>
      </c>
      <c r="F58" s="1">
        <v>905000</v>
      </c>
      <c r="G58" t="s">
        <v>21</v>
      </c>
      <c r="H58">
        <v>2.2999999999999998</v>
      </c>
      <c r="I58" t="s">
        <v>20</v>
      </c>
      <c r="J58" s="1">
        <v>1540000</v>
      </c>
      <c r="K58" s="1">
        <v>1150000</v>
      </c>
      <c r="L58">
        <v>2.57</v>
      </c>
      <c r="N58">
        <v>0</v>
      </c>
      <c r="O58">
        <v>353</v>
      </c>
      <c r="P58" t="s">
        <v>21</v>
      </c>
      <c r="AH58" s="148"/>
      <c r="AI58" s="148"/>
      <c r="AJ58" s="148"/>
      <c r="AK58" s="148"/>
      <c r="AL58" s="148"/>
      <c r="AM58" s="148"/>
    </row>
    <row r="59" spans="1:39" x14ac:dyDescent="0.2">
      <c r="A59" t="s">
        <v>137</v>
      </c>
      <c r="B59" t="s">
        <v>24</v>
      </c>
      <c r="C59" t="s">
        <v>18</v>
      </c>
      <c r="D59" t="s">
        <v>129</v>
      </c>
      <c r="E59" s="1">
        <v>735000</v>
      </c>
      <c r="F59" s="1">
        <v>772000</v>
      </c>
      <c r="G59" t="s">
        <v>21</v>
      </c>
      <c r="H59">
        <v>2.2999999999999998</v>
      </c>
      <c r="I59" t="s">
        <v>20</v>
      </c>
      <c r="J59" s="1">
        <v>1580000</v>
      </c>
      <c r="K59" s="1">
        <v>1080000</v>
      </c>
      <c r="L59">
        <v>2.56</v>
      </c>
      <c r="N59">
        <v>0</v>
      </c>
      <c r="O59">
        <v>305</v>
      </c>
      <c r="P59" t="s">
        <v>21</v>
      </c>
      <c r="AH59" s="148"/>
      <c r="AI59" s="148"/>
      <c r="AJ59" s="148"/>
      <c r="AK59" s="148"/>
      <c r="AL59" s="148"/>
      <c r="AM59" s="148"/>
    </row>
    <row r="60" spans="1:39" x14ac:dyDescent="0.2">
      <c r="A60" t="s">
        <v>138</v>
      </c>
      <c r="B60" t="s">
        <v>24</v>
      </c>
      <c r="C60" t="s">
        <v>18</v>
      </c>
      <c r="D60" t="s">
        <v>129</v>
      </c>
      <c r="E60" s="1">
        <v>713000</v>
      </c>
      <c r="F60" s="1">
        <v>623000</v>
      </c>
      <c r="G60" t="s">
        <v>21</v>
      </c>
      <c r="H60">
        <v>2.2999999999999998</v>
      </c>
      <c r="I60" t="s">
        <v>20</v>
      </c>
      <c r="J60" s="1">
        <v>1550000</v>
      </c>
      <c r="K60" s="1">
        <v>1400000</v>
      </c>
      <c r="L60">
        <v>2.57</v>
      </c>
      <c r="N60">
        <v>0</v>
      </c>
      <c r="O60">
        <v>303</v>
      </c>
      <c r="P60" t="s">
        <v>21</v>
      </c>
      <c r="AH60" s="148"/>
      <c r="AI60" s="148"/>
      <c r="AJ60" s="148"/>
      <c r="AK60" s="148"/>
      <c r="AL60" s="148"/>
      <c r="AM60" s="148"/>
    </row>
    <row r="61" spans="1:39" x14ac:dyDescent="0.2">
      <c r="A61" t="s">
        <v>139</v>
      </c>
      <c r="B61" t="s">
        <v>24</v>
      </c>
      <c r="C61" t="s">
        <v>18</v>
      </c>
      <c r="D61" t="s">
        <v>129</v>
      </c>
      <c r="E61" s="1">
        <v>707000</v>
      </c>
      <c r="F61" s="1">
        <v>603000</v>
      </c>
      <c r="G61" t="s">
        <v>21</v>
      </c>
      <c r="H61">
        <v>2.2999999999999998</v>
      </c>
      <c r="I61" t="s">
        <v>20</v>
      </c>
      <c r="J61" s="1">
        <v>1510000</v>
      </c>
      <c r="K61" s="1">
        <v>1370000</v>
      </c>
      <c r="L61">
        <v>2.57</v>
      </c>
      <c r="N61">
        <v>0</v>
      </c>
      <c r="O61">
        <v>309</v>
      </c>
      <c r="P61" t="s">
        <v>21</v>
      </c>
    </row>
    <row r="62" spans="1:39" x14ac:dyDescent="0.2">
      <c r="A62" t="s">
        <v>140</v>
      </c>
      <c r="B62" t="s">
        <v>24</v>
      </c>
      <c r="C62" t="s">
        <v>18</v>
      </c>
      <c r="D62" t="s">
        <v>129</v>
      </c>
      <c r="E62" s="1">
        <v>755000</v>
      </c>
      <c r="F62" s="1">
        <v>818000</v>
      </c>
      <c r="G62" t="s">
        <v>21</v>
      </c>
      <c r="H62">
        <v>2.2999999999999998</v>
      </c>
      <c r="I62" t="s">
        <v>20</v>
      </c>
      <c r="J62" s="1">
        <v>1520000</v>
      </c>
      <c r="K62" s="1">
        <v>1330000</v>
      </c>
      <c r="L62">
        <v>2.57</v>
      </c>
      <c r="N62">
        <v>0</v>
      </c>
      <c r="O62">
        <v>331</v>
      </c>
      <c r="P62" t="s">
        <v>21</v>
      </c>
    </row>
    <row r="63" spans="1:39" x14ac:dyDescent="0.2">
      <c r="A63" t="s">
        <v>141</v>
      </c>
      <c r="B63" t="s">
        <v>24</v>
      </c>
      <c r="C63" t="s">
        <v>18</v>
      </c>
      <c r="D63" t="s">
        <v>129</v>
      </c>
      <c r="E63" s="1">
        <v>679000</v>
      </c>
      <c r="F63" s="1">
        <v>675000</v>
      </c>
      <c r="G63" t="s">
        <v>21</v>
      </c>
      <c r="H63">
        <v>2.2999999999999998</v>
      </c>
      <c r="I63" t="s">
        <v>20</v>
      </c>
      <c r="J63" s="1">
        <v>1510000</v>
      </c>
      <c r="K63" s="1">
        <v>1040000</v>
      </c>
      <c r="L63">
        <v>2.56</v>
      </c>
      <c r="N63">
        <v>0</v>
      </c>
      <c r="O63">
        <v>293</v>
      </c>
      <c r="P63" t="s">
        <v>21</v>
      </c>
    </row>
    <row r="64" spans="1:39" x14ac:dyDescent="0.2">
      <c r="A64" t="s">
        <v>16</v>
      </c>
      <c r="B64" t="s">
        <v>17</v>
      </c>
      <c r="C64" t="s">
        <v>18</v>
      </c>
      <c r="D64" t="s">
        <v>129</v>
      </c>
      <c r="E64" s="1">
        <v>107</v>
      </c>
      <c r="F64" s="1">
        <v>48.8</v>
      </c>
      <c r="G64">
        <v>0</v>
      </c>
      <c r="H64">
        <v>2.2999999999999998</v>
      </c>
      <c r="I64" t="s">
        <v>20</v>
      </c>
      <c r="J64" s="1">
        <v>3800</v>
      </c>
      <c r="K64" s="1">
        <v>2750</v>
      </c>
      <c r="L64">
        <v>2.57</v>
      </c>
      <c r="N64">
        <v>0</v>
      </c>
      <c r="O64" t="s">
        <v>21</v>
      </c>
      <c r="P64" t="s">
        <v>21</v>
      </c>
    </row>
    <row r="65" spans="1:16" x14ac:dyDescent="0.2">
      <c r="A65" t="s">
        <v>16</v>
      </c>
      <c r="B65" t="s">
        <v>17</v>
      </c>
      <c r="C65" t="s">
        <v>18</v>
      </c>
      <c r="D65" t="s">
        <v>129</v>
      </c>
      <c r="E65" s="1">
        <v>134</v>
      </c>
      <c r="F65" s="1">
        <v>26.7</v>
      </c>
      <c r="G65">
        <v>0</v>
      </c>
      <c r="H65">
        <v>2.33</v>
      </c>
      <c r="I65" t="s">
        <v>20</v>
      </c>
      <c r="J65" s="1">
        <v>3750</v>
      </c>
      <c r="K65" s="1">
        <v>2410</v>
      </c>
      <c r="L65">
        <v>2.57</v>
      </c>
      <c r="N65">
        <v>0</v>
      </c>
      <c r="O65" t="s">
        <v>21</v>
      </c>
      <c r="P65" t="s">
        <v>21</v>
      </c>
    </row>
    <row r="66" spans="1:16" x14ac:dyDescent="0.2">
      <c r="A66" t="s">
        <v>142</v>
      </c>
      <c r="B66" t="s">
        <v>24</v>
      </c>
      <c r="C66" t="s">
        <v>18</v>
      </c>
      <c r="D66" t="s">
        <v>129</v>
      </c>
      <c r="E66" s="1">
        <v>671000</v>
      </c>
      <c r="F66" s="1">
        <v>736000</v>
      </c>
      <c r="G66" t="s">
        <v>21</v>
      </c>
      <c r="H66">
        <v>2.2999999999999998</v>
      </c>
      <c r="I66" t="s">
        <v>20</v>
      </c>
      <c r="J66" s="1">
        <v>1520000</v>
      </c>
      <c r="K66" s="1">
        <v>1160000</v>
      </c>
      <c r="L66">
        <v>2.57</v>
      </c>
      <c r="N66">
        <v>0</v>
      </c>
      <c r="O66">
        <v>289</v>
      </c>
      <c r="P66" t="s">
        <v>21</v>
      </c>
    </row>
    <row r="67" spans="1:16" x14ac:dyDescent="0.2">
      <c r="A67" t="s">
        <v>143</v>
      </c>
      <c r="B67" t="s">
        <v>24</v>
      </c>
      <c r="C67" t="s">
        <v>18</v>
      </c>
      <c r="D67" t="s">
        <v>129</v>
      </c>
      <c r="E67" s="1">
        <v>663000</v>
      </c>
      <c r="F67" s="1">
        <v>671000</v>
      </c>
      <c r="G67" t="s">
        <v>21</v>
      </c>
      <c r="H67">
        <v>2.2999999999999998</v>
      </c>
      <c r="I67" t="s">
        <v>20</v>
      </c>
      <c r="J67" s="1">
        <v>1420000</v>
      </c>
      <c r="K67" s="1">
        <v>1240000</v>
      </c>
      <c r="L67">
        <v>2.57</v>
      </c>
      <c r="N67">
        <v>0</v>
      </c>
      <c r="O67">
        <v>308</v>
      </c>
      <c r="P67" t="s">
        <v>21</v>
      </c>
    </row>
    <row r="68" spans="1:16" x14ac:dyDescent="0.2">
      <c r="A68" t="s">
        <v>144</v>
      </c>
      <c r="B68" t="s">
        <v>24</v>
      </c>
      <c r="C68" t="s">
        <v>18</v>
      </c>
      <c r="D68" t="s">
        <v>129</v>
      </c>
      <c r="E68" s="1">
        <v>618000</v>
      </c>
      <c r="F68" s="1">
        <v>607000</v>
      </c>
      <c r="G68" t="s">
        <v>21</v>
      </c>
      <c r="H68">
        <v>2.2999999999999998</v>
      </c>
      <c r="I68" t="s">
        <v>20</v>
      </c>
      <c r="J68" s="1">
        <v>1530000</v>
      </c>
      <c r="K68" s="1">
        <v>1080000</v>
      </c>
      <c r="L68">
        <v>2.56</v>
      </c>
      <c r="N68">
        <v>0</v>
      </c>
      <c r="O68">
        <v>261</v>
      </c>
      <c r="P68" t="s">
        <v>21</v>
      </c>
    </row>
    <row r="69" spans="1:16" x14ac:dyDescent="0.2">
      <c r="A69" t="s">
        <v>145</v>
      </c>
      <c r="B69" t="s">
        <v>24</v>
      </c>
      <c r="C69" t="s">
        <v>18</v>
      </c>
      <c r="D69" t="s">
        <v>129</v>
      </c>
      <c r="E69" s="1">
        <v>667000</v>
      </c>
      <c r="F69" s="1">
        <v>581000</v>
      </c>
      <c r="G69" t="s">
        <v>21</v>
      </c>
      <c r="H69">
        <v>2.2999999999999998</v>
      </c>
      <c r="I69" t="s">
        <v>20</v>
      </c>
      <c r="J69" s="1">
        <v>1570000</v>
      </c>
      <c r="K69" s="1">
        <v>1210000</v>
      </c>
      <c r="L69">
        <v>2.56</v>
      </c>
      <c r="N69">
        <v>0</v>
      </c>
      <c r="O69">
        <v>276</v>
      </c>
      <c r="P69" t="s">
        <v>21</v>
      </c>
    </row>
    <row r="70" spans="1:16" x14ac:dyDescent="0.2">
      <c r="A70" t="s">
        <v>146</v>
      </c>
      <c r="B70" t="s">
        <v>24</v>
      </c>
      <c r="C70" t="s">
        <v>18</v>
      </c>
      <c r="D70" t="s">
        <v>129</v>
      </c>
      <c r="E70" s="1">
        <v>555000</v>
      </c>
      <c r="F70" s="1">
        <v>418000</v>
      </c>
      <c r="G70" t="s">
        <v>21</v>
      </c>
      <c r="H70">
        <v>2.29</v>
      </c>
      <c r="I70" t="s">
        <v>20</v>
      </c>
      <c r="J70" s="1">
        <v>1540000</v>
      </c>
      <c r="K70" s="1">
        <v>1420000</v>
      </c>
      <c r="L70">
        <v>2.56</v>
      </c>
      <c r="N70">
        <v>0</v>
      </c>
      <c r="O70">
        <v>230</v>
      </c>
      <c r="P70" t="s">
        <v>21</v>
      </c>
    </row>
    <row r="71" spans="1:16" x14ac:dyDescent="0.2">
      <c r="A71" t="s">
        <v>147</v>
      </c>
      <c r="B71" t="s">
        <v>24</v>
      </c>
      <c r="C71" t="s">
        <v>18</v>
      </c>
      <c r="D71" t="s">
        <v>129</v>
      </c>
      <c r="E71" s="1">
        <v>660000</v>
      </c>
      <c r="F71" s="1">
        <v>692000</v>
      </c>
      <c r="G71" t="s">
        <v>21</v>
      </c>
      <c r="H71">
        <v>2.2999999999999998</v>
      </c>
      <c r="I71" t="s">
        <v>20</v>
      </c>
      <c r="J71" s="1">
        <v>1570000</v>
      </c>
      <c r="K71" s="1">
        <v>1070000</v>
      </c>
      <c r="L71">
        <v>2.57</v>
      </c>
      <c r="N71">
        <v>0</v>
      </c>
      <c r="O71">
        <v>274</v>
      </c>
      <c r="P71" t="s">
        <v>21</v>
      </c>
    </row>
    <row r="72" spans="1:16" x14ac:dyDescent="0.2">
      <c r="A72" t="s">
        <v>148</v>
      </c>
      <c r="B72" t="s">
        <v>24</v>
      </c>
      <c r="C72" t="s">
        <v>18</v>
      </c>
      <c r="D72" t="s">
        <v>129</v>
      </c>
      <c r="E72" s="1">
        <v>665000</v>
      </c>
      <c r="F72" s="1">
        <v>559000</v>
      </c>
      <c r="G72" t="s">
        <v>21</v>
      </c>
      <c r="H72">
        <v>2.2999999999999998</v>
      </c>
      <c r="I72" t="s">
        <v>20</v>
      </c>
      <c r="J72" s="1">
        <v>1580000</v>
      </c>
      <c r="K72" s="1">
        <v>1430000</v>
      </c>
      <c r="L72">
        <v>2.57</v>
      </c>
      <c r="N72">
        <v>0</v>
      </c>
      <c r="O72">
        <v>274</v>
      </c>
      <c r="P72" t="s">
        <v>21</v>
      </c>
    </row>
    <row r="73" spans="1:16" x14ac:dyDescent="0.2">
      <c r="A73" t="s">
        <v>149</v>
      </c>
      <c r="B73" t="s">
        <v>24</v>
      </c>
      <c r="C73" t="s">
        <v>18</v>
      </c>
      <c r="D73" t="s">
        <v>129</v>
      </c>
      <c r="E73" s="1">
        <v>734000</v>
      </c>
      <c r="F73" s="1">
        <v>819000</v>
      </c>
      <c r="G73" t="s">
        <v>21</v>
      </c>
      <c r="H73">
        <v>2.2999999999999998</v>
      </c>
      <c r="I73" t="s">
        <v>20</v>
      </c>
      <c r="J73" s="1">
        <v>1510000</v>
      </c>
      <c r="K73" s="1">
        <v>1200000</v>
      </c>
      <c r="L73">
        <v>2.57</v>
      </c>
      <c r="N73">
        <v>0</v>
      </c>
      <c r="O73">
        <v>322</v>
      </c>
      <c r="P73" t="s">
        <v>21</v>
      </c>
    </row>
    <row r="74" spans="1:16" x14ac:dyDescent="0.2">
      <c r="A74" t="s">
        <v>150</v>
      </c>
      <c r="B74" t="s">
        <v>24</v>
      </c>
      <c r="C74" t="s">
        <v>18</v>
      </c>
      <c r="D74" t="s">
        <v>129</v>
      </c>
      <c r="E74" s="1">
        <v>617000</v>
      </c>
      <c r="F74" s="1">
        <v>459000</v>
      </c>
      <c r="G74" t="s">
        <v>21</v>
      </c>
      <c r="H74">
        <v>2.2999999999999998</v>
      </c>
      <c r="I74" t="s">
        <v>20</v>
      </c>
      <c r="J74" s="1">
        <v>1530000</v>
      </c>
      <c r="K74" s="1">
        <v>1270000</v>
      </c>
      <c r="L74">
        <v>2.56</v>
      </c>
      <c r="N74">
        <v>0</v>
      </c>
      <c r="O74">
        <v>261</v>
      </c>
      <c r="P74" t="s">
        <v>21</v>
      </c>
    </row>
    <row r="75" spans="1:16" x14ac:dyDescent="0.2">
      <c r="A75" t="s">
        <v>151</v>
      </c>
      <c r="B75" t="s">
        <v>24</v>
      </c>
      <c r="C75" t="s">
        <v>18</v>
      </c>
      <c r="D75" t="s">
        <v>129</v>
      </c>
      <c r="E75" s="1">
        <v>637000</v>
      </c>
      <c r="F75" s="1">
        <v>534000</v>
      </c>
      <c r="G75" t="s">
        <v>21</v>
      </c>
      <c r="H75">
        <v>2.29</v>
      </c>
      <c r="I75" t="s">
        <v>20</v>
      </c>
      <c r="J75" s="1">
        <v>1460000</v>
      </c>
      <c r="K75" s="1">
        <v>1320000</v>
      </c>
      <c r="L75">
        <v>2.56</v>
      </c>
      <c r="N75">
        <v>0</v>
      </c>
      <c r="O75">
        <v>284</v>
      </c>
      <c r="P75" t="s">
        <v>21</v>
      </c>
    </row>
    <row r="76" spans="1:16" x14ac:dyDescent="0.2">
      <c r="A76" t="s">
        <v>152</v>
      </c>
      <c r="B76" t="s">
        <v>24</v>
      </c>
      <c r="C76" t="s">
        <v>18</v>
      </c>
      <c r="D76" t="s">
        <v>129</v>
      </c>
      <c r="E76" s="1">
        <v>682000</v>
      </c>
      <c r="F76" s="1">
        <v>699000</v>
      </c>
      <c r="G76" t="s">
        <v>21</v>
      </c>
      <c r="H76">
        <v>2.2999999999999998</v>
      </c>
      <c r="I76" t="s">
        <v>20</v>
      </c>
      <c r="J76" s="1">
        <v>1570000</v>
      </c>
      <c r="K76" s="1">
        <v>1170000</v>
      </c>
      <c r="L76">
        <v>2.56</v>
      </c>
      <c r="N76">
        <v>0</v>
      </c>
      <c r="O76">
        <v>283</v>
      </c>
      <c r="P76" t="s">
        <v>21</v>
      </c>
    </row>
    <row r="77" spans="1:16" x14ac:dyDescent="0.2">
      <c r="A77" t="s">
        <v>153</v>
      </c>
      <c r="B77" t="s">
        <v>24</v>
      </c>
      <c r="C77" t="s">
        <v>18</v>
      </c>
      <c r="D77" t="s">
        <v>129</v>
      </c>
      <c r="E77" s="1">
        <v>716000</v>
      </c>
      <c r="F77" s="1">
        <v>796000</v>
      </c>
      <c r="G77" t="s">
        <v>21</v>
      </c>
      <c r="H77">
        <v>2.2999999999999998</v>
      </c>
      <c r="I77" t="s">
        <v>20</v>
      </c>
      <c r="J77" s="1">
        <v>1430000</v>
      </c>
      <c r="K77" s="1">
        <v>1090000</v>
      </c>
      <c r="L77">
        <v>2.57</v>
      </c>
      <c r="N77">
        <v>0</v>
      </c>
      <c r="O77">
        <v>332</v>
      </c>
      <c r="P77" t="s">
        <v>21</v>
      </c>
    </row>
    <row r="78" spans="1:16" x14ac:dyDescent="0.2">
      <c r="A78" t="s">
        <v>16</v>
      </c>
      <c r="B78" t="s">
        <v>17</v>
      </c>
      <c r="C78" t="s">
        <v>18</v>
      </c>
      <c r="D78" t="s">
        <v>129</v>
      </c>
      <c r="E78" s="1">
        <v>173</v>
      </c>
      <c r="F78" s="1">
        <v>140</v>
      </c>
      <c r="G78">
        <v>0</v>
      </c>
      <c r="H78">
        <v>2.31</v>
      </c>
      <c r="I78" t="s">
        <v>20</v>
      </c>
      <c r="J78" s="1">
        <v>3520</v>
      </c>
      <c r="K78" s="1">
        <v>2690</v>
      </c>
      <c r="L78">
        <v>2.57</v>
      </c>
      <c r="N78">
        <v>0</v>
      </c>
      <c r="O78" t="s">
        <v>21</v>
      </c>
      <c r="P78" t="s">
        <v>21</v>
      </c>
    </row>
    <row r="79" spans="1:16" x14ac:dyDescent="0.2">
      <c r="A79" t="s">
        <v>16</v>
      </c>
      <c r="B79" t="s">
        <v>17</v>
      </c>
      <c r="C79" t="s">
        <v>18</v>
      </c>
      <c r="D79" t="s">
        <v>129</v>
      </c>
      <c r="E79" s="1">
        <v>114</v>
      </c>
      <c r="F79" s="1">
        <v>57.9</v>
      </c>
      <c r="G79">
        <v>0</v>
      </c>
      <c r="H79">
        <v>2.31</v>
      </c>
      <c r="I79" t="s">
        <v>20</v>
      </c>
      <c r="J79" s="1">
        <v>4100</v>
      </c>
      <c r="K79" s="1">
        <v>2090</v>
      </c>
      <c r="L79">
        <v>2.56</v>
      </c>
      <c r="N79">
        <v>0</v>
      </c>
      <c r="O79" t="s">
        <v>21</v>
      </c>
      <c r="P79" t="s">
        <v>21</v>
      </c>
    </row>
    <row r="80" spans="1:16" x14ac:dyDescent="0.2">
      <c r="A80" t="s">
        <v>16</v>
      </c>
      <c r="B80" t="s">
        <v>17</v>
      </c>
      <c r="C80" t="s">
        <v>18</v>
      </c>
      <c r="D80" t="s">
        <v>129</v>
      </c>
      <c r="E80" s="1">
        <v>25.8</v>
      </c>
      <c r="F80" s="1">
        <v>20.8</v>
      </c>
      <c r="G80">
        <v>0</v>
      </c>
      <c r="H80">
        <v>2.2999999999999998</v>
      </c>
      <c r="I80" t="s">
        <v>20</v>
      </c>
      <c r="J80" s="1">
        <v>4100</v>
      </c>
      <c r="K80" s="1">
        <v>2310</v>
      </c>
      <c r="L80">
        <v>2.57</v>
      </c>
      <c r="N80">
        <v>0</v>
      </c>
      <c r="O80" t="s">
        <v>21</v>
      </c>
      <c r="P80" t="s">
        <v>21</v>
      </c>
    </row>
    <row r="81" spans="1:16" x14ac:dyDescent="0.2">
      <c r="A81" t="s">
        <v>50</v>
      </c>
      <c r="B81" t="s">
        <v>51</v>
      </c>
      <c r="C81" t="s">
        <v>18</v>
      </c>
      <c r="D81" t="s">
        <v>129</v>
      </c>
      <c r="E81" s="1">
        <v>6060</v>
      </c>
      <c r="F81" s="1">
        <v>6590</v>
      </c>
      <c r="G81">
        <v>3</v>
      </c>
      <c r="H81">
        <v>2.2999999999999998</v>
      </c>
      <c r="I81" t="s">
        <v>20</v>
      </c>
      <c r="J81" s="1">
        <v>1380000</v>
      </c>
      <c r="K81" s="1">
        <v>984000</v>
      </c>
      <c r="L81">
        <v>2.57</v>
      </c>
      <c r="M81">
        <v>1</v>
      </c>
      <c r="N81">
        <v>0</v>
      </c>
      <c r="O81">
        <v>2.57</v>
      </c>
      <c r="P81">
        <v>85.5</v>
      </c>
    </row>
    <row r="82" spans="1:16" x14ac:dyDescent="0.2">
      <c r="A82" t="s">
        <v>52</v>
      </c>
      <c r="B82" t="s">
        <v>51</v>
      </c>
      <c r="C82" t="s">
        <v>18</v>
      </c>
      <c r="D82" t="s">
        <v>129</v>
      </c>
      <c r="E82" s="1">
        <v>67300</v>
      </c>
      <c r="F82" s="1">
        <v>66000</v>
      </c>
      <c r="G82">
        <v>30</v>
      </c>
      <c r="H82">
        <v>2.2999999999999998</v>
      </c>
      <c r="I82" t="s">
        <v>20</v>
      </c>
      <c r="J82" s="1">
        <v>1350000</v>
      </c>
      <c r="K82" s="1">
        <v>1250000</v>
      </c>
      <c r="L82">
        <v>2.57</v>
      </c>
      <c r="M82">
        <v>1</v>
      </c>
      <c r="N82">
        <v>0</v>
      </c>
      <c r="O82">
        <v>29.6</v>
      </c>
      <c r="P82">
        <v>98.6</v>
      </c>
    </row>
    <row r="83" spans="1:16" x14ac:dyDescent="0.2">
      <c r="A83" t="s">
        <v>53</v>
      </c>
      <c r="B83" t="s">
        <v>51</v>
      </c>
      <c r="C83" t="s">
        <v>18</v>
      </c>
      <c r="D83" t="s">
        <v>129</v>
      </c>
      <c r="E83" s="1">
        <v>674000</v>
      </c>
      <c r="F83" s="1">
        <v>741000</v>
      </c>
      <c r="G83">
        <v>300</v>
      </c>
      <c r="H83">
        <v>2.2999999999999998</v>
      </c>
      <c r="I83" t="s">
        <v>20</v>
      </c>
      <c r="J83" s="1">
        <v>1350000</v>
      </c>
      <c r="K83" s="1">
        <v>1060000</v>
      </c>
      <c r="L83">
        <v>2.57</v>
      </c>
      <c r="M83">
        <v>1</v>
      </c>
      <c r="N83">
        <v>0</v>
      </c>
      <c r="O83">
        <v>331</v>
      </c>
      <c r="P83">
        <v>110</v>
      </c>
    </row>
    <row r="84" spans="1:16" x14ac:dyDescent="0.2">
      <c r="A84" t="s">
        <v>16</v>
      </c>
      <c r="B84" t="s">
        <v>17</v>
      </c>
      <c r="C84" t="s">
        <v>18</v>
      </c>
      <c r="D84" t="s">
        <v>129</v>
      </c>
      <c r="E84" s="1">
        <v>12.9</v>
      </c>
      <c r="F84" s="1">
        <v>16.5</v>
      </c>
      <c r="G84">
        <v>0</v>
      </c>
      <c r="H84">
        <v>2.31</v>
      </c>
      <c r="I84" t="s">
        <v>20</v>
      </c>
      <c r="J84" s="1">
        <v>5470</v>
      </c>
      <c r="K84" s="1">
        <v>2000</v>
      </c>
      <c r="L84">
        <v>2.56</v>
      </c>
      <c r="N84">
        <v>0</v>
      </c>
      <c r="O84" t="s">
        <v>21</v>
      </c>
      <c r="P84" t="s">
        <v>21</v>
      </c>
    </row>
    <row r="85" spans="1:16" x14ac:dyDescent="0.2">
      <c r="A85" t="s">
        <v>16</v>
      </c>
      <c r="B85" t="s">
        <v>17</v>
      </c>
      <c r="C85" t="s">
        <v>18</v>
      </c>
      <c r="D85" t="s">
        <v>129</v>
      </c>
      <c r="E85" s="1">
        <v>0</v>
      </c>
      <c r="F85" s="1">
        <v>0</v>
      </c>
      <c r="G85">
        <v>0</v>
      </c>
      <c r="H85">
        <v>0</v>
      </c>
      <c r="I85" t="s">
        <v>20</v>
      </c>
      <c r="J85" s="1">
        <v>14300</v>
      </c>
      <c r="K85" s="1">
        <v>8060</v>
      </c>
      <c r="L85">
        <v>2.56</v>
      </c>
      <c r="N85">
        <v>0</v>
      </c>
      <c r="O85" t="s">
        <v>21</v>
      </c>
      <c r="P85" t="s">
        <v>21</v>
      </c>
    </row>
    <row r="86" spans="1:16" x14ac:dyDescent="0.2">
      <c r="A86" t="s">
        <v>16</v>
      </c>
      <c r="B86" t="s">
        <v>17</v>
      </c>
      <c r="C86" t="s">
        <v>18</v>
      </c>
      <c r="D86" t="s">
        <v>129</v>
      </c>
      <c r="E86" s="1">
        <v>15.5</v>
      </c>
      <c r="F86" s="1">
        <v>13.6</v>
      </c>
      <c r="G86">
        <v>0</v>
      </c>
      <c r="H86">
        <v>2.2999999999999998</v>
      </c>
      <c r="I86" t="s">
        <v>20</v>
      </c>
      <c r="J86" s="1">
        <v>3950</v>
      </c>
      <c r="K86" s="1">
        <v>2190</v>
      </c>
      <c r="L86">
        <v>2.57</v>
      </c>
      <c r="N86">
        <v>0</v>
      </c>
      <c r="O86" t="s">
        <v>21</v>
      </c>
      <c r="P86" t="s">
        <v>21</v>
      </c>
    </row>
    <row r="87" spans="1:16" x14ac:dyDescent="0.2">
      <c r="A87" t="s">
        <v>78</v>
      </c>
      <c r="B87" t="s">
        <v>24</v>
      </c>
      <c r="C87" t="s">
        <v>18</v>
      </c>
      <c r="D87" t="s">
        <v>129</v>
      </c>
      <c r="E87" s="1">
        <v>35000</v>
      </c>
      <c r="F87" s="1">
        <v>27400</v>
      </c>
      <c r="G87" t="s">
        <v>21</v>
      </c>
      <c r="H87">
        <v>2.29</v>
      </c>
      <c r="I87" t="s">
        <v>20</v>
      </c>
      <c r="J87" s="1">
        <v>1460000</v>
      </c>
      <c r="K87" s="1">
        <v>1280000</v>
      </c>
      <c r="L87">
        <v>2.56</v>
      </c>
      <c r="N87">
        <v>0</v>
      </c>
      <c r="O87">
        <v>14.1</v>
      </c>
      <c r="P87" t="s">
        <v>21</v>
      </c>
    </row>
    <row r="88" spans="1:16" x14ac:dyDescent="0.2">
      <c r="A88" t="s">
        <v>79</v>
      </c>
      <c r="B88" t="s">
        <v>24</v>
      </c>
      <c r="C88" t="s">
        <v>18</v>
      </c>
      <c r="D88" t="s">
        <v>129</v>
      </c>
      <c r="E88" s="1">
        <v>327000</v>
      </c>
      <c r="F88" s="1">
        <v>231000</v>
      </c>
      <c r="G88" t="s">
        <v>21</v>
      </c>
      <c r="H88">
        <v>2.29</v>
      </c>
      <c r="I88" t="s">
        <v>20</v>
      </c>
      <c r="J88" s="1">
        <v>1570000</v>
      </c>
      <c r="K88" s="1">
        <v>1400000</v>
      </c>
      <c r="L88">
        <v>2.56</v>
      </c>
      <c r="N88">
        <v>0</v>
      </c>
      <c r="O88">
        <v>128</v>
      </c>
      <c r="P88" t="s">
        <v>21</v>
      </c>
    </row>
    <row r="89" spans="1:16" x14ac:dyDescent="0.2">
      <c r="A89" t="s">
        <v>80</v>
      </c>
      <c r="B89" t="s">
        <v>24</v>
      </c>
      <c r="C89" t="s">
        <v>18</v>
      </c>
      <c r="D89" t="s">
        <v>129</v>
      </c>
      <c r="E89" s="1">
        <v>2130000</v>
      </c>
      <c r="F89" s="1">
        <v>1260000</v>
      </c>
      <c r="G89" t="s">
        <v>21</v>
      </c>
      <c r="H89">
        <v>2.29</v>
      </c>
      <c r="I89" t="s">
        <v>20</v>
      </c>
      <c r="J89" s="1">
        <v>1580000</v>
      </c>
      <c r="K89" s="1">
        <v>1130000</v>
      </c>
      <c r="L89">
        <v>2.57</v>
      </c>
      <c r="N89">
        <v>0</v>
      </c>
      <c r="O89" t="s">
        <v>178</v>
      </c>
      <c r="P89" t="s">
        <v>21</v>
      </c>
    </row>
    <row r="90" spans="1:16" x14ac:dyDescent="0.2">
      <c r="A90" t="s">
        <v>16</v>
      </c>
      <c r="B90" t="s">
        <v>17</v>
      </c>
      <c r="C90" t="s">
        <v>18</v>
      </c>
      <c r="D90" t="s">
        <v>129</v>
      </c>
      <c r="E90" s="1">
        <v>98.2</v>
      </c>
      <c r="F90" s="1">
        <v>47.1</v>
      </c>
      <c r="G90">
        <v>0</v>
      </c>
      <c r="H90">
        <v>2.31</v>
      </c>
      <c r="I90" t="s">
        <v>20</v>
      </c>
      <c r="J90" s="1">
        <v>4150</v>
      </c>
      <c r="K90" s="1">
        <v>2850</v>
      </c>
      <c r="L90">
        <v>2.57</v>
      </c>
      <c r="N90">
        <v>0</v>
      </c>
      <c r="O90" t="s">
        <v>21</v>
      </c>
      <c r="P90" t="s">
        <v>21</v>
      </c>
    </row>
    <row r="91" spans="1:16" x14ac:dyDescent="0.2">
      <c r="A91" t="s">
        <v>16</v>
      </c>
      <c r="B91" t="s">
        <v>17</v>
      </c>
      <c r="C91" t="s">
        <v>18</v>
      </c>
      <c r="D91" t="s">
        <v>129</v>
      </c>
      <c r="E91" s="1">
        <v>28.4</v>
      </c>
      <c r="F91" s="1">
        <v>36.6</v>
      </c>
      <c r="G91">
        <v>0</v>
      </c>
      <c r="H91">
        <v>2.2999999999999998</v>
      </c>
      <c r="I91" t="s">
        <v>20</v>
      </c>
      <c r="J91" s="1">
        <v>3800</v>
      </c>
      <c r="K91" s="1">
        <v>2320</v>
      </c>
      <c r="L91">
        <v>2.56</v>
      </c>
      <c r="N91">
        <v>0</v>
      </c>
      <c r="O91" t="s">
        <v>21</v>
      </c>
      <c r="P91" t="s">
        <v>21</v>
      </c>
    </row>
  </sheetData>
  <mergeCells count="23">
    <mergeCell ref="AH31:AH34"/>
    <mergeCell ref="AI31:AI32"/>
    <mergeCell ref="AI33:AI34"/>
    <mergeCell ref="AH23:AH26"/>
    <mergeCell ref="AI23:AI24"/>
    <mergeCell ref="AI25:AI26"/>
    <mergeCell ref="AH27:AH30"/>
    <mergeCell ref="AI27:AI28"/>
    <mergeCell ref="AI29:AI30"/>
    <mergeCell ref="AH17:AH18"/>
    <mergeCell ref="AI17:AI18"/>
    <mergeCell ref="AJ17:AJ18"/>
    <mergeCell ref="AK17:AL17"/>
    <mergeCell ref="AH19:AH22"/>
    <mergeCell ref="AI19:AI20"/>
    <mergeCell ref="AI21:AI22"/>
    <mergeCell ref="T10:U10"/>
    <mergeCell ref="V10:W10"/>
    <mergeCell ref="S17:S18"/>
    <mergeCell ref="T17:T18"/>
    <mergeCell ref="U17:Z17"/>
    <mergeCell ref="S16:AF16"/>
    <mergeCell ref="AA17:AF17"/>
  </mergeCells>
  <pageMargins left="0.7" right="0.7" top="0.75" bottom="0.75" header="0.3" footer="0.3"/>
  <pageSetup orientation="portrait"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92"/>
  <sheetViews>
    <sheetView topLeftCell="V31" zoomScaleNormal="100" workbookViewId="0">
      <selection activeCell="AG22" sqref="AG22:AG23"/>
    </sheetView>
  </sheetViews>
  <sheetFormatPr baseColWidth="10" defaultColWidth="8.83203125" defaultRowHeight="15" x14ac:dyDescent="0.2"/>
  <cols>
    <col min="1" max="1" width="22.6640625" customWidth="1"/>
    <col min="5" max="6" width="9.1640625" style="1"/>
    <col min="10" max="11" width="9.1640625" style="1"/>
    <col min="19" max="19" width="13.33203125" customWidth="1"/>
    <col min="24" max="24" width="10" customWidth="1"/>
    <col min="30" max="30" width="10.33203125" customWidth="1"/>
    <col min="34" max="34" width="10.6640625" customWidth="1"/>
    <col min="35" max="35" width="11.5" customWidth="1"/>
    <col min="36" max="36" width="11.83203125" customWidth="1"/>
    <col min="37" max="37" width="15.5" customWidth="1"/>
    <col min="38" max="38" width="16.5" customWidth="1"/>
  </cols>
  <sheetData>
    <row r="1" spans="1:32" x14ac:dyDescent="0.2">
      <c r="A1" t="s">
        <v>0</v>
      </c>
      <c r="B1" t="s">
        <v>1</v>
      </c>
      <c r="C1" t="s">
        <v>2</v>
      </c>
      <c r="D1" t="s">
        <v>3</v>
      </c>
      <c r="E1" s="1" t="s">
        <v>4</v>
      </c>
      <c r="F1" s="1" t="s">
        <v>5</v>
      </c>
      <c r="G1" t="s">
        <v>6</v>
      </c>
      <c r="H1" t="s">
        <v>7</v>
      </c>
      <c r="I1" t="s">
        <v>8</v>
      </c>
      <c r="J1" s="1" t="s">
        <v>9</v>
      </c>
      <c r="K1" s="1" t="s">
        <v>10</v>
      </c>
      <c r="L1" t="s">
        <v>11</v>
      </c>
      <c r="M1" t="s">
        <v>12</v>
      </c>
      <c r="N1" t="s">
        <v>13</v>
      </c>
      <c r="O1" t="s">
        <v>14</v>
      </c>
      <c r="P1" t="s">
        <v>15</v>
      </c>
      <c r="S1" s="2" t="s">
        <v>272</v>
      </c>
    </row>
    <row r="2" spans="1:32" x14ac:dyDescent="0.2">
      <c r="A2" t="s">
        <v>16</v>
      </c>
      <c r="B2" t="s">
        <v>17</v>
      </c>
      <c r="C2" t="s">
        <v>18</v>
      </c>
      <c r="D2" t="s">
        <v>129</v>
      </c>
      <c r="E2" s="1">
        <v>10.3</v>
      </c>
      <c r="F2" s="1">
        <v>13.3</v>
      </c>
      <c r="G2">
        <v>0</v>
      </c>
      <c r="H2">
        <v>2.2599999999999998</v>
      </c>
      <c r="I2" t="s">
        <v>20</v>
      </c>
      <c r="J2" s="1">
        <v>3980</v>
      </c>
      <c r="K2" s="1">
        <v>1540</v>
      </c>
      <c r="L2">
        <v>2.56</v>
      </c>
      <c r="N2">
        <v>0</v>
      </c>
      <c r="O2" t="s">
        <v>21</v>
      </c>
      <c r="P2" t="s">
        <v>21</v>
      </c>
      <c r="S2" t="s">
        <v>274</v>
      </c>
    </row>
    <row r="3" spans="1:32" x14ac:dyDescent="0.2">
      <c r="A3" t="s">
        <v>16</v>
      </c>
      <c r="B3" t="s">
        <v>17</v>
      </c>
      <c r="C3" t="s">
        <v>18</v>
      </c>
      <c r="D3" t="s">
        <v>129</v>
      </c>
      <c r="E3" s="1">
        <v>0</v>
      </c>
      <c r="F3" s="1">
        <v>0</v>
      </c>
      <c r="G3">
        <v>0</v>
      </c>
      <c r="H3">
        <v>0</v>
      </c>
      <c r="I3" t="s">
        <v>20</v>
      </c>
      <c r="J3" s="1">
        <v>1580</v>
      </c>
      <c r="K3" s="1">
        <v>803</v>
      </c>
      <c r="L3">
        <v>2.57</v>
      </c>
      <c r="N3">
        <v>0</v>
      </c>
      <c r="O3" t="s">
        <v>21</v>
      </c>
      <c r="P3" t="s">
        <v>21</v>
      </c>
      <c r="S3" t="s">
        <v>190</v>
      </c>
    </row>
    <row r="4" spans="1:32" x14ac:dyDescent="0.2">
      <c r="A4" t="s">
        <v>22</v>
      </c>
      <c r="B4" t="s">
        <v>22</v>
      </c>
      <c r="C4" t="s">
        <v>18</v>
      </c>
      <c r="D4" t="s">
        <v>129</v>
      </c>
      <c r="E4" s="1">
        <v>36.200000000000003</v>
      </c>
      <c r="F4" s="1">
        <v>46.7</v>
      </c>
      <c r="G4">
        <v>0</v>
      </c>
      <c r="H4">
        <v>2.2999999999999998</v>
      </c>
      <c r="I4" t="s">
        <v>20</v>
      </c>
      <c r="J4" s="1">
        <v>1250000</v>
      </c>
      <c r="K4" s="1">
        <v>1090000</v>
      </c>
      <c r="L4">
        <v>2.57</v>
      </c>
      <c r="N4">
        <v>0</v>
      </c>
      <c r="O4" t="s">
        <v>21</v>
      </c>
      <c r="P4" t="s">
        <v>21</v>
      </c>
      <c r="S4" t="s">
        <v>191</v>
      </c>
    </row>
    <row r="5" spans="1:32" x14ac:dyDescent="0.2">
      <c r="A5" t="s">
        <v>22</v>
      </c>
      <c r="B5" t="s">
        <v>22</v>
      </c>
      <c r="C5" t="s">
        <v>18</v>
      </c>
      <c r="D5" t="s">
        <v>129</v>
      </c>
      <c r="E5" s="1">
        <v>74.900000000000006</v>
      </c>
      <c r="F5" s="1">
        <v>86.7</v>
      </c>
      <c r="G5">
        <v>0</v>
      </c>
      <c r="H5">
        <v>2.33</v>
      </c>
      <c r="I5" t="s">
        <v>20</v>
      </c>
      <c r="J5" s="1">
        <v>1250000</v>
      </c>
      <c r="K5" s="1">
        <v>1120000</v>
      </c>
      <c r="L5">
        <v>2.57</v>
      </c>
      <c r="N5">
        <v>0</v>
      </c>
      <c r="O5" t="s">
        <v>21</v>
      </c>
      <c r="P5" t="s">
        <v>21</v>
      </c>
      <c r="S5" s="3" t="s">
        <v>192</v>
      </c>
      <c r="AD5" s="1"/>
    </row>
    <row r="6" spans="1:32" x14ac:dyDescent="0.2">
      <c r="A6" t="s">
        <v>22</v>
      </c>
      <c r="B6" t="s">
        <v>22</v>
      </c>
      <c r="C6" t="s">
        <v>18</v>
      </c>
      <c r="D6" t="s">
        <v>129</v>
      </c>
      <c r="E6" s="1">
        <v>54.2</v>
      </c>
      <c r="F6" s="1">
        <v>53.6</v>
      </c>
      <c r="G6">
        <v>0</v>
      </c>
      <c r="H6">
        <v>2.3199999999999998</v>
      </c>
      <c r="I6" t="s">
        <v>20</v>
      </c>
      <c r="J6" s="1">
        <v>1310000</v>
      </c>
      <c r="K6" s="1">
        <v>1140000</v>
      </c>
      <c r="L6">
        <v>2.57</v>
      </c>
      <c r="N6">
        <v>0</v>
      </c>
      <c r="O6" t="s">
        <v>21</v>
      </c>
      <c r="P6" t="s">
        <v>21</v>
      </c>
      <c r="S6" t="s">
        <v>193</v>
      </c>
      <c r="AD6" s="1"/>
    </row>
    <row r="7" spans="1:32" x14ac:dyDescent="0.2">
      <c r="A7" t="s">
        <v>16</v>
      </c>
      <c r="B7" t="s">
        <v>17</v>
      </c>
      <c r="C7" t="s">
        <v>18</v>
      </c>
      <c r="D7" t="s">
        <v>129</v>
      </c>
      <c r="E7" s="1">
        <v>15.5</v>
      </c>
      <c r="F7" s="1">
        <v>13.6</v>
      </c>
      <c r="G7">
        <v>0</v>
      </c>
      <c r="H7">
        <v>2.2999999999999998</v>
      </c>
      <c r="I7" t="s">
        <v>20</v>
      </c>
      <c r="J7" s="1">
        <v>2320</v>
      </c>
      <c r="K7" s="1">
        <v>1210</v>
      </c>
      <c r="L7">
        <v>2.57</v>
      </c>
      <c r="N7">
        <v>0</v>
      </c>
      <c r="O7" t="s">
        <v>21</v>
      </c>
      <c r="P7" t="s">
        <v>21</v>
      </c>
      <c r="S7" t="s">
        <v>275</v>
      </c>
      <c r="AD7" s="1"/>
    </row>
    <row r="8" spans="1:32" x14ac:dyDescent="0.2">
      <c r="A8" t="s">
        <v>81</v>
      </c>
      <c r="B8" t="s">
        <v>24</v>
      </c>
      <c r="C8" t="s">
        <v>18</v>
      </c>
      <c r="D8" t="s">
        <v>129</v>
      </c>
      <c r="E8" s="1">
        <v>160</v>
      </c>
      <c r="F8" s="1">
        <v>108</v>
      </c>
      <c r="G8" t="s">
        <v>21</v>
      </c>
      <c r="H8">
        <v>2.31</v>
      </c>
      <c r="I8" t="s">
        <v>20</v>
      </c>
      <c r="J8" s="1">
        <v>2120000</v>
      </c>
      <c r="K8" s="1">
        <v>1790000</v>
      </c>
      <c r="L8">
        <v>2.56</v>
      </c>
      <c r="N8">
        <v>0</v>
      </c>
      <c r="O8">
        <v>2.3300000000000001E-2</v>
      </c>
      <c r="P8" t="s">
        <v>21</v>
      </c>
      <c r="S8" t="s">
        <v>276</v>
      </c>
    </row>
    <row r="9" spans="1:32" x14ac:dyDescent="0.2">
      <c r="A9" t="s">
        <v>82</v>
      </c>
      <c r="B9" t="s">
        <v>24</v>
      </c>
      <c r="C9" t="s">
        <v>18</v>
      </c>
      <c r="D9" t="s">
        <v>129</v>
      </c>
      <c r="E9" s="1">
        <v>155</v>
      </c>
      <c r="F9" s="1">
        <v>109</v>
      </c>
      <c r="G9" t="s">
        <v>21</v>
      </c>
      <c r="H9">
        <v>2.2999999999999998</v>
      </c>
      <c r="I9" t="s">
        <v>20</v>
      </c>
      <c r="J9" s="1">
        <v>1980000</v>
      </c>
      <c r="K9" s="1">
        <v>1570000</v>
      </c>
      <c r="L9">
        <v>2.56</v>
      </c>
      <c r="N9">
        <v>0</v>
      </c>
      <c r="O9">
        <v>2.4799999999999999E-2</v>
      </c>
      <c r="P9" t="s">
        <v>21</v>
      </c>
    </row>
    <row r="10" spans="1:32" x14ac:dyDescent="0.2">
      <c r="A10" t="s">
        <v>83</v>
      </c>
      <c r="B10" t="s">
        <v>24</v>
      </c>
      <c r="C10" t="s">
        <v>18</v>
      </c>
      <c r="D10" t="s">
        <v>129</v>
      </c>
      <c r="E10" s="1">
        <v>72.3</v>
      </c>
      <c r="F10" s="1">
        <v>86.8</v>
      </c>
      <c r="G10" t="s">
        <v>21</v>
      </c>
      <c r="H10">
        <v>2.2999999999999998</v>
      </c>
      <c r="I10" t="s">
        <v>20</v>
      </c>
      <c r="J10" s="1">
        <v>2080000</v>
      </c>
      <c r="K10" s="1">
        <v>1940000</v>
      </c>
      <c r="L10">
        <v>2.57</v>
      </c>
      <c r="N10">
        <v>0</v>
      </c>
      <c r="O10" t="s">
        <v>25</v>
      </c>
      <c r="P10" t="s">
        <v>21</v>
      </c>
      <c r="T10" s="293" t="s">
        <v>180</v>
      </c>
      <c r="U10" s="293"/>
      <c r="V10" s="293" t="s">
        <v>273</v>
      </c>
      <c r="W10" s="293"/>
      <c r="X10" s="4"/>
      <c r="Y10" s="4"/>
      <c r="Z10" s="4"/>
    </row>
    <row r="11" spans="1:32" x14ac:dyDescent="0.2">
      <c r="A11" t="s">
        <v>84</v>
      </c>
      <c r="B11" t="s">
        <v>24</v>
      </c>
      <c r="C11" t="s">
        <v>18</v>
      </c>
      <c r="D11" t="s">
        <v>129</v>
      </c>
      <c r="E11" s="1">
        <v>227</v>
      </c>
      <c r="F11" s="1">
        <v>112</v>
      </c>
      <c r="G11" t="s">
        <v>21</v>
      </c>
      <c r="H11">
        <v>2.31</v>
      </c>
      <c r="I11" t="s">
        <v>20</v>
      </c>
      <c r="J11" s="1">
        <v>2080000</v>
      </c>
      <c r="K11" s="1">
        <v>1540000</v>
      </c>
      <c r="L11">
        <v>2.56</v>
      </c>
      <c r="N11">
        <v>0</v>
      </c>
      <c r="O11">
        <v>4.3099999999999999E-2</v>
      </c>
      <c r="P11" t="s">
        <v>21</v>
      </c>
      <c r="T11" s="4" t="s">
        <v>182</v>
      </c>
      <c r="U11" s="4" t="s">
        <v>183</v>
      </c>
      <c r="V11" s="4" t="s">
        <v>184</v>
      </c>
      <c r="W11" s="4" t="s">
        <v>182</v>
      </c>
      <c r="X11" s="4" t="s">
        <v>183</v>
      </c>
      <c r="Y11" s="4" t="s">
        <v>184</v>
      </c>
      <c r="Z11" s="4" t="s">
        <v>185</v>
      </c>
    </row>
    <row r="12" spans="1:32" x14ac:dyDescent="0.2">
      <c r="A12" t="s">
        <v>85</v>
      </c>
      <c r="B12" t="s">
        <v>24</v>
      </c>
      <c r="C12" t="s">
        <v>18</v>
      </c>
      <c r="D12" t="s">
        <v>129</v>
      </c>
      <c r="E12" s="1">
        <v>163</v>
      </c>
      <c r="F12" s="1">
        <v>94.3</v>
      </c>
      <c r="G12" t="s">
        <v>21</v>
      </c>
      <c r="H12">
        <v>2.3199999999999998</v>
      </c>
      <c r="I12" t="s">
        <v>20</v>
      </c>
      <c r="J12" s="1">
        <v>2030000</v>
      </c>
      <c r="K12" s="1">
        <v>1430000</v>
      </c>
      <c r="L12">
        <v>2.57</v>
      </c>
      <c r="N12">
        <v>0</v>
      </c>
      <c r="O12">
        <v>2.5999999999999999E-2</v>
      </c>
      <c r="P12" t="s">
        <v>21</v>
      </c>
      <c r="S12" t="s">
        <v>186</v>
      </c>
      <c r="T12" s="1">
        <v>35000</v>
      </c>
      <c r="U12" s="1">
        <v>1460000</v>
      </c>
      <c r="V12" s="1">
        <f>T12/U12</f>
        <v>2.3972602739726026E-2</v>
      </c>
      <c r="W12" s="1">
        <v>24700</v>
      </c>
      <c r="X12" s="1">
        <v>1410000</v>
      </c>
      <c r="Y12">
        <f>W12/X12</f>
        <v>1.7517730496453901E-2</v>
      </c>
      <c r="Z12" s="5">
        <f>Y12/V12</f>
        <v>0.73073961499493423</v>
      </c>
    </row>
    <row r="13" spans="1:32" x14ac:dyDescent="0.2">
      <c r="A13" t="s">
        <v>86</v>
      </c>
      <c r="B13" t="s">
        <v>24</v>
      </c>
      <c r="C13" t="s">
        <v>18</v>
      </c>
      <c r="D13" t="s">
        <v>129</v>
      </c>
      <c r="E13" s="1">
        <v>150</v>
      </c>
      <c r="F13" s="1">
        <v>82.1</v>
      </c>
      <c r="G13" t="s">
        <v>21</v>
      </c>
      <c r="H13">
        <v>2.3199999999999998</v>
      </c>
      <c r="I13" t="s">
        <v>20</v>
      </c>
      <c r="J13" s="1">
        <v>2090000</v>
      </c>
      <c r="K13" s="1">
        <v>1640000</v>
      </c>
      <c r="L13">
        <v>2.56</v>
      </c>
      <c r="N13">
        <v>0</v>
      </c>
      <c r="O13">
        <v>2.1100000000000001E-2</v>
      </c>
      <c r="P13" t="s">
        <v>21</v>
      </c>
      <c r="S13" t="s">
        <v>187</v>
      </c>
      <c r="T13" s="1">
        <v>327000</v>
      </c>
      <c r="U13" s="1">
        <v>1570000</v>
      </c>
      <c r="V13" s="1">
        <f t="shared" ref="V13:V14" si="0">T13/U13</f>
        <v>0.20828025477707007</v>
      </c>
      <c r="W13" s="1">
        <v>239000</v>
      </c>
      <c r="X13" s="1">
        <v>1420000</v>
      </c>
      <c r="Y13">
        <f t="shared" ref="Y13:Y14" si="1">W13/X13</f>
        <v>0.16830985915492958</v>
      </c>
      <c r="Z13" s="5">
        <f t="shared" ref="Z13:Z14" si="2">Y13/V13</f>
        <v>0.80809320756342329</v>
      </c>
    </row>
    <row r="14" spans="1:32" x14ac:dyDescent="0.2">
      <c r="A14" t="s">
        <v>87</v>
      </c>
      <c r="B14" t="s">
        <v>24</v>
      </c>
      <c r="C14" t="s">
        <v>18</v>
      </c>
      <c r="D14" t="s">
        <v>129</v>
      </c>
      <c r="E14" s="1">
        <v>139</v>
      </c>
      <c r="F14" s="1">
        <v>127</v>
      </c>
      <c r="G14" t="s">
        <v>21</v>
      </c>
      <c r="H14">
        <v>2.33</v>
      </c>
      <c r="I14" t="s">
        <v>20</v>
      </c>
      <c r="J14" s="1">
        <v>2050000</v>
      </c>
      <c r="K14" s="1">
        <v>1770000</v>
      </c>
      <c r="L14">
        <v>2.57</v>
      </c>
      <c r="N14">
        <v>0</v>
      </c>
      <c r="O14">
        <v>1.9E-2</v>
      </c>
      <c r="P14" t="s">
        <v>21</v>
      </c>
      <c r="S14" t="s">
        <v>188</v>
      </c>
      <c r="T14" s="1">
        <v>2130000</v>
      </c>
      <c r="U14" s="1">
        <v>1580000</v>
      </c>
      <c r="V14" s="1">
        <f t="shared" si="0"/>
        <v>1.3481012658227849</v>
      </c>
      <c r="W14" s="1">
        <v>1660000</v>
      </c>
      <c r="X14" s="1">
        <v>1480000</v>
      </c>
      <c r="Y14">
        <f t="shared" si="1"/>
        <v>1.1216216216216217</v>
      </c>
      <c r="Z14" s="5">
        <f t="shared" si="2"/>
        <v>0.83200101509960667</v>
      </c>
    </row>
    <row r="15" spans="1:32" ht="16" thickBot="1" x14ac:dyDescent="0.25">
      <c r="A15" t="s">
        <v>88</v>
      </c>
      <c r="B15" t="s">
        <v>24</v>
      </c>
      <c r="C15" t="s">
        <v>18</v>
      </c>
      <c r="D15" t="s">
        <v>129</v>
      </c>
      <c r="E15" s="1">
        <v>186</v>
      </c>
      <c r="F15" s="1">
        <v>188</v>
      </c>
      <c r="G15" t="s">
        <v>21</v>
      </c>
      <c r="H15">
        <v>2.2999999999999998</v>
      </c>
      <c r="I15" t="s">
        <v>20</v>
      </c>
      <c r="J15" s="1">
        <v>2040000</v>
      </c>
      <c r="K15" s="1">
        <v>1430000</v>
      </c>
      <c r="L15">
        <v>2.56</v>
      </c>
      <c r="N15">
        <v>0</v>
      </c>
      <c r="O15">
        <v>3.2399999999999998E-2</v>
      </c>
      <c r="P15" t="s">
        <v>21</v>
      </c>
    </row>
    <row r="16" spans="1:32" ht="16" thickBot="1" x14ac:dyDescent="0.25">
      <c r="A16" t="s">
        <v>89</v>
      </c>
      <c r="B16" t="s">
        <v>24</v>
      </c>
      <c r="C16" t="s">
        <v>18</v>
      </c>
      <c r="D16" t="s">
        <v>129</v>
      </c>
      <c r="E16" s="1">
        <v>191</v>
      </c>
      <c r="F16" s="1">
        <v>103</v>
      </c>
      <c r="G16" t="s">
        <v>21</v>
      </c>
      <c r="H16">
        <v>2.3199999999999998</v>
      </c>
      <c r="I16" t="s">
        <v>20</v>
      </c>
      <c r="J16" s="1">
        <v>2080000</v>
      </c>
      <c r="K16" s="1">
        <v>1590000</v>
      </c>
      <c r="L16">
        <v>2.56</v>
      </c>
      <c r="N16">
        <v>0</v>
      </c>
      <c r="O16">
        <v>3.3000000000000002E-2</v>
      </c>
      <c r="P16" t="s">
        <v>21</v>
      </c>
      <c r="S16" s="300" t="s">
        <v>294</v>
      </c>
      <c r="T16" s="301"/>
      <c r="U16" s="301"/>
      <c r="V16" s="301"/>
      <c r="W16" s="301"/>
      <c r="X16" s="301"/>
      <c r="Y16" s="301"/>
      <c r="Z16" s="301"/>
      <c r="AA16" s="301"/>
      <c r="AB16" s="301"/>
      <c r="AC16" s="301"/>
      <c r="AD16" s="301"/>
      <c r="AE16" s="301"/>
      <c r="AF16" s="302"/>
    </row>
    <row r="17" spans="1:39" ht="15.75" customHeight="1" thickBot="1" x14ac:dyDescent="0.25">
      <c r="A17" t="s">
        <v>90</v>
      </c>
      <c r="B17" t="s">
        <v>24</v>
      </c>
      <c r="C17" t="s">
        <v>18</v>
      </c>
      <c r="D17" t="s">
        <v>129</v>
      </c>
      <c r="E17" s="1">
        <v>129</v>
      </c>
      <c r="F17" s="1">
        <v>96.7</v>
      </c>
      <c r="G17" t="s">
        <v>21</v>
      </c>
      <c r="H17">
        <v>2.3199999999999998</v>
      </c>
      <c r="I17" t="s">
        <v>20</v>
      </c>
      <c r="J17" s="1">
        <v>2110000</v>
      </c>
      <c r="K17" s="1">
        <v>1510000</v>
      </c>
      <c r="L17">
        <v>2.56</v>
      </c>
      <c r="N17">
        <v>0</v>
      </c>
      <c r="O17">
        <v>1.4800000000000001E-2</v>
      </c>
      <c r="P17" t="s">
        <v>21</v>
      </c>
      <c r="S17" s="269" t="s">
        <v>196</v>
      </c>
      <c r="T17" s="295" t="s">
        <v>197</v>
      </c>
      <c r="U17" s="297" t="s">
        <v>245</v>
      </c>
      <c r="V17" s="298"/>
      <c r="W17" s="298"/>
      <c r="X17" s="298"/>
      <c r="Y17" s="298"/>
      <c r="Z17" s="299"/>
      <c r="AA17" s="300" t="s">
        <v>290</v>
      </c>
      <c r="AB17" s="301"/>
      <c r="AC17" s="301"/>
      <c r="AD17" s="301"/>
      <c r="AE17" s="301"/>
      <c r="AF17" s="302"/>
      <c r="AH17" s="268" t="s">
        <v>196</v>
      </c>
      <c r="AI17" s="270" t="s">
        <v>197</v>
      </c>
      <c r="AJ17" s="270" t="s">
        <v>422</v>
      </c>
      <c r="AK17" s="272" t="s">
        <v>424</v>
      </c>
      <c r="AL17" s="273"/>
      <c r="AM17" s="148"/>
    </row>
    <row r="18" spans="1:39" ht="46" thickBot="1" x14ac:dyDescent="0.25">
      <c r="A18" t="s">
        <v>91</v>
      </c>
      <c r="B18" t="s">
        <v>24</v>
      </c>
      <c r="C18" t="s">
        <v>18</v>
      </c>
      <c r="D18" t="s">
        <v>129</v>
      </c>
      <c r="E18" s="1">
        <v>212</v>
      </c>
      <c r="F18" s="1">
        <v>200</v>
      </c>
      <c r="G18" t="s">
        <v>21</v>
      </c>
      <c r="H18">
        <v>2.2999999999999998</v>
      </c>
      <c r="I18" t="s">
        <v>20</v>
      </c>
      <c r="J18" s="1">
        <v>1990000</v>
      </c>
      <c r="K18" s="1">
        <v>1460000</v>
      </c>
      <c r="L18">
        <v>2.57</v>
      </c>
      <c r="N18">
        <v>0</v>
      </c>
      <c r="O18">
        <v>4.1500000000000002E-2</v>
      </c>
      <c r="P18" t="s">
        <v>21</v>
      </c>
      <c r="S18" s="294"/>
      <c r="T18" s="296"/>
      <c r="U18" s="6" t="s">
        <v>199</v>
      </c>
      <c r="V18" s="7" t="s">
        <v>200</v>
      </c>
      <c r="W18" s="166" t="s">
        <v>417</v>
      </c>
      <c r="X18" s="166" t="s">
        <v>418</v>
      </c>
      <c r="Y18" s="167" t="s">
        <v>419</v>
      </c>
      <c r="Z18" s="168" t="s">
        <v>204</v>
      </c>
      <c r="AA18" s="164" t="s">
        <v>199</v>
      </c>
      <c r="AB18" s="165" t="s">
        <v>200</v>
      </c>
      <c r="AC18" s="166" t="s">
        <v>417</v>
      </c>
      <c r="AD18" s="166" t="s">
        <v>418</v>
      </c>
      <c r="AE18" s="167" t="s">
        <v>419</v>
      </c>
      <c r="AF18" s="168" t="s">
        <v>204</v>
      </c>
      <c r="AH18" s="305"/>
      <c r="AI18" s="306"/>
      <c r="AJ18" s="306"/>
      <c r="AK18" s="218" t="s">
        <v>419</v>
      </c>
      <c r="AL18" s="219" t="s">
        <v>204</v>
      </c>
      <c r="AM18" s="148"/>
    </row>
    <row r="19" spans="1:39" ht="18" thickTop="1" x14ac:dyDescent="0.2">
      <c r="A19" t="s">
        <v>92</v>
      </c>
      <c r="B19" t="s">
        <v>24</v>
      </c>
      <c r="C19" t="s">
        <v>18</v>
      </c>
      <c r="D19" t="s">
        <v>129</v>
      </c>
      <c r="E19" s="1">
        <v>734</v>
      </c>
      <c r="F19" s="1">
        <v>707</v>
      </c>
      <c r="G19" t="s">
        <v>21</v>
      </c>
      <c r="H19">
        <v>2.2999999999999998</v>
      </c>
      <c r="I19" t="s">
        <v>20</v>
      </c>
      <c r="J19" s="1">
        <v>2020000</v>
      </c>
      <c r="K19" s="1">
        <v>1350000</v>
      </c>
      <c r="L19">
        <v>2.56</v>
      </c>
      <c r="N19">
        <v>0</v>
      </c>
      <c r="O19">
        <v>0.192</v>
      </c>
      <c r="P19" t="s">
        <v>21</v>
      </c>
      <c r="S19" s="51" t="s">
        <v>205</v>
      </c>
      <c r="T19" s="12">
        <v>0</v>
      </c>
      <c r="U19" s="185" t="s">
        <v>81</v>
      </c>
      <c r="V19" s="205">
        <v>0</v>
      </c>
      <c r="W19" s="196">
        <v>0.29495992500000001</v>
      </c>
      <c r="X19" s="171">
        <f>V19/W19</f>
        <v>0</v>
      </c>
      <c r="Y19" s="171">
        <f>AVERAGE(X19:X21)</f>
        <v>0</v>
      </c>
      <c r="Z19" s="172">
        <f>STDEV(X19:X21)</f>
        <v>0</v>
      </c>
      <c r="AA19" s="185" t="s">
        <v>93</v>
      </c>
      <c r="AB19" s="186">
        <v>0</v>
      </c>
      <c r="AC19" s="196">
        <v>0.391415175</v>
      </c>
      <c r="AD19" s="196">
        <f>AB19/AC19</f>
        <v>0</v>
      </c>
      <c r="AE19" s="171">
        <f>AVERAGE(AD19:AD21)</f>
        <v>0</v>
      </c>
      <c r="AF19" s="172">
        <f>STDEV(AD19:AD21)</f>
        <v>0</v>
      </c>
      <c r="AH19" s="274" t="s">
        <v>205</v>
      </c>
      <c r="AI19" s="277">
        <v>0</v>
      </c>
      <c r="AJ19" s="153">
        <v>1</v>
      </c>
      <c r="AK19" s="222">
        <v>0</v>
      </c>
      <c r="AL19" s="223">
        <v>0</v>
      </c>
      <c r="AM19" s="148"/>
    </row>
    <row r="20" spans="1:39" ht="17" x14ac:dyDescent="0.2">
      <c r="A20" t="s">
        <v>16</v>
      </c>
      <c r="B20" t="s">
        <v>17</v>
      </c>
      <c r="C20" t="s">
        <v>18</v>
      </c>
      <c r="D20" t="s">
        <v>129</v>
      </c>
      <c r="E20" s="1">
        <v>10.3</v>
      </c>
      <c r="F20" s="1">
        <v>13.3</v>
      </c>
      <c r="G20">
        <v>0</v>
      </c>
      <c r="H20">
        <v>2.33</v>
      </c>
      <c r="I20" t="s">
        <v>20</v>
      </c>
      <c r="J20" s="1">
        <v>3050</v>
      </c>
      <c r="K20" s="1">
        <v>1070</v>
      </c>
      <c r="L20">
        <v>2.56</v>
      </c>
      <c r="N20">
        <v>0</v>
      </c>
      <c r="O20" t="s">
        <v>21</v>
      </c>
      <c r="P20" t="s">
        <v>21</v>
      </c>
      <c r="S20" s="54" t="s">
        <v>205</v>
      </c>
      <c r="T20" s="16">
        <v>0</v>
      </c>
      <c r="U20" s="169" t="s">
        <v>82</v>
      </c>
      <c r="V20" s="206">
        <v>0</v>
      </c>
      <c r="W20" s="198">
        <v>0.24473877500000002</v>
      </c>
      <c r="X20" s="173">
        <f t="shared" ref="X20:X42" si="3">V20/W20</f>
        <v>0</v>
      </c>
      <c r="Y20" s="173"/>
      <c r="Z20" s="174"/>
      <c r="AA20" s="169" t="s">
        <v>94</v>
      </c>
      <c r="AB20" s="170">
        <v>0</v>
      </c>
      <c r="AC20" s="198">
        <v>0.37730542499999997</v>
      </c>
      <c r="AD20" s="198">
        <f t="shared" ref="AD20" si="4">AB20*AC20</f>
        <v>0</v>
      </c>
      <c r="AE20" s="173"/>
      <c r="AF20" s="174"/>
      <c r="AH20" s="275"/>
      <c r="AI20" s="278"/>
      <c r="AJ20" s="151">
        <v>24</v>
      </c>
      <c r="AK20" s="221">
        <v>0</v>
      </c>
      <c r="AL20" s="174">
        <v>0</v>
      </c>
      <c r="AM20" s="148"/>
    </row>
    <row r="21" spans="1:39" ht="17" x14ac:dyDescent="0.2">
      <c r="A21" t="s">
        <v>93</v>
      </c>
      <c r="B21" t="s">
        <v>24</v>
      </c>
      <c r="C21" t="s">
        <v>18</v>
      </c>
      <c r="D21" t="s">
        <v>129</v>
      </c>
      <c r="E21" s="1">
        <v>51.7</v>
      </c>
      <c r="F21" s="1">
        <v>47.5</v>
      </c>
      <c r="G21" t="s">
        <v>21</v>
      </c>
      <c r="H21">
        <v>2.2999999999999998</v>
      </c>
      <c r="I21" t="s">
        <v>20</v>
      </c>
      <c r="J21" s="1">
        <v>2000000</v>
      </c>
      <c r="K21" s="1">
        <v>1470000</v>
      </c>
      <c r="L21">
        <v>2.57</v>
      </c>
      <c r="N21">
        <v>0</v>
      </c>
      <c r="O21" t="s">
        <v>25</v>
      </c>
      <c r="P21" t="s">
        <v>21</v>
      </c>
      <c r="S21" s="54" t="s">
        <v>205</v>
      </c>
      <c r="T21" s="16">
        <v>0</v>
      </c>
      <c r="U21" s="187" t="s">
        <v>83</v>
      </c>
      <c r="V21" s="208">
        <v>0</v>
      </c>
      <c r="W21" s="200">
        <v>0.22999677499999999</v>
      </c>
      <c r="X21" s="175">
        <f t="shared" si="3"/>
        <v>0</v>
      </c>
      <c r="Y21" s="175"/>
      <c r="Z21" s="176"/>
      <c r="AA21" s="187" t="s">
        <v>95</v>
      </c>
      <c r="AB21" s="210">
        <v>0</v>
      </c>
      <c r="AC21" s="200">
        <v>0.38446567499999995</v>
      </c>
      <c r="AD21" s="200">
        <f t="shared" ref="AD21:AD42" si="5">AB21/AC21</f>
        <v>0</v>
      </c>
      <c r="AE21" s="175"/>
      <c r="AF21" s="176"/>
      <c r="AH21" s="275"/>
      <c r="AI21" s="279">
        <v>5</v>
      </c>
      <c r="AJ21" s="152">
        <v>1</v>
      </c>
      <c r="AK21" s="215">
        <v>19.301722989809804</v>
      </c>
      <c r="AL21" s="161">
        <v>2.7493435713507695</v>
      </c>
      <c r="AM21" s="148"/>
    </row>
    <row r="22" spans="1:39" ht="18" thickBot="1" x14ac:dyDescent="0.25">
      <c r="A22" t="s">
        <v>94</v>
      </c>
      <c r="B22" t="s">
        <v>24</v>
      </c>
      <c r="C22" t="s">
        <v>18</v>
      </c>
      <c r="D22" t="s">
        <v>129</v>
      </c>
      <c r="E22" s="1">
        <v>207</v>
      </c>
      <c r="F22" s="1">
        <v>103</v>
      </c>
      <c r="G22" t="s">
        <v>21</v>
      </c>
      <c r="H22">
        <v>2.3199999999999998</v>
      </c>
      <c r="I22" t="s">
        <v>20</v>
      </c>
      <c r="J22" s="1">
        <v>2050000</v>
      </c>
      <c r="K22" s="1">
        <v>1450000</v>
      </c>
      <c r="L22">
        <v>2.56</v>
      </c>
      <c r="N22">
        <v>0</v>
      </c>
      <c r="O22">
        <v>3.8199999999999998E-2</v>
      </c>
      <c r="P22" t="s">
        <v>21</v>
      </c>
      <c r="S22" s="60" t="s">
        <v>206</v>
      </c>
      <c r="T22" s="20">
        <v>0</v>
      </c>
      <c r="U22" s="189" t="s">
        <v>84</v>
      </c>
      <c r="V22" s="207">
        <v>0</v>
      </c>
      <c r="W22" s="202">
        <v>0.28924577499999998</v>
      </c>
      <c r="X22" s="191">
        <f t="shared" si="3"/>
        <v>0</v>
      </c>
      <c r="Y22" s="191">
        <f>AVERAGE(X22:X24)</f>
        <v>0</v>
      </c>
      <c r="Z22" s="161">
        <f>STDEV(X22:X24)</f>
        <v>0</v>
      </c>
      <c r="AA22" s="189" t="s">
        <v>96</v>
      </c>
      <c r="AB22" s="190">
        <v>0</v>
      </c>
      <c r="AC22" s="202">
        <v>0.33816132499999996</v>
      </c>
      <c r="AD22" s="202">
        <f t="shared" si="5"/>
        <v>0</v>
      </c>
      <c r="AE22" s="191">
        <f>AVERAGE(AD22:AD24)</f>
        <v>0</v>
      </c>
      <c r="AF22" s="161">
        <f>STDEV(AD22:AD24)</f>
        <v>0</v>
      </c>
      <c r="AH22" s="276"/>
      <c r="AI22" s="280"/>
      <c r="AJ22" s="152">
        <v>24</v>
      </c>
      <c r="AK22" s="216">
        <v>24.262095259872481</v>
      </c>
      <c r="AL22" s="217">
        <v>2.4378373364371728</v>
      </c>
      <c r="AM22" s="148"/>
    </row>
    <row r="23" spans="1:39" ht="17" x14ac:dyDescent="0.2">
      <c r="A23" t="s">
        <v>95</v>
      </c>
      <c r="B23" t="s">
        <v>24</v>
      </c>
      <c r="C23" t="s">
        <v>18</v>
      </c>
      <c r="D23" t="s">
        <v>129</v>
      </c>
      <c r="E23" s="1">
        <v>258</v>
      </c>
      <c r="F23" s="1">
        <v>142</v>
      </c>
      <c r="G23" t="s">
        <v>21</v>
      </c>
      <c r="H23">
        <v>2.31</v>
      </c>
      <c r="I23" t="s">
        <v>20</v>
      </c>
      <c r="J23" s="1">
        <v>2000000</v>
      </c>
      <c r="K23" s="1">
        <v>1590000</v>
      </c>
      <c r="L23">
        <v>2.56</v>
      </c>
      <c r="N23">
        <v>0</v>
      </c>
      <c r="O23">
        <v>5.4600000000000003E-2</v>
      </c>
      <c r="P23" t="s">
        <v>21</v>
      </c>
      <c r="S23" s="54" t="s">
        <v>206</v>
      </c>
      <c r="T23" s="16">
        <v>0</v>
      </c>
      <c r="U23" s="169" t="s">
        <v>85</v>
      </c>
      <c r="V23" s="206">
        <v>0</v>
      </c>
      <c r="W23" s="198">
        <v>0.28173427499999998</v>
      </c>
      <c r="X23" s="173">
        <f t="shared" si="3"/>
        <v>0</v>
      </c>
      <c r="Y23" s="173"/>
      <c r="Z23" s="174"/>
      <c r="AA23" s="169" t="s">
        <v>97</v>
      </c>
      <c r="AB23" s="209">
        <v>0</v>
      </c>
      <c r="AC23" s="198">
        <v>0.36715357500000001</v>
      </c>
      <c r="AD23" s="198">
        <f t="shared" si="5"/>
        <v>0</v>
      </c>
      <c r="AE23" s="173"/>
      <c r="AF23" s="174"/>
      <c r="AH23" s="265" t="s">
        <v>206</v>
      </c>
      <c r="AI23" s="265">
        <v>0</v>
      </c>
      <c r="AJ23" s="153">
        <v>1</v>
      </c>
      <c r="AK23" s="173">
        <v>0</v>
      </c>
      <c r="AL23" s="174">
        <v>0</v>
      </c>
      <c r="AM23" s="148"/>
    </row>
    <row r="24" spans="1:39" ht="17" x14ac:dyDescent="0.2">
      <c r="A24" t="s">
        <v>96</v>
      </c>
      <c r="B24" t="s">
        <v>24</v>
      </c>
      <c r="C24" t="s">
        <v>18</v>
      </c>
      <c r="D24" t="s">
        <v>129</v>
      </c>
      <c r="E24" s="1">
        <v>209</v>
      </c>
      <c r="F24" s="1">
        <v>200</v>
      </c>
      <c r="G24" t="s">
        <v>21</v>
      </c>
      <c r="H24">
        <v>2.3199999999999998</v>
      </c>
      <c r="I24" t="s">
        <v>20</v>
      </c>
      <c r="J24" s="1">
        <v>2000000</v>
      </c>
      <c r="K24" s="1">
        <v>1750000</v>
      </c>
      <c r="L24">
        <v>2.57</v>
      </c>
      <c r="N24">
        <v>0</v>
      </c>
      <c r="O24">
        <v>4.02E-2</v>
      </c>
      <c r="P24" t="s">
        <v>21</v>
      </c>
      <c r="S24" s="63" t="s">
        <v>206</v>
      </c>
      <c r="T24" s="28">
        <v>0</v>
      </c>
      <c r="U24" s="169" t="s">
        <v>86</v>
      </c>
      <c r="V24" s="206">
        <v>0</v>
      </c>
      <c r="W24" s="198">
        <v>0.31880002499999999</v>
      </c>
      <c r="X24" s="173">
        <f t="shared" si="3"/>
        <v>0</v>
      </c>
      <c r="Y24" s="173"/>
      <c r="Z24" s="174"/>
      <c r="AA24" s="169" t="s">
        <v>98</v>
      </c>
      <c r="AB24" s="209">
        <v>0</v>
      </c>
      <c r="AC24" s="198">
        <v>0.351246475</v>
      </c>
      <c r="AD24" s="198">
        <f t="shared" si="5"/>
        <v>0</v>
      </c>
      <c r="AE24" s="173"/>
      <c r="AF24" s="174"/>
      <c r="AH24" s="266"/>
      <c r="AI24" s="284"/>
      <c r="AJ24" s="151">
        <v>24</v>
      </c>
      <c r="AK24" s="191">
        <v>0</v>
      </c>
      <c r="AL24" s="161">
        <v>0</v>
      </c>
      <c r="AM24" s="148"/>
    </row>
    <row r="25" spans="1:39" ht="21.75" customHeight="1" x14ac:dyDescent="0.2">
      <c r="A25" t="s">
        <v>97</v>
      </c>
      <c r="B25" t="s">
        <v>24</v>
      </c>
      <c r="C25" t="s">
        <v>18</v>
      </c>
      <c r="D25" t="s">
        <v>129</v>
      </c>
      <c r="E25" s="1">
        <v>227</v>
      </c>
      <c r="F25" s="1">
        <v>207</v>
      </c>
      <c r="G25" t="s">
        <v>21</v>
      </c>
      <c r="H25">
        <v>2.33</v>
      </c>
      <c r="I25" t="s">
        <v>20</v>
      </c>
      <c r="J25" s="1">
        <v>1990000</v>
      </c>
      <c r="K25" s="1">
        <v>1720000</v>
      </c>
      <c r="L25">
        <v>2.57</v>
      </c>
      <c r="N25">
        <v>0</v>
      </c>
      <c r="O25">
        <v>4.58E-2</v>
      </c>
      <c r="P25" t="s">
        <v>21</v>
      </c>
      <c r="S25" s="54" t="s">
        <v>207</v>
      </c>
      <c r="T25" s="16">
        <v>0</v>
      </c>
      <c r="U25" s="189" t="s">
        <v>87</v>
      </c>
      <c r="V25" s="207">
        <v>0</v>
      </c>
      <c r="W25" s="202">
        <v>0.31343712499999998</v>
      </c>
      <c r="X25" s="191">
        <f t="shared" si="3"/>
        <v>0</v>
      </c>
      <c r="Y25" s="191">
        <f>AVERAGE(X25:X27)</f>
        <v>0</v>
      </c>
      <c r="Z25" s="161">
        <f>STDEV(X25:X27)</f>
        <v>0</v>
      </c>
      <c r="AA25" s="189" t="s">
        <v>99</v>
      </c>
      <c r="AB25" s="211">
        <v>0</v>
      </c>
      <c r="AC25" s="202">
        <v>0.36027432500000001</v>
      </c>
      <c r="AD25" s="202">
        <f t="shared" si="5"/>
        <v>0</v>
      </c>
      <c r="AE25" s="191">
        <f>AVERAGE(AD25:AD27)</f>
        <v>0</v>
      </c>
      <c r="AF25" s="161">
        <f>STDEV(AD25:AD27)</f>
        <v>0</v>
      </c>
      <c r="AH25" s="266"/>
      <c r="AI25" s="285">
        <v>5</v>
      </c>
      <c r="AJ25" s="152">
        <v>1</v>
      </c>
      <c r="AK25" s="191">
        <v>40.546884393878095</v>
      </c>
      <c r="AL25" s="161">
        <v>1.0665619738117478</v>
      </c>
      <c r="AM25" s="148"/>
    </row>
    <row r="26" spans="1:39" ht="18.75" customHeight="1" thickBot="1" x14ac:dyDescent="0.25">
      <c r="A26" t="s">
        <v>98</v>
      </c>
      <c r="B26" t="s">
        <v>24</v>
      </c>
      <c r="C26" t="s">
        <v>18</v>
      </c>
      <c r="D26" t="s">
        <v>129</v>
      </c>
      <c r="E26" s="1">
        <v>171</v>
      </c>
      <c r="F26" s="1">
        <v>94.2</v>
      </c>
      <c r="G26" t="s">
        <v>21</v>
      </c>
      <c r="H26">
        <v>2.3199999999999998</v>
      </c>
      <c r="I26" t="s">
        <v>20</v>
      </c>
      <c r="J26" s="1">
        <v>2070000</v>
      </c>
      <c r="K26" s="1">
        <v>1670000</v>
      </c>
      <c r="L26">
        <v>2.56</v>
      </c>
      <c r="N26">
        <v>0</v>
      </c>
      <c r="O26">
        <v>2.7300000000000001E-2</v>
      </c>
      <c r="P26" t="s">
        <v>21</v>
      </c>
      <c r="S26" s="54" t="s">
        <v>207</v>
      </c>
      <c r="T26" s="16">
        <v>0</v>
      </c>
      <c r="U26" s="169" t="s">
        <v>88</v>
      </c>
      <c r="V26" s="206">
        <v>0</v>
      </c>
      <c r="W26" s="198">
        <v>0.32645202499999998</v>
      </c>
      <c r="X26" s="173">
        <f t="shared" si="3"/>
        <v>0</v>
      </c>
      <c r="Y26" s="177"/>
      <c r="Z26" s="178"/>
      <c r="AA26" s="169" t="s">
        <v>100</v>
      </c>
      <c r="AB26" s="209">
        <v>0</v>
      </c>
      <c r="AC26" s="198">
        <v>0.32038662499999998</v>
      </c>
      <c r="AD26" s="198">
        <f t="shared" si="5"/>
        <v>0</v>
      </c>
      <c r="AE26" s="173"/>
      <c r="AF26" s="174"/>
      <c r="AH26" s="267"/>
      <c r="AI26" s="267"/>
      <c r="AJ26" s="152">
        <v>24</v>
      </c>
      <c r="AK26" s="191">
        <v>42.67809558534892</v>
      </c>
      <c r="AL26" s="161">
        <v>5.3629578073322515</v>
      </c>
      <c r="AM26" s="148"/>
    </row>
    <row r="27" spans="1:39" ht="20.25" customHeight="1" x14ac:dyDescent="0.2">
      <c r="A27" t="s">
        <v>99</v>
      </c>
      <c r="B27" t="s">
        <v>24</v>
      </c>
      <c r="C27" t="s">
        <v>18</v>
      </c>
      <c r="D27" t="s">
        <v>129</v>
      </c>
      <c r="E27" s="1">
        <v>124</v>
      </c>
      <c r="F27" s="1">
        <v>86.9</v>
      </c>
      <c r="G27" t="s">
        <v>21</v>
      </c>
      <c r="H27">
        <v>2.3199999999999998</v>
      </c>
      <c r="I27" t="s">
        <v>20</v>
      </c>
      <c r="J27" s="1">
        <v>2010000</v>
      </c>
      <c r="K27" s="1">
        <v>1700000</v>
      </c>
      <c r="L27">
        <v>2.56</v>
      </c>
      <c r="N27">
        <v>0</v>
      </c>
      <c r="O27">
        <v>1.5100000000000001E-2</v>
      </c>
      <c r="P27" t="s">
        <v>21</v>
      </c>
      <c r="S27" s="54" t="s">
        <v>207</v>
      </c>
      <c r="T27" s="16">
        <v>0</v>
      </c>
      <c r="U27" s="187" t="s">
        <v>89</v>
      </c>
      <c r="V27" s="208">
        <v>0</v>
      </c>
      <c r="W27" s="200">
        <v>0.26452157500000001</v>
      </c>
      <c r="X27" s="175">
        <f t="shared" si="3"/>
        <v>0</v>
      </c>
      <c r="Y27" s="179"/>
      <c r="Z27" s="180"/>
      <c r="AA27" s="187" t="s">
        <v>101</v>
      </c>
      <c r="AB27" s="210">
        <v>0</v>
      </c>
      <c r="AC27" s="200">
        <v>0.39624522499999998</v>
      </c>
      <c r="AD27" s="200">
        <f t="shared" si="5"/>
        <v>0</v>
      </c>
      <c r="AE27" s="175"/>
      <c r="AF27" s="176"/>
      <c r="AH27" s="281" t="s">
        <v>207</v>
      </c>
      <c r="AI27" s="265">
        <v>0</v>
      </c>
      <c r="AJ27" s="153">
        <v>1</v>
      </c>
      <c r="AK27" s="224">
        <v>0</v>
      </c>
      <c r="AL27" s="225">
        <v>0</v>
      </c>
      <c r="AM27" s="148"/>
    </row>
    <row r="28" spans="1:39" ht="17" x14ac:dyDescent="0.2">
      <c r="A28" t="s">
        <v>100</v>
      </c>
      <c r="B28" t="s">
        <v>24</v>
      </c>
      <c r="C28" t="s">
        <v>18</v>
      </c>
      <c r="D28" t="s">
        <v>129</v>
      </c>
      <c r="E28" s="1">
        <v>160</v>
      </c>
      <c r="F28" s="1">
        <v>120</v>
      </c>
      <c r="G28" t="s">
        <v>21</v>
      </c>
      <c r="H28">
        <v>2.3199999999999998</v>
      </c>
      <c r="I28" t="s">
        <v>20</v>
      </c>
      <c r="J28" s="1">
        <v>2040000</v>
      </c>
      <c r="K28" s="1">
        <v>1390000</v>
      </c>
      <c r="L28">
        <v>2.56</v>
      </c>
      <c r="N28">
        <v>0</v>
      </c>
      <c r="O28">
        <v>2.5000000000000001E-2</v>
      </c>
      <c r="P28" t="s">
        <v>21</v>
      </c>
      <c r="S28" s="60" t="s">
        <v>208</v>
      </c>
      <c r="T28" s="20">
        <v>0</v>
      </c>
      <c r="U28" s="169" t="s">
        <v>90</v>
      </c>
      <c r="V28" s="206">
        <v>0</v>
      </c>
      <c r="W28" s="198">
        <v>0.29372457499999999</v>
      </c>
      <c r="X28" s="173">
        <f t="shared" si="3"/>
        <v>0</v>
      </c>
      <c r="Y28" s="173">
        <f>AVERAGE(X28:X29)</f>
        <v>0</v>
      </c>
      <c r="Z28" s="174">
        <f>STDEV(X28:X29)</f>
        <v>0</v>
      </c>
      <c r="AA28" s="169" t="s">
        <v>102</v>
      </c>
      <c r="AB28" s="209">
        <v>0</v>
      </c>
      <c r="AC28" s="198">
        <v>0.31163977499999995</v>
      </c>
      <c r="AD28" s="198">
        <f t="shared" si="5"/>
        <v>0</v>
      </c>
      <c r="AE28" s="173">
        <f>AVERAGE(AD28:AD30)</f>
        <v>0</v>
      </c>
      <c r="AF28" s="174">
        <f>STDEV(AD28:AD30)</f>
        <v>0</v>
      </c>
      <c r="AH28" s="282"/>
      <c r="AI28" s="284"/>
      <c r="AJ28" s="151">
        <v>24</v>
      </c>
      <c r="AK28" s="215">
        <v>0</v>
      </c>
      <c r="AL28" s="161">
        <v>0</v>
      </c>
      <c r="AM28" s="148"/>
    </row>
    <row r="29" spans="1:39" ht="17" x14ac:dyDescent="0.2">
      <c r="A29" t="s">
        <v>101</v>
      </c>
      <c r="B29" t="s">
        <v>24</v>
      </c>
      <c r="C29" t="s">
        <v>18</v>
      </c>
      <c r="D29" t="s">
        <v>129</v>
      </c>
      <c r="E29" s="1">
        <v>196</v>
      </c>
      <c r="F29" s="1">
        <v>154</v>
      </c>
      <c r="G29" t="s">
        <v>21</v>
      </c>
      <c r="H29">
        <v>2.3199999999999998</v>
      </c>
      <c r="I29" t="s">
        <v>20</v>
      </c>
      <c r="J29" s="1">
        <v>2060000</v>
      </c>
      <c r="K29" s="1">
        <v>1380000</v>
      </c>
      <c r="L29">
        <v>2.57</v>
      </c>
      <c r="N29">
        <v>0</v>
      </c>
      <c r="O29">
        <v>3.4799999999999998E-2</v>
      </c>
      <c r="P29" t="s">
        <v>21</v>
      </c>
      <c r="S29" s="54" t="s">
        <v>208</v>
      </c>
      <c r="T29" s="16">
        <v>0</v>
      </c>
      <c r="U29" s="169" t="s">
        <v>91</v>
      </c>
      <c r="V29" s="206">
        <v>0</v>
      </c>
      <c r="W29" s="198">
        <v>0.27016547499999999</v>
      </c>
      <c r="X29" s="173">
        <f t="shared" si="3"/>
        <v>0</v>
      </c>
      <c r="Y29" s="177"/>
      <c r="Z29" s="178"/>
      <c r="AA29" s="169" t="s">
        <v>103</v>
      </c>
      <c r="AB29" s="209">
        <v>0</v>
      </c>
      <c r="AC29" s="198">
        <v>0.30130632499999999</v>
      </c>
      <c r="AD29" s="198">
        <f t="shared" si="5"/>
        <v>0</v>
      </c>
      <c r="AE29" s="173"/>
      <c r="AF29" s="174"/>
      <c r="AH29" s="282"/>
      <c r="AI29" s="285">
        <v>5</v>
      </c>
      <c r="AJ29" s="152">
        <v>1</v>
      </c>
      <c r="AK29" s="215">
        <v>15.685099443262077</v>
      </c>
      <c r="AL29" s="161">
        <v>3.161492211303274</v>
      </c>
      <c r="AM29" s="148"/>
    </row>
    <row r="30" spans="1:39" ht="18" thickBot="1" x14ac:dyDescent="0.25">
      <c r="A30" t="s">
        <v>102</v>
      </c>
      <c r="B30" t="s">
        <v>24</v>
      </c>
      <c r="C30" t="s">
        <v>18</v>
      </c>
      <c r="D30" t="s">
        <v>129</v>
      </c>
      <c r="E30" s="1">
        <v>171</v>
      </c>
      <c r="F30" s="1">
        <v>80.8</v>
      </c>
      <c r="G30" t="s">
        <v>21</v>
      </c>
      <c r="H30">
        <v>2.31</v>
      </c>
      <c r="I30" t="s">
        <v>20</v>
      </c>
      <c r="J30" s="1">
        <v>2000000</v>
      </c>
      <c r="K30" s="1">
        <v>1380000</v>
      </c>
      <c r="L30">
        <v>2.57</v>
      </c>
      <c r="N30">
        <v>0</v>
      </c>
      <c r="O30">
        <v>2.9000000000000001E-2</v>
      </c>
      <c r="P30" t="s">
        <v>21</v>
      </c>
      <c r="S30" s="63" t="s">
        <v>208</v>
      </c>
      <c r="T30" s="28">
        <v>0</v>
      </c>
      <c r="U30" s="169" t="s">
        <v>92</v>
      </c>
      <c r="V30" s="212">
        <v>0.25</v>
      </c>
      <c r="W30" s="198">
        <v>0.27683397499999995</v>
      </c>
      <c r="X30" s="173"/>
      <c r="Y30" s="177"/>
      <c r="Z30" s="178"/>
      <c r="AA30" s="169" t="s">
        <v>104</v>
      </c>
      <c r="AB30" s="209">
        <v>0</v>
      </c>
      <c r="AC30" s="198">
        <v>0.286634575</v>
      </c>
      <c r="AD30" s="198">
        <f t="shared" si="5"/>
        <v>0</v>
      </c>
      <c r="AE30" s="173"/>
      <c r="AF30" s="174"/>
      <c r="AH30" s="283"/>
      <c r="AI30" s="267"/>
      <c r="AJ30" s="152">
        <v>24</v>
      </c>
      <c r="AK30" s="216">
        <v>22.289220809760888</v>
      </c>
      <c r="AL30" s="217">
        <v>1.2888751725593162</v>
      </c>
      <c r="AM30" s="148"/>
    </row>
    <row r="31" spans="1:39" ht="17" x14ac:dyDescent="0.2">
      <c r="A31" t="s">
        <v>103</v>
      </c>
      <c r="B31" t="s">
        <v>24</v>
      </c>
      <c r="C31" t="s">
        <v>18</v>
      </c>
      <c r="D31" t="s">
        <v>129</v>
      </c>
      <c r="E31" s="1">
        <v>109</v>
      </c>
      <c r="F31" s="1">
        <v>113</v>
      </c>
      <c r="G31" t="s">
        <v>21</v>
      </c>
      <c r="H31">
        <v>2.33</v>
      </c>
      <c r="I31" t="s">
        <v>20</v>
      </c>
      <c r="J31" s="1">
        <v>1990000</v>
      </c>
      <c r="K31" s="1">
        <v>1780000</v>
      </c>
      <c r="L31">
        <v>2.57</v>
      </c>
      <c r="N31">
        <v>0</v>
      </c>
      <c r="O31">
        <v>1.09E-2</v>
      </c>
      <c r="P31" t="s">
        <v>21</v>
      </c>
      <c r="S31" s="54" t="s">
        <v>205</v>
      </c>
      <c r="T31" s="33">
        <v>5</v>
      </c>
      <c r="U31" s="189" t="s">
        <v>154</v>
      </c>
      <c r="V31" s="190">
        <v>5.24</v>
      </c>
      <c r="W31" s="190">
        <v>0.26353807499999998</v>
      </c>
      <c r="X31" s="191">
        <f t="shared" si="3"/>
        <v>19.883274930956372</v>
      </c>
      <c r="Y31" s="191">
        <f>AVERAGE(X31:X33)</f>
        <v>19.301722989809804</v>
      </c>
      <c r="Z31" s="161">
        <f>STDEV(X31:X33)</f>
        <v>2.7493435713507695</v>
      </c>
      <c r="AA31" s="189" t="s">
        <v>166</v>
      </c>
      <c r="AB31" s="190">
        <v>6.02</v>
      </c>
      <c r="AC31" s="190">
        <v>0.251014925</v>
      </c>
      <c r="AD31" s="202">
        <f t="shared" si="5"/>
        <v>23.982637685787008</v>
      </c>
      <c r="AE31" s="191">
        <f>AVERAGE(AD31:AD33)</f>
        <v>24.262095259872481</v>
      </c>
      <c r="AF31" s="161">
        <f>STDEV(AD31:AD33)</f>
        <v>2.4378373364371728</v>
      </c>
      <c r="AH31" s="286" t="s">
        <v>208</v>
      </c>
      <c r="AI31" s="289">
        <v>0</v>
      </c>
      <c r="AJ31" s="153">
        <v>1</v>
      </c>
      <c r="AK31" s="222">
        <v>0</v>
      </c>
      <c r="AL31" s="223">
        <v>0</v>
      </c>
      <c r="AM31" s="148"/>
    </row>
    <row r="32" spans="1:39" ht="17" x14ac:dyDescent="0.2">
      <c r="A32" t="s">
        <v>104</v>
      </c>
      <c r="B32" t="s">
        <v>24</v>
      </c>
      <c r="C32" t="s">
        <v>18</v>
      </c>
      <c r="D32" t="s">
        <v>129</v>
      </c>
      <c r="E32" s="1">
        <v>111</v>
      </c>
      <c r="F32" s="1">
        <v>107</v>
      </c>
      <c r="G32" t="s">
        <v>21</v>
      </c>
      <c r="H32">
        <v>2.33</v>
      </c>
      <c r="I32" t="s">
        <v>20</v>
      </c>
      <c r="J32" s="1">
        <v>2070000</v>
      </c>
      <c r="K32" s="1">
        <v>1870000</v>
      </c>
      <c r="L32">
        <v>2.57</v>
      </c>
      <c r="N32">
        <v>0</v>
      </c>
      <c r="O32">
        <v>1.0500000000000001E-2</v>
      </c>
      <c r="P32" t="s">
        <v>21</v>
      </c>
      <c r="S32" s="54" t="s">
        <v>205</v>
      </c>
      <c r="T32" s="33">
        <v>5</v>
      </c>
      <c r="U32" s="169" t="s">
        <v>155</v>
      </c>
      <c r="V32" s="170">
        <v>4.07</v>
      </c>
      <c r="W32" s="170">
        <v>0.24956882499999999</v>
      </c>
      <c r="X32" s="173">
        <f t="shared" si="3"/>
        <v>16.30812662599185</v>
      </c>
      <c r="Y32" s="173"/>
      <c r="Z32" s="174"/>
      <c r="AA32" s="169" t="s">
        <v>167</v>
      </c>
      <c r="AB32" s="170">
        <v>5.4</v>
      </c>
      <c r="AC32" s="170">
        <v>0.24572227499999999</v>
      </c>
      <c r="AD32" s="198">
        <f t="shared" si="5"/>
        <v>21.976029645663996</v>
      </c>
      <c r="AE32" s="173"/>
      <c r="AF32" s="174"/>
      <c r="AH32" s="287"/>
      <c r="AI32" s="290"/>
      <c r="AJ32" s="151">
        <v>24</v>
      </c>
      <c r="AK32" s="230">
        <v>0</v>
      </c>
      <c r="AL32" s="228">
        <v>0</v>
      </c>
      <c r="AM32" s="148"/>
    </row>
    <row r="33" spans="1:39" ht="17" x14ac:dyDescent="0.2">
      <c r="A33" t="s">
        <v>16</v>
      </c>
      <c r="B33" t="s">
        <v>17</v>
      </c>
      <c r="C33" t="s">
        <v>18</v>
      </c>
      <c r="D33" t="s">
        <v>129</v>
      </c>
      <c r="E33" s="1">
        <v>0</v>
      </c>
      <c r="F33" s="1">
        <v>0</v>
      </c>
      <c r="G33">
        <v>0</v>
      </c>
      <c r="H33">
        <v>0</v>
      </c>
      <c r="I33" t="s">
        <v>20</v>
      </c>
      <c r="J33" s="1">
        <v>2170</v>
      </c>
      <c r="K33" s="1">
        <v>845</v>
      </c>
      <c r="L33">
        <v>2.57</v>
      </c>
      <c r="N33">
        <v>0</v>
      </c>
      <c r="O33" t="s">
        <v>21</v>
      </c>
      <c r="P33" t="s">
        <v>21</v>
      </c>
      <c r="S33" s="54" t="s">
        <v>205</v>
      </c>
      <c r="T33" s="33">
        <v>5</v>
      </c>
      <c r="U33" s="187" t="s">
        <v>156</v>
      </c>
      <c r="V33" s="188">
        <v>5.22</v>
      </c>
      <c r="W33" s="188">
        <v>0.240400475</v>
      </c>
      <c r="X33" s="175">
        <f t="shared" si="3"/>
        <v>21.713767412481193</v>
      </c>
      <c r="Y33" s="175"/>
      <c r="Z33" s="176"/>
      <c r="AA33" s="187" t="s">
        <v>168</v>
      </c>
      <c r="AB33" s="188">
        <v>6.42</v>
      </c>
      <c r="AC33" s="188">
        <v>0.23930562499999997</v>
      </c>
      <c r="AD33" s="200">
        <f t="shared" si="5"/>
        <v>26.827618448166444</v>
      </c>
      <c r="AE33" s="175"/>
      <c r="AF33" s="176"/>
      <c r="AH33" s="287"/>
      <c r="AI33" s="285">
        <v>5</v>
      </c>
      <c r="AJ33" s="151">
        <v>1</v>
      </c>
      <c r="AK33" s="227">
        <v>21.558611523605322</v>
      </c>
      <c r="AL33" s="228">
        <v>2.719815712713709</v>
      </c>
      <c r="AM33" s="148"/>
    </row>
    <row r="34" spans="1:39" ht="18" thickBot="1" x14ac:dyDescent="0.25">
      <c r="A34" t="s">
        <v>16</v>
      </c>
      <c r="B34" t="s">
        <v>17</v>
      </c>
      <c r="C34" t="s">
        <v>18</v>
      </c>
      <c r="D34" t="s">
        <v>129</v>
      </c>
      <c r="E34" s="1">
        <v>5.17</v>
      </c>
      <c r="F34" s="1">
        <v>6.67</v>
      </c>
      <c r="G34">
        <v>0</v>
      </c>
      <c r="H34">
        <v>2.2599999999999998</v>
      </c>
      <c r="I34" t="s">
        <v>20</v>
      </c>
      <c r="J34" s="1">
        <v>2160</v>
      </c>
      <c r="K34" s="1">
        <v>1090</v>
      </c>
      <c r="L34">
        <v>2.59</v>
      </c>
      <c r="N34">
        <v>0</v>
      </c>
      <c r="O34" t="s">
        <v>21</v>
      </c>
      <c r="P34" t="s">
        <v>21</v>
      </c>
      <c r="S34" s="60" t="s">
        <v>206</v>
      </c>
      <c r="T34" s="34">
        <v>5</v>
      </c>
      <c r="U34" s="169" t="s">
        <v>157</v>
      </c>
      <c r="V34" s="170">
        <v>8.86</v>
      </c>
      <c r="W34" s="170">
        <v>0.22393137499999999</v>
      </c>
      <c r="X34" s="173">
        <f t="shared" si="3"/>
        <v>39.56569283781694</v>
      </c>
      <c r="Y34" s="173">
        <f>AVERAGE(X34:X36)</f>
        <v>40.546884393878095</v>
      </c>
      <c r="Z34" s="174">
        <f>STDEV(X34:X36)</f>
        <v>1.0665619738117478</v>
      </c>
      <c r="AA34" s="169" t="s">
        <v>169</v>
      </c>
      <c r="AB34" s="170">
        <v>10.4</v>
      </c>
      <c r="AC34" s="170">
        <v>0.25934027499999995</v>
      </c>
      <c r="AD34" s="198">
        <f t="shared" si="5"/>
        <v>40.10175434571434</v>
      </c>
      <c r="AE34" s="173">
        <f>AVERAGE(AD34:AD36)</f>
        <v>42.67809558534892</v>
      </c>
      <c r="AF34" s="174">
        <f>STDEV(AD34:AD36)</f>
        <v>5.3629578073322515</v>
      </c>
      <c r="AH34" s="288"/>
      <c r="AI34" s="267"/>
      <c r="AJ34" s="154">
        <v>24</v>
      </c>
      <c r="AK34" s="216">
        <v>27.673883719895418</v>
      </c>
      <c r="AL34" s="217">
        <v>1.843932207719954</v>
      </c>
      <c r="AM34" s="148"/>
    </row>
    <row r="35" spans="1:39" ht="17" x14ac:dyDescent="0.2">
      <c r="A35" t="s">
        <v>16</v>
      </c>
      <c r="B35" t="s">
        <v>17</v>
      </c>
      <c r="C35" t="s">
        <v>18</v>
      </c>
      <c r="D35" t="s">
        <v>129</v>
      </c>
      <c r="E35" s="1">
        <v>5.17</v>
      </c>
      <c r="F35" s="1">
        <v>6.67</v>
      </c>
      <c r="G35">
        <v>0</v>
      </c>
      <c r="H35">
        <v>2.27</v>
      </c>
      <c r="I35" t="s">
        <v>20</v>
      </c>
      <c r="J35" s="1">
        <v>2490</v>
      </c>
      <c r="K35" s="1">
        <v>1730</v>
      </c>
      <c r="L35">
        <v>2.57</v>
      </c>
      <c r="N35">
        <v>0</v>
      </c>
      <c r="O35" t="s">
        <v>21</v>
      </c>
      <c r="P35" t="s">
        <v>21</v>
      </c>
      <c r="S35" s="54" t="s">
        <v>206</v>
      </c>
      <c r="T35" s="33">
        <v>5</v>
      </c>
      <c r="U35" s="169" t="s">
        <v>158</v>
      </c>
      <c r="V35" s="170">
        <v>8.84</v>
      </c>
      <c r="W35" s="170">
        <v>0.21208157499999999</v>
      </c>
      <c r="X35" s="173">
        <f t="shared" si="3"/>
        <v>41.682074456491563</v>
      </c>
      <c r="Y35" s="173"/>
      <c r="Z35" s="174"/>
      <c r="AA35" s="169" t="s">
        <v>170</v>
      </c>
      <c r="AB35" s="170">
        <v>10.7</v>
      </c>
      <c r="AC35" s="170">
        <v>0.27373102499999996</v>
      </c>
      <c r="AD35" s="198">
        <f t="shared" si="5"/>
        <v>39.08946747998332</v>
      </c>
      <c r="AE35" s="173"/>
      <c r="AF35" s="174"/>
      <c r="AH35" s="148"/>
      <c r="AI35" s="148"/>
      <c r="AJ35" s="148"/>
      <c r="AK35" s="148"/>
      <c r="AL35" s="148"/>
      <c r="AM35" s="148"/>
    </row>
    <row r="36" spans="1:39" ht="17" x14ac:dyDescent="0.2">
      <c r="A36">
        <v>0.5</v>
      </c>
      <c r="B36" t="s">
        <v>49</v>
      </c>
      <c r="C36" t="s">
        <v>18</v>
      </c>
      <c r="D36" t="s">
        <v>129</v>
      </c>
      <c r="E36" s="1">
        <v>1300</v>
      </c>
      <c r="F36" s="1">
        <v>1310</v>
      </c>
      <c r="G36">
        <v>0.5</v>
      </c>
      <c r="H36">
        <v>2.2999999999999998</v>
      </c>
      <c r="I36" t="s">
        <v>20</v>
      </c>
      <c r="J36" s="1">
        <v>1450000</v>
      </c>
      <c r="K36" s="1">
        <v>985000</v>
      </c>
      <c r="L36">
        <v>2.56</v>
      </c>
      <c r="M36">
        <v>1</v>
      </c>
      <c r="N36">
        <v>0</v>
      </c>
      <c r="O36">
        <v>0.505</v>
      </c>
      <c r="P36">
        <v>101</v>
      </c>
      <c r="S36" s="63" t="s">
        <v>206</v>
      </c>
      <c r="T36" s="35">
        <v>5</v>
      </c>
      <c r="U36" s="169" t="s">
        <v>159</v>
      </c>
      <c r="V36" s="170">
        <v>8.3800000000000008</v>
      </c>
      <c r="W36" s="170">
        <v>0.207462275</v>
      </c>
      <c r="X36" s="173">
        <f t="shared" si="3"/>
        <v>40.392885887325782</v>
      </c>
      <c r="Y36" s="173"/>
      <c r="Z36" s="174"/>
      <c r="AA36" s="169" t="s">
        <v>171</v>
      </c>
      <c r="AB36" s="170">
        <v>12.2</v>
      </c>
      <c r="AC36" s="170">
        <v>0.249779575</v>
      </c>
      <c r="AD36" s="198">
        <f t="shared" si="5"/>
        <v>48.843064930349087</v>
      </c>
      <c r="AE36" s="173"/>
      <c r="AF36" s="174"/>
      <c r="AH36" s="148"/>
      <c r="AI36" s="148"/>
      <c r="AJ36" s="148"/>
      <c r="AK36" s="148"/>
      <c r="AL36" s="148"/>
      <c r="AM36" s="148"/>
    </row>
    <row r="37" spans="1:39" ht="17.25" customHeight="1" x14ac:dyDescent="0.2">
      <c r="A37">
        <v>1</v>
      </c>
      <c r="B37" t="s">
        <v>49</v>
      </c>
      <c r="C37" t="s">
        <v>18</v>
      </c>
      <c r="D37" t="s">
        <v>129</v>
      </c>
      <c r="E37" s="1">
        <v>2490</v>
      </c>
      <c r="F37" s="1">
        <v>2740</v>
      </c>
      <c r="G37">
        <v>1</v>
      </c>
      <c r="H37">
        <v>2.2999999999999998</v>
      </c>
      <c r="I37" t="s">
        <v>20</v>
      </c>
      <c r="J37" s="1">
        <v>1480000</v>
      </c>
      <c r="K37" s="1">
        <v>1250000</v>
      </c>
      <c r="L37">
        <v>2.57</v>
      </c>
      <c r="M37">
        <v>1</v>
      </c>
      <c r="N37">
        <v>0</v>
      </c>
      <c r="O37">
        <v>0.96699999999999997</v>
      </c>
      <c r="P37">
        <v>96.7</v>
      </c>
      <c r="S37" s="60" t="s">
        <v>207</v>
      </c>
      <c r="T37" s="34">
        <v>5</v>
      </c>
      <c r="U37" s="189" t="s">
        <v>160</v>
      </c>
      <c r="V37" s="190">
        <v>2.39</v>
      </c>
      <c r="W37" s="190">
        <v>0.16048457500000002</v>
      </c>
      <c r="X37" s="191">
        <f t="shared" si="3"/>
        <v>14.892396979585108</v>
      </c>
      <c r="Y37" s="191">
        <f>AVERAGE(X37:X39)</f>
        <v>15.685099443262077</v>
      </c>
      <c r="Z37" s="161">
        <f>STDEV(X37:X39)</f>
        <v>3.161492211303274</v>
      </c>
      <c r="AA37" s="189" t="s">
        <v>172</v>
      </c>
      <c r="AB37" s="190">
        <v>5.17</v>
      </c>
      <c r="AC37" s="190">
        <v>0.22407187499999998</v>
      </c>
      <c r="AD37" s="202">
        <f t="shared" si="5"/>
        <v>23.072953711839116</v>
      </c>
      <c r="AE37" s="191">
        <f>AVERAGE(AD37:AD39)</f>
        <v>22.289220809760888</v>
      </c>
      <c r="AF37" s="161">
        <f>STDEV(AD37:AD39)</f>
        <v>1.2888751725593162</v>
      </c>
      <c r="AH37" s="148"/>
      <c r="AI37" s="148"/>
      <c r="AJ37" s="148"/>
      <c r="AK37" s="148"/>
      <c r="AL37" s="148"/>
      <c r="AM37" s="148"/>
    </row>
    <row r="38" spans="1:39" ht="16.5" customHeight="1" x14ac:dyDescent="0.2">
      <c r="A38">
        <v>5</v>
      </c>
      <c r="B38" t="s">
        <v>49</v>
      </c>
      <c r="C38" t="s">
        <v>18</v>
      </c>
      <c r="D38" t="s">
        <v>129</v>
      </c>
      <c r="E38" s="1">
        <v>13200</v>
      </c>
      <c r="F38" s="1">
        <v>14700</v>
      </c>
      <c r="G38">
        <v>5</v>
      </c>
      <c r="H38">
        <v>2.2999999999999998</v>
      </c>
      <c r="I38" t="s">
        <v>20</v>
      </c>
      <c r="J38" s="1">
        <v>1410000</v>
      </c>
      <c r="K38" s="1">
        <v>1050000</v>
      </c>
      <c r="L38">
        <v>2.57</v>
      </c>
      <c r="M38">
        <v>1</v>
      </c>
      <c r="N38">
        <v>0</v>
      </c>
      <c r="O38">
        <v>5.46</v>
      </c>
      <c r="P38">
        <v>109</v>
      </c>
      <c r="S38" s="54" t="s">
        <v>207</v>
      </c>
      <c r="T38" s="33">
        <v>5</v>
      </c>
      <c r="U38" s="169" t="s">
        <v>161</v>
      </c>
      <c r="V38" s="170">
        <v>2.68</v>
      </c>
      <c r="W38" s="170">
        <v>0.20622692500000001</v>
      </c>
      <c r="X38" s="173">
        <f t="shared" si="3"/>
        <v>12.995393302790118</v>
      </c>
      <c r="Y38" s="173"/>
      <c r="Z38" s="174"/>
      <c r="AA38" s="169" t="s">
        <v>173</v>
      </c>
      <c r="AB38" s="170">
        <v>5.8</v>
      </c>
      <c r="AC38" s="170">
        <v>0.25225027500000002</v>
      </c>
      <c r="AD38" s="198">
        <f t="shared" si="5"/>
        <v>22.993037371317037</v>
      </c>
      <c r="AE38" s="173"/>
      <c r="AF38" s="174"/>
      <c r="AH38" s="148"/>
      <c r="AI38" s="148"/>
      <c r="AJ38" s="148"/>
      <c r="AK38" s="148"/>
      <c r="AL38" s="148"/>
      <c r="AM38" s="148"/>
    </row>
    <row r="39" spans="1:39" ht="18" customHeight="1" x14ac:dyDescent="0.2">
      <c r="A39">
        <v>10</v>
      </c>
      <c r="B39" t="s">
        <v>49</v>
      </c>
      <c r="C39" t="s">
        <v>18</v>
      </c>
      <c r="D39" t="s">
        <v>129</v>
      </c>
      <c r="E39" s="1">
        <v>24700</v>
      </c>
      <c r="F39" s="1">
        <v>28100</v>
      </c>
      <c r="G39">
        <v>10</v>
      </c>
      <c r="H39">
        <v>2.2999999999999998</v>
      </c>
      <c r="I39" t="s">
        <v>20</v>
      </c>
      <c r="J39" s="1">
        <v>1410000</v>
      </c>
      <c r="K39" s="1">
        <v>1160000</v>
      </c>
      <c r="L39">
        <v>2.57</v>
      </c>
      <c r="M39">
        <v>1</v>
      </c>
      <c r="N39">
        <v>0</v>
      </c>
      <c r="O39">
        <v>10.3</v>
      </c>
      <c r="P39">
        <v>103</v>
      </c>
      <c r="S39" s="63" t="s">
        <v>207</v>
      </c>
      <c r="T39" s="35">
        <v>5</v>
      </c>
      <c r="U39" s="187" t="s">
        <v>162</v>
      </c>
      <c r="V39" s="188">
        <v>3.99</v>
      </c>
      <c r="W39" s="188">
        <v>0.20816477499999997</v>
      </c>
      <c r="X39" s="175">
        <f t="shared" si="3"/>
        <v>19.167508047411005</v>
      </c>
      <c r="Y39" s="175"/>
      <c r="Z39" s="176"/>
      <c r="AA39" s="187" t="s">
        <v>174</v>
      </c>
      <c r="AB39" s="188">
        <v>4.7300000000000004</v>
      </c>
      <c r="AC39" s="188">
        <v>0.22738557500000001</v>
      </c>
      <c r="AD39" s="200">
        <f t="shared" si="5"/>
        <v>20.801671346126508</v>
      </c>
      <c r="AE39" s="175"/>
      <c r="AF39" s="176"/>
      <c r="AH39" s="148"/>
      <c r="AI39" s="148"/>
      <c r="AJ39" s="148"/>
      <c r="AK39" s="148"/>
      <c r="AL39" s="148"/>
      <c r="AM39" s="148"/>
    </row>
    <row r="40" spans="1:39" ht="17" x14ac:dyDescent="0.2">
      <c r="A40">
        <v>50</v>
      </c>
      <c r="B40" t="s">
        <v>49</v>
      </c>
      <c r="C40" t="s">
        <v>18</v>
      </c>
      <c r="D40" t="s">
        <v>129</v>
      </c>
      <c r="E40" s="1">
        <v>112000</v>
      </c>
      <c r="F40" s="1">
        <v>107000</v>
      </c>
      <c r="G40">
        <v>50</v>
      </c>
      <c r="H40">
        <v>2.2999999999999998</v>
      </c>
      <c r="I40" t="s">
        <v>20</v>
      </c>
      <c r="J40" s="1">
        <v>1430000</v>
      </c>
      <c r="K40" s="1">
        <v>1110000</v>
      </c>
      <c r="L40">
        <v>2.56</v>
      </c>
      <c r="M40">
        <v>1</v>
      </c>
      <c r="N40">
        <v>0</v>
      </c>
      <c r="O40">
        <v>46.4</v>
      </c>
      <c r="P40">
        <v>92.9</v>
      </c>
      <c r="S40" s="54" t="s">
        <v>208</v>
      </c>
      <c r="T40" s="33">
        <v>5</v>
      </c>
      <c r="U40" s="169" t="s">
        <v>163</v>
      </c>
      <c r="V40" s="170">
        <v>4.18</v>
      </c>
      <c r="W40" s="170">
        <v>0.18115147499999998</v>
      </c>
      <c r="X40" s="173">
        <f t="shared" si="3"/>
        <v>23.074612006333375</v>
      </c>
      <c r="Y40" s="173">
        <f>AVERAGE(X40:X42)</f>
        <v>21.558611523605322</v>
      </c>
      <c r="Z40" s="174">
        <f>STDEV(X40:X42)</f>
        <v>2.719815712713709</v>
      </c>
      <c r="AA40" s="169" t="s">
        <v>175</v>
      </c>
      <c r="AB40" s="170">
        <v>6.41</v>
      </c>
      <c r="AC40" s="170">
        <v>0.22435287500000001</v>
      </c>
      <c r="AD40" s="198">
        <f t="shared" si="5"/>
        <v>28.571062439026022</v>
      </c>
      <c r="AE40" s="173">
        <f t="shared" ref="AE40" si="6">AVERAGE(AD40:AD42)</f>
        <v>27.673883719895418</v>
      </c>
      <c r="AF40" s="174">
        <f t="shared" ref="AF40" si="7">STDEV(AD40:AD42)</f>
        <v>1.843932207719954</v>
      </c>
      <c r="AH40" s="148"/>
      <c r="AI40" s="148"/>
      <c r="AJ40" s="148"/>
      <c r="AK40" s="148"/>
      <c r="AL40" s="148"/>
      <c r="AM40" s="148"/>
    </row>
    <row r="41" spans="1:39" ht="17" x14ac:dyDescent="0.2">
      <c r="A41">
        <v>100</v>
      </c>
      <c r="B41" t="s">
        <v>49</v>
      </c>
      <c r="C41" t="s">
        <v>18</v>
      </c>
      <c r="D41" t="s">
        <v>129</v>
      </c>
      <c r="E41" s="1">
        <v>239000</v>
      </c>
      <c r="F41" s="1">
        <v>253000</v>
      </c>
      <c r="G41">
        <v>100</v>
      </c>
      <c r="H41">
        <v>2.2999999999999998</v>
      </c>
      <c r="I41" t="s">
        <v>20</v>
      </c>
      <c r="J41" s="1">
        <v>1420000</v>
      </c>
      <c r="K41" s="1">
        <v>976000</v>
      </c>
      <c r="L41">
        <v>2.57</v>
      </c>
      <c r="M41">
        <v>1</v>
      </c>
      <c r="N41">
        <v>0</v>
      </c>
      <c r="O41">
        <v>103</v>
      </c>
      <c r="P41">
        <v>103</v>
      </c>
      <c r="S41" s="54" t="s">
        <v>208</v>
      </c>
      <c r="T41" s="33">
        <v>5</v>
      </c>
      <c r="U41" s="169" t="s">
        <v>164</v>
      </c>
      <c r="V41" s="170">
        <v>3.96</v>
      </c>
      <c r="W41" s="170">
        <v>0.17081802500000001</v>
      </c>
      <c r="X41" s="173">
        <f t="shared" si="3"/>
        <v>23.18256518889034</v>
      </c>
      <c r="Y41" s="177"/>
      <c r="Z41" s="178"/>
      <c r="AA41" s="169" t="s">
        <v>176</v>
      </c>
      <c r="AB41" s="170">
        <v>5.96</v>
      </c>
      <c r="AC41" s="170">
        <v>0.23324022499999997</v>
      </c>
      <c r="AD41" s="198">
        <f t="shared" si="5"/>
        <v>25.553053723902046</v>
      </c>
      <c r="AE41" s="173"/>
      <c r="AF41" s="174"/>
      <c r="AH41" s="148"/>
      <c r="AI41" s="148"/>
      <c r="AJ41" s="148"/>
      <c r="AK41" s="148"/>
      <c r="AL41" s="148"/>
      <c r="AM41" s="148"/>
    </row>
    <row r="42" spans="1:39" ht="18" thickBot="1" x14ac:dyDescent="0.25">
      <c r="A42">
        <v>500</v>
      </c>
      <c r="B42" t="s">
        <v>49</v>
      </c>
      <c r="C42" t="s">
        <v>18</v>
      </c>
      <c r="D42" t="s">
        <v>129</v>
      </c>
      <c r="E42" s="1">
        <v>965000</v>
      </c>
      <c r="F42" s="1">
        <v>980000</v>
      </c>
      <c r="G42">
        <v>500</v>
      </c>
      <c r="H42">
        <v>2.2999999999999998</v>
      </c>
      <c r="I42" t="s">
        <v>20</v>
      </c>
      <c r="J42" s="1">
        <v>1430000</v>
      </c>
      <c r="K42" s="1">
        <v>1010000</v>
      </c>
      <c r="L42">
        <v>2.56</v>
      </c>
      <c r="M42">
        <v>1</v>
      </c>
      <c r="N42">
        <v>0</v>
      </c>
      <c r="O42">
        <v>477</v>
      </c>
      <c r="P42">
        <v>95.4</v>
      </c>
      <c r="S42" s="56" t="s">
        <v>208</v>
      </c>
      <c r="T42" s="38">
        <v>5</v>
      </c>
      <c r="U42" s="181" t="s">
        <v>165</v>
      </c>
      <c r="V42" s="182">
        <v>3.56</v>
      </c>
      <c r="W42" s="182">
        <v>0.193282275</v>
      </c>
      <c r="X42" s="193">
        <f t="shared" si="3"/>
        <v>18.418657375592254</v>
      </c>
      <c r="Y42" s="183"/>
      <c r="Z42" s="184"/>
      <c r="AA42" s="181" t="s">
        <v>177</v>
      </c>
      <c r="AB42" s="182">
        <v>6.31</v>
      </c>
      <c r="AC42" s="182">
        <v>0.21835772499999997</v>
      </c>
      <c r="AD42" s="192">
        <f t="shared" si="5"/>
        <v>28.897534996758189</v>
      </c>
      <c r="AE42" s="193"/>
      <c r="AF42" s="194"/>
      <c r="AH42" s="148"/>
      <c r="AI42" s="148"/>
      <c r="AJ42" s="148"/>
      <c r="AK42" s="148"/>
      <c r="AL42" s="148"/>
      <c r="AM42" s="148"/>
    </row>
    <row r="43" spans="1:39" x14ac:dyDescent="0.2">
      <c r="A43">
        <v>1000</v>
      </c>
      <c r="B43" t="s">
        <v>49</v>
      </c>
      <c r="C43" t="s">
        <v>18</v>
      </c>
      <c r="D43" t="s">
        <v>129</v>
      </c>
      <c r="E43" s="1">
        <v>1660000</v>
      </c>
      <c r="F43" s="1">
        <v>1520000</v>
      </c>
      <c r="G43">
        <v>1000</v>
      </c>
      <c r="H43">
        <v>2.2999999999999998</v>
      </c>
      <c r="I43" t="s">
        <v>20</v>
      </c>
      <c r="J43" s="1">
        <v>1480000</v>
      </c>
      <c r="K43" s="1">
        <v>1070000</v>
      </c>
      <c r="L43">
        <v>2.56</v>
      </c>
      <c r="M43">
        <v>1</v>
      </c>
      <c r="N43">
        <v>0</v>
      </c>
      <c r="O43">
        <v>1040</v>
      </c>
      <c r="P43">
        <v>104</v>
      </c>
      <c r="S43" s="71" t="s">
        <v>421</v>
      </c>
      <c r="T43" s="71"/>
      <c r="U43" s="71"/>
      <c r="V43" s="71"/>
      <c r="W43" s="71"/>
      <c r="X43" s="71"/>
      <c r="Y43" s="71"/>
      <c r="AH43" s="148"/>
      <c r="AI43" s="148"/>
      <c r="AJ43" s="148"/>
      <c r="AK43" s="148"/>
      <c r="AL43" s="148"/>
      <c r="AM43" s="148"/>
    </row>
    <row r="44" spans="1:39" x14ac:dyDescent="0.2">
      <c r="A44" t="s">
        <v>16</v>
      </c>
      <c r="B44" t="s">
        <v>17</v>
      </c>
      <c r="C44" t="s">
        <v>18</v>
      </c>
      <c r="D44" t="s">
        <v>129</v>
      </c>
      <c r="E44" s="1">
        <v>140</v>
      </c>
      <c r="F44" s="1">
        <v>66.7</v>
      </c>
      <c r="G44">
        <v>0</v>
      </c>
      <c r="H44">
        <v>2.31</v>
      </c>
      <c r="I44" t="s">
        <v>20</v>
      </c>
      <c r="J44" s="1">
        <v>3970</v>
      </c>
      <c r="K44" s="1">
        <v>3060</v>
      </c>
      <c r="L44">
        <v>2.57</v>
      </c>
      <c r="N44">
        <v>0</v>
      </c>
      <c r="O44" t="s">
        <v>21</v>
      </c>
      <c r="P44" t="s">
        <v>21</v>
      </c>
      <c r="S44" s="85" t="s">
        <v>420</v>
      </c>
      <c r="T44" s="84"/>
      <c r="U44" s="84"/>
      <c r="V44" s="84"/>
      <c r="W44" s="84"/>
      <c r="X44" s="84"/>
      <c r="Y44" s="84"/>
      <c r="Z44" s="84"/>
      <c r="AH44" s="148"/>
      <c r="AI44" s="148"/>
      <c r="AJ44" s="148"/>
      <c r="AK44" s="148"/>
      <c r="AL44" s="148"/>
      <c r="AM44" s="148"/>
    </row>
    <row r="45" spans="1:39" x14ac:dyDescent="0.2">
      <c r="A45" t="s">
        <v>16</v>
      </c>
      <c r="B45" t="s">
        <v>17</v>
      </c>
      <c r="C45" t="s">
        <v>18</v>
      </c>
      <c r="D45" t="s">
        <v>129</v>
      </c>
      <c r="E45" s="1">
        <v>18.100000000000001</v>
      </c>
      <c r="F45" s="1">
        <v>23.2</v>
      </c>
      <c r="G45">
        <v>0</v>
      </c>
      <c r="H45">
        <v>2.2999999999999998</v>
      </c>
      <c r="I45" t="s">
        <v>20</v>
      </c>
      <c r="J45" s="1">
        <v>3910</v>
      </c>
      <c r="K45" s="1">
        <v>2740</v>
      </c>
      <c r="L45">
        <v>2.57</v>
      </c>
      <c r="N45">
        <v>0</v>
      </c>
      <c r="O45" t="s">
        <v>21</v>
      </c>
      <c r="P45" t="s">
        <v>21</v>
      </c>
      <c r="AH45" s="148"/>
      <c r="AI45" s="148"/>
      <c r="AJ45" s="148"/>
      <c r="AK45" s="148"/>
      <c r="AL45" s="148"/>
      <c r="AM45" s="148"/>
    </row>
    <row r="46" spans="1:39" x14ac:dyDescent="0.2">
      <c r="A46" t="s">
        <v>16</v>
      </c>
      <c r="B46" t="s">
        <v>17</v>
      </c>
      <c r="C46" t="s">
        <v>18</v>
      </c>
      <c r="D46" t="s">
        <v>129</v>
      </c>
      <c r="E46" s="1">
        <v>36.200000000000003</v>
      </c>
      <c r="F46" s="1">
        <v>21.7</v>
      </c>
      <c r="G46">
        <v>0</v>
      </c>
      <c r="H46">
        <v>2.31</v>
      </c>
      <c r="I46" t="s">
        <v>20</v>
      </c>
      <c r="J46" s="1">
        <v>4260</v>
      </c>
      <c r="K46" s="1">
        <v>2210</v>
      </c>
      <c r="L46">
        <v>2.57</v>
      </c>
      <c r="N46">
        <v>0</v>
      </c>
      <c r="O46" t="s">
        <v>21</v>
      </c>
      <c r="P46" t="s">
        <v>21</v>
      </c>
      <c r="AH46" s="148"/>
      <c r="AI46" s="148"/>
      <c r="AJ46" s="148"/>
      <c r="AK46" s="148"/>
      <c r="AL46" s="148"/>
      <c r="AM46" s="148"/>
    </row>
    <row r="47" spans="1:39" x14ac:dyDescent="0.2">
      <c r="A47" t="s">
        <v>50</v>
      </c>
      <c r="B47" t="s">
        <v>51</v>
      </c>
      <c r="C47" t="s">
        <v>18</v>
      </c>
      <c r="D47" t="s">
        <v>129</v>
      </c>
      <c r="E47" s="1">
        <v>7070</v>
      </c>
      <c r="F47" s="1">
        <v>8090</v>
      </c>
      <c r="G47">
        <v>3</v>
      </c>
      <c r="H47">
        <v>2.2999999999999998</v>
      </c>
      <c r="I47" t="s">
        <v>20</v>
      </c>
      <c r="J47" s="1">
        <v>1410000</v>
      </c>
      <c r="K47" s="1">
        <v>1170000</v>
      </c>
      <c r="L47">
        <v>2.57</v>
      </c>
      <c r="M47">
        <v>1</v>
      </c>
      <c r="N47">
        <v>0</v>
      </c>
      <c r="O47">
        <v>2.93</v>
      </c>
      <c r="P47">
        <v>97.8</v>
      </c>
      <c r="AH47" s="148"/>
      <c r="AI47" s="148"/>
      <c r="AJ47" s="148"/>
      <c r="AK47" s="148"/>
      <c r="AL47" s="148"/>
      <c r="AM47" s="148"/>
    </row>
    <row r="48" spans="1:39" x14ac:dyDescent="0.2">
      <c r="A48" t="s">
        <v>52</v>
      </c>
      <c r="B48" t="s">
        <v>51</v>
      </c>
      <c r="C48" t="s">
        <v>18</v>
      </c>
      <c r="D48" t="s">
        <v>129</v>
      </c>
      <c r="E48" s="1">
        <v>72000</v>
      </c>
      <c r="F48" s="1">
        <v>76300</v>
      </c>
      <c r="G48">
        <v>30</v>
      </c>
      <c r="H48">
        <v>2.2999999999999998</v>
      </c>
      <c r="I48" t="s">
        <v>20</v>
      </c>
      <c r="J48" s="1">
        <v>1360000</v>
      </c>
      <c r="K48" s="1">
        <v>1230000</v>
      </c>
      <c r="L48">
        <v>2.57</v>
      </c>
      <c r="M48">
        <v>1</v>
      </c>
      <c r="N48">
        <v>0</v>
      </c>
      <c r="O48">
        <v>31.4</v>
      </c>
      <c r="P48">
        <v>105</v>
      </c>
      <c r="AH48" s="148"/>
      <c r="AI48" s="148"/>
      <c r="AJ48" s="148"/>
      <c r="AK48" s="148"/>
      <c r="AL48" s="148"/>
      <c r="AM48" s="148"/>
    </row>
    <row r="49" spans="1:39" x14ac:dyDescent="0.2">
      <c r="A49" t="s">
        <v>53</v>
      </c>
      <c r="B49" t="s">
        <v>51</v>
      </c>
      <c r="C49" t="s">
        <v>18</v>
      </c>
      <c r="D49" t="s">
        <v>129</v>
      </c>
      <c r="E49" s="1">
        <v>688000</v>
      </c>
      <c r="F49" s="1">
        <v>738000</v>
      </c>
      <c r="G49">
        <v>300</v>
      </c>
      <c r="H49">
        <v>2.2999999999999998</v>
      </c>
      <c r="I49" t="s">
        <v>20</v>
      </c>
      <c r="J49" s="1">
        <v>1390000</v>
      </c>
      <c r="K49" s="1">
        <v>1230000</v>
      </c>
      <c r="L49">
        <v>2.57</v>
      </c>
      <c r="M49">
        <v>1</v>
      </c>
      <c r="N49">
        <v>0</v>
      </c>
      <c r="O49">
        <v>329</v>
      </c>
      <c r="P49">
        <v>110</v>
      </c>
      <c r="AH49" s="148"/>
      <c r="AI49" s="148"/>
      <c r="AJ49" s="148"/>
      <c r="AK49" s="148"/>
      <c r="AL49" s="148"/>
      <c r="AM49" s="148"/>
    </row>
    <row r="50" spans="1:39" x14ac:dyDescent="0.2">
      <c r="A50" t="s">
        <v>16</v>
      </c>
      <c r="B50" t="s">
        <v>17</v>
      </c>
      <c r="C50" t="s">
        <v>18</v>
      </c>
      <c r="D50" t="s">
        <v>129</v>
      </c>
      <c r="E50" s="1">
        <v>51.7</v>
      </c>
      <c r="F50" s="1">
        <v>40</v>
      </c>
      <c r="G50">
        <v>0</v>
      </c>
      <c r="H50">
        <v>2.31</v>
      </c>
      <c r="I50" t="s">
        <v>20</v>
      </c>
      <c r="J50" s="1">
        <v>4700</v>
      </c>
      <c r="K50" s="1">
        <v>2360</v>
      </c>
      <c r="L50">
        <v>2.57</v>
      </c>
      <c r="N50">
        <v>0</v>
      </c>
      <c r="O50" t="s">
        <v>21</v>
      </c>
      <c r="P50" t="s">
        <v>21</v>
      </c>
      <c r="AH50" s="148"/>
      <c r="AI50" s="148"/>
      <c r="AJ50" s="148"/>
      <c r="AK50" s="148"/>
      <c r="AL50" s="148"/>
      <c r="AM50" s="148"/>
    </row>
    <row r="51" spans="1:39" x14ac:dyDescent="0.2">
      <c r="A51" t="s">
        <v>16</v>
      </c>
      <c r="B51" t="s">
        <v>17</v>
      </c>
      <c r="C51" t="s">
        <v>18</v>
      </c>
      <c r="D51" t="s">
        <v>129</v>
      </c>
      <c r="E51" s="1">
        <v>12.9</v>
      </c>
      <c r="F51" s="1">
        <v>16.5</v>
      </c>
      <c r="G51">
        <v>0</v>
      </c>
      <c r="H51">
        <v>2.31</v>
      </c>
      <c r="I51" t="s">
        <v>20</v>
      </c>
      <c r="J51" s="1">
        <v>3870</v>
      </c>
      <c r="K51" s="1">
        <v>2050</v>
      </c>
      <c r="L51">
        <v>2.57</v>
      </c>
      <c r="N51">
        <v>0</v>
      </c>
      <c r="O51" t="s">
        <v>21</v>
      </c>
      <c r="P51" t="s">
        <v>21</v>
      </c>
      <c r="AH51" s="148"/>
      <c r="AI51" s="148"/>
      <c r="AJ51" s="148"/>
      <c r="AK51" s="148"/>
      <c r="AL51" s="148"/>
      <c r="AM51" s="148"/>
    </row>
    <row r="52" spans="1:39" x14ac:dyDescent="0.2">
      <c r="A52" t="s">
        <v>16</v>
      </c>
      <c r="B52" t="s">
        <v>17</v>
      </c>
      <c r="C52" t="s">
        <v>18</v>
      </c>
      <c r="D52" t="s">
        <v>129</v>
      </c>
      <c r="E52" s="1">
        <v>15.5</v>
      </c>
      <c r="F52" s="1">
        <v>11.7</v>
      </c>
      <c r="G52">
        <v>0</v>
      </c>
      <c r="H52">
        <v>2.31</v>
      </c>
      <c r="I52" t="s">
        <v>20</v>
      </c>
      <c r="J52" s="1">
        <v>3860</v>
      </c>
      <c r="K52" s="1">
        <v>2480</v>
      </c>
      <c r="L52">
        <v>2.57</v>
      </c>
      <c r="N52">
        <v>0</v>
      </c>
      <c r="O52" t="s">
        <v>21</v>
      </c>
      <c r="P52" t="s">
        <v>21</v>
      </c>
      <c r="AH52" s="148"/>
      <c r="AI52" s="148"/>
      <c r="AJ52" s="148"/>
      <c r="AK52" s="148"/>
      <c r="AL52" s="148"/>
      <c r="AM52" s="148"/>
    </row>
    <row r="53" spans="1:39" x14ac:dyDescent="0.2">
      <c r="A53" t="s">
        <v>154</v>
      </c>
      <c r="B53" t="s">
        <v>24</v>
      </c>
      <c r="C53" t="s">
        <v>18</v>
      </c>
      <c r="D53" t="s">
        <v>129</v>
      </c>
      <c r="E53" s="1">
        <v>13900</v>
      </c>
      <c r="F53" s="1">
        <v>15600</v>
      </c>
      <c r="G53" t="s">
        <v>21</v>
      </c>
      <c r="H53">
        <v>2.2999999999999998</v>
      </c>
      <c r="I53" t="s">
        <v>20</v>
      </c>
      <c r="J53" s="1">
        <v>1550000</v>
      </c>
      <c r="K53" s="1">
        <v>1250000</v>
      </c>
      <c r="L53">
        <v>2.57</v>
      </c>
      <c r="N53">
        <v>0</v>
      </c>
      <c r="O53">
        <v>5.24</v>
      </c>
      <c r="P53" t="s">
        <v>21</v>
      </c>
      <c r="AH53" s="148"/>
      <c r="AI53" s="148"/>
      <c r="AJ53" s="148"/>
      <c r="AK53" s="148"/>
      <c r="AL53" s="148"/>
      <c r="AM53" s="148"/>
    </row>
    <row r="54" spans="1:39" x14ac:dyDescent="0.2">
      <c r="A54" t="s">
        <v>155</v>
      </c>
      <c r="B54" t="s">
        <v>24</v>
      </c>
      <c r="C54" t="s">
        <v>18</v>
      </c>
      <c r="D54" t="s">
        <v>129</v>
      </c>
      <c r="E54" s="1">
        <v>11100</v>
      </c>
      <c r="F54" s="1">
        <v>10500</v>
      </c>
      <c r="G54" t="s">
        <v>21</v>
      </c>
      <c r="H54">
        <v>2.2999999999999998</v>
      </c>
      <c r="I54" t="s">
        <v>20</v>
      </c>
      <c r="J54" s="1">
        <v>1600000</v>
      </c>
      <c r="K54" s="1">
        <v>1500000</v>
      </c>
      <c r="L54">
        <v>2.57</v>
      </c>
      <c r="N54">
        <v>0</v>
      </c>
      <c r="O54">
        <v>4.07</v>
      </c>
      <c r="P54" t="s">
        <v>21</v>
      </c>
      <c r="AH54" s="148"/>
      <c r="AI54" s="148"/>
      <c r="AJ54" s="148"/>
      <c r="AK54" s="148"/>
      <c r="AL54" s="148"/>
      <c r="AM54" s="148"/>
    </row>
    <row r="55" spans="1:39" x14ac:dyDescent="0.2">
      <c r="A55" t="s">
        <v>156</v>
      </c>
      <c r="B55" t="s">
        <v>24</v>
      </c>
      <c r="C55" t="s">
        <v>18</v>
      </c>
      <c r="D55" t="s">
        <v>129</v>
      </c>
      <c r="E55" s="1">
        <v>13800</v>
      </c>
      <c r="F55" s="1">
        <v>14600</v>
      </c>
      <c r="G55" t="s">
        <v>21</v>
      </c>
      <c r="H55">
        <v>2.2999999999999998</v>
      </c>
      <c r="I55" t="s">
        <v>20</v>
      </c>
      <c r="J55" s="1">
        <v>1550000</v>
      </c>
      <c r="K55" s="1">
        <v>1140000</v>
      </c>
      <c r="L55">
        <v>2.56</v>
      </c>
      <c r="N55">
        <v>0</v>
      </c>
      <c r="O55">
        <v>5.22</v>
      </c>
      <c r="P55" t="s">
        <v>21</v>
      </c>
    </row>
    <row r="56" spans="1:39" x14ac:dyDescent="0.2">
      <c r="A56" t="s">
        <v>157</v>
      </c>
      <c r="B56" t="s">
        <v>24</v>
      </c>
      <c r="C56" t="s">
        <v>18</v>
      </c>
      <c r="D56" t="s">
        <v>129</v>
      </c>
      <c r="E56" s="1">
        <v>23100</v>
      </c>
      <c r="F56" s="1">
        <v>25300</v>
      </c>
      <c r="G56" t="s">
        <v>21</v>
      </c>
      <c r="H56">
        <v>2.2999999999999998</v>
      </c>
      <c r="I56" t="s">
        <v>20</v>
      </c>
      <c r="J56" s="1">
        <v>1530000</v>
      </c>
      <c r="K56" s="1">
        <v>1300000</v>
      </c>
      <c r="L56">
        <v>2.57</v>
      </c>
      <c r="N56">
        <v>0</v>
      </c>
      <c r="O56">
        <v>8.86</v>
      </c>
      <c r="P56" t="s">
        <v>21</v>
      </c>
    </row>
    <row r="57" spans="1:39" x14ac:dyDescent="0.2">
      <c r="A57" t="s">
        <v>158</v>
      </c>
      <c r="B57" t="s">
        <v>24</v>
      </c>
      <c r="C57" t="s">
        <v>18</v>
      </c>
      <c r="D57" t="s">
        <v>129</v>
      </c>
      <c r="E57" s="1">
        <v>22600</v>
      </c>
      <c r="F57" s="1">
        <v>24400</v>
      </c>
      <c r="G57" t="s">
        <v>21</v>
      </c>
      <c r="H57">
        <v>2.2999999999999998</v>
      </c>
      <c r="I57" t="s">
        <v>20</v>
      </c>
      <c r="J57" s="1">
        <v>1500000</v>
      </c>
      <c r="K57" s="1">
        <v>1020000</v>
      </c>
      <c r="L57">
        <v>2.57</v>
      </c>
      <c r="N57">
        <v>0</v>
      </c>
      <c r="O57">
        <v>8.84</v>
      </c>
      <c r="P57" t="s">
        <v>21</v>
      </c>
    </row>
    <row r="58" spans="1:39" x14ac:dyDescent="0.2">
      <c r="A58" t="s">
        <v>159</v>
      </c>
      <c r="B58" t="s">
        <v>24</v>
      </c>
      <c r="C58" t="s">
        <v>18</v>
      </c>
      <c r="D58" t="s">
        <v>129</v>
      </c>
      <c r="E58" s="1">
        <v>21800</v>
      </c>
      <c r="F58" s="1">
        <v>24600</v>
      </c>
      <c r="G58" t="s">
        <v>21</v>
      </c>
      <c r="H58">
        <v>2.2999999999999998</v>
      </c>
      <c r="I58" t="s">
        <v>20</v>
      </c>
      <c r="J58" s="1">
        <v>1530000</v>
      </c>
      <c r="K58" s="1">
        <v>1110000</v>
      </c>
      <c r="L58">
        <v>2.57</v>
      </c>
      <c r="N58">
        <v>0</v>
      </c>
      <c r="O58">
        <v>8.3800000000000008</v>
      </c>
      <c r="P58" t="s">
        <v>21</v>
      </c>
    </row>
    <row r="59" spans="1:39" x14ac:dyDescent="0.2">
      <c r="A59" t="s">
        <v>160</v>
      </c>
      <c r="B59" t="s">
        <v>24</v>
      </c>
      <c r="C59" t="s">
        <v>18</v>
      </c>
      <c r="D59" t="s">
        <v>129</v>
      </c>
      <c r="E59" s="1">
        <v>6340</v>
      </c>
      <c r="F59" s="1">
        <v>6340</v>
      </c>
      <c r="G59" t="s">
        <v>21</v>
      </c>
      <c r="H59">
        <v>2.2999999999999998</v>
      </c>
      <c r="I59" t="s">
        <v>20</v>
      </c>
      <c r="J59" s="1">
        <v>1550000</v>
      </c>
      <c r="K59" s="1">
        <v>1150000</v>
      </c>
      <c r="L59">
        <v>2.56</v>
      </c>
      <c r="N59">
        <v>0</v>
      </c>
      <c r="O59">
        <v>2.39</v>
      </c>
      <c r="P59" t="s">
        <v>21</v>
      </c>
    </row>
    <row r="60" spans="1:39" x14ac:dyDescent="0.2">
      <c r="A60" t="s">
        <v>161</v>
      </c>
      <c r="B60" t="s">
        <v>24</v>
      </c>
      <c r="C60" t="s">
        <v>18</v>
      </c>
      <c r="D60" t="s">
        <v>129</v>
      </c>
      <c r="E60" s="1">
        <v>6870</v>
      </c>
      <c r="F60" s="1">
        <v>6890</v>
      </c>
      <c r="G60" t="s">
        <v>21</v>
      </c>
      <c r="H60">
        <v>2.2999999999999998</v>
      </c>
      <c r="I60" t="s">
        <v>20</v>
      </c>
      <c r="J60" s="1">
        <v>1500000</v>
      </c>
      <c r="K60" s="1">
        <v>1380000</v>
      </c>
      <c r="L60">
        <v>2.57</v>
      </c>
      <c r="N60">
        <v>0</v>
      </c>
      <c r="O60">
        <v>2.68</v>
      </c>
      <c r="P60" t="s">
        <v>21</v>
      </c>
    </row>
    <row r="61" spans="1:39" x14ac:dyDescent="0.2">
      <c r="A61" t="s">
        <v>162</v>
      </c>
      <c r="B61" t="s">
        <v>24</v>
      </c>
      <c r="C61" t="s">
        <v>18</v>
      </c>
      <c r="D61" t="s">
        <v>129</v>
      </c>
      <c r="E61" s="1">
        <v>9980</v>
      </c>
      <c r="F61" s="1">
        <v>11200</v>
      </c>
      <c r="G61" t="s">
        <v>21</v>
      </c>
      <c r="H61">
        <v>2.2999999999999998</v>
      </c>
      <c r="I61" t="s">
        <v>20</v>
      </c>
      <c r="J61" s="1">
        <v>1460000</v>
      </c>
      <c r="K61" s="1">
        <v>1170000</v>
      </c>
      <c r="L61">
        <v>2.57</v>
      </c>
      <c r="N61">
        <v>0</v>
      </c>
      <c r="O61">
        <v>3.99</v>
      </c>
      <c r="P61" t="s">
        <v>21</v>
      </c>
    </row>
    <row r="62" spans="1:39" x14ac:dyDescent="0.2">
      <c r="A62" t="s">
        <v>163</v>
      </c>
      <c r="B62" t="s">
        <v>24</v>
      </c>
      <c r="C62" t="s">
        <v>18</v>
      </c>
      <c r="D62" t="s">
        <v>129</v>
      </c>
      <c r="E62" s="1">
        <v>11000</v>
      </c>
      <c r="F62" s="1">
        <v>12100</v>
      </c>
      <c r="G62" t="s">
        <v>21</v>
      </c>
      <c r="H62">
        <v>2.2999999999999998</v>
      </c>
      <c r="I62" t="s">
        <v>20</v>
      </c>
      <c r="J62" s="1">
        <v>1550000</v>
      </c>
      <c r="K62" s="1">
        <v>1090000</v>
      </c>
      <c r="L62">
        <v>2.56</v>
      </c>
      <c r="N62">
        <v>0</v>
      </c>
      <c r="O62">
        <v>4.18</v>
      </c>
      <c r="P62" t="s">
        <v>21</v>
      </c>
    </row>
    <row r="63" spans="1:39" x14ac:dyDescent="0.2">
      <c r="A63" t="s">
        <v>164</v>
      </c>
      <c r="B63" t="s">
        <v>24</v>
      </c>
      <c r="C63" t="s">
        <v>18</v>
      </c>
      <c r="D63" t="s">
        <v>129</v>
      </c>
      <c r="E63" s="1">
        <v>10400</v>
      </c>
      <c r="F63" s="1">
        <v>11300</v>
      </c>
      <c r="G63" t="s">
        <v>21</v>
      </c>
      <c r="H63">
        <v>2.2999999999999998</v>
      </c>
      <c r="I63" t="s">
        <v>20</v>
      </c>
      <c r="J63" s="1">
        <v>1530000</v>
      </c>
      <c r="K63" s="1">
        <v>1140000</v>
      </c>
      <c r="L63">
        <v>2.57</v>
      </c>
      <c r="N63">
        <v>0</v>
      </c>
      <c r="O63">
        <v>3.96</v>
      </c>
      <c r="P63" t="s">
        <v>21</v>
      </c>
    </row>
    <row r="64" spans="1:39" x14ac:dyDescent="0.2">
      <c r="A64" t="s">
        <v>165</v>
      </c>
      <c r="B64" t="s">
        <v>24</v>
      </c>
      <c r="C64" t="s">
        <v>18</v>
      </c>
      <c r="D64" t="s">
        <v>129</v>
      </c>
      <c r="E64" s="1">
        <v>9250</v>
      </c>
      <c r="F64" s="1">
        <v>8740</v>
      </c>
      <c r="G64" t="s">
        <v>21</v>
      </c>
      <c r="H64">
        <v>2.2999999999999998</v>
      </c>
      <c r="I64" t="s">
        <v>20</v>
      </c>
      <c r="J64" s="1">
        <v>1520000</v>
      </c>
      <c r="K64" s="1">
        <v>1100000</v>
      </c>
      <c r="L64">
        <v>2.56</v>
      </c>
      <c r="N64">
        <v>0</v>
      </c>
      <c r="O64">
        <v>3.56</v>
      </c>
      <c r="P64" t="s">
        <v>21</v>
      </c>
    </row>
    <row r="65" spans="1:16" x14ac:dyDescent="0.2">
      <c r="A65" t="s">
        <v>16</v>
      </c>
      <c r="B65" t="s">
        <v>17</v>
      </c>
      <c r="C65" t="s">
        <v>18</v>
      </c>
      <c r="D65" t="s">
        <v>129</v>
      </c>
      <c r="E65" s="1">
        <v>23.2</v>
      </c>
      <c r="F65" s="1">
        <v>29.9</v>
      </c>
      <c r="G65">
        <v>0</v>
      </c>
      <c r="H65">
        <v>2.2999999999999998</v>
      </c>
      <c r="I65" t="s">
        <v>20</v>
      </c>
      <c r="J65" s="1">
        <v>6440</v>
      </c>
      <c r="K65" s="1">
        <v>2820</v>
      </c>
      <c r="L65">
        <v>2.57</v>
      </c>
      <c r="N65">
        <v>0</v>
      </c>
      <c r="O65" t="s">
        <v>21</v>
      </c>
      <c r="P65" t="s">
        <v>21</v>
      </c>
    </row>
    <row r="66" spans="1:16" x14ac:dyDescent="0.2">
      <c r="A66" t="s">
        <v>16</v>
      </c>
      <c r="B66" t="s">
        <v>17</v>
      </c>
      <c r="C66" t="s">
        <v>18</v>
      </c>
      <c r="D66" t="s">
        <v>129</v>
      </c>
      <c r="E66" s="1">
        <v>31</v>
      </c>
      <c r="F66" s="1">
        <v>29.2</v>
      </c>
      <c r="G66">
        <v>0</v>
      </c>
      <c r="H66">
        <v>2.29</v>
      </c>
      <c r="I66" t="s">
        <v>20</v>
      </c>
      <c r="J66" s="1">
        <v>4030</v>
      </c>
      <c r="K66" s="1">
        <v>2780</v>
      </c>
      <c r="L66">
        <v>2.57</v>
      </c>
      <c r="N66">
        <v>0</v>
      </c>
      <c r="O66" t="s">
        <v>21</v>
      </c>
      <c r="P66" t="s">
        <v>21</v>
      </c>
    </row>
    <row r="67" spans="1:16" x14ac:dyDescent="0.2">
      <c r="A67" t="s">
        <v>166</v>
      </c>
      <c r="B67" t="s">
        <v>24</v>
      </c>
      <c r="C67" t="s">
        <v>18</v>
      </c>
      <c r="D67" t="s">
        <v>129</v>
      </c>
      <c r="E67" s="1">
        <v>15400</v>
      </c>
      <c r="F67" s="1">
        <v>17200</v>
      </c>
      <c r="G67" t="s">
        <v>21</v>
      </c>
      <c r="H67">
        <v>2.2999999999999998</v>
      </c>
      <c r="I67" t="s">
        <v>20</v>
      </c>
      <c r="J67" s="1">
        <v>1500000</v>
      </c>
      <c r="K67" s="1">
        <v>1370000</v>
      </c>
      <c r="L67">
        <v>2.57</v>
      </c>
      <c r="N67">
        <v>0</v>
      </c>
      <c r="O67">
        <v>6.02</v>
      </c>
      <c r="P67" t="s">
        <v>21</v>
      </c>
    </row>
    <row r="68" spans="1:16" x14ac:dyDescent="0.2">
      <c r="A68" t="s">
        <v>167</v>
      </c>
      <c r="B68" t="s">
        <v>24</v>
      </c>
      <c r="C68" t="s">
        <v>18</v>
      </c>
      <c r="D68" t="s">
        <v>129</v>
      </c>
      <c r="E68" s="1">
        <v>13900</v>
      </c>
      <c r="F68" s="1">
        <v>13000</v>
      </c>
      <c r="G68" t="s">
        <v>21</v>
      </c>
      <c r="H68">
        <v>2.2999999999999998</v>
      </c>
      <c r="I68" t="s">
        <v>20</v>
      </c>
      <c r="J68" s="1">
        <v>1510000</v>
      </c>
      <c r="K68" s="1">
        <v>1400000</v>
      </c>
      <c r="L68">
        <v>2.57</v>
      </c>
      <c r="N68">
        <v>0</v>
      </c>
      <c r="O68">
        <v>5.4</v>
      </c>
      <c r="P68" t="s">
        <v>21</v>
      </c>
    </row>
    <row r="69" spans="1:16" x14ac:dyDescent="0.2">
      <c r="A69" t="s">
        <v>168</v>
      </c>
      <c r="B69" t="s">
        <v>24</v>
      </c>
      <c r="C69" t="s">
        <v>18</v>
      </c>
      <c r="D69" t="s">
        <v>129</v>
      </c>
      <c r="E69" s="1">
        <v>16600</v>
      </c>
      <c r="F69" s="1">
        <v>18800</v>
      </c>
      <c r="G69" t="s">
        <v>21</v>
      </c>
      <c r="H69">
        <v>2.2999999999999998</v>
      </c>
      <c r="I69" t="s">
        <v>20</v>
      </c>
      <c r="J69" s="1">
        <v>1520000</v>
      </c>
      <c r="K69" s="1">
        <v>1170000</v>
      </c>
      <c r="L69">
        <v>2.57</v>
      </c>
      <c r="N69">
        <v>0</v>
      </c>
      <c r="O69">
        <v>6.42</v>
      </c>
      <c r="P69" t="s">
        <v>21</v>
      </c>
    </row>
    <row r="70" spans="1:16" x14ac:dyDescent="0.2">
      <c r="A70" t="s">
        <v>169</v>
      </c>
      <c r="B70" t="s">
        <v>24</v>
      </c>
      <c r="C70" t="s">
        <v>18</v>
      </c>
      <c r="D70" t="s">
        <v>129</v>
      </c>
      <c r="E70" s="1">
        <v>26700</v>
      </c>
      <c r="F70" s="1">
        <v>27200</v>
      </c>
      <c r="G70" t="s">
        <v>21</v>
      </c>
      <c r="H70">
        <v>2.2999999999999998</v>
      </c>
      <c r="I70" t="s">
        <v>20</v>
      </c>
      <c r="J70" s="1">
        <v>1510000</v>
      </c>
      <c r="K70" s="1">
        <v>1060000</v>
      </c>
      <c r="L70">
        <v>2.56</v>
      </c>
      <c r="N70">
        <v>0</v>
      </c>
      <c r="O70">
        <v>10.4</v>
      </c>
      <c r="P70" t="s">
        <v>21</v>
      </c>
    </row>
    <row r="71" spans="1:16" x14ac:dyDescent="0.2">
      <c r="A71" t="s">
        <v>170</v>
      </c>
      <c r="B71" t="s">
        <v>24</v>
      </c>
      <c r="C71" t="s">
        <v>18</v>
      </c>
      <c r="D71" t="s">
        <v>129</v>
      </c>
      <c r="E71" s="1">
        <v>27400</v>
      </c>
      <c r="F71" s="1">
        <v>23400</v>
      </c>
      <c r="G71" t="s">
        <v>21</v>
      </c>
      <c r="H71">
        <v>2.2999999999999998</v>
      </c>
      <c r="I71" t="s">
        <v>20</v>
      </c>
      <c r="J71" s="1">
        <v>1510000</v>
      </c>
      <c r="K71" s="1">
        <v>1390000</v>
      </c>
      <c r="L71">
        <v>2.57</v>
      </c>
      <c r="N71">
        <v>0</v>
      </c>
      <c r="O71">
        <v>10.7</v>
      </c>
      <c r="P71" t="s">
        <v>21</v>
      </c>
    </row>
    <row r="72" spans="1:16" x14ac:dyDescent="0.2">
      <c r="A72" t="s">
        <v>171</v>
      </c>
      <c r="B72" t="s">
        <v>24</v>
      </c>
      <c r="C72" t="s">
        <v>18</v>
      </c>
      <c r="D72" t="s">
        <v>129</v>
      </c>
      <c r="E72" s="1">
        <v>29300</v>
      </c>
      <c r="F72" s="1">
        <v>29400</v>
      </c>
      <c r="G72" t="s">
        <v>21</v>
      </c>
      <c r="H72">
        <v>2.2999999999999998</v>
      </c>
      <c r="I72" t="s">
        <v>20</v>
      </c>
      <c r="J72" s="1">
        <v>1410000</v>
      </c>
      <c r="K72" s="1">
        <v>963000</v>
      </c>
      <c r="L72">
        <v>2.56</v>
      </c>
      <c r="N72">
        <v>0</v>
      </c>
      <c r="O72">
        <v>12.2</v>
      </c>
      <c r="P72" t="s">
        <v>21</v>
      </c>
    </row>
    <row r="73" spans="1:16" x14ac:dyDescent="0.2">
      <c r="A73" t="s">
        <v>172</v>
      </c>
      <c r="B73" t="s">
        <v>24</v>
      </c>
      <c r="C73" t="s">
        <v>18</v>
      </c>
      <c r="D73" t="s">
        <v>129</v>
      </c>
      <c r="E73" s="1">
        <v>13200</v>
      </c>
      <c r="F73" s="1">
        <v>13200</v>
      </c>
      <c r="G73" t="s">
        <v>21</v>
      </c>
      <c r="H73">
        <v>2.2999999999999998</v>
      </c>
      <c r="I73" t="s">
        <v>20</v>
      </c>
      <c r="J73" s="1">
        <v>1490000</v>
      </c>
      <c r="K73" s="1">
        <v>1380000</v>
      </c>
      <c r="L73">
        <v>2.57</v>
      </c>
      <c r="N73">
        <v>0</v>
      </c>
      <c r="O73">
        <v>5.17</v>
      </c>
      <c r="P73" t="s">
        <v>21</v>
      </c>
    </row>
    <row r="74" spans="1:16" x14ac:dyDescent="0.2">
      <c r="A74" t="s">
        <v>173</v>
      </c>
      <c r="B74" t="s">
        <v>24</v>
      </c>
      <c r="C74" t="s">
        <v>18</v>
      </c>
      <c r="D74" t="s">
        <v>129</v>
      </c>
      <c r="E74" s="1">
        <v>14800</v>
      </c>
      <c r="F74" s="1">
        <v>14900</v>
      </c>
      <c r="G74" t="s">
        <v>21</v>
      </c>
      <c r="H74">
        <v>2.2999999999999998</v>
      </c>
      <c r="I74" t="s">
        <v>20</v>
      </c>
      <c r="J74" s="1">
        <v>1490000</v>
      </c>
      <c r="K74" s="1">
        <v>1360000</v>
      </c>
      <c r="L74">
        <v>2.57</v>
      </c>
      <c r="N74">
        <v>0</v>
      </c>
      <c r="O74">
        <v>5.8</v>
      </c>
      <c r="P74" t="s">
        <v>21</v>
      </c>
    </row>
    <row r="75" spans="1:16" x14ac:dyDescent="0.2">
      <c r="A75" t="s">
        <v>174</v>
      </c>
      <c r="B75" t="s">
        <v>24</v>
      </c>
      <c r="C75" t="s">
        <v>18</v>
      </c>
      <c r="D75" t="s">
        <v>129</v>
      </c>
      <c r="E75" s="1">
        <v>12800</v>
      </c>
      <c r="F75" s="1">
        <v>12400</v>
      </c>
      <c r="G75" t="s">
        <v>21</v>
      </c>
      <c r="H75">
        <v>2.2999999999999998</v>
      </c>
      <c r="I75" t="s">
        <v>20</v>
      </c>
      <c r="J75" s="1">
        <v>1590000</v>
      </c>
      <c r="K75" s="1">
        <v>1140000</v>
      </c>
      <c r="L75">
        <v>2.56</v>
      </c>
      <c r="N75">
        <v>0</v>
      </c>
      <c r="O75">
        <v>4.7300000000000004</v>
      </c>
      <c r="P75" t="s">
        <v>21</v>
      </c>
    </row>
    <row r="76" spans="1:16" x14ac:dyDescent="0.2">
      <c r="A76" t="s">
        <v>175</v>
      </c>
      <c r="B76" t="s">
        <v>24</v>
      </c>
      <c r="C76" t="s">
        <v>18</v>
      </c>
      <c r="D76" t="s">
        <v>129</v>
      </c>
      <c r="E76" s="1">
        <v>17100</v>
      </c>
      <c r="F76" s="1">
        <v>17100</v>
      </c>
      <c r="G76" t="s">
        <v>21</v>
      </c>
      <c r="H76">
        <v>2.2999999999999998</v>
      </c>
      <c r="I76" t="s">
        <v>20</v>
      </c>
      <c r="J76" s="1">
        <v>1560000</v>
      </c>
      <c r="K76" s="1">
        <v>1460000</v>
      </c>
      <c r="L76">
        <v>2.57</v>
      </c>
      <c r="N76">
        <v>0</v>
      </c>
      <c r="O76">
        <v>6.41</v>
      </c>
      <c r="P76" t="s">
        <v>21</v>
      </c>
    </row>
    <row r="77" spans="1:16" x14ac:dyDescent="0.2">
      <c r="A77" t="s">
        <v>176</v>
      </c>
      <c r="B77" t="s">
        <v>24</v>
      </c>
      <c r="C77" t="s">
        <v>18</v>
      </c>
      <c r="D77" t="s">
        <v>129</v>
      </c>
      <c r="E77" s="1">
        <v>15300</v>
      </c>
      <c r="F77" s="1">
        <v>13600</v>
      </c>
      <c r="G77" t="s">
        <v>21</v>
      </c>
      <c r="H77">
        <v>2.2999999999999998</v>
      </c>
      <c r="I77" t="s">
        <v>20</v>
      </c>
      <c r="J77" s="1">
        <v>1500000</v>
      </c>
      <c r="K77" s="1">
        <v>1380000</v>
      </c>
      <c r="L77">
        <v>2.57</v>
      </c>
      <c r="N77">
        <v>0</v>
      </c>
      <c r="O77">
        <v>5.96</v>
      </c>
      <c r="P77" t="s">
        <v>21</v>
      </c>
    </row>
    <row r="78" spans="1:16" x14ac:dyDescent="0.2">
      <c r="A78" t="s">
        <v>177</v>
      </c>
      <c r="B78" t="s">
        <v>24</v>
      </c>
      <c r="C78" t="s">
        <v>18</v>
      </c>
      <c r="D78" t="s">
        <v>129</v>
      </c>
      <c r="E78" s="1">
        <v>16400</v>
      </c>
      <c r="F78" s="1">
        <v>15200</v>
      </c>
      <c r="G78" t="s">
        <v>21</v>
      </c>
      <c r="H78">
        <v>2.29</v>
      </c>
      <c r="I78" t="s">
        <v>20</v>
      </c>
      <c r="J78" s="1">
        <v>1520000</v>
      </c>
      <c r="K78" s="1">
        <v>1400000</v>
      </c>
      <c r="L78">
        <v>2.56</v>
      </c>
      <c r="N78">
        <v>0</v>
      </c>
      <c r="O78">
        <v>6.31</v>
      </c>
      <c r="P78" t="s">
        <v>21</v>
      </c>
    </row>
    <row r="79" spans="1:16" x14ac:dyDescent="0.2">
      <c r="A79" t="s">
        <v>16</v>
      </c>
      <c r="B79" t="s">
        <v>17</v>
      </c>
      <c r="C79" t="s">
        <v>18</v>
      </c>
      <c r="D79" t="s">
        <v>129</v>
      </c>
      <c r="E79" s="1">
        <v>25.8</v>
      </c>
      <c r="F79" s="1">
        <v>20.8</v>
      </c>
      <c r="G79">
        <v>0</v>
      </c>
      <c r="H79">
        <v>2.2999999999999998</v>
      </c>
      <c r="I79" t="s">
        <v>20</v>
      </c>
      <c r="J79" s="1">
        <v>4100</v>
      </c>
      <c r="K79" s="1">
        <v>2310</v>
      </c>
      <c r="L79">
        <v>2.57</v>
      </c>
      <c r="N79">
        <v>0</v>
      </c>
      <c r="O79" t="s">
        <v>21</v>
      </c>
      <c r="P79" t="s">
        <v>21</v>
      </c>
    </row>
    <row r="80" spans="1:16" x14ac:dyDescent="0.2">
      <c r="A80" t="s">
        <v>16</v>
      </c>
      <c r="B80" t="s">
        <v>17</v>
      </c>
      <c r="C80" t="s">
        <v>18</v>
      </c>
      <c r="D80" t="s">
        <v>129</v>
      </c>
      <c r="E80" s="1">
        <v>0</v>
      </c>
      <c r="F80" s="1">
        <v>0</v>
      </c>
      <c r="G80">
        <v>0</v>
      </c>
      <c r="H80">
        <v>0</v>
      </c>
      <c r="I80" t="s">
        <v>20</v>
      </c>
      <c r="J80" s="1">
        <v>4100</v>
      </c>
      <c r="K80" s="1">
        <v>2110</v>
      </c>
      <c r="L80">
        <v>2.57</v>
      </c>
      <c r="N80">
        <v>0</v>
      </c>
      <c r="O80" t="s">
        <v>21</v>
      </c>
      <c r="P80" t="s">
        <v>21</v>
      </c>
    </row>
    <row r="81" spans="1:16" x14ac:dyDescent="0.2">
      <c r="A81" t="s">
        <v>16</v>
      </c>
      <c r="B81" t="s">
        <v>17</v>
      </c>
      <c r="C81" t="s">
        <v>18</v>
      </c>
      <c r="D81" t="s">
        <v>129</v>
      </c>
      <c r="E81" s="1">
        <v>10.3</v>
      </c>
      <c r="F81" s="1">
        <v>13.3</v>
      </c>
      <c r="G81">
        <v>0</v>
      </c>
      <c r="H81">
        <v>2.27</v>
      </c>
      <c r="I81" t="s">
        <v>20</v>
      </c>
      <c r="J81" s="1">
        <v>3860</v>
      </c>
      <c r="K81" s="1">
        <v>2250</v>
      </c>
      <c r="L81">
        <v>2.56</v>
      </c>
      <c r="N81">
        <v>0</v>
      </c>
      <c r="O81" t="s">
        <v>21</v>
      </c>
      <c r="P81" t="s">
        <v>21</v>
      </c>
    </row>
    <row r="82" spans="1:16" x14ac:dyDescent="0.2">
      <c r="A82" t="s">
        <v>50</v>
      </c>
      <c r="B82" t="s">
        <v>51</v>
      </c>
      <c r="C82" t="s">
        <v>18</v>
      </c>
      <c r="D82" t="s">
        <v>129</v>
      </c>
      <c r="E82" s="1">
        <v>6060</v>
      </c>
      <c r="F82" s="1">
        <v>6590</v>
      </c>
      <c r="G82">
        <v>3</v>
      </c>
      <c r="H82">
        <v>2.2999999999999998</v>
      </c>
      <c r="I82" t="s">
        <v>20</v>
      </c>
      <c r="J82" s="1">
        <v>1380000</v>
      </c>
      <c r="K82" s="1">
        <v>984000</v>
      </c>
      <c r="L82">
        <v>2.57</v>
      </c>
      <c r="M82">
        <v>1</v>
      </c>
      <c r="N82">
        <v>0</v>
      </c>
      <c r="O82">
        <v>2.57</v>
      </c>
      <c r="P82">
        <v>85.5</v>
      </c>
    </row>
    <row r="83" spans="1:16" x14ac:dyDescent="0.2">
      <c r="A83" t="s">
        <v>52</v>
      </c>
      <c r="B83" t="s">
        <v>51</v>
      </c>
      <c r="C83" t="s">
        <v>18</v>
      </c>
      <c r="D83" t="s">
        <v>129</v>
      </c>
      <c r="E83" s="1">
        <v>67300</v>
      </c>
      <c r="F83" s="1">
        <v>66000</v>
      </c>
      <c r="G83">
        <v>30</v>
      </c>
      <c r="H83">
        <v>2.2999999999999998</v>
      </c>
      <c r="I83" t="s">
        <v>20</v>
      </c>
      <c r="J83" s="1">
        <v>1350000</v>
      </c>
      <c r="K83" s="1">
        <v>1250000</v>
      </c>
      <c r="L83">
        <v>2.57</v>
      </c>
      <c r="M83">
        <v>1</v>
      </c>
      <c r="N83">
        <v>0</v>
      </c>
      <c r="O83">
        <v>29.6</v>
      </c>
      <c r="P83">
        <v>98.6</v>
      </c>
    </row>
    <row r="84" spans="1:16" x14ac:dyDescent="0.2">
      <c r="A84" t="s">
        <v>53</v>
      </c>
      <c r="B84" t="s">
        <v>51</v>
      </c>
      <c r="C84" t="s">
        <v>18</v>
      </c>
      <c r="D84" t="s">
        <v>129</v>
      </c>
      <c r="E84" s="1">
        <v>674000</v>
      </c>
      <c r="F84" s="1">
        <v>741000</v>
      </c>
      <c r="G84">
        <v>300</v>
      </c>
      <c r="H84">
        <v>2.2999999999999998</v>
      </c>
      <c r="I84" t="s">
        <v>20</v>
      </c>
      <c r="J84" s="1">
        <v>1350000</v>
      </c>
      <c r="K84" s="1">
        <v>1060000</v>
      </c>
      <c r="L84">
        <v>2.57</v>
      </c>
      <c r="M84">
        <v>1</v>
      </c>
      <c r="N84">
        <v>0</v>
      </c>
      <c r="O84">
        <v>331</v>
      </c>
      <c r="P84">
        <v>110</v>
      </c>
    </row>
    <row r="85" spans="1:16" x14ac:dyDescent="0.2">
      <c r="A85" t="s">
        <v>16</v>
      </c>
      <c r="B85" t="s">
        <v>17</v>
      </c>
      <c r="C85" t="s">
        <v>18</v>
      </c>
      <c r="D85" t="s">
        <v>129</v>
      </c>
      <c r="E85" s="1">
        <v>12.9</v>
      </c>
      <c r="F85" s="1">
        <v>16.5</v>
      </c>
      <c r="G85">
        <v>0</v>
      </c>
      <c r="H85">
        <v>2.31</v>
      </c>
      <c r="I85" t="s">
        <v>20</v>
      </c>
      <c r="J85" s="1">
        <v>5470</v>
      </c>
      <c r="K85" s="1">
        <v>2000</v>
      </c>
      <c r="L85">
        <v>2.56</v>
      </c>
      <c r="N85">
        <v>0</v>
      </c>
      <c r="O85" t="s">
        <v>21</v>
      </c>
      <c r="P85" t="s">
        <v>21</v>
      </c>
    </row>
    <row r="86" spans="1:16" x14ac:dyDescent="0.2">
      <c r="A86" t="s">
        <v>16</v>
      </c>
      <c r="B86" t="s">
        <v>17</v>
      </c>
      <c r="C86" t="s">
        <v>18</v>
      </c>
      <c r="D86" t="s">
        <v>129</v>
      </c>
      <c r="E86" s="1">
        <v>0</v>
      </c>
      <c r="F86" s="1">
        <v>0</v>
      </c>
      <c r="G86">
        <v>0</v>
      </c>
      <c r="H86">
        <v>0</v>
      </c>
      <c r="I86" t="s">
        <v>20</v>
      </c>
      <c r="J86" s="1">
        <v>14300</v>
      </c>
      <c r="K86" s="1">
        <v>8060</v>
      </c>
      <c r="L86">
        <v>2.56</v>
      </c>
      <c r="N86">
        <v>0</v>
      </c>
      <c r="O86" t="s">
        <v>21</v>
      </c>
      <c r="P86" t="s">
        <v>21</v>
      </c>
    </row>
    <row r="87" spans="1:16" x14ac:dyDescent="0.2">
      <c r="A87" t="s">
        <v>16</v>
      </c>
      <c r="B87" t="s">
        <v>17</v>
      </c>
      <c r="C87" t="s">
        <v>18</v>
      </c>
      <c r="D87" t="s">
        <v>129</v>
      </c>
      <c r="E87" s="1">
        <v>15.5</v>
      </c>
      <c r="F87" s="1">
        <v>13.6</v>
      </c>
      <c r="G87">
        <v>0</v>
      </c>
      <c r="H87">
        <v>2.2999999999999998</v>
      </c>
      <c r="I87" t="s">
        <v>20</v>
      </c>
      <c r="J87" s="1">
        <v>3950</v>
      </c>
      <c r="K87" s="1">
        <v>2190</v>
      </c>
      <c r="L87">
        <v>2.57</v>
      </c>
      <c r="N87">
        <v>0</v>
      </c>
      <c r="O87" t="s">
        <v>21</v>
      </c>
      <c r="P87" t="s">
        <v>21</v>
      </c>
    </row>
    <row r="88" spans="1:16" x14ac:dyDescent="0.2">
      <c r="A88" t="s">
        <v>78</v>
      </c>
      <c r="B88" t="s">
        <v>24</v>
      </c>
      <c r="C88" t="s">
        <v>18</v>
      </c>
      <c r="D88" t="s">
        <v>129</v>
      </c>
      <c r="E88" s="1">
        <v>35000</v>
      </c>
      <c r="F88" s="1">
        <v>27400</v>
      </c>
      <c r="G88" t="s">
        <v>21</v>
      </c>
      <c r="H88">
        <v>2.29</v>
      </c>
      <c r="I88" t="s">
        <v>20</v>
      </c>
      <c r="J88" s="1">
        <v>1460000</v>
      </c>
      <c r="K88" s="1">
        <v>1280000</v>
      </c>
      <c r="L88">
        <v>2.56</v>
      </c>
      <c r="N88">
        <v>0</v>
      </c>
      <c r="O88">
        <v>14.1</v>
      </c>
      <c r="P88" t="s">
        <v>21</v>
      </c>
    </row>
    <row r="89" spans="1:16" x14ac:dyDescent="0.2">
      <c r="A89" t="s">
        <v>79</v>
      </c>
      <c r="B89" t="s">
        <v>24</v>
      </c>
      <c r="C89" t="s">
        <v>18</v>
      </c>
      <c r="D89" t="s">
        <v>129</v>
      </c>
      <c r="E89" s="1">
        <v>327000</v>
      </c>
      <c r="F89" s="1">
        <v>231000</v>
      </c>
      <c r="G89" t="s">
        <v>21</v>
      </c>
      <c r="H89">
        <v>2.29</v>
      </c>
      <c r="I89" t="s">
        <v>20</v>
      </c>
      <c r="J89" s="1">
        <v>1570000</v>
      </c>
      <c r="K89" s="1">
        <v>1400000</v>
      </c>
      <c r="L89">
        <v>2.56</v>
      </c>
      <c r="N89">
        <v>0</v>
      </c>
      <c r="O89">
        <v>128</v>
      </c>
      <c r="P89" t="s">
        <v>21</v>
      </c>
    </row>
    <row r="90" spans="1:16" x14ac:dyDescent="0.2">
      <c r="A90" t="s">
        <v>80</v>
      </c>
      <c r="B90" t="s">
        <v>24</v>
      </c>
      <c r="C90" t="s">
        <v>18</v>
      </c>
      <c r="D90" t="s">
        <v>129</v>
      </c>
      <c r="E90" s="1">
        <v>2130000</v>
      </c>
      <c r="F90" s="1">
        <v>1260000</v>
      </c>
      <c r="G90" t="s">
        <v>21</v>
      </c>
      <c r="H90">
        <v>2.29</v>
      </c>
      <c r="I90" t="s">
        <v>20</v>
      </c>
      <c r="J90" s="1">
        <v>1580000</v>
      </c>
      <c r="K90" s="1">
        <v>1130000</v>
      </c>
      <c r="L90">
        <v>2.57</v>
      </c>
      <c r="N90">
        <v>0</v>
      </c>
      <c r="O90" t="s">
        <v>178</v>
      </c>
      <c r="P90" t="s">
        <v>21</v>
      </c>
    </row>
    <row r="91" spans="1:16" x14ac:dyDescent="0.2">
      <c r="A91" t="s">
        <v>16</v>
      </c>
      <c r="B91" t="s">
        <v>17</v>
      </c>
      <c r="C91" t="s">
        <v>18</v>
      </c>
      <c r="D91" t="s">
        <v>129</v>
      </c>
      <c r="E91" s="1">
        <v>98.2</v>
      </c>
      <c r="F91" s="1">
        <v>47.1</v>
      </c>
      <c r="G91">
        <v>0</v>
      </c>
      <c r="H91">
        <v>2.31</v>
      </c>
      <c r="I91" t="s">
        <v>20</v>
      </c>
      <c r="J91" s="1">
        <v>4150</v>
      </c>
      <c r="K91" s="1">
        <v>2850</v>
      </c>
      <c r="L91">
        <v>2.57</v>
      </c>
      <c r="N91">
        <v>0</v>
      </c>
      <c r="O91" t="s">
        <v>21</v>
      </c>
      <c r="P91" t="s">
        <v>21</v>
      </c>
    </row>
    <row r="92" spans="1:16" x14ac:dyDescent="0.2">
      <c r="A92" t="s">
        <v>16</v>
      </c>
      <c r="B92" t="s">
        <v>17</v>
      </c>
      <c r="C92" t="s">
        <v>18</v>
      </c>
      <c r="D92" t="s">
        <v>129</v>
      </c>
      <c r="E92" s="1">
        <v>28.4</v>
      </c>
      <c r="F92" s="1">
        <v>36.6</v>
      </c>
      <c r="G92">
        <v>0</v>
      </c>
      <c r="H92">
        <v>2.2999999999999998</v>
      </c>
      <c r="I92" t="s">
        <v>20</v>
      </c>
      <c r="J92" s="1">
        <v>3800</v>
      </c>
      <c r="K92" s="1">
        <v>2320</v>
      </c>
      <c r="L92">
        <v>2.56</v>
      </c>
      <c r="N92">
        <v>0</v>
      </c>
      <c r="O92" t="s">
        <v>21</v>
      </c>
      <c r="P92" t="s">
        <v>21</v>
      </c>
    </row>
  </sheetData>
  <mergeCells count="23">
    <mergeCell ref="AH31:AH34"/>
    <mergeCell ref="AI31:AI32"/>
    <mergeCell ref="AI33:AI34"/>
    <mergeCell ref="AH23:AH26"/>
    <mergeCell ref="AI23:AI24"/>
    <mergeCell ref="AI25:AI26"/>
    <mergeCell ref="AH27:AH30"/>
    <mergeCell ref="AI27:AI28"/>
    <mergeCell ref="AI29:AI30"/>
    <mergeCell ref="AH17:AH18"/>
    <mergeCell ref="AI17:AI18"/>
    <mergeCell ref="AJ17:AJ18"/>
    <mergeCell ref="AK17:AL17"/>
    <mergeCell ref="AH19:AH22"/>
    <mergeCell ref="AI19:AI20"/>
    <mergeCell ref="AI21:AI22"/>
    <mergeCell ref="T10:U10"/>
    <mergeCell ref="V10:W10"/>
    <mergeCell ref="S16:AF16"/>
    <mergeCell ref="S17:S18"/>
    <mergeCell ref="T17:T18"/>
    <mergeCell ref="U17:Z17"/>
    <mergeCell ref="AA17:AF17"/>
  </mergeCells>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E91"/>
  <sheetViews>
    <sheetView topLeftCell="A13" workbookViewId="0">
      <selection activeCell="AB20" sqref="AB20"/>
    </sheetView>
  </sheetViews>
  <sheetFormatPr baseColWidth="10" defaultColWidth="8.83203125" defaultRowHeight="15" x14ac:dyDescent="0.2"/>
  <cols>
    <col min="1" max="1" width="13.5" customWidth="1"/>
    <col min="2" max="2" width="10.6640625" customWidth="1"/>
    <col min="8" max="8" width="10" customWidth="1"/>
    <col min="19" max="19" width="13.1640625" bestFit="1" customWidth="1"/>
  </cols>
  <sheetData>
    <row r="2" spans="1:25" x14ac:dyDescent="0.2">
      <c r="A2" s="88" t="s">
        <v>296</v>
      </c>
      <c r="B2" s="88" t="s">
        <v>297</v>
      </c>
    </row>
    <row r="4" spans="1:25" x14ac:dyDescent="0.2">
      <c r="A4" s="88" t="s">
        <v>298</v>
      </c>
      <c r="B4" s="88" t="s">
        <v>299</v>
      </c>
      <c r="P4" s="144">
        <v>0.64749999999999996</v>
      </c>
      <c r="Q4" s="144">
        <v>0.37249999999999994</v>
      </c>
      <c r="R4" s="144">
        <v>0.18549999999999997</v>
      </c>
      <c r="S4" s="144">
        <v>9.35E-2</v>
      </c>
      <c r="T4" s="144">
        <v>4.6499999999999986E-2</v>
      </c>
      <c r="U4" s="144">
        <v>2.1499999999999991E-2</v>
      </c>
      <c r="V4" s="144">
        <v>-5.0000000000000044E-4</v>
      </c>
      <c r="W4" s="125"/>
      <c r="X4" s="125"/>
      <c r="Y4" s="125"/>
    </row>
    <row r="5" spans="1:25" x14ac:dyDescent="0.2">
      <c r="A5" s="88" t="s">
        <v>300</v>
      </c>
      <c r="B5" s="88" t="s">
        <v>301</v>
      </c>
      <c r="P5" s="132">
        <v>2</v>
      </c>
      <c r="Q5" s="132">
        <v>1</v>
      </c>
      <c r="R5" s="132">
        <v>0.5</v>
      </c>
      <c r="S5" s="132">
        <v>0.25</v>
      </c>
      <c r="T5" s="132">
        <v>0.125</v>
      </c>
      <c r="U5" s="132">
        <v>6.25E-2</v>
      </c>
      <c r="V5" s="132">
        <v>0</v>
      </c>
      <c r="W5" s="125"/>
      <c r="X5" s="125"/>
      <c r="Y5" s="125"/>
    </row>
    <row r="6" spans="1:25" x14ac:dyDescent="0.2">
      <c r="A6" s="88" t="s">
        <v>302</v>
      </c>
      <c r="B6" s="88" t="s">
        <v>303</v>
      </c>
      <c r="P6" s="125"/>
      <c r="Q6" s="125"/>
      <c r="R6" s="125"/>
      <c r="S6" s="125"/>
      <c r="T6" s="125"/>
      <c r="U6" s="125"/>
      <c r="V6" s="125"/>
      <c r="W6" s="125"/>
      <c r="X6" s="125"/>
      <c r="Y6" s="125"/>
    </row>
    <row r="7" spans="1:25" x14ac:dyDescent="0.2">
      <c r="A7" s="88" t="s">
        <v>304</v>
      </c>
      <c r="B7" s="89">
        <v>44154</v>
      </c>
      <c r="P7" s="125"/>
      <c r="Q7" s="125"/>
      <c r="R7" s="125"/>
      <c r="S7" s="125"/>
      <c r="T7" s="125"/>
      <c r="U7" s="125"/>
      <c r="V7" s="125"/>
      <c r="W7" s="125"/>
      <c r="X7" s="125"/>
      <c r="Y7" s="125"/>
    </row>
    <row r="8" spans="1:25" x14ac:dyDescent="0.2">
      <c r="A8" s="88" t="s">
        <v>305</v>
      </c>
      <c r="B8" s="90">
        <v>0.76327546296296289</v>
      </c>
      <c r="P8" s="125"/>
      <c r="Q8" s="125"/>
      <c r="R8" s="125"/>
      <c r="S8" s="125"/>
      <c r="T8" s="125"/>
      <c r="U8" s="125"/>
      <c r="V8" s="125"/>
      <c r="W8" s="125"/>
      <c r="X8" s="125"/>
      <c r="Y8" s="125"/>
    </row>
    <row r="9" spans="1:25" x14ac:dyDescent="0.2">
      <c r="A9" s="88" t="s">
        <v>306</v>
      </c>
      <c r="B9" s="88" t="s">
        <v>307</v>
      </c>
      <c r="P9" s="125"/>
      <c r="Q9" s="125"/>
      <c r="R9" s="125"/>
      <c r="S9" s="125"/>
      <c r="T9" s="125"/>
      <c r="U9" s="125"/>
      <c r="V9" s="125"/>
      <c r="W9" s="125"/>
      <c r="X9" s="125"/>
      <c r="Y9" s="125"/>
    </row>
    <row r="10" spans="1:25" x14ac:dyDescent="0.2">
      <c r="A10" s="88" t="s">
        <v>308</v>
      </c>
      <c r="B10" s="88">
        <v>17103120</v>
      </c>
      <c r="P10" s="125"/>
      <c r="Q10" s="125"/>
      <c r="R10" s="125"/>
      <c r="S10" s="125"/>
      <c r="T10" s="125"/>
      <c r="U10" s="125"/>
      <c r="V10" s="125"/>
      <c r="W10" s="125"/>
      <c r="X10" s="125"/>
      <c r="Y10" s="125"/>
    </row>
    <row r="11" spans="1:25" x14ac:dyDescent="0.2">
      <c r="A11" s="88" t="s">
        <v>309</v>
      </c>
      <c r="B11" s="88" t="s">
        <v>310</v>
      </c>
      <c r="P11" s="125"/>
      <c r="Q11" s="125"/>
      <c r="R11" s="125"/>
      <c r="S11" s="125"/>
      <c r="T11" s="125"/>
      <c r="U11" s="125"/>
      <c r="V11" s="125"/>
      <c r="W11" s="125"/>
      <c r="X11" s="125"/>
      <c r="Y11" s="125"/>
    </row>
    <row r="12" spans="1:25" x14ac:dyDescent="0.2">
      <c r="P12" s="125"/>
      <c r="Q12" s="125"/>
      <c r="R12" s="125"/>
      <c r="S12" s="125"/>
      <c r="T12" s="125"/>
      <c r="U12" s="125"/>
      <c r="V12" s="125"/>
      <c r="W12" s="125"/>
      <c r="X12" s="125"/>
      <c r="Y12" s="125"/>
    </row>
    <row r="13" spans="1:25" ht="28" x14ac:dyDescent="0.2">
      <c r="A13" s="91" t="s">
        <v>311</v>
      </c>
      <c r="B13" s="92"/>
      <c r="P13" s="125"/>
      <c r="Q13" s="125"/>
      <c r="R13" s="125"/>
      <c r="S13" s="125"/>
      <c r="T13" s="125"/>
      <c r="U13" s="125"/>
      <c r="V13" s="125"/>
      <c r="W13" s="125"/>
      <c r="X13" s="125"/>
      <c r="Y13" s="125"/>
    </row>
    <row r="14" spans="1:25" x14ac:dyDescent="0.2">
      <c r="A14" s="88" t="s">
        <v>312</v>
      </c>
      <c r="B14" s="88" t="s">
        <v>313</v>
      </c>
      <c r="P14" s="125"/>
      <c r="Q14" s="125"/>
      <c r="R14" s="125"/>
      <c r="S14" s="125"/>
      <c r="T14" s="125"/>
      <c r="U14" s="125"/>
      <c r="V14" s="125"/>
      <c r="W14" s="125"/>
      <c r="X14" s="125"/>
      <c r="Y14" s="125"/>
    </row>
    <row r="15" spans="1:25" x14ac:dyDescent="0.2">
      <c r="A15" s="88" t="s">
        <v>314</v>
      </c>
      <c r="B15" s="88" t="s">
        <v>315</v>
      </c>
      <c r="P15" s="125"/>
      <c r="Q15" s="125"/>
      <c r="R15" s="125"/>
      <c r="S15" s="125"/>
      <c r="T15" s="125"/>
      <c r="U15" s="125"/>
      <c r="V15" s="125"/>
      <c r="W15" s="125"/>
      <c r="X15" s="125"/>
      <c r="Y15" s="125"/>
    </row>
    <row r="16" spans="1:25" x14ac:dyDescent="0.2">
      <c r="A16" s="88" t="s">
        <v>316</v>
      </c>
      <c r="B16" s="88"/>
      <c r="P16" s="125"/>
      <c r="Q16" s="125"/>
      <c r="R16" s="125"/>
      <c r="S16" s="125"/>
      <c r="T16" s="125"/>
      <c r="U16" s="125"/>
      <c r="V16" s="125"/>
      <c r="W16" s="125"/>
      <c r="X16" s="125"/>
      <c r="Y16" s="125"/>
    </row>
    <row r="17" spans="1:25" x14ac:dyDescent="0.2">
      <c r="A17" s="88" t="s">
        <v>317</v>
      </c>
      <c r="B17" s="88" t="s">
        <v>318</v>
      </c>
      <c r="C17" s="88"/>
      <c r="D17" s="88"/>
      <c r="E17" s="88"/>
      <c r="F17" s="88"/>
      <c r="G17" s="88"/>
      <c r="H17" s="88"/>
      <c r="I17" s="88"/>
      <c r="J17" s="88"/>
      <c r="K17" s="88"/>
      <c r="L17" s="88"/>
      <c r="M17" s="88"/>
      <c r="N17" s="88"/>
      <c r="O17" s="88"/>
      <c r="P17" s="125"/>
      <c r="Q17" s="125"/>
      <c r="R17" s="125"/>
      <c r="S17" s="125"/>
      <c r="T17" s="125"/>
      <c r="U17" s="125"/>
      <c r="V17" s="125"/>
      <c r="W17" s="125"/>
      <c r="X17" s="125"/>
      <c r="Y17" s="125"/>
    </row>
    <row r="18" spans="1:25" x14ac:dyDescent="0.2">
      <c r="A18" s="88"/>
      <c r="B18" s="88" t="s">
        <v>319</v>
      </c>
      <c r="C18" s="88"/>
      <c r="D18" s="88"/>
      <c r="E18" s="88"/>
      <c r="F18" s="88"/>
      <c r="G18" s="88"/>
      <c r="H18" s="88"/>
      <c r="I18" s="88"/>
      <c r="J18" s="88"/>
      <c r="K18" s="88"/>
      <c r="L18" s="88"/>
      <c r="M18" s="88"/>
      <c r="N18" s="88"/>
      <c r="O18" s="88"/>
      <c r="P18" s="125"/>
      <c r="Q18" s="125"/>
      <c r="R18" s="125"/>
      <c r="S18" s="125"/>
      <c r="T18" s="125"/>
      <c r="U18" s="125"/>
      <c r="V18" s="125"/>
      <c r="W18" s="125"/>
      <c r="X18" s="125"/>
      <c r="Y18" s="125"/>
    </row>
    <row r="19" spans="1:25" x14ac:dyDescent="0.2">
      <c r="A19" s="88"/>
      <c r="B19" s="88" t="s">
        <v>320</v>
      </c>
      <c r="C19" s="88"/>
      <c r="D19" s="88"/>
      <c r="E19" s="88"/>
      <c r="F19" s="88"/>
      <c r="G19" s="88"/>
      <c r="H19" s="88"/>
      <c r="I19" s="88"/>
      <c r="J19" s="88"/>
      <c r="K19" s="88"/>
      <c r="L19" s="88"/>
      <c r="M19" s="88"/>
      <c r="N19" s="88"/>
      <c r="O19" s="88"/>
      <c r="P19" s="125"/>
      <c r="Q19" s="125"/>
      <c r="R19" s="125"/>
      <c r="S19" s="125"/>
      <c r="T19" s="125"/>
      <c r="U19" s="125"/>
      <c r="V19" s="125"/>
      <c r="W19" s="125"/>
      <c r="X19" s="125"/>
      <c r="Y19" s="125"/>
    </row>
    <row r="20" spans="1:25" x14ac:dyDescent="0.2">
      <c r="A20" s="88"/>
      <c r="B20" s="88" t="s">
        <v>321</v>
      </c>
      <c r="C20" s="88"/>
      <c r="D20" s="88"/>
      <c r="E20" s="88"/>
      <c r="F20" s="88"/>
      <c r="G20" s="88"/>
      <c r="H20" s="88"/>
      <c r="I20" s="88"/>
      <c r="J20" s="88"/>
      <c r="K20" s="88"/>
      <c r="L20" s="88"/>
      <c r="M20" s="88"/>
      <c r="N20" s="88"/>
      <c r="O20" s="88"/>
      <c r="P20" s="125"/>
      <c r="Q20" s="125"/>
      <c r="R20" s="125"/>
      <c r="S20" s="125"/>
      <c r="T20" s="125"/>
      <c r="U20" s="125"/>
      <c r="V20" s="125"/>
      <c r="W20" s="125"/>
      <c r="X20" s="125"/>
      <c r="Y20" s="125"/>
    </row>
    <row r="21" spans="1:25" x14ac:dyDescent="0.2">
      <c r="P21" s="125"/>
      <c r="Q21" s="125"/>
      <c r="R21" s="125"/>
      <c r="S21" s="125"/>
      <c r="T21" s="125"/>
      <c r="U21" s="125"/>
      <c r="V21" s="125"/>
      <c r="W21" s="125"/>
      <c r="X21" s="125"/>
      <c r="Y21" s="125"/>
    </row>
    <row r="22" spans="1:25" ht="16" thickBot="1" x14ac:dyDescent="0.25">
      <c r="A22" s="118" t="s">
        <v>333</v>
      </c>
      <c r="B22" s="140"/>
      <c r="C22" s="143">
        <v>1</v>
      </c>
      <c r="D22" s="143">
        <v>2</v>
      </c>
      <c r="E22" s="143">
        <v>3</v>
      </c>
      <c r="F22" s="143">
        <v>4</v>
      </c>
      <c r="G22" s="143">
        <v>5</v>
      </c>
      <c r="H22" s="143">
        <v>6</v>
      </c>
      <c r="I22" s="143">
        <v>7</v>
      </c>
      <c r="J22" s="143">
        <v>8</v>
      </c>
      <c r="K22" s="143">
        <v>9</v>
      </c>
      <c r="L22" s="143">
        <v>10</v>
      </c>
      <c r="M22" s="143">
        <v>11</v>
      </c>
      <c r="N22" s="143">
        <v>12</v>
      </c>
      <c r="P22" s="146">
        <v>0.69750000000000001</v>
      </c>
      <c r="Q22" s="146">
        <v>0.35350000000000004</v>
      </c>
      <c r="R22" s="146">
        <v>0.18649999999999997</v>
      </c>
      <c r="S22" s="146">
        <v>0.10949999999999999</v>
      </c>
      <c r="T22" s="146">
        <v>5.0499999999999989E-2</v>
      </c>
      <c r="U22" s="146">
        <v>2.4499999999999994E-2</v>
      </c>
      <c r="V22" s="147">
        <v>5.0000000000000001E-4</v>
      </c>
      <c r="W22" s="125"/>
      <c r="X22" s="125"/>
      <c r="Y22" s="125"/>
    </row>
    <row r="23" spans="1:25" ht="34" x14ac:dyDescent="0.2">
      <c r="A23" s="125"/>
      <c r="B23" s="141" t="s">
        <v>324</v>
      </c>
      <c r="C23" s="133" t="s">
        <v>334</v>
      </c>
      <c r="D23" s="134" t="s">
        <v>335</v>
      </c>
      <c r="E23" s="134" t="s">
        <v>336</v>
      </c>
      <c r="F23" s="134" t="s">
        <v>337</v>
      </c>
      <c r="G23" s="134" t="s">
        <v>338</v>
      </c>
      <c r="H23" s="134" t="s">
        <v>339</v>
      </c>
      <c r="I23" s="134" t="s">
        <v>340</v>
      </c>
      <c r="J23" s="119"/>
      <c r="K23" s="119"/>
      <c r="L23" s="119"/>
      <c r="M23" s="119"/>
      <c r="N23" s="120"/>
      <c r="P23" s="132">
        <v>2</v>
      </c>
      <c r="Q23" s="132">
        <v>1</v>
      </c>
      <c r="R23" s="132">
        <v>0.5</v>
      </c>
      <c r="S23" s="132">
        <v>0.25</v>
      </c>
      <c r="T23" s="132">
        <v>0.125</v>
      </c>
      <c r="U23" s="132">
        <v>6.25E-2</v>
      </c>
      <c r="V23" s="132">
        <v>0</v>
      </c>
      <c r="W23" s="125"/>
      <c r="X23" s="125"/>
      <c r="Y23" s="125"/>
    </row>
    <row r="24" spans="1:25" ht="17" x14ac:dyDescent="0.2">
      <c r="A24" s="125"/>
      <c r="B24" s="141" t="s">
        <v>325</v>
      </c>
      <c r="C24" s="135" t="s">
        <v>341</v>
      </c>
      <c r="D24" s="136" t="s">
        <v>342</v>
      </c>
      <c r="E24" s="136" t="s">
        <v>343</v>
      </c>
      <c r="F24" s="136" t="s">
        <v>344</v>
      </c>
      <c r="G24" s="136" t="s">
        <v>345</v>
      </c>
      <c r="H24" s="136" t="s">
        <v>346</v>
      </c>
      <c r="I24" s="136" t="s">
        <v>347</v>
      </c>
      <c r="J24" s="136" t="s">
        <v>348</v>
      </c>
      <c r="K24" s="136" t="s">
        <v>349</v>
      </c>
      <c r="L24" s="136" t="s">
        <v>350</v>
      </c>
      <c r="M24" s="136" t="s">
        <v>351</v>
      </c>
      <c r="N24" s="137" t="s">
        <v>352</v>
      </c>
      <c r="P24" s="125"/>
      <c r="Q24" s="125"/>
      <c r="R24" s="125"/>
      <c r="S24" s="125"/>
      <c r="T24" s="125"/>
      <c r="U24" s="125"/>
      <c r="V24" s="125"/>
      <c r="W24" s="125"/>
      <c r="X24" s="125"/>
      <c r="Y24" s="125"/>
    </row>
    <row r="25" spans="1:25" ht="17" x14ac:dyDescent="0.2">
      <c r="A25" s="125"/>
      <c r="B25" s="141" t="s">
        <v>326</v>
      </c>
      <c r="C25" s="135" t="s">
        <v>353</v>
      </c>
      <c r="D25" s="136" t="s">
        <v>354</v>
      </c>
      <c r="E25" s="136" t="s">
        <v>355</v>
      </c>
      <c r="F25" s="136" t="s">
        <v>356</v>
      </c>
      <c r="G25" s="136" t="s">
        <v>357</v>
      </c>
      <c r="H25" s="136" t="s">
        <v>358</v>
      </c>
      <c r="I25" s="136" t="s">
        <v>359</v>
      </c>
      <c r="J25" s="136" t="s">
        <v>360</v>
      </c>
      <c r="K25" s="136" t="s">
        <v>361</v>
      </c>
      <c r="L25" s="136" t="s">
        <v>362</v>
      </c>
      <c r="M25" s="136" t="s">
        <v>363</v>
      </c>
      <c r="N25" s="137" t="s">
        <v>364</v>
      </c>
      <c r="P25" s="125"/>
      <c r="Q25" s="125"/>
      <c r="R25" s="125"/>
      <c r="S25" s="125"/>
      <c r="T25" s="125"/>
      <c r="U25" s="125"/>
      <c r="V25" s="125"/>
      <c r="W25" s="125"/>
      <c r="X25" s="125"/>
      <c r="Y25" s="125"/>
    </row>
    <row r="26" spans="1:25" ht="17" x14ac:dyDescent="0.2">
      <c r="A26" s="125"/>
      <c r="B26" s="142" t="s">
        <v>327</v>
      </c>
      <c r="C26" s="135" t="s">
        <v>365</v>
      </c>
      <c r="D26" s="136" t="s">
        <v>366</v>
      </c>
      <c r="E26" s="136" t="s">
        <v>367</v>
      </c>
      <c r="F26" s="136" t="s">
        <v>368</v>
      </c>
      <c r="G26" s="136" t="s">
        <v>369</v>
      </c>
      <c r="H26" s="136" t="s">
        <v>370</v>
      </c>
      <c r="I26" s="136" t="s">
        <v>371</v>
      </c>
      <c r="J26" s="138" t="s">
        <v>372</v>
      </c>
      <c r="K26" s="138" t="s">
        <v>373</v>
      </c>
      <c r="L26" s="138" t="s">
        <v>374</v>
      </c>
      <c r="M26" s="138" t="s">
        <v>375</v>
      </c>
      <c r="N26" s="139" t="s">
        <v>376</v>
      </c>
      <c r="P26" s="125"/>
      <c r="Q26" s="125"/>
      <c r="R26" s="125"/>
      <c r="S26" s="125"/>
      <c r="T26" s="125"/>
      <c r="U26" s="125"/>
      <c r="V26" s="125"/>
      <c r="W26" s="125"/>
      <c r="X26" s="125"/>
      <c r="Y26" s="125"/>
    </row>
    <row r="27" spans="1:25" ht="17" x14ac:dyDescent="0.2">
      <c r="A27" s="125"/>
      <c r="B27" s="141" t="s">
        <v>328</v>
      </c>
      <c r="C27" s="135" t="s">
        <v>377</v>
      </c>
      <c r="D27" s="136" t="s">
        <v>378</v>
      </c>
      <c r="E27" s="136" t="s">
        <v>379</v>
      </c>
      <c r="F27" s="136" t="s">
        <v>380</v>
      </c>
      <c r="G27" s="136" t="s">
        <v>381</v>
      </c>
      <c r="H27" s="136" t="s">
        <v>382</v>
      </c>
      <c r="I27" s="136" t="s">
        <v>383</v>
      </c>
      <c r="J27" s="136" t="s">
        <v>384</v>
      </c>
      <c r="K27" s="136" t="s">
        <v>385</v>
      </c>
      <c r="L27" s="136" t="s">
        <v>386</v>
      </c>
      <c r="M27" s="136" t="s">
        <v>387</v>
      </c>
      <c r="N27" s="137" t="s">
        <v>388</v>
      </c>
      <c r="P27" s="125"/>
      <c r="Q27" s="125"/>
      <c r="R27" s="125"/>
      <c r="S27" s="125"/>
      <c r="T27" s="125"/>
      <c r="U27" s="125"/>
      <c r="V27" s="125"/>
      <c r="W27" s="125"/>
      <c r="X27" s="125"/>
      <c r="Y27" s="125"/>
    </row>
    <row r="28" spans="1:25" ht="17" x14ac:dyDescent="0.2">
      <c r="A28" s="125"/>
      <c r="B28" s="142" t="s">
        <v>329</v>
      </c>
      <c r="C28" s="135" t="s">
        <v>389</v>
      </c>
      <c r="D28" s="136" t="s">
        <v>390</v>
      </c>
      <c r="E28" s="136" t="s">
        <v>391</v>
      </c>
      <c r="F28" s="136" t="s">
        <v>392</v>
      </c>
      <c r="G28" s="136" t="s">
        <v>393</v>
      </c>
      <c r="H28" s="136" t="s">
        <v>394</v>
      </c>
      <c r="I28" s="136" t="s">
        <v>395</v>
      </c>
      <c r="J28" s="136" t="s">
        <v>396</v>
      </c>
      <c r="K28" s="136" t="s">
        <v>397</v>
      </c>
      <c r="L28" s="136" t="s">
        <v>398</v>
      </c>
      <c r="M28" s="136" t="s">
        <v>399</v>
      </c>
      <c r="N28" s="137" t="s">
        <v>400</v>
      </c>
      <c r="P28" s="125"/>
      <c r="Q28" s="125"/>
      <c r="R28" s="125"/>
      <c r="S28" s="125"/>
      <c r="T28" s="125"/>
      <c r="U28" s="125"/>
      <c r="V28" s="125"/>
      <c r="W28" s="125"/>
      <c r="X28" s="125"/>
      <c r="Y28" s="125"/>
    </row>
    <row r="29" spans="1:25" ht="16" x14ac:dyDescent="0.2">
      <c r="A29" s="125"/>
      <c r="B29" s="141" t="s">
        <v>330</v>
      </c>
      <c r="C29" s="121"/>
      <c r="D29" s="122"/>
      <c r="E29" s="122"/>
      <c r="F29" s="122"/>
      <c r="G29" s="122"/>
      <c r="H29" s="122"/>
      <c r="I29" s="122"/>
      <c r="J29" s="123"/>
      <c r="K29" s="123"/>
      <c r="L29" s="123"/>
      <c r="M29" s="123"/>
      <c r="N29" s="124"/>
      <c r="P29" s="125"/>
      <c r="Q29" s="125"/>
      <c r="R29" s="125"/>
      <c r="S29" s="125"/>
      <c r="T29" s="125"/>
      <c r="U29" s="125"/>
      <c r="V29" s="125"/>
      <c r="W29" s="125"/>
      <c r="X29" s="125"/>
      <c r="Y29" s="125"/>
    </row>
    <row r="30" spans="1:25" ht="17" x14ac:dyDescent="0.2">
      <c r="A30" s="125"/>
      <c r="B30" s="142" t="s">
        <v>331</v>
      </c>
      <c r="C30" s="135" t="s">
        <v>401</v>
      </c>
      <c r="D30" s="136" t="s">
        <v>402</v>
      </c>
      <c r="E30" s="136" t="s">
        <v>403</v>
      </c>
      <c r="F30" s="136" t="s">
        <v>404</v>
      </c>
      <c r="G30" s="136" t="s">
        <v>405</v>
      </c>
      <c r="H30" s="136" t="s">
        <v>406</v>
      </c>
      <c r="I30" s="136" t="s">
        <v>407</v>
      </c>
      <c r="J30" s="138" t="s">
        <v>408</v>
      </c>
      <c r="K30" s="138" t="s">
        <v>409</v>
      </c>
      <c r="L30" s="138" t="s">
        <v>410</v>
      </c>
      <c r="M30" s="138" t="s">
        <v>411</v>
      </c>
      <c r="N30" s="139" t="s">
        <v>412</v>
      </c>
      <c r="P30" s="125"/>
      <c r="Q30" s="125"/>
      <c r="R30" s="125"/>
      <c r="S30" s="125"/>
      <c r="T30" s="125"/>
      <c r="U30" s="125"/>
      <c r="V30" s="125"/>
      <c r="W30" s="125"/>
      <c r="X30" s="125"/>
      <c r="Y30" s="125"/>
    </row>
    <row r="31" spans="1:25" x14ac:dyDescent="0.2">
      <c r="P31" s="125"/>
      <c r="Q31" s="125"/>
      <c r="R31" s="125"/>
      <c r="S31" s="125"/>
      <c r="T31" s="125"/>
      <c r="U31" s="125"/>
      <c r="V31" s="125"/>
      <c r="W31" s="125"/>
      <c r="X31" s="125"/>
      <c r="Y31" s="125"/>
    </row>
    <row r="32" spans="1:25" x14ac:dyDescent="0.2">
      <c r="A32" s="91" t="s">
        <v>322</v>
      </c>
      <c r="B32" s="92"/>
      <c r="C32" s="88"/>
      <c r="D32" s="88"/>
      <c r="E32" s="88"/>
      <c r="F32" s="88"/>
      <c r="G32" s="88"/>
      <c r="H32" s="88"/>
      <c r="I32" s="88"/>
      <c r="J32" s="88"/>
      <c r="K32" s="88"/>
      <c r="L32" s="88"/>
      <c r="M32" s="88"/>
      <c r="N32" s="88"/>
      <c r="O32" s="88"/>
      <c r="P32" s="125"/>
      <c r="Q32" s="125"/>
      <c r="R32" s="125"/>
      <c r="S32" s="125"/>
      <c r="T32" s="125"/>
      <c r="U32" s="125"/>
      <c r="V32" s="125"/>
      <c r="W32" s="125"/>
      <c r="X32" s="125"/>
      <c r="Y32" s="125"/>
    </row>
    <row r="33" spans="1:31" x14ac:dyDescent="0.2">
      <c r="A33" s="88" t="s">
        <v>323</v>
      </c>
      <c r="B33" s="88">
        <v>28</v>
      </c>
      <c r="C33" s="88"/>
      <c r="D33" s="88"/>
      <c r="E33" s="88"/>
      <c r="F33" s="88"/>
      <c r="G33" s="88"/>
      <c r="H33" s="88"/>
      <c r="I33" s="88"/>
      <c r="J33" s="88"/>
      <c r="K33" s="88"/>
      <c r="L33" s="88"/>
      <c r="M33" s="88"/>
      <c r="N33" s="88"/>
      <c r="O33" s="88"/>
      <c r="P33" s="125"/>
      <c r="Q33" s="125"/>
      <c r="R33" s="125"/>
      <c r="S33" s="125"/>
      <c r="T33" s="125"/>
      <c r="U33" s="125"/>
      <c r="V33" s="125"/>
      <c r="W33" s="125"/>
      <c r="X33" s="125"/>
      <c r="Y33" s="125"/>
    </row>
    <row r="34" spans="1:31" x14ac:dyDescent="0.2">
      <c r="P34" s="125"/>
      <c r="Q34" s="125"/>
      <c r="R34" s="125"/>
      <c r="S34" s="125"/>
      <c r="T34" s="125"/>
      <c r="U34" s="125"/>
      <c r="V34" s="125"/>
      <c r="W34" s="125"/>
      <c r="X34" s="125"/>
      <c r="Y34" s="125"/>
    </row>
    <row r="35" spans="1:31" x14ac:dyDescent="0.2">
      <c r="A35" s="88" t="s">
        <v>332</v>
      </c>
      <c r="B35" s="93"/>
      <c r="C35" s="94">
        <v>1</v>
      </c>
      <c r="D35" s="94">
        <v>2</v>
      </c>
      <c r="E35" s="94">
        <v>3</v>
      </c>
      <c r="F35" s="94">
        <v>4</v>
      </c>
      <c r="G35" s="94">
        <v>5</v>
      </c>
      <c r="H35" s="94">
        <v>6</v>
      </c>
      <c r="I35" s="94">
        <v>7</v>
      </c>
      <c r="J35" s="94">
        <v>8</v>
      </c>
      <c r="K35" s="94">
        <v>9</v>
      </c>
      <c r="L35" s="94">
        <v>10</v>
      </c>
      <c r="M35" s="94">
        <v>11</v>
      </c>
      <c r="N35" s="94">
        <v>12</v>
      </c>
      <c r="O35" s="88"/>
      <c r="P35" s="125"/>
      <c r="Q35" s="125"/>
      <c r="R35" s="125"/>
      <c r="S35" s="125"/>
      <c r="T35" s="125"/>
      <c r="U35" s="125"/>
      <c r="V35" s="125"/>
      <c r="W35" s="125"/>
      <c r="X35" s="125"/>
      <c r="Y35" s="125"/>
    </row>
    <row r="36" spans="1:31" x14ac:dyDescent="0.2">
      <c r="A36" s="88"/>
      <c r="B36" s="94" t="s">
        <v>324</v>
      </c>
      <c r="C36" s="95">
        <v>0.745</v>
      </c>
      <c r="D36" s="96">
        <v>0.47</v>
      </c>
      <c r="E36" s="97">
        <v>0.28299999999999997</v>
      </c>
      <c r="F36" s="98">
        <v>0.191</v>
      </c>
      <c r="G36" s="99">
        <v>0.14399999999999999</v>
      </c>
      <c r="H36" s="100">
        <v>0.11899999999999999</v>
      </c>
      <c r="I36" s="100">
        <v>9.7000000000000003E-2</v>
      </c>
      <c r="J36" s="101"/>
      <c r="K36" s="101"/>
      <c r="L36" s="101"/>
      <c r="M36" s="101"/>
      <c r="N36" s="101"/>
      <c r="O36" s="102">
        <v>562</v>
      </c>
    </row>
    <row r="37" spans="1:31" x14ac:dyDescent="0.2">
      <c r="A37" s="88"/>
      <c r="B37" s="94" t="s">
        <v>325</v>
      </c>
      <c r="C37" s="98">
        <v>0.19800000000000001</v>
      </c>
      <c r="D37" s="99">
        <v>0.183</v>
      </c>
      <c r="E37" s="99">
        <v>0.17899999999999999</v>
      </c>
      <c r="F37" s="98">
        <v>0.19900000000000001</v>
      </c>
      <c r="G37" s="98">
        <v>0.19500000000000001</v>
      </c>
      <c r="H37" s="98">
        <v>0.20799999999999999</v>
      </c>
      <c r="I37" s="98">
        <v>0.214</v>
      </c>
      <c r="J37" s="98">
        <v>0.214</v>
      </c>
      <c r="K37" s="98">
        <v>0.19700000000000001</v>
      </c>
      <c r="L37" s="98">
        <v>0.20100000000000001</v>
      </c>
      <c r="M37" s="98">
        <v>0.19500000000000001</v>
      </c>
      <c r="N37" s="99">
        <v>0.187</v>
      </c>
      <c r="O37" s="102">
        <v>562</v>
      </c>
    </row>
    <row r="38" spans="1:31" x14ac:dyDescent="0.2">
      <c r="A38" s="88"/>
      <c r="B38" s="94" t="s">
        <v>326</v>
      </c>
      <c r="C38" s="99">
        <v>0.16600000000000001</v>
      </c>
      <c r="D38" s="99">
        <v>0.183</v>
      </c>
      <c r="E38" s="99">
        <v>0.16700000000000001</v>
      </c>
      <c r="F38" s="99">
        <v>0.16500000000000001</v>
      </c>
      <c r="G38" s="98">
        <v>0.19800000000000001</v>
      </c>
      <c r="H38" s="98">
        <v>0.20100000000000001</v>
      </c>
      <c r="I38" s="99">
        <v>0.17299999999999999</v>
      </c>
      <c r="J38" s="98">
        <v>0.193</v>
      </c>
      <c r="K38" s="99">
        <v>0.183</v>
      </c>
      <c r="L38" s="99">
        <v>0.17199999999999999</v>
      </c>
      <c r="M38" s="99">
        <v>0.17499999999999999</v>
      </c>
      <c r="N38" s="99">
        <v>0.18</v>
      </c>
      <c r="O38" s="102">
        <v>562</v>
      </c>
    </row>
    <row r="39" spans="1:31" x14ac:dyDescent="0.2">
      <c r="A39" s="88"/>
      <c r="B39" s="94" t="s">
        <v>327</v>
      </c>
      <c r="C39" s="99">
        <v>0.183</v>
      </c>
      <c r="D39" s="98">
        <v>0.19</v>
      </c>
      <c r="E39" s="99">
        <v>0.183</v>
      </c>
      <c r="F39" s="99">
        <v>0.17499999999999999</v>
      </c>
      <c r="G39" s="99">
        <v>0.17100000000000001</v>
      </c>
      <c r="H39" s="99">
        <v>0.16700000000000001</v>
      </c>
      <c r="I39" s="99">
        <v>0.157</v>
      </c>
      <c r="J39" s="99">
        <v>0.17</v>
      </c>
      <c r="K39" s="99">
        <v>0.17699999999999999</v>
      </c>
      <c r="L39" s="99">
        <v>0.16300000000000001</v>
      </c>
      <c r="M39" s="99">
        <v>0.16</v>
      </c>
      <c r="N39" s="99">
        <v>0.17100000000000001</v>
      </c>
      <c r="O39" s="102">
        <v>562</v>
      </c>
    </row>
    <row r="40" spans="1:31" x14ac:dyDescent="0.2">
      <c r="A40" s="88"/>
      <c r="B40" s="94" t="s">
        <v>328</v>
      </c>
      <c r="C40" s="98">
        <v>0.23300000000000001</v>
      </c>
      <c r="D40" s="103">
        <v>0.23799999999999999</v>
      </c>
      <c r="E40" s="103">
        <v>0.23699999999999999</v>
      </c>
      <c r="F40" s="98">
        <v>0.216</v>
      </c>
      <c r="G40" s="98">
        <v>0.217</v>
      </c>
      <c r="H40" s="98">
        <v>0.217</v>
      </c>
      <c r="I40" s="98">
        <v>0.222</v>
      </c>
      <c r="J40" s="98">
        <v>0.21</v>
      </c>
      <c r="K40" s="103">
        <v>0.24</v>
      </c>
      <c r="L40" s="98">
        <v>0.20899999999999999</v>
      </c>
      <c r="M40" s="98">
        <v>0.20599999999999999</v>
      </c>
      <c r="N40" s="98">
        <v>0.20300000000000001</v>
      </c>
      <c r="O40" s="102">
        <v>562</v>
      </c>
    </row>
    <row r="41" spans="1:31" x14ac:dyDescent="0.2">
      <c r="A41" s="88"/>
      <c r="B41" s="94" t="s">
        <v>329</v>
      </c>
      <c r="C41" s="98">
        <v>0.21</v>
      </c>
      <c r="D41" s="98">
        <v>0.20599999999999999</v>
      </c>
      <c r="E41" s="98">
        <v>0.20799999999999999</v>
      </c>
      <c r="F41" s="98">
        <v>0.21199999999999999</v>
      </c>
      <c r="G41" s="98">
        <v>0.21</v>
      </c>
      <c r="H41" s="98">
        <v>0.21199999999999999</v>
      </c>
      <c r="I41" s="98">
        <v>0.222</v>
      </c>
      <c r="J41" s="98">
        <v>0.222</v>
      </c>
      <c r="K41" s="98">
        <v>0.214</v>
      </c>
      <c r="L41" s="99">
        <v>0.189</v>
      </c>
      <c r="M41" s="98">
        <v>0.193</v>
      </c>
      <c r="N41" s="99">
        <v>0.184</v>
      </c>
      <c r="O41" s="102">
        <v>562</v>
      </c>
      <c r="P41" s="307" t="s">
        <v>415</v>
      </c>
      <c r="Q41" s="307"/>
      <c r="R41" s="307"/>
    </row>
    <row r="42" spans="1:31" x14ac:dyDescent="0.2">
      <c r="A42" s="88"/>
      <c r="B42" s="94" t="s">
        <v>330</v>
      </c>
      <c r="C42" s="101"/>
      <c r="D42" s="101"/>
      <c r="E42" s="101"/>
      <c r="F42" s="101"/>
      <c r="G42" s="101"/>
      <c r="H42" s="101"/>
      <c r="I42" s="101"/>
      <c r="J42" s="101"/>
      <c r="K42" s="101"/>
      <c r="L42" s="101"/>
      <c r="M42" s="101"/>
      <c r="N42" s="101"/>
      <c r="O42" s="102">
        <v>562</v>
      </c>
    </row>
    <row r="43" spans="1:31" x14ac:dyDescent="0.2">
      <c r="B43" s="94" t="s">
        <v>331</v>
      </c>
      <c r="C43" s="98">
        <v>0.19</v>
      </c>
      <c r="D43" s="98">
        <v>0.19700000000000001</v>
      </c>
      <c r="E43" s="99">
        <v>0.188</v>
      </c>
      <c r="F43" s="99">
        <v>0.185</v>
      </c>
      <c r="G43" s="99">
        <v>0.184</v>
      </c>
      <c r="H43" s="98">
        <v>0.193</v>
      </c>
      <c r="I43" s="99">
        <v>0.17699999999999999</v>
      </c>
      <c r="J43" s="99">
        <v>0.187</v>
      </c>
      <c r="K43" s="99">
        <v>0.183</v>
      </c>
      <c r="L43" s="99">
        <v>0.18099999999999999</v>
      </c>
      <c r="M43" s="99">
        <v>0.184</v>
      </c>
      <c r="N43" s="99">
        <v>0.17799999999999999</v>
      </c>
      <c r="O43" s="102">
        <v>562</v>
      </c>
      <c r="Q43" s="104" t="s">
        <v>332</v>
      </c>
      <c r="R43" s="105"/>
      <c r="S43" s="106">
        <v>1</v>
      </c>
      <c r="T43" s="106">
        <v>2</v>
      </c>
      <c r="U43" s="106">
        <v>3</v>
      </c>
      <c r="V43" s="106">
        <v>4</v>
      </c>
      <c r="W43" s="106">
        <v>5</v>
      </c>
      <c r="X43" s="106">
        <v>6</v>
      </c>
      <c r="Y43" s="106">
        <v>7</v>
      </c>
      <c r="Z43" s="106">
        <v>8</v>
      </c>
      <c r="AA43" s="106">
        <v>9</v>
      </c>
      <c r="AB43" s="106">
        <v>10</v>
      </c>
      <c r="AC43" s="106">
        <v>11</v>
      </c>
      <c r="AD43" s="106">
        <v>12</v>
      </c>
      <c r="AE43" s="104"/>
    </row>
    <row r="44" spans="1:31" x14ac:dyDescent="0.2">
      <c r="G44" s="47" t="s">
        <v>414</v>
      </c>
      <c r="H44" s="47"/>
      <c r="I44" s="47">
        <f>AVERAGE(I36,I46)</f>
        <v>9.7500000000000003E-2</v>
      </c>
      <c r="Q44" s="104"/>
      <c r="R44" s="106" t="s">
        <v>324</v>
      </c>
      <c r="S44" s="144">
        <f>3.0327*C57-0.0295</f>
        <v>1.93417325</v>
      </c>
      <c r="T44" s="144">
        <f t="shared" ref="T44:Y44" si="0">3.0327*D57-0.0295</f>
        <v>1.1001807499999998</v>
      </c>
      <c r="U44" s="144">
        <f t="shared" si="0"/>
        <v>0.53306584999999995</v>
      </c>
      <c r="V44" s="144">
        <f t="shared" si="0"/>
        <v>0.25405745000000002</v>
      </c>
      <c r="W44" s="144">
        <f t="shared" si="0"/>
        <v>0.11152054999999997</v>
      </c>
      <c r="X44" s="144">
        <f t="shared" si="0"/>
        <v>3.5703049999999972E-2</v>
      </c>
      <c r="Y44" s="144">
        <f t="shared" si="0"/>
        <v>-3.1016349999999998E-2</v>
      </c>
      <c r="Z44" s="113"/>
      <c r="AA44" s="113"/>
      <c r="AB44" s="113"/>
      <c r="AC44" s="113"/>
      <c r="AD44" s="113"/>
      <c r="AE44" s="114">
        <v>562</v>
      </c>
    </row>
    <row r="45" spans="1:31" x14ac:dyDescent="0.2">
      <c r="A45" t="s">
        <v>303</v>
      </c>
      <c r="B45" s="105"/>
      <c r="C45" s="106">
        <v>1</v>
      </c>
      <c r="D45" s="106">
        <v>2</v>
      </c>
      <c r="E45" s="106">
        <v>3</v>
      </c>
      <c r="F45" s="106">
        <v>4</v>
      </c>
      <c r="G45" s="106">
        <v>5</v>
      </c>
      <c r="H45" s="106">
        <v>6</v>
      </c>
      <c r="I45" s="106">
        <v>7</v>
      </c>
      <c r="J45" s="106">
        <v>8</v>
      </c>
      <c r="K45" s="106">
        <v>9</v>
      </c>
      <c r="L45" s="106">
        <v>10</v>
      </c>
      <c r="M45" s="106">
        <v>11</v>
      </c>
      <c r="N45" s="106">
        <v>12</v>
      </c>
      <c r="O45" s="104"/>
      <c r="Q45" s="104"/>
      <c r="R45" s="106" t="s">
        <v>325</v>
      </c>
      <c r="S45" s="144">
        <f t="shared" ref="S45:AD45" si="1">3.0327*C58-0.0295</f>
        <v>0.27528635000000001</v>
      </c>
      <c r="T45" s="144">
        <f t="shared" si="1"/>
        <v>0.22979585</v>
      </c>
      <c r="U45" s="144">
        <f t="shared" si="1"/>
        <v>0.21766504999999997</v>
      </c>
      <c r="V45" s="144">
        <f t="shared" si="1"/>
        <v>0.27831905000000001</v>
      </c>
      <c r="W45" s="144">
        <f t="shared" si="1"/>
        <v>0.26618825000000002</v>
      </c>
      <c r="X45" s="144">
        <f t="shared" si="1"/>
        <v>0.30561335000000001</v>
      </c>
      <c r="Y45" s="144">
        <f t="shared" si="1"/>
        <v>0.32380955</v>
      </c>
      <c r="Z45" s="144">
        <f t="shared" si="1"/>
        <v>0.32380955</v>
      </c>
      <c r="AA45" s="144">
        <f t="shared" si="1"/>
        <v>0.27225365000000001</v>
      </c>
      <c r="AB45" s="144">
        <f t="shared" si="1"/>
        <v>0.28438445000000001</v>
      </c>
      <c r="AC45" s="144">
        <f t="shared" si="1"/>
        <v>0.26618825000000002</v>
      </c>
      <c r="AD45" s="144">
        <f t="shared" si="1"/>
        <v>0.24192664999999999</v>
      </c>
      <c r="AE45" s="114">
        <v>562</v>
      </c>
    </row>
    <row r="46" spans="1:31" x14ac:dyDescent="0.2">
      <c r="B46" s="106" t="s">
        <v>324</v>
      </c>
      <c r="C46" s="107">
        <v>0.79500000000000004</v>
      </c>
      <c r="D46" s="108">
        <v>0.45100000000000001</v>
      </c>
      <c r="E46" s="109">
        <v>0.28399999999999997</v>
      </c>
      <c r="F46" s="110">
        <v>0.20699999999999999</v>
      </c>
      <c r="G46" s="111">
        <v>0.14799999999999999</v>
      </c>
      <c r="H46" s="112">
        <v>0.122</v>
      </c>
      <c r="I46" s="112">
        <v>9.8000000000000004E-2</v>
      </c>
      <c r="J46" s="113"/>
      <c r="K46" s="113"/>
      <c r="L46" s="113"/>
      <c r="M46" s="113"/>
      <c r="N46" s="113"/>
      <c r="O46" s="114">
        <v>562</v>
      </c>
      <c r="Q46" s="104"/>
      <c r="R46" s="106" t="s">
        <v>326</v>
      </c>
      <c r="S46" s="144">
        <f t="shared" ref="S46:AD46" si="2">3.0327*C59-0.0295</f>
        <v>0.17823995000000004</v>
      </c>
      <c r="T46" s="144">
        <f t="shared" si="2"/>
        <v>0.22979585</v>
      </c>
      <c r="U46" s="144">
        <f t="shared" si="2"/>
        <v>0.18127265000000004</v>
      </c>
      <c r="V46" s="144">
        <f t="shared" si="2"/>
        <v>0.17520725000000004</v>
      </c>
      <c r="W46" s="144">
        <f t="shared" si="2"/>
        <v>0.27528635000000001</v>
      </c>
      <c r="X46" s="144">
        <f t="shared" si="2"/>
        <v>0.28438445000000001</v>
      </c>
      <c r="Y46" s="144">
        <f t="shared" si="2"/>
        <v>0.19946884999999998</v>
      </c>
      <c r="Z46" s="144">
        <f t="shared" si="2"/>
        <v>0.26012285000000002</v>
      </c>
      <c r="AA46" s="144">
        <f t="shared" si="2"/>
        <v>0.22979585</v>
      </c>
      <c r="AB46" s="144">
        <f t="shared" si="2"/>
        <v>0.19643614999999998</v>
      </c>
      <c r="AC46" s="144">
        <f t="shared" si="2"/>
        <v>0.20553424999999997</v>
      </c>
      <c r="AD46" s="144">
        <f t="shared" si="2"/>
        <v>0.22069775</v>
      </c>
      <c r="AE46" s="114">
        <v>562</v>
      </c>
    </row>
    <row r="47" spans="1:31" x14ac:dyDescent="0.2">
      <c r="B47" s="106" t="s">
        <v>325</v>
      </c>
      <c r="C47" s="110">
        <v>0.215</v>
      </c>
      <c r="D47" s="111">
        <v>0.19600000000000001</v>
      </c>
      <c r="E47" s="111">
        <v>0.19</v>
      </c>
      <c r="F47" s="110">
        <v>0.21</v>
      </c>
      <c r="G47" s="110">
        <v>0.20899999999999999</v>
      </c>
      <c r="H47" s="110">
        <v>0.221</v>
      </c>
      <c r="I47" s="110">
        <v>0.21099999999999999</v>
      </c>
      <c r="J47" s="110">
        <v>0.22</v>
      </c>
      <c r="K47" s="111">
        <v>0.19500000000000001</v>
      </c>
      <c r="L47" s="110">
        <v>0.21099999999999999</v>
      </c>
      <c r="M47" s="110">
        <v>0.20100000000000001</v>
      </c>
      <c r="N47" s="110">
        <v>0.214</v>
      </c>
      <c r="O47" s="114">
        <v>562</v>
      </c>
      <c r="Q47" s="104"/>
      <c r="R47" s="106" t="s">
        <v>327</v>
      </c>
      <c r="S47" s="144">
        <f t="shared" ref="S47:AD47" si="3">3.0327*C60-0.0295</f>
        <v>0.22979585</v>
      </c>
      <c r="T47" s="144">
        <f t="shared" si="3"/>
        <v>0.25102475000000002</v>
      </c>
      <c r="U47" s="144">
        <f t="shared" si="3"/>
        <v>0.22979585</v>
      </c>
      <c r="V47" s="144">
        <f t="shared" si="3"/>
        <v>0.20553424999999997</v>
      </c>
      <c r="W47" s="144">
        <f t="shared" si="3"/>
        <v>0.19340345000000003</v>
      </c>
      <c r="X47" s="144">
        <f t="shared" si="3"/>
        <v>0.18127265000000004</v>
      </c>
      <c r="Y47" s="144">
        <f t="shared" si="3"/>
        <v>0.15094565000000001</v>
      </c>
      <c r="Z47" s="144">
        <f t="shared" si="3"/>
        <v>0.19037075000000003</v>
      </c>
      <c r="AA47" s="144">
        <f t="shared" si="3"/>
        <v>0.21159964999999997</v>
      </c>
      <c r="AB47" s="144">
        <f t="shared" si="3"/>
        <v>0.16914185000000001</v>
      </c>
      <c r="AC47" s="144">
        <f t="shared" si="3"/>
        <v>0.16004375000000001</v>
      </c>
      <c r="AD47" s="144">
        <f t="shared" si="3"/>
        <v>0.19340345000000003</v>
      </c>
      <c r="AE47" s="114">
        <v>562</v>
      </c>
    </row>
    <row r="48" spans="1:31" x14ac:dyDescent="0.2">
      <c r="B48" s="106" t="s">
        <v>326</v>
      </c>
      <c r="C48" s="111">
        <v>0.16800000000000001</v>
      </c>
      <c r="D48" s="111">
        <v>0.19500000000000001</v>
      </c>
      <c r="E48" s="111">
        <v>0.17199999999999999</v>
      </c>
      <c r="F48" s="111">
        <v>0.17599999999999999</v>
      </c>
      <c r="G48" s="110">
        <v>0.217</v>
      </c>
      <c r="H48" s="110">
        <v>0.215</v>
      </c>
      <c r="I48" s="111">
        <v>0.19400000000000001</v>
      </c>
      <c r="J48" s="110">
        <v>0.20699999999999999</v>
      </c>
      <c r="K48" s="111">
        <v>0.191</v>
      </c>
      <c r="L48" s="111">
        <v>0.185</v>
      </c>
      <c r="M48" s="111">
        <v>0.182</v>
      </c>
      <c r="N48" s="111">
        <v>0.188</v>
      </c>
      <c r="O48" s="114">
        <v>562</v>
      </c>
      <c r="Q48" s="104"/>
      <c r="R48" s="106" t="s">
        <v>328</v>
      </c>
      <c r="S48" s="144">
        <f t="shared" ref="S48:AD48" si="4">3.0327*C61-0.0295</f>
        <v>0.3814308500000001</v>
      </c>
      <c r="T48" s="144">
        <f t="shared" si="4"/>
        <v>0.39659434999999998</v>
      </c>
      <c r="U48" s="144">
        <f t="shared" si="4"/>
        <v>0.39356164999999999</v>
      </c>
      <c r="V48" s="144">
        <f t="shared" si="4"/>
        <v>0.32987495</v>
      </c>
      <c r="W48" s="144">
        <f t="shared" si="4"/>
        <v>0.33290765</v>
      </c>
      <c r="X48" s="144">
        <f t="shared" si="4"/>
        <v>0.33290765</v>
      </c>
      <c r="Y48" s="144">
        <f t="shared" si="4"/>
        <v>0.34807115</v>
      </c>
      <c r="Z48" s="144">
        <f t="shared" si="4"/>
        <v>0.31167875</v>
      </c>
      <c r="AA48" s="144">
        <f t="shared" si="4"/>
        <v>0.40265974999999998</v>
      </c>
      <c r="AB48" s="144">
        <f t="shared" si="4"/>
        <v>0.30864605000000001</v>
      </c>
      <c r="AC48" s="144">
        <f t="shared" si="4"/>
        <v>0.29954795000000001</v>
      </c>
      <c r="AD48" s="144">
        <f t="shared" si="4"/>
        <v>0.29044985000000001</v>
      </c>
      <c r="AE48" s="114">
        <v>562</v>
      </c>
    </row>
    <row r="49" spans="1:31" x14ac:dyDescent="0.2">
      <c r="B49" s="106" t="s">
        <v>327</v>
      </c>
      <c r="C49" s="110">
        <v>0.20899999999999999</v>
      </c>
      <c r="D49" s="111">
        <v>0.192</v>
      </c>
      <c r="E49" s="111">
        <v>0.193</v>
      </c>
      <c r="F49" s="111">
        <v>0.19</v>
      </c>
      <c r="G49" s="111">
        <v>0.186</v>
      </c>
      <c r="H49" s="111">
        <v>0.187</v>
      </c>
      <c r="I49" s="111">
        <v>0.16500000000000001</v>
      </c>
      <c r="J49" s="111">
        <v>0.183</v>
      </c>
      <c r="K49" s="111">
        <v>0.17699999999999999</v>
      </c>
      <c r="L49" s="111">
        <v>0.17299999999999999</v>
      </c>
      <c r="M49" s="111">
        <v>0.16900000000000001</v>
      </c>
      <c r="N49" s="111">
        <v>0.17299999999999999</v>
      </c>
      <c r="O49" s="114">
        <v>562</v>
      </c>
      <c r="Q49" s="104"/>
      <c r="R49" s="106" t="s">
        <v>329</v>
      </c>
      <c r="S49" s="144">
        <f t="shared" ref="S49:AD49" si="5">3.0327*C62-0.0295</f>
        <v>0.31167875</v>
      </c>
      <c r="T49" s="144">
        <f t="shared" si="5"/>
        <v>0.29954795000000001</v>
      </c>
      <c r="U49" s="144">
        <f t="shared" si="5"/>
        <v>0.30561335000000001</v>
      </c>
      <c r="V49" s="144">
        <f t="shared" si="5"/>
        <v>0.31774415</v>
      </c>
      <c r="W49" s="144">
        <f t="shared" si="5"/>
        <v>0.31167875</v>
      </c>
      <c r="X49" s="144">
        <f t="shared" si="5"/>
        <v>0.31774415</v>
      </c>
      <c r="Y49" s="144">
        <f t="shared" si="5"/>
        <v>0.34807115</v>
      </c>
      <c r="Z49" s="144">
        <f t="shared" si="5"/>
        <v>0.34807115</v>
      </c>
      <c r="AA49" s="144">
        <f t="shared" si="5"/>
        <v>0.32380955</v>
      </c>
      <c r="AB49" s="144">
        <f t="shared" si="5"/>
        <v>0.24799204999999999</v>
      </c>
      <c r="AC49" s="144">
        <f t="shared" si="5"/>
        <v>0.26012285000000002</v>
      </c>
      <c r="AD49" s="144">
        <f t="shared" si="5"/>
        <v>0.23282855</v>
      </c>
      <c r="AE49" s="114">
        <v>562</v>
      </c>
    </row>
    <row r="50" spans="1:31" x14ac:dyDescent="0.2">
      <c r="B50" s="106" t="s">
        <v>328</v>
      </c>
      <c r="C50" s="110">
        <v>0.245</v>
      </c>
      <c r="D50" s="110">
        <v>0.23</v>
      </c>
      <c r="E50" s="110">
        <v>0.23599999999999999</v>
      </c>
      <c r="F50" s="110">
        <v>0.22600000000000001</v>
      </c>
      <c r="G50" s="110">
        <v>0.245</v>
      </c>
      <c r="H50" s="110">
        <v>0.23400000000000001</v>
      </c>
      <c r="I50" s="110">
        <v>0.23499999999999999</v>
      </c>
      <c r="J50" s="110">
        <v>0.22</v>
      </c>
      <c r="K50" s="110">
        <v>0.24099999999999999</v>
      </c>
      <c r="L50" s="110">
        <v>0.215</v>
      </c>
      <c r="M50" s="110">
        <v>0.21099999999999999</v>
      </c>
      <c r="N50" s="110">
        <v>0.20399999999999999</v>
      </c>
      <c r="O50" s="114">
        <v>562</v>
      </c>
      <c r="Q50" s="104"/>
      <c r="R50" s="106" t="s">
        <v>330</v>
      </c>
      <c r="S50" s="113"/>
      <c r="T50" s="113"/>
      <c r="U50" s="113"/>
      <c r="V50" s="113"/>
      <c r="W50" s="113"/>
      <c r="X50" s="113"/>
      <c r="Y50" s="113"/>
      <c r="Z50" s="113"/>
      <c r="AA50" s="113"/>
      <c r="AB50" s="113"/>
      <c r="AC50" s="113"/>
      <c r="AD50" s="113"/>
      <c r="AE50" s="114">
        <v>562</v>
      </c>
    </row>
    <row r="51" spans="1:31" x14ac:dyDescent="0.2">
      <c r="B51" s="106" t="s">
        <v>329</v>
      </c>
      <c r="C51" s="110">
        <v>0.224</v>
      </c>
      <c r="D51" s="110">
        <v>0.21199999999999999</v>
      </c>
      <c r="E51" s="110">
        <v>0.224</v>
      </c>
      <c r="F51" s="110">
        <v>0.223</v>
      </c>
      <c r="G51" s="110">
        <v>0.22</v>
      </c>
      <c r="H51" s="110">
        <v>0.22600000000000001</v>
      </c>
      <c r="I51" s="110">
        <v>0.22600000000000001</v>
      </c>
      <c r="J51" s="110">
        <v>0.221</v>
      </c>
      <c r="K51" s="110">
        <v>0.223</v>
      </c>
      <c r="L51" s="111">
        <v>0.19500000000000001</v>
      </c>
      <c r="M51" s="110">
        <v>0.20300000000000001</v>
      </c>
      <c r="N51" s="111">
        <v>0.17799999999999999</v>
      </c>
      <c r="O51" s="114">
        <v>562</v>
      </c>
      <c r="Q51" s="125"/>
      <c r="R51" s="106" t="s">
        <v>331</v>
      </c>
      <c r="S51" s="144">
        <f t="shared" ref="S51:AD51" si="6">3.0327*C64-0.0295</f>
        <v>0.25102475000000002</v>
      </c>
      <c r="T51" s="144">
        <f t="shared" si="6"/>
        <v>0.27225365000000001</v>
      </c>
      <c r="U51" s="144">
        <f t="shared" si="6"/>
        <v>0.24495934999999999</v>
      </c>
      <c r="V51" s="144">
        <f t="shared" si="6"/>
        <v>0.23586124999999999</v>
      </c>
      <c r="W51" s="144">
        <f t="shared" si="6"/>
        <v>0.23282855</v>
      </c>
      <c r="X51" s="144">
        <f t="shared" si="6"/>
        <v>0.26012285000000002</v>
      </c>
      <c r="Y51" s="144">
        <f t="shared" si="6"/>
        <v>0.21159964999999997</v>
      </c>
      <c r="Z51" s="144">
        <f t="shared" si="6"/>
        <v>0.24192664999999999</v>
      </c>
      <c r="AA51" s="144">
        <f t="shared" si="6"/>
        <v>0.22979585</v>
      </c>
      <c r="AB51" s="144">
        <f t="shared" si="6"/>
        <v>0.22373045</v>
      </c>
      <c r="AC51" s="144">
        <f t="shared" si="6"/>
        <v>0.23282855</v>
      </c>
      <c r="AD51" s="144">
        <f t="shared" si="6"/>
        <v>0.21463234999999997</v>
      </c>
      <c r="AE51" s="114">
        <v>562</v>
      </c>
    </row>
    <row r="52" spans="1:31" x14ac:dyDescent="0.2">
      <c r="B52" s="106" t="s">
        <v>330</v>
      </c>
      <c r="C52" s="113"/>
      <c r="D52" s="113"/>
      <c r="E52" s="113"/>
      <c r="F52" s="113"/>
      <c r="G52" s="113"/>
      <c r="H52" s="113"/>
      <c r="I52" s="113"/>
      <c r="J52" s="113"/>
      <c r="K52" s="113"/>
      <c r="L52" s="113"/>
      <c r="M52" s="113"/>
      <c r="N52" s="113"/>
      <c r="O52" s="114">
        <v>562</v>
      </c>
    </row>
    <row r="53" spans="1:31" x14ac:dyDescent="0.2">
      <c r="B53" s="106" t="s">
        <v>331</v>
      </c>
      <c r="C53" s="111">
        <v>0.193</v>
      </c>
      <c r="D53" s="111">
        <v>0.182</v>
      </c>
      <c r="E53" s="111">
        <v>0.187</v>
      </c>
      <c r="F53" s="110">
        <v>0.20399999999999999</v>
      </c>
      <c r="G53" s="110">
        <v>0.215</v>
      </c>
      <c r="H53" s="111">
        <v>0.189</v>
      </c>
      <c r="I53" s="111">
        <v>0.188</v>
      </c>
      <c r="J53" s="111">
        <v>0.19700000000000001</v>
      </c>
      <c r="K53" s="111">
        <v>0.184</v>
      </c>
      <c r="L53" s="111">
        <v>0.184</v>
      </c>
      <c r="M53" s="111">
        <v>0.187</v>
      </c>
      <c r="N53" s="111">
        <v>0.183</v>
      </c>
      <c r="O53" s="114">
        <v>562</v>
      </c>
      <c r="Q53" s="125" t="s">
        <v>303</v>
      </c>
      <c r="R53" s="105"/>
      <c r="S53" s="106">
        <v>1</v>
      </c>
      <c r="T53" s="106">
        <v>2</v>
      </c>
      <c r="U53" s="106">
        <v>3</v>
      </c>
      <c r="V53" s="106">
        <v>4</v>
      </c>
      <c r="W53" s="106">
        <v>5</v>
      </c>
      <c r="X53" s="106">
        <v>6</v>
      </c>
      <c r="Y53" s="106">
        <v>7</v>
      </c>
      <c r="Z53" s="106">
        <v>8</v>
      </c>
      <c r="AA53" s="106">
        <v>9</v>
      </c>
      <c r="AB53" s="106">
        <v>10</v>
      </c>
      <c r="AC53" s="106">
        <v>11</v>
      </c>
      <c r="AD53" s="106">
        <v>12</v>
      </c>
      <c r="AE53" s="104"/>
    </row>
    <row r="54" spans="1:31" x14ac:dyDescent="0.2">
      <c r="Q54" s="125"/>
      <c r="R54" s="106" t="s">
        <v>324</v>
      </c>
      <c r="S54" s="146">
        <f>2.8922*C67-0.0252</f>
        <v>1.9921095000000002</v>
      </c>
      <c r="T54" s="146">
        <f t="shared" ref="T54:Y54" si="7">2.8922*D67-0.0252</f>
        <v>0.99719270000000015</v>
      </c>
      <c r="U54" s="146">
        <f t="shared" si="7"/>
        <v>0.51419529999999991</v>
      </c>
      <c r="V54" s="146">
        <f t="shared" si="7"/>
        <v>0.29149589999999997</v>
      </c>
      <c r="W54" s="146">
        <f t="shared" si="7"/>
        <v>0.12085609999999997</v>
      </c>
      <c r="X54" s="146">
        <f t="shared" si="7"/>
        <v>4.5658899999999975E-2</v>
      </c>
      <c r="Y54" s="146">
        <f t="shared" si="7"/>
        <v>-2.3753899999999998E-2</v>
      </c>
      <c r="Z54" s="113"/>
      <c r="AA54" s="113"/>
      <c r="AB54" s="113"/>
      <c r="AC54" s="113"/>
      <c r="AD54" s="113"/>
      <c r="AE54" s="114">
        <v>562</v>
      </c>
    </row>
    <row r="55" spans="1:31" x14ac:dyDescent="0.2">
      <c r="A55" s="145" t="s">
        <v>413</v>
      </c>
      <c r="B55" s="145"/>
      <c r="C55" s="145"/>
      <c r="Q55" s="125"/>
      <c r="R55" s="106" t="s">
        <v>325</v>
      </c>
      <c r="S55" s="146">
        <f t="shared" ref="S55:AD55" si="8">2.8922*C68-0.0252</f>
        <v>0.31463349999999995</v>
      </c>
      <c r="T55" s="146">
        <f t="shared" si="8"/>
        <v>0.25968170000000002</v>
      </c>
      <c r="U55" s="146">
        <f t="shared" si="8"/>
        <v>0.2423285</v>
      </c>
      <c r="V55" s="146">
        <f t="shared" si="8"/>
        <v>0.30017249999999995</v>
      </c>
      <c r="W55" s="146">
        <f t="shared" si="8"/>
        <v>0.29728029999999994</v>
      </c>
      <c r="X55" s="146">
        <f t="shared" si="8"/>
        <v>0.33198669999999997</v>
      </c>
      <c r="Y55" s="146">
        <f t="shared" si="8"/>
        <v>0.30306469999999996</v>
      </c>
      <c r="Z55" s="146">
        <f t="shared" si="8"/>
        <v>0.32909449999999996</v>
      </c>
      <c r="AA55" s="146">
        <f t="shared" si="8"/>
        <v>0.2567895</v>
      </c>
      <c r="AB55" s="146">
        <f t="shared" si="8"/>
        <v>0.30306469999999996</v>
      </c>
      <c r="AC55" s="146">
        <f t="shared" si="8"/>
        <v>0.27414270000000002</v>
      </c>
      <c r="AD55" s="146">
        <f t="shared" si="8"/>
        <v>0.31174129999999994</v>
      </c>
      <c r="AE55" s="114">
        <v>562</v>
      </c>
    </row>
    <row r="56" spans="1:31" x14ac:dyDescent="0.2">
      <c r="A56" s="104" t="s">
        <v>332</v>
      </c>
      <c r="B56" s="105"/>
      <c r="C56" s="106">
        <v>1</v>
      </c>
      <c r="D56" s="106">
        <v>2</v>
      </c>
      <c r="E56" s="106">
        <v>3</v>
      </c>
      <c r="F56" s="106">
        <v>4</v>
      </c>
      <c r="G56" s="106">
        <v>5</v>
      </c>
      <c r="H56" s="106">
        <v>6</v>
      </c>
      <c r="I56" s="106">
        <v>7</v>
      </c>
      <c r="J56" s="106">
        <v>8</v>
      </c>
      <c r="K56" s="106">
        <v>9</v>
      </c>
      <c r="L56" s="106">
        <v>10</v>
      </c>
      <c r="M56" s="106">
        <v>11</v>
      </c>
      <c r="N56" s="106">
        <v>12</v>
      </c>
      <c r="O56" s="104"/>
      <c r="Q56" s="125"/>
      <c r="R56" s="106" t="s">
        <v>326</v>
      </c>
      <c r="S56" s="146">
        <f t="shared" ref="S56:AD56" si="9">2.8922*C69-0.0252</f>
        <v>0.1787001</v>
      </c>
      <c r="T56" s="146">
        <f t="shared" si="9"/>
        <v>0.2567895</v>
      </c>
      <c r="U56" s="146">
        <f t="shared" si="9"/>
        <v>0.19026889999999994</v>
      </c>
      <c r="V56" s="146">
        <f t="shared" si="9"/>
        <v>0.20183769999999995</v>
      </c>
      <c r="W56" s="146">
        <f t="shared" si="9"/>
        <v>0.32041789999999998</v>
      </c>
      <c r="X56" s="146">
        <f t="shared" si="9"/>
        <v>0.31463349999999995</v>
      </c>
      <c r="Y56" s="146">
        <f t="shared" si="9"/>
        <v>0.25389729999999999</v>
      </c>
      <c r="Z56" s="146">
        <f t="shared" si="9"/>
        <v>0.29149589999999997</v>
      </c>
      <c r="AA56" s="146">
        <f t="shared" si="9"/>
        <v>0.24522070000000001</v>
      </c>
      <c r="AB56" s="146">
        <f t="shared" si="9"/>
        <v>0.2278675</v>
      </c>
      <c r="AC56" s="146">
        <f t="shared" si="9"/>
        <v>0.21919089999999997</v>
      </c>
      <c r="AD56" s="146">
        <f t="shared" si="9"/>
        <v>0.23654409999999998</v>
      </c>
      <c r="AE56" s="114">
        <v>562</v>
      </c>
    </row>
    <row r="57" spans="1:31" x14ac:dyDescent="0.2">
      <c r="A57" s="104"/>
      <c r="B57" s="106" t="s">
        <v>324</v>
      </c>
      <c r="C57" s="144">
        <f>C36-$I$44</f>
        <v>0.64749999999999996</v>
      </c>
      <c r="D57" s="144">
        <f t="shared" ref="D57:I57" si="10">D36-$I$44</f>
        <v>0.37249999999999994</v>
      </c>
      <c r="E57" s="144">
        <f t="shared" si="10"/>
        <v>0.18549999999999997</v>
      </c>
      <c r="F57" s="144">
        <f t="shared" si="10"/>
        <v>9.35E-2</v>
      </c>
      <c r="G57" s="144">
        <f t="shared" si="10"/>
        <v>4.6499999999999986E-2</v>
      </c>
      <c r="H57" s="144">
        <f t="shared" si="10"/>
        <v>2.1499999999999991E-2</v>
      </c>
      <c r="I57" s="144">
        <f t="shared" si="10"/>
        <v>-5.0000000000000044E-4</v>
      </c>
      <c r="J57" s="113"/>
      <c r="K57" s="113"/>
      <c r="L57" s="113"/>
      <c r="M57" s="113"/>
      <c r="N57" s="113"/>
      <c r="O57" s="114">
        <v>562</v>
      </c>
      <c r="Q57" s="125"/>
      <c r="R57" s="106" t="s">
        <v>327</v>
      </c>
      <c r="S57" s="146">
        <f t="shared" ref="S57:AD57" si="11">2.8922*C70-0.0252</f>
        <v>0.29728029999999994</v>
      </c>
      <c r="T57" s="146">
        <f t="shared" si="11"/>
        <v>0.24811289999999997</v>
      </c>
      <c r="U57" s="146">
        <f t="shared" si="11"/>
        <v>0.25100509999999998</v>
      </c>
      <c r="V57" s="146">
        <f t="shared" si="11"/>
        <v>0.2423285</v>
      </c>
      <c r="W57" s="146">
        <f t="shared" si="11"/>
        <v>0.23075969999999996</v>
      </c>
      <c r="X57" s="146">
        <f t="shared" si="11"/>
        <v>0.23365189999999997</v>
      </c>
      <c r="Y57" s="146">
        <f t="shared" si="11"/>
        <v>0.17002349999999999</v>
      </c>
      <c r="Z57" s="146">
        <f t="shared" si="11"/>
        <v>0.22208309999999998</v>
      </c>
      <c r="AA57" s="146">
        <f t="shared" si="11"/>
        <v>0.20472989999999996</v>
      </c>
      <c r="AB57" s="146">
        <f t="shared" si="11"/>
        <v>0.19316109999999995</v>
      </c>
      <c r="AC57" s="146">
        <f t="shared" si="11"/>
        <v>0.18159230000000001</v>
      </c>
      <c r="AD57" s="146">
        <f t="shared" si="11"/>
        <v>0.19316109999999995</v>
      </c>
      <c r="AE57" s="114">
        <v>562</v>
      </c>
    </row>
    <row r="58" spans="1:31" x14ac:dyDescent="0.2">
      <c r="A58" s="104"/>
      <c r="B58" s="106" t="s">
        <v>325</v>
      </c>
      <c r="C58" s="144">
        <f t="shared" ref="C58:N58" si="12">C37-$I$44</f>
        <v>0.10050000000000001</v>
      </c>
      <c r="D58" s="144">
        <f t="shared" si="12"/>
        <v>8.5499999999999993E-2</v>
      </c>
      <c r="E58" s="144">
        <f t="shared" si="12"/>
        <v>8.1499999999999989E-2</v>
      </c>
      <c r="F58" s="144">
        <f t="shared" si="12"/>
        <v>0.10150000000000001</v>
      </c>
      <c r="G58" s="144">
        <f t="shared" si="12"/>
        <v>9.7500000000000003E-2</v>
      </c>
      <c r="H58" s="144">
        <f t="shared" si="12"/>
        <v>0.11049999999999999</v>
      </c>
      <c r="I58" s="144">
        <f t="shared" si="12"/>
        <v>0.11649999999999999</v>
      </c>
      <c r="J58" s="144">
        <f t="shared" si="12"/>
        <v>0.11649999999999999</v>
      </c>
      <c r="K58" s="144">
        <f t="shared" si="12"/>
        <v>9.9500000000000005E-2</v>
      </c>
      <c r="L58" s="144">
        <f t="shared" si="12"/>
        <v>0.10350000000000001</v>
      </c>
      <c r="M58" s="144">
        <f t="shared" si="12"/>
        <v>9.7500000000000003E-2</v>
      </c>
      <c r="N58" s="144">
        <f t="shared" si="12"/>
        <v>8.9499999999999996E-2</v>
      </c>
      <c r="O58" s="114">
        <v>562</v>
      </c>
      <c r="Q58" s="125"/>
      <c r="R58" s="106" t="s">
        <v>328</v>
      </c>
      <c r="S58" s="146">
        <f t="shared" ref="S58:AD58" si="13">2.8922*C71-0.0252</f>
        <v>0.40139949999999996</v>
      </c>
      <c r="T58" s="146">
        <f t="shared" si="13"/>
        <v>0.35801650000000002</v>
      </c>
      <c r="U58" s="146">
        <f t="shared" si="13"/>
        <v>0.37536969999999992</v>
      </c>
      <c r="V58" s="146">
        <f t="shared" si="13"/>
        <v>0.34644769999999997</v>
      </c>
      <c r="W58" s="146">
        <f t="shared" si="13"/>
        <v>0.40139949999999996</v>
      </c>
      <c r="X58" s="146">
        <f t="shared" si="13"/>
        <v>0.36958530000000001</v>
      </c>
      <c r="Y58" s="146">
        <f t="shared" si="13"/>
        <v>0.37247749999999996</v>
      </c>
      <c r="Z58" s="146">
        <f t="shared" si="13"/>
        <v>0.32909449999999996</v>
      </c>
      <c r="AA58" s="146">
        <f t="shared" si="13"/>
        <v>0.38983069999999997</v>
      </c>
      <c r="AB58" s="146">
        <f t="shared" si="13"/>
        <v>0.31463349999999995</v>
      </c>
      <c r="AC58" s="146">
        <f t="shared" si="13"/>
        <v>0.30306469999999996</v>
      </c>
      <c r="AD58" s="146">
        <f t="shared" si="13"/>
        <v>0.28281929999999994</v>
      </c>
      <c r="AE58" s="114">
        <v>562</v>
      </c>
    </row>
    <row r="59" spans="1:31" x14ac:dyDescent="0.2">
      <c r="A59" s="104"/>
      <c r="B59" s="106" t="s">
        <v>326</v>
      </c>
      <c r="C59" s="144">
        <f t="shared" ref="C59:N59" si="14">C38-$I$44</f>
        <v>6.8500000000000005E-2</v>
      </c>
      <c r="D59" s="144">
        <f t="shared" si="14"/>
        <v>8.5499999999999993E-2</v>
      </c>
      <c r="E59" s="144">
        <f t="shared" si="14"/>
        <v>6.9500000000000006E-2</v>
      </c>
      <c r="F59" s="144">
        <f t="shared" si="14"/>
        <v>6.7500000000000004E-2</v>
      </c>
      <c r="G59" s="144">
        <f t="shared" si="14"/>
        <v>0.10050000000000001</v>
      </c>
      <c r="H59" s="144">
        <f t="shared" si="14"/>
        <v>0.10350000000000001</v>
      </c>
      <c r="I59" s="144">
        <f t="shared" si="14"/>
        <v>7.5499999999999984E-2</v>
      </c>
      <c r="J59" s="144">
        <f t="shared" si="14"/>
        <v>9.5500000000000002E-2</v>
      </c>
      <c r="K59" s="144">
        <f t="shared" si="14"/>
        <v>8.5499999999999993E-2</v>
      </c>
      <c r="L59" s="144">
        <f t="shared" si="14"/>
        <v>7.4499999999999983E-2</v>
      </c>
      <c r="M59" s="144">
        <f t="shared" si="14"/>
        <v>7.7499999999999986E-2</v>
      </c>
      <c r="N59" s="144">
        <f t="shared" si="14"/>
        <v>8.249999999999999E-2</v>
      </c>
      <c r="O59" s="114">
        <v>562</v>
      </c>
      <c r="Q59" s="125"/>
      <c r="R59" s="106" t="s">
        <v>329</v>
      </c>
      <c r="S59" s="146">
        <f t="shared" ref="S59:AD59" si="15">2.8922*C72-0.0252</f>
        <v>0.3406633</v>
      </c>
      <c r="T59" s="146">
        <f t="shared" si="15"/>
        <v>0.30595689999999998</v>
      </c>
      <c r="U59" s="146">
        <f t="shared" si="15"/>
        <v>0.3406633</v>
      </c>
      <c r="V59" s="146">
        <f t="shared" si="15"/>
        <v>0.33777109999999999</v>
      </c>
      <c r="W59" s="146">
        <f t="shared" si="15"/>
        <v>0.32909449999999996</v>
      </c>
      <c r="X59" s="146">
        <f t="shared" si="15"/>
        <v>0.34644769999999997</v>
      </c>
      <c r="Y59" s="146">
        <f t="shared" si="15"/>
        <v>0.34644769999999997</v>
      </c>
      <c r="Z59" s="146">
        <f t="shared" si="15"/>
        <v>0.33198669999999997</v>
      </c>
      <c r="AA59" s="146">
        <f t="shared" si="15"/>
        <v>0.33777109999999999</v>
      </c>
      <c r="AB59" s="146">
        <f t="shared" si="15"/>
        <v>0.2567895</v>
      </c>
      <c r="AC59" s="146">
        <f t="shared" si="15"/>
        <v>0.27992710000000004</v>
      </c>
      <c r="AD59" s="146">
        <f t="shared" si="15"/>
        <v>0.20762209999999995</v>
      </c>
      <c r="AE59" s="114">
        <v>562</v>
      </c>
    </row>
    <row r="60" spans="1:31" x14ac:dyDescent="0.2">
      <c r="A60" s="104"/>
      <c r="B60" s="106" t="s">
        <v>327</v>
      </c>
      <c r="C60" s="144">
        <f t="shared" ref="C60:N60" si="16">C39-$I$44</f>
        <v>8.5499999999999993E-2</v>
      </c>
      <c r="D60" s="144">
        <f t="shared" si="16"/>
        <v>9.2499999999999999E-2</v>
      </c>
      <c r="E60" s="144">
        <f t="shared" si="16"/>
        <v>8.5499999999999993E-2</v>
      </c>
      <c r="F60" s="144">
        <f t="shared" si="16"/>
        <v>7.7499999999999986E-2</v>
      </c>
      <c r="G60" s="144">
        <f t="shared" si="16"/>
        <v>7.350000000000001E-2</v>
      </c>
      <c r="H60" s="144">
        <f t="shared" si="16"/>
        <v>6.9500000000000006E-2</v>
      </c>
      <c r="I60" s="144">
        <f t="shared" si="16"/>
        <v>5.9499999999999997E-2</v>
      </c>
      <c r="J60" s="144">
        <f t="shared" si="16"/>
        <v>7.2500000000000009E-2</v>
      </c>
      <c r="K60" s="144">
        <f t="shared" si="16"/>
        <v>7.9499999999999987E-2</v>
      </c>
      <c r="L60" s="144">
        <f t="shared" si="16"/>
        <v>6.5500000000000003E-2</v>
      </c>
      <c r="M60" s="144">
        <f t="shared" si="16"/>
        <v>6.25E-2</v>
      </c>
      <c r="N60" s="144">
        <f t="shared" si="16"/>
        <v>7.350000000000001E-2</v>
      </c>
      <c r="O60" s="114">
        <v>562</v>
      </c>
      <c r="Q60" s="125"/>
      <c r="R60" s="106" t="s">
        <v>330</v>
      </c>
      <c r="S60" s="113"/>
      <c r="T60" s="113"/>
      <c r="U60" s="113"/>
      <c r="V60" s="113"/>
      <c r="W60" s="113"/>
      <c r="X60" s="113"/>
      <c r="Y60" s="113"/>
      <c r="Z60" s="113"/>
      <c r="AA60" s="113"/>
      <c r="AB60" s="113"/>
      <c r="AC60" s="113"/>
      <c r="AD60" s="113"/>
      <c r="AE60" s="114">
        <v>562</v>
      </c>
    </row>
    <row r="61" spans="1:31" x14ac:dyDescent="0.2">
      <c r="A61" s="104"/>
      <c r="B61" s="106" t="s">
        <v>328</v>
      </c>
      <c r="C61" s="144">
        <f t="shared" ref="C61:N61" si="17">C40-$I$44</f>
        <v>0.13550000000000001</v>
      </c>
      <c r="D61" s="144">
        <f t="shared" si="17"/>
        <v>0.14049999999999999</v>
      </c>
      <c r="E61" s="144">
        <f t="shared" si="17"/>
        <v>0.13949999999999999</v>
      </c>
      <c r="F61" s="144">
        <f t="shared" si="17"/>
        <v>0.11849999999999999</v>
      </c>
      <c r="G61" s="144">
        <f t="shared" si="17"/>
        <v>0.1195</v>
      </c>
      <c r="H61" s="144">
        <f t="shared" si="17"/>
        <v>0.1195</v>
      </c>
      <c r="I61" s="144">
        <f t="shared" si="17"/>
        <v>0.1245</v>
      </c>
      <c r="J61" s="144">
        <f t="shared" si="17"/>
        <v>0.11249999999999999</v>
      </c>
      <c r="K61" s="144">
        <f t="shared" si="17"/>
        <v>0.14249999999999999</v>
      </c>
      <c r="L61" s="144">
        <f t="shared" si="17"/>
        <v>0.11149999999999999</v>
      </c>
      <c r="M61" s="144">
        <f t="shared" si="17"/>
        <v>0.10849999999999999</v>
      </c>
      <c r="N61" s="144">
        <f t="shared" si="17"/>
        <v>0.10550000000000001</v>
      </c>
      <c r="O61" s="114">
        <v>562</v>
      </c>
      <c r="Q61" s="125"/>
      <c r="R61" s="106" t="s">
        <v>331</v>
      </c>
      <c r="S61" s="146">
        <f t="shared" ref="S61:AD61" si="18">2.8922*C74-0.0252</f>
        <v>0.25100509999999998</v>
      </c>
      <c r="T61" s="146">
        <f t="shared" si="18"/>
        <v>0.21919089999999997</v>
      </c>
      <c r="U61" s="146">
        <f t="shared" si="18"/>
        <v>0.23365189999999997</v>
      </c>
      <c r="V61" s="146">
        <f t="shared" si="18"/>
        <v>0.28281929999999994</v>
      </c>
      <c r="W61" s="146">
        <f t="shared" si="18"/>
        <v>0.31463349999999995</v>
      </c>
      <c r="X61" s="146">
        <f t="shared" si="18"/>
        <v>0.23943629999999999</v>
      </c>
      <c r="Y61" s="146">
        <f t="shared" si="18"/>
        <v>0.23654409999999998</v>
      </c>
      <c r="Z61" s="146">
        <f t="shared" si="18"/>
        <v>0.26257390000000003</v>
      </c>
      <c r="AA61" s="146">
        <f t="shared" si="18"/>
        <v>0.22497529999999999</v>
      </c>
      <c r="AB61" s="146">
        <f t="shared" si="18"/>
        <v>0.22497529999999999</v>
      </c>
      <c r="AC61" s="146">
        <f t="shared" si="18"/>
        <v>0.23365189999999997</v>
      </c>
      <c r="AD61" s="146">
        <f t="shared" si="18"/>
        <v>0.22208309999999998</v>
      </c>
      <c r="AE61" s="114">
        <v>562</v>
      </c>
    </row>
    <row r="62" spans="1:31" x14ac:dyDescent="0.2">
      <c r="A62" s="104"/>
      <c r="B62" s="106" t="s">
        <v>329</v>
      </c>
      <c r="C62" s="144">
        <f t="shared" ref="C62:N62" si="19">C41-$I$44</f>
        <v>0.11249999999999999</v>
      </c>
      <c r="D62" s="144">
        <f t="shared" si="19"/>
        <v>0.10849999999999999</v>
      </c>
      <c r="E62" s="144">
        <f t="shared" si="19"/>
        <v>0.11049999999999999</v>
      </c>
      <c r="F62" s="144">
        <f t="shared" si="19"/>
        <v>0.11449999999999999</v>
      </c>
      <c r="G62" s="144">
        <f t="shared" si="19"/>
        <v>0.11249999999999999</v>
      </c>
      <c r="H62" s="144">
        <f t="shared" si="19"/>
        <v>0.11449999999999999</v>
      </c>
      <c r="I62" s="144">
        <f t="shared" si="19"/>
        <v>0.1245</v>
      </c>
      <c r="J62" s="144">
        <f t="shared" si="19"/>
        <v>0.1245</v>
      </c>
      <c r="K62" s="144">
        <f t="shared" si="19"/>
        <v>0.11649999999999999</v>
      </c>
      <c r="L62" s="144">
        <f t="shared" si="19"/>
        <v>9.1499999999999998E-2</v>
      </c>
      <c r="M62" s="144">
        <f t="shared" si="19"/>
        <v>9.5500000000000002E-2</v>
      </c>
      <c r="N62" s="144">
        <f t="shared" si="19"/>
        <v>8.6499999999999994E-2</v>
      </c>
      <c r="O62" s="114">
        <v>562</v>
      </c>
    </row>
    <row r="63" spans="1:31" x14ac:dyDescent="0.2">
      <c r="A63" s="104"/>
      <c r="B63" s="106" t="s">
        <v>330</v>
      </c>
      <c r="C63" s="113"/>
      <c r="D63" s="113"/>
      <c r="E63" s="113"/>
      <c r="F63" s="113"/>
      <c r="G63" s="113"/>
      <c r="H63" s="113"/>
      <c r="I63" s="113"/>
      <c r="J63" s="113"/>
      <c r="K63" s="113"/>
      <c r="L63" s="113"/>
      <c r="M63" s="113"/>
      <c r="N63" s="113"/>
      <c r="O63" s="114">
        <v>562</v>
      </c>
      <c r="P63" s="307" t="s">
        <v>416</v>
      </c>
      <c r="Q63" s="307"/>
      <c r="R63" s="307"/>
      <c r="S63" s="307"/>
    </row>
    <row r="64" spans="1:31" x14ac:dyDescent="0.2">
      <c r="A64" s="125"/>
      <c r="B64" s="106" t="s">
        <v>331</v>
      </c>
      <c r="C64" s="144">
        <f t="shared" ref="C64:N64" si="20">C43-$I$44</f>
        <v>9.2499999999999999E-2</v>
      </c>
      <c r="D64" s="144">
        <f t="shared" si="20"/>
        <v>9.9500000000000005E-2</v>
      </c>
      <c r="E64" s="144">
        <f t="shared" si="20"/>
        <v>9.0499999999999997E-2</v>
      </c>
      <c r="F64" s="144">
        <f t="shared" si="20"/>
        <v>8.7499999999999994E-2</v>
      </c>
      <c r="G64" s="144">
        <f t="shared" si="20"/>
        <v>8.6499999999999994E-2</v>
      </c>
      <c r="H64" s="144">
        <f t="shared" si="20"/>
        <v>9.5500000000000002E-2</v>
      </c>
      <c r="I64" s="144">
        <f t="shared" si="20"/>
        <v>7.9499999999999987E-2</v>
      </c>
      <c r="J64" s="144">
        <f t="shared" si="20"/>
        <v>8.9499999999999996E-2</v>
      </c>
      <c r="K64" s="144">
        <f t="shared" si="20"/>
        <v>8.5499999999999993E-2</v>
      </c>
      <c r="L64" s="144">
        <f t="shared" si="20"/>
        <v>8.3499999999999991E-2</v>
      </c>
      <c r="M64" s="144">
        <f t="shared" si="20"/>
        <v>8.6499999999999994E-2</v>
      </c>
      <c r="N64" s="144">
        <f t="shared" si="20"/>
        <v>8.0499999999999988E-2</v>
      </c>
      <c r="O64" s="114">
        <v>562</v>
      </c>
    </row>
    <row r="65" spans="1:30" ht="16" thickBot="1" x14ac:dyDescent="0.25">
      <c r="A65" s="125"/>
      <c r="B65" s="125"/>
      <c r="C65" s="125"/>
      <c r="D65" s="125"/>
      <c r="E65" s="125"/>
      <c r="F65" s="125"/>
      <c r="G65" s="125"/>
      <c r="H65" s="125"/>
      <c r="I65" s="125"/>
      <c r="J65" s="125"/>
      <c r="K65" s="125"/>
      <c r="L65" s="125"/>
      <c r="M65" s="125"/>
      <c r="N65" s="125"/>
      <c r="O65" s="125"/>
      <c r="R65" s="140"/>
      <c r="S65" s="143">
        <v>1</v>
      </c>
      <c r="T65" s="143">
        <v>2</v>
      </c>
      <c r="U65" s="143">
        <v>3</v>
      </c>
      <c r="V65" s="143">
        <v>4</v>
      </c>
      <c r="W65" s="143">
        <v>5</v>
      </c>
      <c r="X65" s="143">
        <v>6</v>
      </c>
      <c r="Y65" s="143">
        <v>7</v>
      </c>
      <c r="Z65" s="143">
        <v>8</v>
      </c>
      <c r="AA65" s="143">
        <v>9</v>
      </c>
      <c r="AB65" s="143">
        <v>10</v>
      </c>
      <c r="AC65" s="143">
        <v>11</v>
      </c>
      <c r="AD65" s="143">
        <v>12</v>
      </c>
    </row>
    <row r="66" spans="1:30" ht="16" x14ac:dyDescent="0.2">
      <c r="A66" s="125" t="s">
        <v>303</v>
      </c>
      <c r="B66" s="105"/>
      <c r="C66" s="106">
        <v>1</v>
      </c>
      <c r="D66" s="106">
        <v>2</v>
      </c>
      <c r="E66" s="106">
        <v>3</v>
      </c>
      <c r="F66" s="106">
        <v>4</v>
      </c>
      <c r="G66" s="106">
        <v>5</v>
      </c>
      <c r="H66" s="106">
        <v>6</v>
      </c>
      <c r="I66" s="106">
        <v>7</v>
      </c>
      <c r="J66" s="106">
        <v>8</v>
      </c>
      <c r="K66" s="106">
        <v>9</v>
      </c>
      <c r="L66" s="106">
        <v>10</v>
      </c>
      <c r="M66" s="106">
        <v>11</v>
      </c>
      <c r="N66" s="106">
        <v>12</v>
      </c>
      <c r="O66" s="104"/>
      <c r="R66" s="141" t="s">
        <v>324</v>
      </c>
      <c r="S66" s="133">
        <f>AVERAGE(S44,S54)</f>
        <v>1.9631413750000002</v>
      </c>
      <c r="T66" s="133">
        <f t="shared" ref="T66:Y66" si="21">AVERAGE(T44,T54)</f>
        <v>1.048686725</v>
      </c>
      <c r="U66" s="133">
        <f t="shared" si="21"/>
        <v>0.52363057499999988</v>
      </c>
      <c r="V66" s="133">
        <f t="shared" si="21"/>
        <v>0.27277667500000002</v>
      </c>
      <c r="W66" s="133">
        <f t="shared" si="21"/>
        <v>0.11618832499999997</v>
      </c>
      <c r="X66" s="133">
        <f t="shared" si="21"/>
        <v>4.0680974999999973E-2</v>
      </c>
      <c r="Y66" s="133">
        <f t="shared" si="21"/>
        <v>-2.7385124999999996E-2</v>
      </c>
      <c r="Z66" s="126"/>
      <c r="AA66" s="126"/>
      <c r="AB66" s="126"/>
      <c r="AC66" s="126"/>
      <c r="AD66" s="127"/>
    </row>
    <row r="67" spans="1:30" ht="16" x14ac:dyDescent="0.2">
      <c r="A67" s="125"/>
      <c r="B67" s="106" t="s">
        <v>324</v>
      </c>
      <c r="C67" s="146">
        <f t="shared" ref="C67:I67" si="22">C46-$I$44</f>
        <v>0.69750000000000001</v>
      </c>
      <c r="D67" s="146">
        <f t="shared" si="22"/>
        <v>0.35350000000000004</v>
      </c>
      <c r="E67" s="146">
        <f t="shared" si="22"/>
        <v>0.18649999999999997</v>
      </c>
      <c r="F67" s="146">
        <f t="shared" si="22"/>
        <v>0.10949999999999999</v>
      </c>
      <c r="G67" s="146">
        <f t="shared" si="22"/>
        <v>5.0499999999999989E-2</v>
      </c>
      <c r="H67" s="146">
        <f t="shared" si="22"/>
        <v>2.4499999999999994E-2</v>
      </c>
      <c r="I67" s="146">
        <f t="shared" si="22"/>
        <v>5.0000000000000044E-4</v>
      </c>
      <c r="J67" s="113"/>
      <c r="K67" s="113"/>
      <c r="L67" s="113"/>
      <c r="M67" s="113"/>
      <c r="N67" s="113"/>
      <c r="O67" s="114">
        <v>562</v>
      </c>
      <c r="R67" s="141" t="s">
        <v>325</v>
      </c>
      <c r="S67" s="135">
        <f>AVERAGE(S45,S55)</f>
        <v>0.29495992500000001</v>
      </c>
      <c r="T67" s="135">
        <f t="shared" ref="T67:AD67" si="23">AVERAGE(T45,T55)</f>
        <v>0.24473877500000002</v>
      </c>
      <c r="U67" s="135">
        <f t="shared" si="23"/>
        <v>0.22999677499999999</v>
      </c>
      <c r="V67" s="135">
        <f t="shared" si="23"/>
        <v>0.28924577499999998</v>
      </c>
      <c r="W67" s="135">
        <f t="shared" si="23"/>
        <v>0.28173427499999998</v>
      </c>
      <c r="X67" s="135">
        <f t="shared" si="23"/>
        <v>0.31880002499999999</v>
      </c>
      <c r="Y67" s="135">
        <f t="shared" si="23"/>
        <v>0.31343712499999998</v>
      </c>
      <c r="Z67" s="135">
        <f t="shared" si="23"/>
        <v>0.32645202499999998</v>
      </c>
      <c r="AA67" s="135">
        <f t="shared" si="23"/>
        <v>0.26452157500000001</v>
      </c>
      <c r="AB67" s="135">
        <f t="shared" si="23"/>
        <v>0.29372457499999999</v>
      </c>
      <c r="AC67" s="135">
        <f t="shared" si="23"/>
        <v>0.27016547499999999</v>
      </c>
      <c r="AD67" s="135">
        <f t="shared" si="23"/>
        <v>0.27683397499999995</v>
      </c>
    </row>
    <row r="68" spans="1:30" ht="16" x14ac:dyDescent="0.2">
      <c r="A68" s="125"/>
      <c r="B68" s="106" t="s">
        <v>325</v>
      </c>
      <c r="C68" s="146">
        <f t="shared" ref="C68:N68" si="24">C47-$I$44</f>
        <v>0.11749999999999999</v>
      </c>
      <c r="D68" s="146">
        <f t="shared" si="24"/>
        <v>9.8500000000000004E-2</v>
      </c>
      <c r="E68" s="146">
        <f t="shared" si="24"/>
        <v>9.2499999999999999E-2</v>
      </c>
      <c r="F68" s="146">
        <f t="shared" si="24"/>
        <v>0.11249999999999999</v>
      </c>
      <c r="G68" s="146">
        <f t="shared" si="24"/>
        <v>0.11149999999999999</v>
      </c>
      <c r="H68" s="146">
        <f t="shared" si="24"/>
        <v>0.1235</v>
      </c>
      <c r="I68" s="146">
        <f t="shared" si="24"/>
        <v>0.11349999999999999</v>
      </c>
      <c r="J68" s="146">
        <f t="shared" si="24"/>
        <v>0.1225</v>
      </c>
      <c r="K68" s="146">
        <f t="shared" si="24"/>
        <v>9.7500000000000003E-2</v>
      </c>
      <c r="L68" s="146">
        <f t="shared" si="24"/>
        <v>0.11349999999999999</v>
      </c>
      <c r="M68" s="146">
        <f t="shared" si="24"/>
        <v>0.10350000000000001</v>
      </c>
      <c r="N68" s="146">
        <f t="shared" si="24"/>
        <v>0.11649999999999999</v>
      </c>
      <c r="O68" s="114">
        <v>562</v>
      </c>
      <c r="R68" s="141" t="s">
        <v>326</v>
      </c>
      <c r="S68" s="135">
        <f t="shared" ref="S68:AD68" si="25">AVERAGE(S46,S56)</f>
        <v>0.17847002500000003</v>
      </c>
      <c r="T68" s="135">
        <f t="shared" si="25"/>
        <v>0.24329267500000001</v>
      </c>
      <c r="U68" s="135">
        <f t="shared" si="25"/>
        <v>0.185770775</v>
      </c>
      <c r="V68" s="135">
        <f t="shared" si="25"/>
        <v>0.18852247499999999</v>
      </c>
      <c r="W68" s="135">
        <f t="shared" si="25"/>
        <v>0.29785212500000002</v>
      </c>
      <c r="X68" s="135">
        <f t="shared" si="25"/>
        <v>0.29950897499999996</v>
      </c>
      <c r="Y68" s="135">
        <f t="shared" si="25"/>
        <v>0.22668307499999998</v>
      </c>
      <c r="Z68" s="135">
        <f t="shared" si="25"/>
        <v>0.27580937500000002</v>
      </c>
      <c r="AA68" s="135">
        <f t="shared" si="25"/>
        <v>0.23750827499999999</v>
      </c>
      <c r="AB68" s="135">
        <f t="shared" si="25"/>
        <v>0.21215182499999999</v>
      </c>
      <c r="AC68" s="135">
        <f t="shared" si="25"/>
        <v>0.21236257499999997</v>
      </c>
      <c r="AD68" s="135">
        <f t="shared" si="25"/>
        <v>0.22862092499999997</v>
      </c>
    </row>
    <row r="69" spans="1:30" ht="16" x14ac:dyDescent="0.2">
      <c r="A69" s="125"/>
      <c r="B69" s="106" t="s">
        <v>326</v>
      </c>
      <c r="C69" s="146">
        <f t="shared" ref="C69:N69" si="26">C48-$I$44</f>
        <v>7.0500000000000007E-2</v>
      </c>
      <c r="D69" s="146">
        <f t="shared" si="26"/>
        <v>9.7500000000000003E-2</v>
      </c>
      <c r="E69" s="146">
        <f t="shared" si="26"/>
        <v>7.4499999999999983E-2</v>
      </c>
      <c r="F69" s="146">
        <f t="shared" si="26"/>
        <v>7.8499999999999986E-2</v>
      </c>
      <c r="G69" s="146">
        <f t="shared" si="26"/>
        <v>0.1195</v>
      </c>
      <c r="H69" s="146">
        <f t="shared" si="26"/>
        <v>0.11749999999999999</v>
      </c>
      <c r="I69" s="146">
        <f t="shared" si="26"/>
        <v>9.6500000000000002E-2</v>
      </c>
      <c r="J69" s="146">
        <f t="shared" si="26"/>
        <v>0.10949999999999999</v>
      </c>
      <c r="K69" s="146">
        <f t="shared" si="26"/>
        <v>9.35E-2</v>
      </c>
      <c r="L69" s="146">
        <f t="shared" si="26"/>
        <v>8.7499999999999994E-2</v>
      </c>
      <c r="M69" s="146">
        <f t="shared" si="26"/>
        <v>8.4499999999999992E-2</v>
      </c>
      <c r="N69" s="146">
        <f t="shared" si="26"/>
        <v>9.0499999999999997E-2</v>
      </c>
      <c r="O69" s="114">
        <v>562</v>
      </c>
      <c r="R69" s="142" t="s">
        <v>327</v>
      </c>
      <c r="S69" s="135">
        <f t="shared" ref="S69:AD69" si="27">AVERAGE(S47,S57)</f>
        <v>0.26353807499999998</v>
      </c>
      <c r="T69" s="135">
        <f t="shared" si="27"/>
        <v>0.24956882499999999</v>
      </c>
      <c r="U69" s="135">
        <f t="shared" si="27"/>
        <v>0.240400475</v>
      </c>
      <c r="V69" s="135">
        <f t="shared" si="27"/>
        <v>0.22393137499999999</v>
      </c>
      <c r="W69" s="135">
        <f t="shared" si="27"/>
        <v>0.21208157499999999</v>
      </c>
      <c r="X69" s="135">
        <f t="shared" si="27"/>
        <v>0.207462275</v>
      </c>
      <c r="Y69" s="135">
        <f t="shared" si="27"/>
        <v>0.16048457500000002</v>
      </c>
      <c r="Z69" s="135">
        <f t="shared" si="27"/>
        <v>0.20622692500000001</v>
      </c>
      <c r="AA69" s="135">
        <f t="shared" si="27"/>
        <v>0.20816477499999997</v>
      </c>
      <c r="AB69" s="135">
        <f t="shared" si="27"/>
        <v>0.18115147499999998</v>
      </c>
      <c r="AC69" s="135">
        <f t="shared" si="27"/>
        <v>0.17081802500000001</v>
      </c>
      <c r="AD69" s="135">
        <f t="shared" si="27"/>
        <v>0.193282275</v>
      </c>
    </row>
    <row r="70" spans="1:30" ht="16" x14ac:dyDescent="0.2">
      <c r="A70" s="125"/>
      <c r="B70" s="106" t="s">
        <v>327</v>
      </c>
      <c r="C70" s="146">
        <f t="shared" ref="C70:N70" si="28">C49-$I$44</f>
        <v>0.11149999999999999</v>
      </c>
      <c r="D70" s="146">
        <f t="shared" si="28"/>
        <v>9.4500000000000001E-2</v>
      </c>
      <c r="E70" s="146">
        <f t="shared" si="28"/>
        <v>9.5500000000000002E-2</v>
      </c>
      <c r="F70" s="146">
        <f t="shared" si="28"/>
        <v>9.2499999999999999E-2</v>
      </c>
      <c r="G70" s="146">
        <f t="shared" si="28"/>
        <v>8.8499999999999995E-2</v>
      </c>
      <c r="H70" s="146">
        <f t="shared" si="28"/>
        <v>8.9499999999999996E-2</v>
      </c>
      <c r="I70" s="146">
        <f t="shared" si="28"/>
        <v>6.7500000000000004E-2</v>
      </c>
      <c r="J70" s="146">
        <f t="shared" si="28"/>
        <v>8.5499999999999993E-2</v>
      </c>
      <c r="K70" s="146">
        <f t="shared" si="28"/>
        <v>7.9499999999999987E-2</v>
      </c>
      <c r="L70" s="146">
        <f t="shared" si="28"/>
        <v>7.5499999999999984E-2</v>
      </c>
      <c r="M70" s="146">
        <f t="shared" si="28"/>
        <v>7.1500000000000008E-2</v>
      </c>
      <c r="N70" s="146">
        <f t="shared" si="28"/>
        <v>7.5499999999999984E-2</v>
      </c>
      <c r="O70" s="114">
        <v>562</v>
      </c>
      <c r="R70" s="141" t="s">
        <v>328</v>
      </c>
      <c r="S70" s="135">
        <f t="shared" ref="S70:AD70" si="29">AVERAGE(S48,S58)</f>
        <v>0.391415175</v>
      </c>
      <c r="T70" s="135">
        <f t="shared" si="29"/>
        <v>0.37730542499999997</v>
      </c>
      <c r="U70" s="135">
        <f t="shared" si="29"/>
        <v>0.38446567499999995</v>
      </c>
      <c r="V70" s="135">
        <f t="shared" si="29"/>
        <v>0.33816132499999996</v>
      </c>
      <c r="W70" s="135">
        <f t="shared" si="29"/>
        <v>0.36715357500000001</v>
      </c>
      <c r="X70" s="135">
        <f t="shared" si="29"/>
        <v>0.351246475</v>
      </c>
      <c r="Y70" s="135">
        <f t="shared" si="29"/>
        <v>0.36027432500000001</v>
      </c>
      <c r="Z70" s="135">
        <f t="shared" si="29"/>
        <v>0.32038662499999998</v>
      </c>
      <c r="AA70" s="135">
        <f t="shared" si="29"/>
        <v>0.39624522499999998</v>
      </c>
      <c r="AB70" s="135">
        <f t="shared" si="29"/>
        <v>0.31163977499999995</v>
      </c>
      <c r="AC70" s="135">
        <f t="shared" si="29"/>
        <v>0.30130632499999999</v>
      </c>
      <c r="AD70" s="135">
        <f t="shared" si="29"/>
        <v>0.286634575</v>
      </c>
    </row>
    <row r="71" spans="1:30" ht="16" x14ac:dyDescent="0.2">
      <c r="A71" s="125"/>
      <c r="B71" s="106" t="s">
        <v>328</v>
      </c>
      <c r="C71" s="146">
        <f t="shared" ref="C71:N71" si="30">C50-$I$44</f>
        <v>0.14749999999999999</v>
      </c>
      <c r="D71" s="146">
        <f t="shared" si="30"/>
        <v>0.13250000000000001</v>
      </c>
      <c r="E71" s="146">
        <f t="shared" si="30"/>
        <v>0.13849999999999998</v>
      </c>
      <c r="F71" s="146">
        <f t="shared" si="30"/>
        <v>0.1285</v>
      </c>
      <c r="G71" s="146">
        <f t="shared" si="30"/>
        <v>0.14749999999999999</v>
      </c>
      <c r="H71" s="146">
        <f t="shared" si="30"/>
        <v>0.13650000000000001</v>
      </c>
      <c r="I71" s="146">
        <f t="shared" si="30"/>
        <v>0.13749999999999998</v>
      </c>
      <c r="J71" s="146">
        <f t="shared" si="30"/>
        <v>0.1225</v>
      </c>
      <c r="K71" s="146">
        <f t="shared" si="30"/>
        <v>0.14349999999999999</v>
      </c>
      <c r="L71" s="146">
        <f t="shared" si="30"/>
        <v>0.11749999999999999</v>
      </c>
      <c r="M71" s="146">
        <f t="shared" si="30"/>
        <v>0.11349999999999999</v>
      </c>
      <c r="N71" s="146">
        <f t="shared" si="30"/>
        <v>0.10649999999999998</v>
      </c>
      <c r="O71" s="114">
        <v>562</v>
      </c>
      <c r="R71" s="142" t="s">
        <v>329</v>
      </c>
      <c r="S71" s="135">
        <f t="shared" ref="S71:AD71" si="31">AVERAGE(S49,S59)</f>
        <v>0.326171025</v>
      </c>
      <c r="T71" s="135">
        <f t="shared" si="31"/>
        <v>0.30275242499999999</v>
      </c>
      <c r="U71" s="135">
        <f t="shared" si="31"/>
        <v>0.323138325</v>
      </c>
      <c r="V71" s="135">
        <f t="shared" si="31"/>
        <v>0.327757625</v>
      </c>
      <c r="W71" s="135">
        <f t="shared" si="31"/>
        <v>0.32038662499999998</v>
      </c>
      <c r="X71" s="135">
        <f t="shared" si="31"/>
        <v>0.33209592499999996</v>
      </c>
      <c r="Y71" s="135">
        <f t="shared" si="31"/>
        <v>0.34725942499999995</v>
      </c>
      <c r="Z71" s="135">
        <f t="shared" si="31"/>
        <v>0.34002892499999998</v>
      </c>
      <c r="AA71" s="135">
        <f t="shared" si="31"/>
        <v>0.330790325</v>
      </c>
      <c r="AB71" s="135">
        <f t="shared" si="31"/>
        <v>0.25239077500000001</v>
      </c>
      <c r="AC71" s="135">
        <f t="shared" si="31"/>
        <v>0.270024975</v>
      </c>
      <c r="AD71" s="135">
        <f t="shared" si="31"/>
        <v>0.22022532499999997</v>
      </c>
    </row>
    <row r="72" spans="1:30" ht="16" x14ac:dyDescent="0.2">
      <c r="A72" s="125"/>
      <c r="B72" s="106" t="s">
        <v>329</v>
      </c>
      <c r="C72" s="146">
        <f t="shared" ref="C72:N72" si="32">C51-$I$44</f>
        <v>0.1265</v>
      </c>
      <c r="D72" s="146">
        <f t="shared" si="32"/>
        <v>0.11449999999999999</v>
      </c>
      <c r="E72" s="146">
        <f t="shared" si="32"/>
        <v>0.1265</v>
      </c>
      <c r="F72" s="146">
        <f t="shared" si="32"/>
        <v>0.1255</v>
      </c>
      <c r="G72" s="146">
        <f t="shared" si="32"/>
        <v>0.1225</v>
      </c>
      <c r="H72" s="146">
        <f t="shared" si="32"/>
        <v>0.1285</v>
      </c>
      <c r="I72" s="146">
        <f t="shared" si="32"/>
        <v>0.1285</v>
      </c>
      <c r="J72" s="146">
        <f t="shared" si="32"/>
        <v>0.1235</v>
      </c>
      <c r="K72" s="146">
        <f t="shared" si="32"/>
        <v>0.1255</v>
      </c>
      <c r="L72" s="146">
        <f t="shared" si="32"/>
        <v>9.7500000000000003E-2</v>
      </c>
      <c r="M72" s="146">
        <f t="shared" si="32"/>
        <v>0.10550000000000001</v>
      </c>
      <c r="N72" s="146">
        <f t="shared" si="32"/>
        <v>8.0499999999999988E-2</v>
      </c>
      <c r="O72" s="114">
        <v>562</v>
      </c>
      <c r="R72" s="141" t="s">
        <v>330</v>
      </c>
      <c r="S72" s="128"/>
      <c r="T72" s="129"/>
      <c r="U72" s="129"/>
      <c r="V72" s="129"/>
      <c r="W72" s="129"/>
      <c r="X72" s="129"/>
      <c r="Y72" s="129"/>
      <c r="Z72" s="130"/>
      <c r="AA72" s="130"/>
      <c r="AB72" s="130"/>
      <c r="AC72" s="130"/>
      <c r="AD72" s="131"/>
    </row>
    <row r="73" spans="1:30" ht="16" x14ac:dyDescent="0.2">
      <c r="A73" s="125"/>
      <c r="B73" s="106" t="s">
        <v>330</v>
      </c>
      <c r="C73" s="113"/>
      <c r="D73" s="113"/>
      <c r="E73" s="113"/>
      <c r="F73" s="113"/>
      <c r="G73" s="113"/>
      <c r="H73" s="113"/>
      <c r="I73" s="113"/>
      <c r="J73" s="113"/>
      <c r="K73" s="113"/>
      <c r="L73" s="113"/>
      <c r="M73" s="113"/>
      <c r="N73" s="113"/>
      <c r="O73" s="114">
        <v>562</v>
      </c>
      <c r="R73" s="142" t="s">
        <v>331</v>
      </c>
      <c r="S73" s="135">
        <f t="shared" ref="S73:AD73" si="33">AVERAGE(S51,S61)</f>
        <v>0.251014925</v>
      </c>
      <c r="T73" s="135">
        <f t="shared" si="33"/>
        <v>0.24572227499999999</v>
      </c>
      <c r="U73" s="135">
        <f t="shared" si="33"/>
        <v>0.23930562499999997</v>
      </c>
      <c r="V73" s="135">
        <f t="shared" si="33"/>
        <v>0.25934027499999995</v>
      </c>
      <c r="W73" s="135">
        <f t="shared" si="33"/>
        <v>0.27373102499999996</v>
      </c>
      <c r="X73" s="135">
        <f t="shared" si="33"/>
        <v>0.249779575</v>
      </c>
      <c r="Y73" s="135">
        <f t="shared" si="33"/>
        <v>0.22407187499999998</v>
      </c>
      <c r="Z73" s="135">
        <f t="shared" si="33"/>
        <v>0.25225027500000002</v>
      </c>
      <c r="AA73" s="135">
        <f t="shared" si="33"/>
        <v>0.22738557500000001</v>
      </c>
      <c r="AB73" s="135">
        <f t="shared" si="33"/>
        <v>0.22435287500000001</v>
      </c>
      <c r="AC73" s="135">
        <f t="shared" si="33"/>
        <v>0.23324022499999997</v>
      </c>
      <c r="AD73" s="135">
        <f t="shared" si="33"/>
        <v>0.21835772499999997</v>
      </c>
    </row>
    <row r="74" spans="1:30" x14ac:dyDescent="0.2">
      <c r="A74" s="125"/>
      <c r="B74" s="106" t="s">
        <v>331</v>
      </c>
      <c r="C74" s="146">
        <f t="shared" ref="C74:N74" si="34">C53-$I$44</f>
        <v>9.5500000000000002E-2</v>
      </c>
      <c r="D74" s="146">
        <f t="shared" si="34"/>
        <v>8.4499999999999992E-2</v>
      </c>
      <c r="E74" s="146">
        <f t="shared" si="34"/>
        <v>8.9499999999999996E-2</v>
      </c>
      <c r="F74" s="146">
        <f t="shared" si="34"/>
        <v>0.10649999999999998</v>
      </c>
      <c r="G74" s="146">
        <f t="shared" si="34"/>
        <v>0.11749999999999999</v>
      </c>
      <c r="H74" s="146">
        <f t="shared" si="34"/>
        <v>9.1499999999999998E-2</v>
      </c>
      <c r="I74" s="146">
        <f t="shared" si="34"/>
        <v>9.0499999999999997E-2</v>
      </c>
      <c r="J74" s="146">
        <f t="shared" si="34"/>
        <v>9.9500000000000005E-2</v>
      </c>
      <c r="K74" s="146">
        <f t="shared" si="34"/>
        <v>8.6499999999999994E-2</v>
      </c>
      <c r="L74" s="146">
        <f t="shared" si="34"/>
        <v>8.6499999999999994E-2</v>
      </c>
      <c r="M74" s="146">
        <f t="shared" si="34"/>
        <v>8.9499999999999996E-2</v>
      </c>
      <c r="N74" s="146">
        <f t="shared" si="34"/>
        <v>8.5499999999999993E-2</v>
      </c>
      <c r="O74" s="114">
        <v>562</v>
      </c>
    </row>
    <row r="78" spans="1:30" x14ac:dyDescent="0.2">
      <c r="S78" s="148"/>
      <c r="T78" s="148"/>
      <c r="U78" s="148"/>
      <c r="V78" s="148"/>
    </row>
    <row r="79" spans="1:30" x14ac:dyDescent="0.2">
      <c r="S79" s="148"/>
      <c r="T79" s="148"/>
      <c r="U79" s="148"/>
      <c r="V79" s="148"/>
    </row>
    <row r="80" spans="1:30" x14ac:dyDescent="0.2">
      <c r="S80" s="148"/>
      <c r="T80" s="148"/>
      <c r="U80" s="148"/>
      <c r="V80" s="148"/>
      <c r="AD80" s="148"/>
    </row>
    <row r="81" spans="19:30" x14ac:dyDescent="0.2">
      <c r="S81" s="148"/>
      <c r="T81" s="148"/>
      <c r="U81" s="148"/>
      <c r="V81" s="148"/>
      <c r="AD81" s="148"/>
    </row>
    <row r="82" spans="19:30" x14ac:dyDescent="0.2">
      <c r="S82" s="148"/>
      <c r="T82" s="148"/>
      <c r="U82" s="148"/>
      <c r="V82" s="148"/>
      <c r="AD82" s="148"/>
    </row>
    <row r="83" spans="19:30" x14ac:dyDescent="0.2">
      <c r="S83" s="148"/>
      <c r="T83" s="148"/>
      <c r="U83" s="148"/>
      <c r="V83" s="148"/>
      <c r="AD83" s="148"/>
    </row>
    <row r="84" spans="19:30" x14ac:dyDescent="0.2">
      <c r="S84" s="148"/>
      <c r="T84" s="148"/>
      <c r="U84" s="148"/>
      <c r="V84" s="148"/>
      <c r="AD84" s="148"/>
    </row>
    <row r="85" spans="19:30" x14ac:dyDescent="0.2">
      <c r="S85" s="148"/>
      <c r="T85" s="148"/>
      <c r="U85" s="148"/>
      <c r="V85" s="148"/>
      <c r="AD85" s="148"/>
    </row>
    <row r="86" spans="19:30" x14ac:dyDescent="0.2">
      <c r="S86" s="148"/>
      <c r="T86" s="148"/>
      <c r="U86" s="148"/>
      <c r="V86" s="148"/>
      <c r="AD86" s="148"/>
    </row>
    <row r="87" spans="19:30" x14ac:dyDescent="0.2">
      <c r="S87" s="148"/>
      <c r="T87" s="148"/>
      <c r="U87" s="148"/>
      <c r="V87" s="148"/>
      <c r="AD87" s="148"/>
    </row>
    <row r="88" spans="19:30" x14ac:dyDescent="0.2">
      <c r="S88" s="148"/>
      <c r="T88" s="148"/>
      <c r="U88" s="148"/>
      <c r="V88" s="148"/>
      <c r="AD88" s="148"/>
    </row>
    <row r="89" spans="19:30" x14ac:dyDescent="0.2">
      <c r="S89" s="148"/>
      <c r="T89" s="148"/>
      <c r="U89" s="148"/>
      <c r="V89" s="148"/>
      <c r="AD89" s="148"/>
    </row>
    <row r="90" spans="19:30" x14ac:dyDescent="0.2">
      <c r="AD90" s="148"/>
    </row>
    <row r="91" spans="19:30" x14ac:dyDescent="0.2">
      <c r="AD91" s="148"/>
    </row>
  </sheetData>
  <mergeCells count="2">
    <mergeCell ref="P41:R41"/>
    <mergeCell ref="P63:S6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234"/>
  <sheetViews>
    <sheetView topLeftCell="H34" workbookViewId="0">
      <selection activeCell="AB8" sqref="AB8"/>
    </sheetView>
  </sheetViews>
  <sheetFormatPr baseColWidth="10" defaultColWidth="8.83203125" defaultRowHeight="15" x14ac:dyDescent="0.2"/>
  <cols>
    <col min="1" max="1" width="10.6640625" customWidth="1"/>
    <col min="20" max="20" width="13.33203125" customWidth="1"/>
    <col min="21" max="21" width="11.33203125" customWidth="1"/>
    <col min="25" max="25" width="11" customWidth="1"/>
    <col min="26" max="26" width="10.5" customWidth="1"/>
    <col min="27" max="27" width="11.6640625" customWidth="1"/>
  </cols>
  <sheetData>
    <row r="1" spans="1:28" x14ac:dyDescent="0.2">
      <c r="A1" s="234" t="s">
        <v>0</v>
      </c>
      <c r="B1" s="234" t="s">
        <v>1</v>
      </c>
      <c r="C1" s="234" t="s">
        <v>2</v>
      </c>
      <c r="D1" s="234" t="s">
        <v>3</v>
      </c>
      <c r="E1" s="235" t="s">
        <v>4</v>
      </c>
      <c r="F1" s="235" t="s">
        <v>5</v>
      </c>
      <c r="G1" s="234" t="s">
        <v>6</v>
      </c>
      <c r="H1" s="234" t="s">
        <v>7</v>
      </c>
      <c r="I1" s="234" t="s">
        <v>8</v>
      </c>
      <c r="J1" s="235" t="s">
        <v>9</v>
      </c>
      <c r="K1" s="235" t="s">
        <v>10</v>
      </c>
      <c r="L1" s="234" t="s">
        <v>11</v>
      </c>
      <c r="M1" s="234" t="s">
        <v>12</v>
      </c>
      <c r="N1" s="234" t="s">
        <v>13</v>
      </c>
      <c r="O1" s="234" t="s">
        <v>14</v>
      </c>
      <c r="P1" s="234" t="s">
        <v>15</v>
      </c>
      <c r="S1" s="2" t="s">
        <v>433</v>
      </c>
      <c r="T1" s="236"/>
      <c r="U1" s="236"/>
      <c r="V1" s="236"/>
      <c r="W1" s="236"/>
      <c r="X1" s="236"/>
      <c r="Y1" s="236"/>
      <c r="Z1" s="236"/>
      <c r="AA1" s="236"/>
      <c r="AB1" s="236"/>
    </row>
    <row r="2" spans="1:28" x14ac:dyDescent="0.2">
      <c r="A2" s="234" t="s">
        <v>16</v>
      </c>
      <c r="B2" s="234" t="s">
        <v>17</v>
      </c>
      <c r="C2" s="234" t="s">
        <v>18</v>
      </c>
      <c r="D2" s="234" t="s">
        <v>19</v>
      </c>
      <c r="E2" s="235">
        <v>36.200000000000003</v>
      </c>
      <c r="F2" s="235">
        <v>42.2</v>
      </c>
      <c r="G2" s="234">
        <v>0</v>
      </c>
      <c r="H2" s="234">
        <v>2.35</v>
      </c>
      <c r="I2" s="234" t="s">
        <v>20</v>
      </c>
      <c r="J2" s="235">
        <v>3980</v>
      </c>
      <c r="K2" s="235">
        <v>1540</v>
      </c>
      <c r="L2" s="234">
        <v>2.56</v>
      </c>
      <c r="M2" s="234"/>
      <c r="N2" s="234">
        <v>0</v>
      </c>
      <c r="O2" s="234" t="s">
        <v>21</v>
      </c>
      <c r="P2" s="234" t="s">
        <v>21</v>
      </c>
      <c r="S2" s="236" t="s">
        <v>189</v>
      </c>
      <c r="T2" s="236"/>
      <c r="U2" s="236"/>
      <c r="V2" s="236"/>
      <c r="W2" s="236"/>
      <c r="X2" s="236"/>
      <c r="Y2" s="236"/>
      <c r="Z2" s="236"/>
      <c r="AA2" s="236"/>
      <c r="AB2" s="236"/>
    </row>
    <row r="3" spans="1:28" x14ac:dyDescent="0.2">
      <c r="A3" s="234" t="s">
        <v>16</v>
      </c>
      <c r="B3" s="234" t="s">
        <v>17</v>
      </c>
      <c r="C3" s="234" t="s">
        <v>18</v>
      </c>
      <c r="D3" s="234" t="s">
        <v>19</v>
      </c>
      <c r="E3" s="235">
        <v>25.8</v>
      </c>
      <c r="F3" s="235">
        <v>14.2</v>
      </c>
      <c r="G3" s="234">
        <v>0</v>
      </c>
      <c r="H3" s="234">
        <v>2.36</v>
      </c>
      <c r="I3" s="234" t="s">
        <v>20</v>
      </c>
      <c r="J3" s="235">
        <v>1580</v>
      </c>
      <c r="K3" s="235">
        <v>803</v>
      </c>
      <c r="L3" s="234">
        <v>2.57</v>
      </c>
      <c r="M3" s="234"/>
      <c r="N3" s="234">
        <v>0</v>
      </c>
      <c r="O3" s="234" t="s">
        <v>21</v>
      </c>
      <c r="P3" s="234" t="s">
        <v>21</v>
      </c>
      <c r="S3" s="236" t="s">
        <v>190</v>
      </c>
      <c r="T3" s="236"/>
      <c r="U3" s="236"/>
      <c r="V3" s="236"/>
      <c r="W3" s="236"/>
      <c r="X3" s="236"/>
      <c r="Y3" s="236"/>
      <c r="Z3" s="236"/>
      <c r="AA3" s="236"/>
      <c r="AB3" s="236"/>
    </row>
    <row r="4" spans="1:28" x14ac:dyDescent="0.2">
      <c r="A4" s="234" t="s">
        <v>23</v>
      </c>
      <c r="B4" s="234" t="s">
        <v>24</v>
      </c>
      <c r="C4" s="234" t="s">
        <v>18</v>
      </c>
      <c r="D4" s="234" t="s">
        <v>19</v>
      </c>
      <c r="E4" s="235">
        <v>4010</v>
      </c>
      <c r="F4" s="235">
        <v>3590</v>
      </c>
      <c r="G4" s="234" t="s">
        <v>21</v>
      </c>
      <c r="H4" s="234">
        <v>2.35</v>
      </c>
      <c r="I4" s="234" t="s">
        <v>20</v>
      </c>
      <c r="J4" s="235">
        <v>1990000</v>
      </c>
      <c r="K4" s="235">
        <v>1340000</v>
      </c>
      <c r="L4" s="234">
        <v>2.57</v>
      </c>
      <c r="M4" s="234"/>
      <c r="N4" s="234">
        <v>0</v>
      </c>
      <c r="O4" s="234" t="s">
        <v>25</v>
      </c>
      <c r="P4" s="234" t="s">
        <v>21</v>
      </c>
      <c r="S4" s="236" t="s">
        <v>191</v>
      </c>
      <c r="T4" s="236"/>
      <c r="U4" s="236"/>
      <c r="V4" s="236"/>
      <c r="W4" s="236"/>
      <c r="X4" s="236"/>
      <c r="Y4" s="236"/>
      <c r="Z4" s="236"/>
      <c r="AA4" s="236"/>
      <c r="AB4" s="236"/>
    </row>
    <row r="5" spans="1:28" x14ac:dyDescent="0.2">
      <c r="A5" s="234" t="s">
        <v>26</v>
      </c>
      <c r="B5" s="234" t="s">
        <v>24</v>
      </c>
      <c r="C5" s="234" t="s">
        <v>18</v>
      </c>
      <c r="D5" s="234" t="s">
        <v>19</v>
      </c>
      <c r="E5" s="235">
        <v>3810</v>
      </c>
      <c r="F5" s="235">
        <v>3060</v>
      </c>
      <c r="G5" s="234" t="s">
        <v>21</v>
      </c>
      <c r="H5" s="234">
        <v>2.34</v>
      </c>
      <c r="I5" s="234" t="s">
        <v>20</v>
      </c>
      <c r="J5" s="235">
        <v>1920000</v>
      </c>
      <c r="K5" s="235">
        <v>1560000</v>
      </c>
      <c r="L5" s="234">
        <v>2.56</v>
      </c>
      <c r="M5" s="234"/>
      <c r="N5" s="234">
        <v>0</v>
      </c>
      <c r="O5" s="234" t="s">
        <v>25</v>
      </c>
      <c r="P5" s="234" t="s">
        <v>21</v>
      </c>
      <c r="S5" s="116" t="s">
        <v>192</v>
      </c>
      <c r="T5" s="236"/>
      <c r="U5" s="236"/>
      <c r="V5" s="236"/>
      <c r="W5" s="236"/>
      <c r="X5" s="236"/>
      <c r="Y5" s="236"/>
      <c r="Z5" s="236"/>
      <c r="AA5" s="236"/>
      <c r="AB5" s="236"/>
    </row>
    <row r="6" spans="1:28" x14ac:dyDescent="0.2">
      <c r="A6" s="234" t="s">
        <v>27</v>
      </c>
      <c r="B6" s="234" t="s">
        <v>24</v>
      </c>
      <c r="C6" s="234" t="s">
        <v>18</v>
      </c>
      <c r="D6" s="234" t="s">
        <v>19</v>
      </c>
      <c r="E6" s="235">
        <v>3750</v>
      </c>
      <c r="F6" s="235">
        <v>2760</v>
      </c>
      <c r="G6" s="234" t="s">
        <v>21</v>
      </c>
      <c r="H6" s="234">
        <v>2.34</v>
      </c>
      <c r="I6" s="234" t="s">
        <v>20</v>
      </c>
      <c r="J6" s="235">
        <v>1970000</v>
      </c>
      <c r="K6" s="235">
        <v>1480000</v>
      </c>
      <c r="L6" s="234">
        <v>2.56</v>
      </c>
      <c r="M6" s="234"/>
      <c r="N6" s="234">
        <v>0</v>
      </c>
      <c r="O6" s="234" t="s">
        <v>25</v>
      </c>
      <c r="P6" s="234" t="s">
        <v>21</v>
      </c>
      <c r="S6" s="236" t="s">
        <v>193</v>
      </c>
      <c r="T6" s="236"/>
      <c r="U6" s="236"/>
      <c r="V6" s="236"/>
      <c r="W6" s="236"/>
      <c r="X6" s="236"/>
      <c r="Y6" s="236"/>
      <c r="Z6" s="236"/>
      <c r="AA6" s="236"/>
      <c r="AB6" s="236"/>
    </row>
    <row r="7" spans="1:28" x14ac:dyDescent="0.2">
      <c r="A7" s="234" t="s">
        <v>28</v>
      </c>
      <c r="B7" s="234" t="s">
        <v>24</v>
      </c>
      <c r="C7" s="234" t="s">
        <v>18</v>
      </c>
      <c r="D7" s="234" t="s">
        <v>19</v>
      </c>
      <c r="E7" s="235">
        <v>4420</v>
      </c>
      <c r="F7" s="235">
        <v>4310</v>
      </c>
      <c r="G7" s="234" t="s">
        <v>21</v>
      </c>
      <c r="H7" s="234">
        <v>2.35</v>
      </c>
      <c r="I7" s="234" t="s">
        <v>20</v>
      </c>
      <c r="J7" s="235">
        <v>1970000</v>
      </c>
      <c r="K7" s="235">
        <v>1450000</v>
      </c>
      <c r="L7" s="234">
        <v>2.57</v>
      </c>
      <c r="M7" s="234"/>
      <c r="N7" s="234">
        <v>0</v>
      </c>
      <c r="O7" s="234" t="s">
        <v>25</v>
      </c>
      <c r="P7" s="234" t="s">
        <v>21</v>
      </c>
      <c r="S7" s="236" t="s">
        <v>194</v>
      </c>
      <c r="T7" s="236"/>
      <c r="U7" s="236"/>
      <c r="V7" s="236"/>
      <c r="W7" s="236"/>
      <c r="X7" s="236"/>
      <c r="Y7" s="236"/>
      <c r="Z7" s="236"/>
      <c r="AA7" s="236"/>
      <c r="AB7" s="236"/>
    </row>
    <row r="8" spans="1:28" x14ac:dyDescent="0.2">
      <c r="A8" s="234" t="s">
        <v>29</v>
      </c>
      <c r="B8" s="234" t="s">
        <v>24</v>
      </c>
      <c r="C8" s="234" t="s">
        <v>18</v>
      </c>
      <c r="D8" s="234" t="s">
        <v>19</v>
      </c>
      <c r="E8" s="235">
        <v>4550</v>
      </c>
      <c r="F8" s="235">
        <v>3470</v>
      </c>
      <c r="G8" s="234" t="s">
        <v>21</v>
      </c>
      <c r="H8" s="234">
        <v>2.34</v>
      </c>
      <c r="I8" s="234" t="s">
        <v>20</v>
      </c>
      <c r="J8" s="235">
        <v>2000000</v>
      </c>
      <c r="K8" s="235">
        <v>1580000</v>
      </c>
      <c r="L8" s="234">
        <v>2.56</v>
      </c>
      <c r="M8" s="234"/>
      <c r="N8" s="234">
        <v>0</v>
      </c>
      <c r="O8" s="234" t="s">
        <v>25</v>
      </c>
      <c r="P8" s="234" t="s">
        <v>21</v>
      </c>
      <c r="S8" s="236" t="s">
        <v>195</v>
      </c>
      <c r="T8" s="236"/>
      <c r="U8" s="236"/>
      <c r="V8" s="236"/>
      <c r="W8" s="236"/>
      <c r="X8" s="236"/>
      <c r="Y8" s="236"/>
      <c r="Z8" s="236"/>
      <c r="AA8" s="236"/>
      <c r="AB8" s="236"/>
    </row>
    <row r="9" spans="1:28" x14ac:dyDescent="0.2">
      <c r="A9" s="234" t="s">
        <v>30</v>
      </c>
      <c r="B9" s="234" t="s">
        <v>24</v>
      </c>
      <c r="C9" s="234" t="s">
        <v>18</v>
      </c>
      <c r="D9" s="234" t="s">
        <v>19</v>
      </c>
      <c r="E9" s="235">
        <v>4300</v>
      </c>
      <c r="F9" s="235">
        <v>3490</v>
      </c>
      <c r="G9" s="234" t="s">
        <v>21</v>
      </c>
      <c r="H9" s="234">
        <v>2.35</v>
      </c>
      <c r="I9" s="234" t="s">
        <v>20</v>
      </c>
      <c r="J9" s="235">
        <v>1970000</v>
      </c>
      <c r="K9" s="235">
        <v>1380000</v>
      </c>
      <c r="L9" s="234">
        <v>2.57</v>
      </c>
      <c r="M9" s="234"/>
      <c r="N9" s="234">
        <v>0</v>
      </c>
      <c r="O9" s="234" t="s">
        <v>25</v>
      </c>
      <c r="P9" s="234" t="s">
        <v>21</v>
      </c>
      <c r="S9" s="236"/>
      <c r="T9" s="236"/>
      <c r="U9" s="236"/>
      <c r="V9" s="236"/>
      <c r="W9" s="236"/>
      <c r="X9" s="236"/>
      <c r="Y9" s="236"/>
      <c r="Z9" s="236"/>
      <c r="AA9" s="236"/>
      <c r="AB9" s="236"/>
    </row>
    <row r="10" spans="1:28" x14ac:dyDescent="0.2">
      <c r="A10" s="234" t="s">
        <v>31</v>
      </c>
      <c r="B10" s="234" t="s">
        <v>24</v>
      </c>
      <c r="C10" s="234" t="s">
        <v>18</v>
      </c>
      <c r="D10" s="234" t="s">
        <v>19</v>
      </c>
      <c r="E10" s="235">
        <v>4220</v>
      </c>
      <c r="F10" s="235">
        <v>3110</v>
      </c>
      <c r="G10" s="234" t="s">
        <v>21</v>
      </c>
      <c r="H10" s="234">
        <v>2.34</v>
      </c>
      <c r="I10" s="234" t="s">
        <v>20</v>
      </c>
      <c r="J10" s="235">
        <v>2080000</v>
      </c>
      <c r="K10" s="235">
        <v>1720000</v>
      </c>
      <c r="L10" s="234">
        <v>2.56</v>
      </c>
      <c r="M10" s="234"/>
      <c r="N10" s="234">
        <v>0</v>
      </c>
      <c r="O10" s="234" t="s">
        <v>25</v>
      </c>
      <c r="P10" s="234" t="s">
        <v>21</v>
      </c>
      <c r="S10" s="236"/>
      <c r="T10" s="293" t="s">
        <v>180</v>
      </c>
      <c r="U10" s="293"/>
      <c r="V10" s="293" t="s">
        <v>181</v>
      </c>
      <c r="W10" s="293"/>
      <c r="X10" s="117"/>
      <c r="Y10" s="117"/>
      <c r="Z10" s="117"/>
      <c r="AA10" s="117"/>
      <c r="AB10" s="117"/>
    </row>
    <row r="11" spans="1:28" x14ac:dyDescent="0.2">
      <c r="A11" s="234" t="s">
        <v>32</v>
      </c>
      <c r="B11" s="234" t="s">
        <v>24</v>
      </c>
      <c r="C11" s="234" t="s">
        <v>18</v>
      </c>
      <c r="D11" s="234" t="s">
        <v>19</v>
      </c>
      <c r="E11" s="235">
        <v>4390</v>
      </c>
      <c r="F11" s="235">
        <v>4520</v>
      </c>
      <c r="G11" s="234" t="s">
        <v>21</v>
      </c>
      <c r="H11" s="234">
        <v>2.34</v>
      </c>
      <c r="I11" s="234" t="s">
        <v>20</v>
      </c>
      <c r="J11" s="235">
        <v>1920000</v>
      </c>
      <c r="K11" s="235">
        <v>1690000</v>
      </c>
      <c r="L11" s="234">
        <v>2.56</v>
      </c>
      <c r="M11" s="234"/>
      <c r="N11" s="234">
        <v>0</v>
      </c>
      <c r="O11" s="234" t="s">
        <v>25</v>
      </c>
      <c r="P11" s="234" t="s">
        <v>21</v>
      </c>
      <c r="S11" s="236"/>
      <c r="T11" s="117" t="s">
        <v>182</v>
      </c>
      <c r="U11" s="117" t="s">
        <v>183</v>
      </c>
      <c r="V11" s="117" t="s">
        <v>184</v>
      </c>
      <c r="W11" s="117" t="s">
        <v>182</v>
      </c>
      <c r="X11" s="117" t="s">
        <v>183</v>
      </c>
      <c r="Y11" s="117" t="s">
        <v>184</v>
      </c>
      <c r="Z11" s="117" t="s">
        <v>185</v>
      </c>
    </row>
    <row r="12" spans="1:28" x14ac:dyDescent="0.2">
      <c r="A12" s="234" t="s">
        <v>33</v>
      </c>
      <c r="B12" s="234" t="s">
        <v>24</v>
      </c>
      <c r="C12" s="234" t="s">
        <v>18</v>
      </c>
      <c r="D12" s="234" t="s">
        <v>19</v>
      </c>
      <c r="E12" s="235">
        <v>3930</v>
      </c>
      <c r="F12" s="235">
        <v>3310</v>
      </c>
      <c r="G12" s="234" t="s">
        <v>21</v>
      </c>
      <c r="H12" s="234">
        <v>2.35</v>
      </c>
      <c r="I12" s="234" t="s">
        <v>20</v>
      </c>
      <c r="J12" s="235">
        <v>1940000</v>
      </c>
      <c r="K12" s="235">
        <v>1350000</v>
      </c>
      <c r="L12" s="234">
        <v>2.57</v>
      </c>
      <c r="M12" s="234"/>
      <c r="N12" s="234">
        <v>0</v>
      </c>
      <c r="O12" s="234" t="s">
        <v>25</v>
      </c>
      <c r="P12" s="234" t="s">
        <v>21</v>
      </c>
      <c r="S12" s="236" t="s">
        <v>186</v>
      </c>
      <c r="T12" s="237">
        <v>36900</v>
      </c>
      <c r="U12" s="237">
        <v>1460000</v>
      </c>
      <c r="V12" s="237">
        <f>T12/U12</f>
        <v>2.5273972602739725E-2</v>
      </c>
      <c r="W12" s="237">
        <v>29500</v>
      </c>
      <c r="X12" s="237">
        <v>1330000</v>
      </c>
      <c r="Y12" s="236">
        <f>W12/X12</f>
        <v>2.218045112781955E-2</v>
      </c>
      <c r="Z12" s="5">
        <f>Y12/V12</f>
        <v>0.87760050532836165</v>
      </c>
    </row>
    <row r="13" spans="1:28" x14ac:dyDescent="0.2">
      <c r="A13" s="234" t="s">
        <v>34</v>
      </c>
      <c r="B13" s="234" t="s">
        <v>24</v>
      </c>
      <c r="C13" s="234" t="s">
        <v>18</v>
      </c>
      <c r="D13" s="234" t="s">
        <v>19</v>
      </c>
      <c r="E13" s="235">
        <v>4140</v>
      </c>
      <c r="F13" s="235">
        <v>2860</v>
      </c>
      <c r="G13" s="234" t="s">
        <v>21</v>
      </c>
      <c r="H13" s="234">
        <v>2.34</v>
      </c>
      <c r="I13" s="234" t="s">
        <v>20</v>
      </c>
      <c r="J13" s="235">
        <v>2040000</v>
      </c>
      <c r="K13" s="235">
        <v>1610000</v>
      </c>
      <c r="L13" s="234">
        <v>2.56</v>
      </c>
      <c r="M13" s="234"/>
      <c r="N13" s="234">
        <v>0</v>
      </c>
      <c r="O13" s="234" t="s">
        <v>25</v>
      </c>
      <c r="P13" s="234" t="s">
        <v>21</v>
      </c>
      <c r="S13" s="236" t="s">
        <v>187</v>
      </c>
      <c r="T13" s="237">
        <v>344000</v>
      </c>
      <c r="U13" s="237">
        <v>1470000</v>
      </c>
      <c r="V13" s="237">
        <f t="shared" ref="V13:V14" si="0">T13/U13</f>
        <v>0.23401360544217686</v>
      </c>
      <c r="W13" s="237">
        <v>245000</v>
      </c>
      <c r="X13" s="237">
        <v>1300000</v>
      </c>
      <c r="Y13" s="236">
        <f>W13/X13</f>
        <v>0.18846153846153846</v>
      </c>
      <c r="Z13" s="5">
        <f>Y13/V13</f>
        <v>0.80534436493738815</v>
      </c>
    </row>
    <row r="14" spans="1:28" x14ac:dyDescent="0.2">
      <c r="A14" s="234" t="s">
        <v>35</v>
      </c>
      <c r="B14" s="234" t="s">
        <v>24</v>
      </c>
      <c r="C14" s="234" t="s">
        <v>18</v>
      </c>
      <c r="D14" s="234" t="s">
        <v>19</v>
      </c>
      <c r="E14" s="235">
        <v>4270</v>
      </c>
      <c r="F14" s="235">
        <v>3300</v>
      </c>
      <c r="G14" s="234" t="s">
        <v>21</v>
      </c>
      <c r="H14" s="234">
        <v>2.34</v>
      </c>
      <c r="I14" s="234" t="s">
        <v>20</v>
      </c>
      <c r="J14" s="235">
        <v>1970000</v>
      </c>
      <c r="K14" s="235">
        <v>1580000</v>
      </c>
      <c r="L14" s="234">
        <v>2.56</v>
      </c>
      <c r="M14" s="234"/>
      <c r="N14" s="234">
        <v>0</v>
      </c>
      <c r="O14" s="234" t="s">
        <v>25</v>
      </c>
      <c r="P14" s="234" t="s">
        <v>21</v>
      </c>
      <c r="S14" s="236" t="s">
        <v>188</v>
      </c>
      <c r="T14" s="237">
        <v>1740000</v>
      </c>
      <c r="U14" s="237">
        <v>1540000</v>
      </c>
      <c r="V14" s="237">
        <f t="shared" si="0"/>
        <v>1.1298701298701299</v>
      </c>
      <c r="W14" s="237">
        <v>1490000</v>
      </c>
      <c r="X14" s="237">
        <v>1330000</v>
      </c>
      <c r="Y14" s="236">
        <f>W14/X14</f>
        <v>1.1203007518796992</v>
      </c>
      <c r="Z14" s="5">
        <f>Y14/V14</f>
        <v>0.99153055051421657</v>
      </c>
    </row>
    <row r="15" spans="1:28" ht="16" thickBot="1" x14ac:dyDescent="0.25">
      <c r="A15" s="234" t="s">
        <v>36</v>
      </c>
      <c r="B15" s="234" t="s">
        <v>24</v>
      </c>
      <c r="C15" s="234" t="s">
        <v>18</v>
      </c>
      <c r="D15" s="234" t="s">
        <v>19</v>
      </c>
      <c r="E15" s="235">
        <v>4030</v>
      </c>
      <c r="F15" s="235">
        <v>3530</v>
      </c>
      <c r="G15" s="234" t="s">
        <v>21</v>
      </c>
      <c r="H15" s="234">
        <v>2.35</v>
      </c>
      <c r="I15" s="234" t="s">
        <v>20</v>
      </c>
      <c r="J15" s="235">
        <v>1870000</v>
      </c>
      <c r="K15" s="235">
        <v>1310000</v>
      </c>
      <c r="L15" s="234">
        <v>2.57</v>
      </c>
      <c r="M15" s="234"/>
      <c r="N15" s="234">
        <v>0</v>
      </c>
      <c r="O15" s="234" t="s">
        <v>25</v>
      </c>
      <c r="P15" s="234" t="s">
        <v>21</v>
      </c>
    </row>
    <row r="16" spans="1:28" ht="16" thickBot="1" x14ac:dyDescent="0.25">
      <c r="A16" s="234" t="s">
        <v>16</v>
      </c>
      <c r="B16" s="234" t="s">
        <v>17</v>
      </c>
      <c r="C16" s="234" t="s">
        <v>18</v>
      </c>
      <c r="D16" s="234" t="s">
        <v>19</v>
      </c>
      <c r="E16" s="235">
        <v>10.3</v>
      </c>
      <c r="F16" s="235">
        <v>7.5</v>
      </c>
      <c r="G16" s="234">
        <v>0</v>
      </c>
      <c r="H16" s="234">
        <v>2.33</v>
      </c>
      <c r="I16" s="234" t="s">
        <v>20</v>
      </c>
      <c r="J16" s="235">
        <v>2060</v>
      </c>
      <c r="K16" s="235">
        <v>958</v>
      </c>
      <c r="L16" s="234">
        <v>2.56</v>
      </c>
      <c r="M16" s="234"/>
      <c r="N16" s="234">
        <v>0</v>
      </c>
      <c r="O16" s="234" t="s">
        <v>21</v>
      </c>
      <c r="P16" s="234" t="s">
        <v>21</v>
      </c>
      <c r="S16" s="300" t="s">
        <v>429</v>
      </c>
      <c r="T16" s="301"/>
      <c r="U16" s="301"/>
      <c r="V16" s="302"/>
      <c r="X16" s="300" t="s">
        <v>430</v>
      </c>
      <c r="Y16" s="301"/>
      <c r="Z16" s="302"/>
    </row>
    <row r="17" spans="1:26" ht="28" thickBot="1" x14ac:dyDescent="0.25">
      <c r="A17" s="234" t="s">
        <v>37</v>
      </c>
      <c r="B17" s="234" t="s">
        <v>24</v>
      </c>
      <c r="C17" s="234" t="s">
        <v>18</v>
      </c>
      <c r="D17" s="234" t="s">
        <v>19</v>
      </c>
      <c r="E17" s="235">
        <v>2140</v>
      </c>
      <c r="F17" s="235">
        <v>2230</v>
      </c>
      <c r="G17" s="234" t="s">
        <v>21</v>
      </c>
      <c r="H17" s="234">
        <v>2.35</v>
      </c>
      <c r="I17" s="234" t="s">
        <v>20</v>
      </c>
      <c r="J17" s="235">
        <v>1810000</v>
      </c>
      <c r="K17" s="235">
        <v>1620000</v>
      </c>
      <c r="L17" s="234">
        <v>2.57</v>
      </c>
      <c r="M17" s="234"/>
      <c r="N17" s="234">
        <v>0</v>
      </c>
      <c r="O17" s="234" t="s">
        <v>25</v>
      </c>
      <c r="P17" s="234" t="s">
        <v>21</v>
      </c>
      <c r="S17" s="238" t="s">
        <v>199</v>
      </c>
      <c r="T17" s="239" t="s">
        <v>200</v>
      </c>
      <c r="U17" s="239" t="s">
        <v>427</v>
      </c>
      <c r="V17" s="240" t="s">
        <v>428</v>
      </c>
      <c r="X17" s="238" t="s">
        <v>199</v>
      </c>
      <c r="Y17" s="239" t="s">
        <v>201</v>
      </c>
      <c r="Z17" s="239" t="s">
        <v>200</v>
      </c>
    </row>
    <row r="18" spans="1:26" ht="17" thickTop="1" x14ac:dyDescent="0.2">
      <c r="A18" s="234" t="s">
        <v>38</v>
      </c>
      <c r="B18" s="234" t="s">
        <v>24</v>
      </c>
      <c r="C18" s="234" t="s">
        <v>18</v>
      </c>
      <c r="D18" s="234" t="s">
        <v>19</v>
      </c>
      <c r="E18" s="235">
        <v>1400</v>
      </c>
      <c r="F18" s="235">
        <v>1110</v>
      </c>
      <c r="G18" s="234" t="s">
        <v>21</v>
      </c>
      <c r="H18" s="234">
        <v>2.35</v>
      </c>
      <c r="I18" s="234" t="s">
        <v>20</v>
      </c>
      <c r="J18" s="235">
        <v>1840000</v>
      </c>
      <c r="K18" s="235">
        <v>1300000</v>
      </c>
      <c r="L18" s="234">
        <v>2.57</v>
      </c>
      <c r="M18" s="234"/>
      <c r="N18" s="234">
        <v>0</v>
      </c>
      <c r="O18" s="234" t="s">
        <v>25</v>
      </c>
      <c r="P18" s="234" t="s">
        <v>21</v>
      </c>
      <c r="S18" s="245">
        <v>0.5</v>
      </c>
      <c r="T18" s="195">
        <v>0</v>
      </c>
      <c r="U18" s="196"/>
      <c r="V18" s="244"/>
      <c r="X18" s="246" t="s">
        <v>233</v>
      </c>
      <c r="Y18" s="247">
        <v>5</v>
      </c>
      <c r="Z18" s="248">
        <v>0</v>
      </c>
    </row>
    <row r="19" spans="1:26" ht="16" x14ac:dyDescent="0.2">
      <c r="A19" s="234" t="s">
        <v>39</v>
      </c>
      <c r="B19" s="234" t="s">
        <v>24</v>
      </c>
      <c r="C19" s="234" t="s">
        <v>18</v>
      </c>
      <c r="D19" s="234" t="s">
        <v>19</v>
      </c>
      <c r="E19" s="235">
        <v>1770</v>
      </c>
      <c r="F19" s="235">
        <v>1740</v>
      </c>
      <c r="G19" s="234" t="s">
        <v>21</v>
      </c>
      <c r="H19" s="234">
        <v>2.35</v>
      </c>
      <c r="I19" s="234" t="s">
        <v>20</v>
      </c>
      <c r="J19" s="235">
        <v>1910000</v>
      </c>
      <c r="K19" s="235">
        <v>1640000</v>
      </c>
      <c r="L19" s="234">
        <v>2.57</v>
      </c>
      <c r="M19" s="234"/>
      <c r="N19" s="234">
        <v>0</v>
      </c>
      <c r="O19" s="234" t="s">
        <v>25</v>
      </c>
      <c r="P19" s="234" t="s">
        <v>21</v>
      </c>
      <c r="S19" s="241">
        <v>1</v>
      </c>
      <c r="T19" s="197">
        <v>0</v>
      </c>
      <c r="U19" s="198"/>
      <c r="V19" s="242"/>
      <c r="X19" s="249" t="s">
        <v>234</v>
      </c>
      <c r="Y19" s="250">
        <v>5</v>
      </c>
      <c r="Z19" s="251">
        <v>0</v>
      </c>
    </row>
    <row r="20" spans="1:26" ht="16" x14ac:dyDescent="0.2">
      <c r="A20" s="234" t="s">
        <v>40</v>
      </c>
      <c r="B20" s="234" t="s">
        <v>24</v>
      </c>
      <c r="C20" s="234" t="s">
        <v>18</v>
      </c>
      <c r="D20" s="234" t="s">
        <v>19</v>
      </c>
      <c r="E20" s="235">
        <v>3480</v>
      </c>
      <c r="F20" s="235">
        <v>2580</v>
      </c>
      <c r="G20" s="234" t="s">
        <v>21</v>
      </c>
      <c r="H20" s="234">
        <v>2.35</v>
      </c>
      <c r="I20" s="234" t="s">
        <v>20</v>
      </c>
      <c r="J20" s="235">
        <v>2010000</v>
      </c>
      <c r="K20" s="235">
        <v>1440000</v>
      </c>
      <c r="L20" s="234">
        <v>2.56</v>
      </c>
      <c r="M20" s="234"/>
      <c r="N20" s="234">
        <v>0</v>
      </c>
      <c r="O20" s="234" t="s">
        <v>25</v>
      </c>
      <c r="P20" s="234" t="s">
        <v>21</v>
      </c>
      <c r="S20" s="241">
        <v>5</v>
      </c>
      <c r="T20" s="197">
        <v>0</v>
      </c>
      <c r="U20" s="198"/>
      <c r="V20" s="242"/>
      <c r="X20" s="249" t="s">
        <v>235</v>
      </c>
      <c r="Y20" s="250">
        <v>5</v>
      </c>
      <c r="Z20" s="251">
        <v>0</v>
      </c>
    </row>
    <row r="21" spans="1:26" ht="16" x14ac:dyDescent="0.2">
      <c r="A21" s="234" t="s">
        <v>41</v>
      </c>
      <c r="B21" s="234" t="s">
        <v>24</v>
      </c>
      <c r="C21" s="234" t="s">
        <v>18</v>
      </c>
      <c r="D21" s="234" t="s">
        <v>19</v>
      </c>
      <c r="E21" s="235">
        <v>6990</v>
      </c>
      <c r="F21" s="235">
        <v>5290</v>
      </c>
      <c r="G21" s="234" t="s">
        <v>21</v>
      </c>
      <c r="H21" s="234">
        <v>2.34</v>
      </c>
      <c r="I21" s="234" t="s">
        <v>20</v>
      </c>
      <c r="J21" s="235">
        <v>1920000</v>
      </c>
      <c r="K21" s="235">
        <v>1480000</v>
      </c>
      <c r="L21" s="234">
        <v>2.56</v>
      </c>
      <c r="M21" s="234"/>
      <c r="N21" s="234">
        <v>0</v>
      </c>
      <c r="O21" s="234">
        <v>0.59299999999999997</v>
      </c>
      <c r="P21" s="234" t="s">
        <v>21</v>
      </c>
      <c r="S21" s="241">
        <v>10</v>
      </c>
      <c r="T21" s="197">
        <v>0</v>
      </c>
      <c r="U21" s="198"/>
      <c r="V21" s="242"/>
      <c r="X21" s="249" t="s">
        <v>236</v>
      </c>
      <c r="Y21" s="250">
        <v>5</v>
      </c>
      <c r="Z21" s="251">
        <v>0</v>
      </c>
    </row>
    <row r="22" spans="1:26" ht="16" x14ac:dyDescent="0.2">
      <c r="A22" s="234" t="s">
        <v>42</v>
      </c>
      <c r="B22" s="234" t="s">
        <v>24</v>
      </c>
      <c r="C22" s="234" t="s">
        <v>18</v>
      </c>
      <c r="D22" s="234" t="s">
        <v>19</v>
      </c>
      <c r="E22" s="235">
        <v>3840</v>
      </c>
      <c r="F22" s="235">
        <v>2510</v>
      </c>
      <c r="G22" s="234" t="s">
        <v>21</v>
      </c>
      <c r="H22" s="234">
        <v>2.34</v>
      </c>
      <c r="I22" s="234" t="s">
        <v>20</v>
      </c>
      <c r="J22" s="235">
        <v>1990000</v>
      </c>
      <c r="K22" s="235">
        <v>1570000</v>
      </c>
      <c r="L22" s="234">
        <v>2.56</v>
      </c>
      <c r="M22" s="234"/>
      <c r="N22" s="234">
        <v>0</v>
      </c>
      <c r="O22" s="234" t="s">
        <v>25</v>
      </c>
      <c r="P22" s="234" t="s">
        <v>21</v>
      </c>
      <c r="S22" s="241">
        <v>50</v>
      </c>
      <c r="T22" s="197">
        <v>0</v>
      </c>
      <c r="U22" s="198"/>
      <c r="V22" s="242"/>
      <c r="X22" s="249" t="s">
        <v>237</v>
      </c>
      <c r="Y22" s="250">
        <v>5</v>
      </c>
      <c r="Z22" s="251">
        <v>0</v>
      </c>
    </row>
    <row r="23" spans="1:26" ht="16" x14ac:dyDescent="0.2">
      <c r="A23" s="234" t="s">
        <v>43</v>
      </c>
      <c r="B23" s="234" t="s">
        <v>24</v>
      </c>
      <c r="C23" s="234" t="s">
        <v>18</v>
      </c>
      <c r="D23" s="234" t="s">
        <v>19</v>
      </c>
      <c r="E23" s="235">
        <v>4050</v>
      </c>
      <c r="F23" s="235">
        <v>3950</v>
      </c>
      <c r="G23" s="234" t="s">
        <v>21</v>
      </c>
      <c r="H23" s="234">
        <v>2.35</v>
      </c>
      <c r="I23" s="234" t="s">
        <v>20</v>
      </c>
      <c r="J23" s="235">
        <v>1970000</v>
      </c>
      <c r="K23" s="235">
        <v>1610000</v>
      </c>
      <c r="L23" s="234">
        <v>2.57</v>
      </c>
      <c r="M23" s="234"/>
      <c r="N23" s="234">
        <v>0</v>
      </c>
      <c r="O23" s="234" t="s">
        <v>25</v>
      </c>
      <c r="P23" s="234" t="s">
        <v>21</v>
      </c>
      <c r="S23" s="241">
        <v>100</v>
      </c>
      <c r="T23" s="197">
        <v>0</v>
      </c>
      <c r="U23" s="198"/>
      <c r="V23" s="242"/>
      <c r="X23" s="249" t="s">
        <v>238</v>
      </c>
      <c r="Y23" s="250">
        <v>5</v>
      </c>
      <c r="Z23" s="251">
        <v>0</v>
      </c>
    </row>
    <row r="24" spans="1:26" ht="16" x14ac:dyDescent="0.2">
      <c r="A24" s="234" t="s">
        <v>44</v>
      </c>
      <c r="B24" s="234" t="s">
        <v>24</v>
      </c>
      <c r="C24" s="234" t="s">
        <v>18</v>
      </c>
      <c r="D24" s="234" t="s">
        <v>19</v>
      </c>
      <c r="E24" s="235">
        <v>3620</v>
      </c>
      <c r="F24" s="235">
        <v>2830</v>
      </c>
      <c r="G24" s="234" t="s">
        <v>21</v>
      </c>
      <c r="H24" s="234">
        <v>2.34</v>
      </c>
      <c r="I24" s="234" t="s">
        <v>20</v>
      </c>
      <c r="J24" s="235">
        <v>1950000</v>
      </c>
      <c r="K24" s="235">
        <v>1580000</v>
      </c>
      <c r="L24" s="234">
        <v>2.56</v>
      </c>
      <c r="M24" s="234"/>
      <c r="N24" s="234">
        <v>0</v>
      </c>
      <c r="O24" s="234" t="s">
        <v>25</v>
      </c>
      <c r="P24" s="234" t="s">
        <v>21</v>
      </c>
      <c r="S24" s="241">
        <v>500</v>
      </c>
      <c r="T24" s="198">
        <v>2.13</v>
      </c>
      <c r="U24" s="173">
        <f t="shared" ref="U24:U25" si="1">T24/S24*100</f>
        <v>0.42599999999999999</v>
      </c>
      <c r="V24" s="174">
        <f>AVERAGE(U24:U25)</f>
        <v>0.42249999999999999</v>
      </c>
      <c r="X24" s="249" t="s">
        <v>239</v>
      </c>
      <c r="Y24" s="250">
        <v>5</v>
      </c>
      <c r="Z24" s="251">
        <v>0</v>
      </c>
    </row>
    <row r="25" spans="1:26" ht="17" thickBot="1" x14ac:dyDescent="0.25">
      <c r="A25" s="234" t="s">
        <v>45</v>
      </c>
      <c r="B25" s="234" t="s">
        <v>24</v>
      </c>
      <c r="C25" s="234" t="s">
        <v>18</v>
      </c>
      <c r="D25" s="234" t="s">
        <v>19</v>
      </c>
      <c r="E25" s="235">
        <v>3040</v>
      </c>
      <c r="F25" s="235">
        <v>2210</v>
      </c>
      <c r="G25" s="234" t="s">
        <v>21</v>
      </c>
      <c r="H25" s="234">
        <v>2.34</v>
      </c>
      <c r="I25" s="234" t="s">
        <v>20</v>
      </c>
      <c r="J25" s="235">
        <v>2010000</v>
      </c>
      <c r="K25" s="235">
        <v>1560000</v>
      </c>
      <c r="L25" s="234">
        <v>2.56</v>
      </c>
      <c r="M25" s="234"/>
      <c r="N25" s="234">
        <v>0</v>
      </c>
      <c r="O25" s="234" t="s">
        <v>25</v>
      </c>
      <c r="P25" s="234" t="s">
        <v>21</v>
      </c>
      <c r="S25" s="243">
        <v>1000</v>
      </c>
      <c r="T25" s="192">
        <v>4.1900000000000004</v>
      </c>
      <c r="U25" s="193">
        <f t="shared" si="1"/>
        <v>0.41900000000000004</v>
      </c>
      <c r="V25" s="184"/>
      <c r="X25" s="249" t="s">
        <v>240</v>
      </c>
      <c r="Y25" s="250">
        <v>5</v>
      </c>
      <c r="Z25" s="251">
        <v>0</v>
      </c>
    </row>
    <row r="26" spans="1:26" ht="16" x14ac:dyDescent="0.2">
      <c r="A26" s="234" t="s">
        <v>46</v>
      </c>
      <c r="B26" s="234" t="s">
        <v>24</v>
      </c>
      <c r="C26" s="234" t="s">
        <v>18</v>
      </c>
      <c r="D26" s="234" t="s">
        <v>19</v>
      </c>
      <c r="E26" s="235">
        <v>4790</v>
      </c>
      <c r="F26" s="235">
        <v>3340</v>
      </c>
      <c r="G26" s="234" t="s">
        <v>21</v>
      </c>
      <c r="H26" s="234">
        <v>2.35</v>
      </c>
      <c r="I26" s="234" t="s">
        <v>20</v>
      </c>
      <c r="J26" s="235">
        <v>2000000</v>
      </c>
      <c r="K26" s="235">
        <v>1540000</v>
      </c>
      <c r="L26" s="234">
        <v>2.56</v>
      </c>
      <c r="M26" s="234"/>
      <c r="N26" s="234">
        <v>0</v>
      </c>
      <c r="O26" s="234" t="s">
        <v>25</v>
      </c>
      <c r="P26" s="234" t="s">
        <v>21</v>
      </c>
      <c r="S26" s="48" t="s">
        <v>271</v>
      </c>
      <c r="T26" s="48"/>
      <c r="U26" s="48"/>
      <c r="V26" s="48"/>
      <c r="X26" s="249" t="s">
        <v>241</v>
      </c>
      <c r="Y26" s="250">
        <v>5</v>
      </c>
      <c r="Z26" s="251">
        <v>0</v>
      </c>
    </row>
    <row r="27" spans="1:26" ht="16" x14ac:dyDescent="0.2">
      <c r="A27" s="234" t="s">
        <v>47</v>
      </c>
      <c r="B27" s="234" t="s">
        <v>24</v>
      </c>
      <c r="C27" s="234" t="s">
        <v>18</v>
      </c>
      <c r="D27" s="234" t="s">
        <v>19</v>
      </c>
      <c r="E27" s="235">
        <v>4480</v>
      </c>
      <c r="F27" s="235">
        <v>3380</v>
      </c>
      <c r="G27" s="234" t="s">
        <v>21</v>
      </c>
      <c r="H27" s="234">
        <v>2.34</v>
      </c>
      <c r="I27" s="234" t="s">
        <v>20</v>
      </c>
      <c r="J27" s="235">
        <v>2040000</v>
      </c>
      <c r="K27" s="235">
        <v>1580000</v>
      </c>
      <c r="L27" s="234">
        <v>2.56</v>
      </c>
      <c r="M27" s="234"/>
      <c r="N27" s="234">
        <v>0</v>
      </c>
      <c r="O27" s="234" t="s">
        <v>25</v>
      </c>
      <c r="P27" s="234" t="s">
        <v>21</v>
      </c>
      <c r="W27" s="116"/>
      <c r="X27" s="249" t="s">
        <v>242</v>
      </c>
      <c r="Y27" s="250">
        <v>5</v>
      </c>
      <c r="Z27" s="251">
        <v>0</v>
      </c>
    </row>
    <row r="28" spans="1:26" ht="16" x14ac:dyDescent="0.2">
      <c r="A28" s="234" t="s">
        <v>48</v>
      </c>
      <c r="B28" s="234" t="s">
        <v>24</v>
      </c>
      <c r="C28" s="234" t="s">
        <v>18</v>
      </c>
      <c r="D28" s="234" t="s">
        <v>19</v>
      </c>
      <c r="E28" s="235">
        <v>5250</v>
      </c>
      <c r="F28" s="235">
        <v>5290</v>
      </c>
      <c r="G28" s="234" t="s">
        <v>21</v>
      </c>
      <c r="H28" s="234">
        <v>2.35</v>
      </c>
      <c r="I28" s="234" t="s">
        <v>20</v>
      </c>
      <c r="J28" s="235">
        <v>1940000</v>
      </c>
      <c r="K28" s="235">
        <v>1650000</v>
      </c>
      <c r="L28" s="234">
        <v>2.57</v>
      </c>
      <c r="M28" s="234"/>
      <c r="N28" s="234">
        <v>0</v>
      </c>
      <c r="O28" s="234">
        <v>0.14099999999999999</v>
      </c>
      <c r="P28" s="234" t="s">
        <v>21</v>
      </c>
      <c r="X28" s="249" t="s">
        <v>243</v>
      </c>
      <c r="Y28" s="250">
        <v>5</v>
      </c>
      <c r="Z28" s="251">
        <v>0</v>
      </c>
    </row>
    <row r="29" spans="1:26" ht="16" x14ac:dyDescent="0.2">
      <c r="A29" s="234" t="s">
        <v>16</v>
      </c>
      <c r="B29" s="234" t="s">
        <v>17</v>
      </c>
      <c r="C29" s="234" t="s">
        <v>18</v>
      </c>
      <c r="D29" s="234" t="s">
        <v>19</v>
      </c>
      <c r="E29" s="235">
        <v>15.5</v>
      </c>
      <c r="F29" s="235">
        <v>20</v>
      </c>
      <c r="G29" s="234">
        <v>0</v>
      </c>
      <c r="H29" s="234">
        <v>2.31</v>
      </c>
      <c r="I29" s="234" t="s">
        <v>20</v>
      </c>
      <c r="J29" s="235">
        <v>2320</v>
      </c>
      <c r="K29" s="235">
        <v>1210</v>
      </c>
      <c r="L29" s="234">
        <v>2.57</v>
      </c>
      <c r="M29" s="234"/>
      <c r="N29" s="234">
        <v>0</v>
      </c>
      <c r="O29" s="234" t="s">
        <v>21</v>
      </c>
      <c r="P29" s="234" t="s">
        <v>21</v>
      </c>
      <c r="X29" s="249" t="s">
        <v>244</v>
      </c>
      <c r="Y29" s="250">
        <v>5</v>
      </c>
      <c r="Z29" s="251">
        <v>0</v>
      </c>
    </row>
    <row r="30" spans="1:26" ht="16" x14ac:dyDescent="0.2">
      <c r="A30" s="234" t="s">
        <v>81</v>
      </c>
      <c r="B30" s="234" t="s">
        <v>24</v>
      </c>
      <c r="C30" s="234" t="s">
        <v>18</v>
      </c>
      <c r="D30" s="234" t="s">
        <v>19</v>
      </c>
      <c r="E30" s="235">
        <v>6220</v>
      </c>
      <c r="F30" s="235">
        <v>5270</v>
      </c>
      <c r="G30" s="234" t="s">
        <v>21</v>
      </c>
      <c r="H30" s="234">
        <v>2.34</v>
      </c>
      <c r="I30" s="234" t="s">
        <v>20</v>
      </c>
      <c r="J30" s="235">
        <v>2120000</v>
      </c>
      <c r="K30" s="235">
        <v>1790000</v>
      </c>
      <c r="L30" s="234">
        <v>2.56</v>
      </c>
      <c r="M30" s="234"/>
      <c r="N30" s="234">
        <v>0</v>
      </c>
      <c r="O30" s="234">
        <v>0.25</v>
      </c>
      <c r="P30" s="234" t="s">
        <v>21</v>
      </c>
      <c r="X30" s="249" t="s">
        <v>278</v>
      </c>
      <c r="Y30" s="250">
        <v>5</v>
      </c>
      <c r="Z30" s="251">
        <v>0</v>
      </c>
    </row>
    <row r="31" spans="1:26" ht="16" x14ac:dyDescent="0.2">
      <c r="A31" s="234" t="s">
        <v>82</v>
      </c>
      <c r="B31" s="234" t="s">
        <v>24</v>
      </c>
      <c r="C31" s="234" t="s">
        <v>18</v>
      </c>
      <c r="D31" s="234" t="s">
        <v>19</v>
      </c>
      <c r="E31" s="235">
        <v>5050</v>
      </c>
      <c r="F31" s="235">
        <v>3670</v>
      </c>
      <c r="G31" s="234" t="s">
        <v>21</v>
      </c>
      <c r="H31" s="234">
        <v>2.34</v>
      </c>
      <c r="I31" s="234" t="s">
        <v>20</v>
      </c>
      <c r="J31" s="235">
        <v>1980000</v>
      </c>
      <c r="K31" s="235">
        <v>1570000</v>
      </c>
      <c r="L31" s="234">
        <v>2.56</v>
      </c>
      <c r="M31" s="234"/>
      <c r="N31" s="234">
        <v>0</v>
      </c>
      <c r="O31" s="234">
        <v>5.96E-2</v>
      </c>
      <c r="P31" s="234" t="s">
        <v>21</v>
      </c>
      <c r="X31" s="249" t="s">
        <v>279</v>
      </c>
      <c r="Y31" s="250">
        <v>5</v>
      </c>
      <c r="Z31" s="251">
        <v>0</v>
      </c>
    </row>
    <row r="32" spans="1:26" ht="16" x14ac:dyDescent="0.2">
      <c r="A32" s="234" t="s">
        <v>83</v>
      </c>
      <c r="B32" s="234" t="s">
        <v>24</v>
      </c>
      <c r="C32" s="234" t="s">
        <v>18</v>
      </c>
      <c r="D32" s="234" t="s">
        <v>19</v>
      </c>
      <c r="E32" s="235">
        <v>5990</v>
      </c>
      <c r="F32" s="235">
        <v>6150</v>
      </c>
      <c r="G32" s="234" t="s">
        <v>21</v>
      </c>
      <c r="H32" s="234">
        <v>2.35</v>
      </c>
      <c r="I32" s="234" t="s">
        <v>20</v>
      </c>
      <c r="J32" s="235">
        <v>2080000</v>
      </c>
      <c r="K32" s="235">
        <v>1940000</v>
      </c>
      <c r="L32" s="234">
        <v>2.57</v>
      </c>
      <c r="M32" s="234"/>
      <c r="N32" s="234">
        <v>0</v>
      </c>
      <c r="O32" s="234">
        <v>0.223</v>
      </c>
      <c r="P32" s="234" t="s">
        <v>21</v>
      </c>
      <c r="X32" s="249" t="s">
        <v>280</v>
      </c>
      <c r="Y32" s="250">
        <v>5</v>
      </c>
      <c r="Z32" s="251">
        <v>0</v>
      </c>
    </row>
    <row r="33" spans="1:26" ht="16" x14ac:dyDescent="0.2">
      <c r="A33" s="234" t="s">
        <v>84</v>
      </c>
      <c r="B33" s="234" t="s">
        <v>24</v>
      </c>
      <c r="C33" s="234" t="s">
        <v>18</v>
      </c>
      <c r="D33" s="234" t="s">
        <v>19</v>
      </c>
      <c r="E33" s="235">
        <v>5330</v>
      </c>
      <c r="F33" s="235">
        <v>3670</v>
      </c>
      <c r="G33" s="234" t="s">
        <v>21</v>
      </c>
      <c r="H33" s="234">
        <v>2.35</v>
      </c>
      <c r="I33" s="234" t="s">
        <v>20</v>
      </c>
      <c r="J33" s="235">
        <v>2080000</v>
      </c>
      <c r="K33" s="235">
        <v>1540000</v>
      </c>
      <c r="L33" s="234">
        <v>2.56</v>
      </c>
      <c r="M33" s="234"/>
      <c r="N33" s="234">
        <v>0</v>
      </c>
      <c r="O33" s="234">
        <v>6.6500000000000004E-2</v>
      </c>
      <c r="P33" s="234" t="s">
        <v>21</v>
      </c>
      <c r="X33" s="249" t="s">
        <v>281</v>
      </c>
      <c r="Y33" s="250">
        <v>5</v>
      </c>
      <c r="Z33" s="251">
        <v>0</v>
      </c>
    </row>
    <row r="34" spans="1:26" ht="16" x14ac:dyDescent="0.2">
      <c r="A34" s="234" t="s">
        <v>85</v>
      </c>
      <c r="B34" s="234" t="s">
        <v>24</v>
      </c>
      <c r="C34" s="234" t="s">
        <v>18</v>
      </c>
      <c r="D34" s="234" t="s">
        <v>19</v>
      </c>
      <c r="E34" s="235">
        <v>94700</v>
      </c>
      <c r="F34" s="235">
        <v>80400</v>
      </c>
      <c r="G34" s="234" t="s">
        <v>21</v>
      </c>
      <c r="H34" s="234">
        <v>2.35</v>
      </c>
      <c r="I34" s="234" t="s">
        <v>20</v>
      </c>
      <c r="J34" s="235">
        <v>2030000</v>
      </c>
      <c r="K34" s="235">
        <v>1430000</v>
      </c>
      <c r="L34" s="234">
        <v>2.57</v>
      </c>
      <c r="M34" s="234"/>
      <c r="N34" s="234">
        <v>0</v>
      </c>
      <c r="O34" s="234">
        <v>21.8</v>
      </c>
      <c r="P34" s="234" t="s">
        <v>21</v>
      </c>
      <c r="X34" s="249" t="s">
        <v>282</v>
      </c>
      <c r="Y34" s="250">
        <v>5</v>
      </c>
      <c r="Z34" s="251">
        <v>0</v>
      </c>
    </row>
    <row r="35" spans="1:26" ht="16" x14ac:dyDescent="0.2">
      <c r="A35" s="234" t="s">
        <v>86</v>
      </c>
      <c r="B35" s="234" t="s">
        <v>24</v>
      </c>
      <c r="C35" s="234" t="s">
        <v>18</v>
      </c>
      <c r="D35" s="234" t="s">
        <v>19</v>
      </c>
      <c r="E35" s="235">
        <v>4910</v>
      </c>
      <c r="F35" s="235">
        <v>3470</v>
      </c>
      <c r="G35" s="234" t="s">
        <v>21</v>
      </c>
      <c r="H35" s="234">
        <v>2.34</v>
      </c>
      <c r="I35" s="234" t="s">
        <v>20</v>
      </c>
      <c r="J35" s="235">
        <v>2090000</v>
      </c>
      <c r="K35" s="235">
        <v>1640000</v>
      </c>
      <c r="L35" s="234">
        <v>2.56</v>
      </c>
      <c r="M35" s="234"/>
      <c r="N35" s="234">
        <v>0</v>
      </c>
      <c r="O35" s="234" t="s">
        <v>25</v>
      </c>
      <c r="P35" s="234" t="s">
        <v>21</v>
      </c>
      <c r="X35" s="249" t="s">
        <v>283</v>
      </c>
      <c r="Y35" s="250">
        <v>5</v>
      </c>
      <c r="Z35" s="251">
        <v>0</v>
      </c>
    </row>
    <row r="36" spans="1:26" ht="16" x14ac:dyDescent="0.2">
      <c r="A36" s="234" t="s">
        <v>87</v>
      </c>
      <c r="B36" s="234" t="s">
        <v>24</v>
      </c>
      <c r="C36" s="234" t="s">
        <v>18</v>
      </c>
      <c r="D36" s="234" t="s">
        <v>19</v>
      </c>
      <c r="E36" s="235">
        <v>5430</v>
      </c>
      <c r="F36" s="235">
        <v>5720</v>
      </c>
      <c r="G36" s="234" t="s">
        <v>21</v>
      </c>
      <c r="H36" s="234">
        <v>2.35</v>
      </c>
      <c r="I36" s="234" t="s">
        <v>20</v>
      </c>
      <c r="J36" s="235">
        <v>2050000</v>
      </c>
      <c r="K36" s="235">
        <v>1770000</v>
      </c>
      <c r="L36" s="234">
        <v>2.57</v>
      </c>
      <c r="M36" s="234"/>
      <c r="N36" s="234">
        <v>0</v>
      </c>
      <c r="O36" s="234">
        <v>0.111</v>
      </c>
      <c r="P36" s="234" t="s">
        <v>21</v>
      </c>
      <c r="X36" s="249" t="s">
        <v>284</v>
      </c>
      <c r="Y36" s="250">
        <v>5</v>
      </c>
      <c r="Z36" s="251">
        <v>0</v>
      </c>
    </row>
    <row r="37" spans="1:26" ht="16" x14ac:dyDescent="0.2">
      <c r="A37" s="234" t="s">
        <v>88</v>
      </c>
      <c r="B37" s="234" t="s">
        <v>24</v>
      </c>
      <c r="C37" s="234" t="s">
        <v>18</v>
      </c>
      <c r="D37" s="234" t="s">
        <v>19</v>
      </c>
      <c r="E37" s="235">
        <v>6450</v>
      </c>
      <c r="F37" s="235">
        <v>4460</v>
      </c>
      <c r="G37" s="234" t="s">
        <v>21</v>
      </c>
      <c r="H37" s="234">
        <v>2.35</v>
      </c>
      <c r="I37" s="234" t="s">
        <v>20</v>
      </c>
      <c r="J37" s="235">
        <v>2040000</v>
      </c>
      <c r="K37" s="235">
        <v>1430000</v>
      </c>
      <c r="L37" s="234">
        <v>2.56</v>
      </c>
      <c r="M37" s="234"/>
      <c r="N37" s="234">
        <v>0</v>
      </c>
      <c r="O37" s="234">
        <v>0.35799999999999998</v>
      </c>
      <c r="P37" s="234" t="s">
        <v>21</v>
      </c>
      <c r="X37" s="249" t="s">
        <v>285</v>
      </c>
      <c r="Y37" s="250">
        <v>5</v>
      </c>
      <c r="Z37" s="251">
        <v>0</v>
      </c>
    </row>
    <row r="38" spans="1:26" ht="16" x14ac:dyDescent="0.2">
      <c r="A38" s="234" t="s">
        <v>89</v>
      </c>
      <c r="B38" s="234" t="s">
        <v>24</v>
      </c>
      <c r="C38" s="234" t="s">
        <v>18</v>
      </c>
      <c r="D38" s="234" t="s">
        <v>19</v>
      </c>
      <c r="E38" s="235">
        <v>5830</v>
      </c>
      <c r="F38" s="235">
        <v>4010</v>
      </c>
      <c r="G38" s="234" t="s">
        <v>21</v>
      </c>
      <c r="H38" s="234">
        <v>2.34</v>
      </c>
      <c r="I38" s="234" t="s">
        <v>20</v>
      </c>
      <c r="J38" s="235">
        <v>2080000</v>
      </c>
      <c r="K38" s="235">
        <v>1590000</v>
      </c>
      <c r="L38" s="234">
        <v>2.56</v>
      </c>
      <c r="M38" s="234"/>
      <c r="N38" s="234">
        <v>0</v>
      </c>
      <c r="O38" s="234">
        <v>0.187</v>
      </c>
      <c r="P38" s="234" t="s">
        <v>21</v>
      </c>
      <c r="X38" s="249" t="s">
        <v>286</v>
      </c>
      <c r="Y38" s="250">
        <v>5</v>
      </c>
      <c r="Z38" s="251">
        <v>0</v>
      </c>
    </row>
    <row r="39" spans="1:26" ht="16" x14ac:dyDescent="0.2">
      <c r="A39" s="234" t="s">
        <v>90</v>
      </c>
      <c r="B39" s="234" t="s">
        <v>24</v>
      </c>
      <c r="C39" s="234" t="s">
        <v>18</v>
      </c>
      <c r="D39" s="234" t="s">
        <v>19</v>
      </c>
      <c r="E39" s="235">
        <v>4660</v>
      </c>
      <c r="F39" s="235">
        <v>3600</v>
      </c>
      <c r="G39" s="234" t="s">
        <v>21</v>
      </c>
      <c r="H39" s="234">
        <v>2.35</v>
      </c>
      <c r="I39" s="234" t="s">
        <v>20</v>
      </c>
      <c r="J39" s="235">
        <v>2110000</v>
      </c>
      <c r="K39" s="235">
        <v>1510000</v>
      </c>
      <c r="L39" s="234">
        <v>2.56</v>
      </c>
      <c r="M39" s="234"/>
      <c r="N39" s="234">
        <v>0</v>
      </c>
      <c r="O39" s="234" t="s">
        <v>25</v>
      </c>
      <c r="P39" s="234" t="s">
        <v>21</v>
      </c>
      <c r="X39" s="249" t="s">
        <v>287</v>
      </c>
      <c r="Y39" s="250">
        <v>5</v>
      </c>
      <c r="Z39" s="251">
        <v>0</v>
      </c>
    </row>
    <row r="40" spans="1:26" ht="16" x14ac:dyDescent="0.2">
      <c r="A40" s="234" t="s">
        <v>91</v>
      </c>
      <c r="B40" s="234" t="s">
        <v>24</v>
      </c>
      <c r="C40" s="234" t="s">
        <v>18</v>
      </c>
      <c r="D40" s="234" t="s">
        <v>19</v>
      </c>
      <c r="E40" s="235">
        <v>4910</v>
      </c>
      <c r="F40" s="235">
        <v>4360</v>
      </c>
      <c r="G40" s="234" t="s">
        <v>21</v>
      </c>
      <c r="H40" s="234">
        <v>2.35</v>
      </c>
      <c r="I40" s="234" t="s">
        <v>20</v>
      </c>
      <c r="J40" s="235">
        <v>1990000</v>
      </c>
      <c r="K40" s="235">
        <v>1460000</v>
      </c>
      <c r="L40" s="234">
        <v>2.57</v>
      </c>
      <c r="M40" s="234"/>
      <c r="N40" s="234">
        <v>0</v>
      </c>
      <c r="O40" s="234">
        <v>2.2100000000000002E-2</v>
      </c>
      <c r="P40" s="234" t="s">
        <v>21</v>
      </c>
      <c r="X40" s="249" t="s">
        <v>288</v>
      </c>
      <c r="Y40" s="250">
        <v>5</v>
      </c>
      <c r="Z40" s="251">
        <v>0</v>
      </c>
    </row>
    <row r="41" spans="1:26" ht="16" x14ac:dyDescent="0.2">
      <c r="A41" s="234" t="s">
        <v>92</v>
      </c>
      <c r="B41" s="234" t="s">
        <v>24</v>
      </c>
      <c r="C41" s="234" t="s">
        <v>18</v>
      </c>
      <c r="D41" s="234" t="s">
        <v>19</v>
      </c>
      <c r="E41" s="235">
        <v>4750</v>
      </c>
      <c r="F41" s="235">
        <v>3920</v>
      </c>
      <c r="G41" s="234" t="s">
        <v>21</v>
      </c>
      <c r="H41" s="234">
        <v>2.35</v>
      </c>
      <c r="I41" s="234" t="s">
        <v>20</v>
      </c>
      <c r="J41" s="235">
        <v>2020000</v>
      </c>
      <c r="K41" s="235">
        <v>1350000</v>
      </c>
      <c r="L41" s="234">
        <v>2.56</v>
      </c>
      <c r="M41" s="234"/>
      <c r="N41" s="234">
        <v>0</v>
      </c>
      <c r="O41" s="234" t="s">
        <v>25</v>
      </c>
      <c r="P41" s="234" t="s">
        <v>21</v>
      </c>
      <c r="X41" s="249" t="s">
        <v>289</v>
      </c>
      <c r="Y41" s="250">
        <v>5</v>
      </c>
      <c r="Z41" s="251">
        <v>0</v>
      </c>
    </row>
    <row r="42" spans="1:26" x14ac:dyDescent="0.2">
      <c r="A42" s="234" t="s">
        <v>16</v>
      </c>
      <c r="B42" s="234" t="s">
        <v>17</v>
      </c>
      <c r="C42" s="234" t="s">
        <v>18</v>
      </c>
      <c r="D42" s="234" t="s">
        <v>19</v>
      </c>
      <c r="E42" s="235">
        <v>0</v>
      </c>
      <c r="F42" s="235">
        <v>0</v>
      </c>
      <c r="G42" s="234">
        <v>0</v>
      </c>
      <c r="H42" s="234">
        <v>0</v>
      </c>
      <c r="I42" s="234" t="s">
        <v>20</v>
      </c>
      <c r="J42" s="235">
        <v>3050</v>
      </c>
      <c r="K42" s="235">
        <v>1070</v>
      </c>
      <c r="L42" s="234">
        <v>2.56</v>
      </c>
      <c r="M42" s="234"/>
      <c r="N42" s="234">
        <v>0</v>
      </c>
      <c r="O42" s="234" t="s">
        <v>21</v>
      </c>
      <c r="P42" s="234" t="s">
        <v>21</v>
      </c>
      <c r="X42" s="169" t="s">
        <v>154</v>
      </c>
      <c r="Y42" s="250">
        <v>1</v>
      </c>
      <c r="Z42" s="251">
        <v>0</v>
      </c>
    </row>
    <row r="43" spans="1:26" x14ac:dyDescent="0.2">
      <c r="A43" s="234" t="s">
        <v>93</v>
      </c>
      <c r="B43" s="234" t="s">
        <v>24</v>
      </c>
      <c r="C43" s="234" t="s">
        <v>18</v>
      </c>
      <c r="D43" s="234" t="s">
        <v>19</v>
      </c>
      <c r="E43" s="235">
        <v>7090</v>
      </c>
      <c r="F43" s="235">
        <v>6390</v>
      </c>
      <c r="G43" s="234" t="s">
        <v>21</v>
      </c>
      <c r="H43" s="234">
        <v>2.35</v>
      </c>
      <c r="I43" s="234" t="s">
        <v>20</v>
      </c>
      <c r="J43" s="235">
        <v>2000000</v>
      </c>
      <c r="K43" s="235">
        <v>1470000</v>
      </c>
      <c r="L43" s="234">
        <v>2.57</v>
      </c>
      <c r="M43" s="234"/>
      <c r="N43" s="234">
        <v>0</v>
      </c>
      <c r="O43" s="234">
        <v>0.54700000000000004</v>
      </c>
      <c r="P43" s="234" t="s">
        <v>21</v>
      </c>
      <c r="X43" s="169" t="s">
        <v>155</v>
      </c>
      <c r="Y43" s="250">
        <v>1</v>
      </c>
      <c r="Z43" s="251">
        <v>0</v>
      </c>
    </row>
    <row r="44" spans="1:26" x14ac:dyDescent="0.2">
      <c r="A44" s="234" t="s">
        <v>94</v>
      </c>
      <c r="B44" s="234" t="s">
        <v>24</v>
      </c>
      <c r="C44" s="234" t="s">
        <v>18</v>
      </c>
      <c r="D44" s="234" t="s">
        <v>19</v>
      </c>
      <c r="E44" s="235">
        <v>6960</v>
      </c>
      <c r="F44" s="235">
        <v>5190</v>
      </c>
      <c r="G44" s="234" t="s">
        <v>21</v>
      </c>
      <c r="H44" s="234">
        <v>2.35</v>
      </c>
      <c r="I44" s="234" t="s">
        <v>20</v>
      </c>
      <c r="J44" s="235">
        <v>2050000</v>
      </c>
      <c r="K44" s="235">
        <v>1450000</v>
      </c>
      <c r="L44" s="234">
        <v>2.56</v>
      </c>
      <c r="M44" s="234"/>
      <c r="N44" s="234">
        <v>0</v>
      </c>
      <c r="O44" s="234">
        <v>0.47699999999999998</v>
      </c>
      <c r="P44" s="234" t="s">
        <v>21</v>
      </c>
      <c r="X44" s="169" t="s">
        <v>156</v>
      </c>
      <c r="Y44" s="250">
        <v>1</v>
      </c>
      <c r="Z44" s="251">
        <v>0</v>
      </c>
    </row>
    <row r="45" spans="1:26" x14ac:dyDescent="0.2">
      <c r="A45" s="234" t="s">
        <v>95</v>
      </c>
      <c r="B45" s="234" t="s">
        <v>24</v>
      </c>
      <c r="C45" s="234" t="s">
        <v>18</v>
      </c>
      <c r="D45" s="234" t="s">
        <v>19</v>
      </c>
      <c r="E45" s="235">
        <v>20600</v>
      </c>
      <c r="F45" s="235">
        <v>15500</v>
      </c>
      <c r="G45" s="234" t="s">
        <v>21</v>
      </c>
      <c r="H45" s="234">
        <v>2.34</v>
      </c>
      <c r="I45" s="234" t="s">
        <v>20</v>
      </c>
      <c r="J45" s="235">
        <v>2000000</v>
      </c>
      <c r="K45" s="235">
        <v>1590000</v>
      </c>
      <c r="L45" s="234">
        <v>2.56</v>
      </c>
      <c r="M45" s="234"/>
      <c r="N45" s="234">
        <v>0</v>
      </c>
      <c r="O45" s="234">
        <v>3.84</v>
      </c>
      <c r="P45" s="234" t="s">
        <v>21</v>
      </c>
      <c r="X45" s="169" t="s">
        <v>157</v>
      </c>
      <c r="Y45" s="250">
        <v>1</v>
      </c>
      <c r="Z45" s="251">
        <v>0</v>
      </c>
    </row>
    <row r="46" spans="1:26" x14ac:dyDescent="0.2">
      <c r="A46" s="234" t="s">
        <v>96</v>
      </c>
      <c r="B46" s="234" t="s">
        <v>24</v>
      </c>
      <c r="C46" s="234" t="s">
        <v>18</v>
      </c>
      <c r="D46" s="234" t="s">
        <v>19</v>
      </c>
      <c r="E46" s="235">
        <v>6530</v>
      </c>
      <c r="F46" s="235">
        <v>6740</v>
      </c>
      <c r="G46" s="234" t="s">
        <v>21</v>
      </c>
      <c r="H46" s="234">
        <v>2.35</v>
      </c>
      <c r="I46" s="234" t="s">
        <v>20</v>
      </c>
      <c r="J46" s="235">
        <v>2000000</v>
      </c>
      <c r="K46" s="235">
        <v>1750000</v>
      </c>
      <c r="L46" s="234">
        <v>2.57</v>
      </c>
      <c r="M46" s="234"/>
      <c r="N46" s="234">
        <v>0</v>
      </c>
      <c r="O46" s="234">
        <v>0.40799999999999997</v>
      </c>
      <c r="P46" s="234" t="s">
        <v>21</v>
      </c>
      <c r="X46" s="169" t="s">
        <v>158</v>
      </c>
      <c r="Y46" s="250">
        <v>1</v>
      </c>
      <c r="Z46" s="251">
        <v>0</v>
      </c>
    </row>
    <row r="47" spans="1:26" x14ac:dyDescent="0.2">
      <c r="A47" s="234" t="s">
        <v>97</v>
      </c>
      <c r="B47" s="234" t="s">
        <v>24</v>
      </c>
      <c r="C47" s="234" t="s">
        <v>18</v>
      </c>
      <c r="D47" s="234" t="s">
        <v>19</v>
      </c>
      <c r="E47" s="235">
        <v>6610</v>
      </c>
      <c r="F47" s="235">
        <v>6690</v>
      </c>
      <c r="G47" s="234" t="s">
        <v>21</v>
      </c>
      <c r="H47" s="234">
        <v>2.35</v>
      </c>
      <c r="I47" s="234" t="s">
        <v>20</v>
      </c>
      <c r="J47" s="235">
        <v>1990000</v>
      </c>
      <c r="K47" s="235">
        <v>1720000</v>
      </c>
      <c r="L47" s="234">
        <v>2.57</v>
      </c>
      <c r="M47" s="234"/>
      <c r="N47" s="234">
        <v>0</v>
      </c>
      <c r="O47" s="234">
        <v>0.435</v>
      </c>
      <c r="P47" s="234" t="s">
        <v>21</v>
      </c>
      <c r="X47" s="169" t="s">
        <v>159</v>
      </c>
      <c r="Y47" s="250">
        <v>1</v>
      </c>
      <c r="Z47" s="251">
        <v>0</v>
      </c>
    </row>
    <row r="48" spans="1:26" x14ac:dyDescent="0.2">
      <c r="A48" s="234" t="s">
        <v>98</v>
      </c>
      <c r="B48" s="234" t="s">
        <v>24</v>
      </c>
      <c r="C48" s="234" t="s">
        <v>18</v>
      </c>
      <c r="D48" s="234" t="s">
        <v>19</v>
      </c>
      <c r="E48" s="235">
        <v>6280</v>
      </c>
      <c r="F48" s="235">
        <v>4790</v>
      </c>
      <c r="G48" s="234" t="s">
        <v>21</v>
      </c>
      <c r="H48" s="234">
        <v>2.34</v>
      </c>
      <c r="I48" s="234" t="s">
        <v>20</v>
      </c>
      <c r="J48" s="235">
        <v>2070000</v>
      </c>
      <c r="K48" s="235">
        <v>1670000</v>
      </c>
      <c r="L48" s="234">
        <v>2.56</v>
      </c>
      <c r="M48" s="234"/>
      <c r="N48" s="234">
        <v>0</v>
      </c>
      <c r="O48" s="234">
        <v>0.29799999999999999</v>
      </c>
      <c r="P48" s="234" t="s">
        <v>21</v>
      </c>
      <c r="X48" s="169" t="s">
        <v>160</v>
      </c>
      <c r="Y48" s="250">
        <v>1</v>
      </c>
      <c r="Z48" s="251">
        <v>0</v>
      </c>
    </row>
    <row r="49" spans="1:26" x14ac:dyDescent="0.2">
      <c r="A49" s="234" t="s">
        <v>99</v>
      </c>
      <c r="B49" s="234" t="s">
        <v>24</v>
      </c>
      <c r="C49" s="234" t="s">
        <v>18</v>
      </c>
      <c r="D49" s="234" t="s">
        <v>19</v>
      </c>
      <c r="E49" s="235">
        <v>7060</v>
      </c>
      <c r="F49" s="235">
        <v>6350</v>
      </c>
      <c r="G49" s="234" t="s">
        <v>21</v>
      </c>
      <c r="H49" s="234">
        <v>2.34</v>
      </c>
      <c r="I49" s="234" t="s">
        <v>20</v>
      </c>
      <c r="J49" s="235">
        <v>2010000</v>
      </c>
      <c r="K49" s="235">
        <v>1700000</v>
      </c>
      <c r="L49" s="234">
        <v>2.56</v>
      </c>
      <c r="M49" s="234"/>
      <c r="N49" s="234">
        <v>0</v>
      </c>
      <c r="O49" s="234">
        <v>0.52800000000000002</v>
      </c>
      <c r="P49" s="234" t="s">
        <v>21</v>
      </c>
      <c r="X49" s="169" t="s">
        <v>161</v>
      </c>
      <c r="Y49" s="250">
        <v>1</v>
      </c>
      <c r="Z49" s="251">
        <v>0</v>
      </c>
    </row>
    <row r="50" spans="1:26" x14ac:dyDescent="0.2">
      <c r="A50" s="234" t="s">
        <v>100</v>
      </c>
      <c r="B50" s="234" t="s">
        <v>24</v>
      </c>
      <c r="C50" s="234" t="s">
        <v>18</v>
      </c>
      <c r="D50" s="234" t="s">
        <v>19</v>
      </c>
      <c r="E50" s="235">
        <v>6160</v>
      </c>
      <c r="F50" s="235">
        <v>4990</v>
      </c>
      <c r="G50" s="234" t="s">
        <v>21</v>
      </c>
      <c r="H50" s="234">
        <v>2.35</v>
      </c>
      <c r="I50" s="234" t="s">
        <v>20</v>
      </c>
      <c r="J50" s="235">
        <v>2040000</v>
      </c>
      <c r="K50" s="235">
        <v>1390000</v>
      </c>
      <c r="L50" s="234">
        <v>2.56</v>
      </c>
      <c r="M50" s="234"/>
      <c r="N50" s="234">
        <v>0</v>
      </c>
      <c r="O50" s="234">
        <v>0.29099999999999998</v>
      </c>
      <c r="P50" s="234" t="s">
        <v>21</v>
      </c>
      <c r="X50" s="169" t="s">
        <v>162</v>
      </c>
      <c r="Y50" s="250">
        <v>1</v>
      </c>
      <c r="Z50" s="251">
        <v>0</v>
      </c>
    </row>
    <row r="51" spans="1:26" x14ac:dyDescent="0.2">
      <c r="A51" s="234" t="s">
        <v>101</v>
      </c>
      <c r="B51" s="234" t="s">
        <v>24</v>
      </c>
      <c r="C51" s="234" t="s">
        <v>18</v>
      </c>
      <c r="D51" s="234" t="s">
        <v>19</v>
      </c>
      <c r="E51" s="235">
        <v>6460</v>
      </c>
      <c r="F51" s="235">
        <v>5310</v>
      </c>
      <c r="G51" s="234" t="s">
        <v>21</v>
      </c>
      <c r="H51" s="234">
        <v>2.35</v>
      </c>
      <c r="I51" s="234" t="s">
        <v>20</v>
      </c>
      <c r="J51" s="235">
        <v>2060000</v>
      </c>
      <c r="K51" s="235">
        <v>1380000</v>
      </c>
      <c r="L51" s="234">
        <v>2.57</v>
      </c>
      <c r="M51" s="234"/>
      <c r="N51" s="234">
        <v>0</v>
      </c>
      <c r="O51" s="234">
        <v>0.34399999999999997</v>
      </c>
      <c r="P51" s="234" t="s">
        <v>21</v>
      </c>
      <c r="X51" s="169" t="s">
        <v>163</v>
      </c>
      <c r="Y51" s="250">
        <v>1</v>
      </c>
      <c r="Z51" s="251">
        <v>0</v>
      </c>
    </row>
    <row r="52" spans="1:26" x14ac:dyDescent="0.2">
      <c r="A52" s="234" t="s">
        <v>102</v>
      </c>
      <c r="B52" s="234" t="s">
        <v>24</v>
      </c>
      <c r="C52" s="234" t="s">
        <v>18</v>
      </c>
      <c r="D52" s="234" t="s">
        <v>19</v>
      </c>
      <c r="E52" s="235">
        <v>4290</v>
      </c>
      <c r="F52" s="235">
        <v>3480</v>
      </c>
      <c r="G52" s="234" t="s">
        <v>21</v>
      </c>
      <c r="H52" s="234">
        <v>2.35</v>
      </c>
      <c r="I52" s="234" t="s">
        <v>20</v>
      </c>
      <c r="J52" s="235">
        <v>2000000</v>
      </c>
      <c r="K52" s="235">
        <v>1380000</v>
      </c>
      <c r="L52" s="234">
        <v>2.57</v>
      </c>
      <c r="M52" s="234"/>
      <c r="N52" s="234">
        <v>0</v>
      </c>
      <c r="O52" s="234" t="s">
        <v>25</v>
      </c>
      <c r="P52" s="234" t="s">
        <v>21</v>
      </c>
      <c r="X52" s="169" t="s">
        <v>164</v>
      </c>
      <c r="Y52" s="250">
        <v>1</v>
      </c>
      <c r="Z52" s="251">
        <v>0</v>
      </c>
    </row>
    <row r="53" spans="1:26" x14ac:dyDescent="0.2">
      <c r="A53" s="234" t="s">
        <v>103</v>
      </c>
      <c r="B53" s="234" t="s">
        <v>24</v>
      </c>
      <c r="C53" s="234" t="s">
        <v>18</v>
      </c>
      <c r="D53" s="234" t="s">
        <v>19</v>
      </c>
      <c r="E53" s="235">
        <v>4190</v>
      </c>
      <c r="F53" s="235">
        <v>4480</v>
      </c>
      <c r="G53" s="234" t="s">
        <v>21</v>
      </c>
      <c r="H53" s="234">
        <v>2.35</v>
      </c>
      <c r="I53" s="234" t="s">
        <v>20</v>
      </c>
      <c r="J53" s="235">
        <v>1990000</v>
      </c>
      <c r="K53" s="235">
        <v>1780000</v>
      </c>
      <c r="L53" s="234">
        <v>2.57</v>
      </c>
      <c r="M53" s="234"/>
      <c r="N53" s="234">
        <v>0</v>
      </c>
      <c r="O53" s="234" t="s">
        <v>25</v>
      </c>
      <c r="P53" s="234" t="s">
        <v>21</v>
      </c>
      <c r="X53" s="169" t="s">
        <v>165</v>
      </c>
      <c r="Y53" s="250">
        <v>1</v>
      </c>
      <c r="Z53" s="251">
        <v>0</v>
      </c>
    </row>
    <row r="54" spans="1:26" x14ac:dyDescent="0.2">
      <c r="A54" s="234" t="s">
        <v>104</v>
      </c>
      <c r="B54" s="234" t="s">
        <v>24</v>
      </c>
      <c r="C54" s="234" t="s">
        <v>18</v>
      </c>
      <c r="D54" s="234" t="s">
        <v>19</v>
      </c>
      <c r="E54" s="235">
        <v>4610</v>
      </c>
      <c r="F54" s="235">
        <v>4750</v>
      </c>
      <c r="G54" s="234" t="s">
        <v>21</v>
      </c>
      <c r="H54" s="234">
        <v>2.35</v>
      </c>
      <c r="I54" s="234" t="s">
        <v>20</v>
      </c>
      <c r="J54" s="235">
        <v>2070000</v>
      </c>
      <c r="K54" s="235">
        <v>1870000</v>
      </c>
      <c r="L54" s="234">
        <v>2.57</v>
      </c>
      <c r="M54" s="234"/>
      <c r="N54" s="234">
        <v>0</v>
      </c>
      <c r="O54" s="234" t="s">
        <v>25</v>
      </c>
      <c r="P54" s="234" t="s">
        <v>21</v>
      </c>
      <c r="X54" s="169" t="s">
        <v>166</v>
      </c>
      <c r="Y54" s="250">
        <v>1</v>
      </c>
      <c r="Z54" s="251">
        <v>0</v>
      </c>
    </row>
    <row r="55" spans="1:26" x14ac:dyDescent="0.2">
      <c r="A55" s="234" t="s">
        <v>16</v>
      </c>
      <c r="B55" s="234" t="s">
        <v>17</v>
      </c>
      <c r="C55" s="234" t="s">
        <v>18</v>
      </c>
      <c r="D55" s="234" t="s">
        <v>19</v>
      </c>
      <c r="E55" s="235">
        <v>5.17</v>
      </c>
      <c r="F55" s="235">
        <v>6.67</v>
      </c>
      <c r="G55" s="234">
        <v>0</v>
      </c>
      <c r="H55" s="234">
        <v>2.33</v>
      </c>
      <c r="I55" s="234" t="s">
        <v>20</v>
      </c>
      <c r="J55" s="235">
        <v>2490</v>
      </c>
      <c r="K55" s="235">
        <v>1020</v>
      </c>
      <c r="L55" s="234">
        <v>2.57</v>
      </c>
      <c r="M55" s="234"/>
      <c r="N55" s="234">
        <v>0</v>
      </c>
      <c r="O55" s="234" t="s">
        <v>21</v>
      </c>
      <c r="P55" s="234" t="s">
        <v>21</v>
      </c>
      <c r="X55" s="169" t="s">
        <v>167</v>
      </c>
      <c r="Y55" s="250">
        <v>1</v>
      </c>
      <c r="Z55" s="251">
        <v>0</v>
      </c>
    </row>
    <row r="56" spans="1:26" x14ac:dyDescent="0.2">
      <c r="A56" s="234" t="s">
        <v>16</v>
      </c>
      <c r="B56" s="234" t="s">
        <v>17</v>
      </c>
      <c r="C56" s="234" t="s">
        <v>18</v>
      </c>
      <c r="D56" s="234" t="s">
        <v>19</v>
      </c>
      <c r="E56" s="235">
        <v>5.17</v>
      </c>
      <c r="F56" s="235">
        <v>6.67</v>
      </c>
      <c r="G56" s="234">
        <v>0</v>
      </c>
      <c r="H56" s="234">
        <v>2.34</v>
      </c>
      <c r="I56" s="234" t="s">
        <v>20</v>
      </c>
      <c r="J56" s="235">
        <v>2170</v>
      </c>
      <c r="K56" s="235">
        <v>845</v>
      </c>
      <c r="L56" s="234">
        <v>2.57</v>
      </c>
      <c r="M56" s="234"/>
      <c r="N56" s="234">
        <v>0</v>
      </c>
      <c r="O56" s="234" t="s">
        <v>21</v>
      </c>
      <c r="P56" s="234" t="s">
        <v>21</v>
      </c>
      <c r="X56" s="169" t="s">
        <v>168</v>
      </c>
      <c r="Y56" s="250">
        <v>1</v>
      </c>
      <c r="Z56" s="251">
        <v>0</v>
      </c>
    </row>
    <row r="57" spans="1:26" x14ac:dyDescent="0.2">
      <c r="A57" s="234" t="s">
        <v>16</v>
      </c>
      <c r="B57" s="234" t="s">
        <v>17</v>
      </c>
      <c r="C57" s="234" t="s">
        <v>18</v>
      </c>
      <c r="D57" s="234" t="s">
        <v>19</v>
      </c>
      <c r="E57" s="235">
        <v>212</v>
      </c>
      <c r="F57" s="235">
        <v>60.1</v>
      </c>
      <c r="G57" s="234">
        <v>0</v>
      </c>
      <c r="H57" s="234">
        <v>2.35</v>
      </c>
      <c r="I57" s="234" t="s">
        <v>20</v>
      </c>
      <c r="J57" s="235">
        <v>2160</v>
      </c>
      <c r="K57" s="235">
        <v>1090</v>
      </c>
      <c r="L57" s="234">
        <v>2.59</v>
      </c>
      <c r="M57" s="234"/>
      <c r="N57" s="234">
        <v>0</v>
      </c>
      <c r="O57" s="234" t="s">
        <v>21</v>
      </c>
      <c r="P57" s="234" t="s">
        <v>21</v>
      </c>
      <c r="X57" s="169" t="s">
        <v>169</v>
      </c>
      <c r="Y57" s="250">
        <v>1</v>
      </c>
      <c r="Z57" s="251">
        <v>0</v>
      </c>
    </row>
    <row r="58" spans="1:26" x14ac:dyDescent="0.2">
      <c r="A58" s="234" t="s">
        <v>16</v>
      </c>
      <c r="B58" s="234" t="s">
        <v>17</v>
      </c>
      <c r="C58" s="234" t="s">
        <v>18</v>
      </c>
      <c r="D58" s="234" t="s">
        <v>19</v>
      </c>
      <c r="E58" s="235">
        <v>41.4</v>
      </c>
      <c r="F58" s="235">
        <v>33.5</v>
      </c>
      <c r="G58" s="234">
        <v>0</v>
      </c>
      <c r="H58" s="234">
        <v>2.38</v>
      </c>
      <c r="I58" s="234" t="s">
        <v>20</v>
      </c>
      <c r="J58" s="235">
        <v>2490</v>
      </c>
      <c r="K58" s="235">
        <v>1730</v>
      </c>
      <c r="L58" s="234">
        <v>2.57</v>
      </c>
      <c r="M58" s="234"/>
      <c r="N58" s="234">
        <v>0</v>
      </c>
      <c r="O58" s="234" t="s">
        <v>21</v>
      </c>
      <c r="P58" s="234" t="s">
        <v>21</v>
      </c>
      <c r="X58" s="169" t="s">
        <v>170</v>
      </c>
      <c r="Y58" s="250">
        <v>1</v>
      </c>
      <c r="Z58" s="251">
        <v>0</v>
      </c>
    </row>
    <row r="59" spans="1:26" x14ac:dyDescent="0.2">
      <c r="A59" s="234" t="s">
        <v>22</v>
      </c>
      <c r="B59" s="234" t="s">
        <v>22</v>
      </c>
      <c r="C59" s="234" t="s">
        <v>18</v>
      </c>
      <c r="D59" s="234" t="s">
        <v>19</v>
      </c>
      <c r="E59" s="235">
        <v>3210</v>
      </c>
      <c r="F59" s="235">
        <v>3220</v>
      </c>
      <c r="G59" s="234">
        <v>0</v>
      </c>
      <c r="H59" s="234">
        <v>2.35</v>
      </c>
      <c r="I59" s="234" t="s">
        <v>20</v>
      </c>
      <c r="J59" s="235">
        <v>1250000</v>
      </c>
      <c r="K59" s="235">
        <v>1090000</v>
      </c>
      <c r="L59" s="234">
        <v>2.57</v>
      </c>
      <c r="M59" s="234"/>
      <c r="N59" s="234">
        <v>0</v>
      </c>
      <c r="O59" s="234" t="s">
        <v>21</v>
      </c>
      <c r="P59" s="234" t="s">
        <v>21</v>
      </c>
      <c r="X59" s="169" t="s">
        <v>171</v>
      </c>
      <c r="Y59" s="250">
        <v>1</v>
      </c>
      <c r="Z59" s="251">
        <v>0</v>
      </c>
    </row>
    <row r="60" spans="1:26" x14ac:dyDescent="0.2">
      <c r="A60" s="234" t="s">
        <v>22</v>
      </c>
      <c r="B60" s="234" t="s">
        <v>22</v>
      </c>
      <c r="C60" s="234" t="s">
        <v>18</v>
      </c>
      <c r="D60" s="234" t="s">
        <v>19</v>
      </c>
      <c r="E60" s="235">
        <v>3240</v>
      </c>
      <c r="F60" s="235">
        <v>3420</v>
      </c>
      <c r="G60" s="234">
        <v>0</v>
      </c>
      <c r="H60" s="234">
        <v>2.35</v>
      </c>
      <c r="I60" s="234" t="s">
        <v>20</v>
      </c>
      <c r="J60" s="235">
        <v>1250000</v>
      </c>
      <c r="K60" s="235">
        <v>1120000</v>
      </c>
      <c r="L60" s="234">
        <v>2.57</v>
      </c>
      <c r="M60" s="234"/>
      <c r="N60" s="234">
        <v>0</v>
      </c>
      <c r="O60" s="234" t="s">
        <v>21</v>
      </c>
      <c r="P60" s="234" t="s">
        <v>21</v>
      </c>
      <c r="X60" s="169" t="s">
        <v>172</v>
      </c>
      <c r="Y60" s="250">
        <v>1</v>
      </c>
      <c r="Z60" s="251">
        <v>0</v>
      </c>
    </row>
    <row r="61" spans="1:26" x14ac:dyDescent="0.2">
      <c r="A61" s="234" t="s">
        <v>22</v>
      </c>
      <c r="B61" s="234" t="s">
        <v>22</v>
      </c>
      <c r="C61" s="234" t="s">
        <v>18</v>
      </c>
      <c r="D61" s="234" t="s">
        <v>19</v>
      </c>
      <c r="E61" s="235">
        <v>2780</v>
      </c>
      <c r="F61" s="235">
        <v>2940</v>
      </c>
      <c r="G61" s="234">
        <v>0</v>
      </c>
      <c r="H61" s="234">
        <v>2.35</v>
      </c>
      <c r="I61" s="234" t="s">
        <v>20</v>
      </c>
      <c r="J61" s="235">
        <v>1310000</v>
      </c>
      <c r="K61" s="235">
        <v>1140000</v>
      </c>
      <c r="L61" s="234">
        <v>2.57</v>
      </c>
      <c r="M61" s="234"/>
      <c r="N61" s="234">
        <v>0</v>
      </c>
      <c r="O61" s="234" t="s">
        <v>21</v>
      </c>
      <c r="P61" s="234" t="s">
        <v>21</v>
      </c>
      <c r="X61" s="169" t="s">
        <v>173</v>
      </c>
      <c r="Y61" s="250">
        <v>1</v>
      </c>
      <c r="Z61" s="251">
        <v>0</v>
      </c>
    </row>
    <row r="62" spans="1:26" x14ac:dyDescent="0.2">
      <c r="A62" s="234">
        <v>0.5</v>
      </c>
      <c r="B62" s="234" t="s">
        <v>49</v>
      </c>
      <c r="C62" s="234" t="s">
        <v>18</v>
      </c>
      <c r="D62" s="234" t="s">
        <v>19</v>
      </c>
      <c r="E62" s="235">
        <v>4310</v>
      </c>
      <c r="F62" s="235">
        <v>4410</v>
      </c>
      <c r="G62" s="234">
        <v>0.5</v>
      </c>
      <c r="H62" s="234">
        <v>2.35</v>
      </c>
      <c r="I62" s="234" t="s">
        <v>20</v>
      </c>
      <c r="J62" s="235">
        <v>1260000</v>
      </c>
      <c r="K62" s="235">
        <v>1030000</v>
      </c>
      <c r="L62" s="234">
        <v>2.57</v>
      </c>
      <c r="M62" s="234">
        <v>1</v>
      </c>
      <c r="N62" s="234">
        <v>0</v>
      </c>
      <c r="O62" s="234">
        <v>0.49299999999999999</v>
      </c>
      <c r="P62" s="234">
        <v>98.5</v>
      </c>
      <c r="X62" s="169" t="s">
        <v>174</v>
      </c>
      <c r="Y62" s="250">
        <v>1</v>
      </c>
      <c r="Z62" s="251">
        <v>0</v>
      </c>
    </row>
    <row r="63" spans="1:26" x14ac:dyDescent="0.2">
      <c r="A63" s="234">
        <v>1</v>
      </c>
      <c r="B63" s="234" t="s">
        <v>49</v>
      </c>
      <c r="C63" s="234" t="s">
        <v>18</v>
      </c>
      <c r="D63" s="234" t="s">
        <v>19</v>
      </c>
      <c r="E63" s="235">
        <v>5960</v>
      </c>
      <c r="F63" s="235">
        <v>6190</v>
      </c>
      <c r="G63" s="234">
        <v>1</v>
      </c>
      <c r="H63" s="234">
        <v>2.35</v>
      </c>
      <c r="I63" s="234" t="s">
        <v>20</v>
      </c>
      <c r="J63" s="235">
        <v>1280000</v>
      </c>
      <c r="K63" s="235">
        <v>1180000</v>
      </c>
      <c r="L63" s="234">
        <v>2.57</v>
      </c>
      <c r="M63" s="234">
        <v>1</v>
      </c>
      <c r="N63" s="234">
        <v>0</v>
      </c>
      <c r="O63" s="234">
        <v>1.0900000000000001</v>
      </c>
      <c r="P63" s="234">
        <v>109</v>
      </c>
      <c r="X63" s="169" t="s">
        <v>175</v>
      </c>
      <c r="Y63" s="250">
        <v>1</v>
      </c>
      <c r="Z63" s="251">
        <v>0</v>
      </c>
    </row>
    <row r="64" spans="1:26" x14ac:dyDescent="0.2">
      <c r="A64" s="234">
        <v>5</v>
      </c>
      <c r="B64" s="234" t="s">
        <v>49</v>
      </c>
      <c r="C64" s="234" t="s">
        <v>18</v>
      </c>
      <c r="D64" s="234" t="s">
        <v>19</v>
      </c>
      <c r="E64" s="235">
        <v>15900</v>
      </c>
      <c r="F64" s="235">
        <v>15600</v>
      </c>
      <c r="G64" s="234">
        <v>5</v>
      </c>
      <c r="H64" s="234">
        <v>2.35</v>
      </c>
      <c r="I64" s="234" t="s">
        <v>20</v>
      </c>
      <c r="J64" s="235">
        <v>1280000</v>
      </c>
      <c r="K64" s="235">
        <v>1000000</v>
      </c>
      <c r="L64" s="234">
        <v>2.57</v>
      </c>
      <c r="M64" s="234">
        <v>1</v>
      </c>
      <c r="N64" s="234">
        <v>0</v>
      </c>
      <c r="O64" s="234">
        <v>4.92</v>
      </c>
      <c r="P64" s="234">
        <v>98.4</v>
      </c>
      <c r="X64" s="169" t="s">
        <v>176</v>
      </c>
      <c r="Y64" s="250">
        <v>1</v>
      </c>
      <c r="Z64" s="251">
        <v>0</v>
      </c>
    </row>
    <row r="65" spans="1:26" ht="16" thickBot="1" x14ac:dyDescent="0.25">
      <c r="A65" s="234">
        <v>10</v>
      </c>
      <c r="B65" s="234" t="s">
        <v>49</v>
      </c>
      <c r="C65" s="234" t="s">
        <v>18</v>
      </c>
      <c r="D65" s="234" t="s">
        <v>19</v>
      </c>
      <c r="E65" s="235">
        <v>29500</v>
      </c>
      <c r="F65" s="235">
        <v>30700</v>
      </c>
      <c r="G65" s="234">
        <v>10</v>
      </c>
      <c r="H65" s="234">
        <v>2.35</v>
      </c>
      <c r="I65" s="234" t="s">
        <v>20</v>
      </c>
      <c r="J65" s="235">
        <v>1330000</v>
      </c>
      <c r="K65" s="235">
        <v>1240000</v>
      </c>
      <c r="L65" s="234">
        <v>2.57</v>
      </c>
      <c r="M65" s="234">
        <v>1</v>
      </c>
      <c r="N65" s="234">
        <v>0</v>
      </c>
      <c r="O65" s="234">
        <v>9.66</v>
      </c>
      <c r="P65" s="234">
        <v>96.6</v>
      </c>
      <c r="X65" s="181" t="s">
        <v>177</v>
      </c>
      <c r="Y65" s="252">
        <v>1</v>
      </c>
      <c r="Z65" s="253">
        <v>0</v>
      </c>
    </row>
    <row r="66" spans="1:26" x14ac:dyDescent="0.2">
      <c r="A66" s="234">
        <v>50</v>
      </c>
      <c r="B66" s="234" t="s">
        <v>49</v>
      </c>
      <c r="C66" s="234" t="s">
        <v>18</v>
      </c>
      <c r="D66" s="234" t="s">
        <v>19</v>
      </c>
      <c r="E66" s="235">
        <v>135000</v>
      </c>
      <c r="F66" s="235">
        <v>129000</v>
      </c>
      <c r="G66" s="234">
        <v>50</v>
      </c>
      <c r="H66" s="234">
        <v>2.35</v>
      </c>
      <c r="I66" s="234" t="s">
        <v>20</v>
      </c>
      <c r="J66" s="235">
        <v>1310000</v>
      </c>
      <c r="K66" s="235">
        <v>1190000</v>
      </c>
      <c r="L66" s="234">
        <v>2.57</v>
      </c>
      <c r="M66" s="234">
        <v>1</v>
      </c>
      <c r="N66" s="234">
        <v>0</v>
      </c>
      <c r="O66" s="234">
        <v>50.4</v>
      </c>
      <c r="P66" s="234">
        <v>101</v>
      </c>
    </row>
    <row r="67" spans="1:26" x14ac:dyDescent="0.2">
      <c r="A67" s="234">
        <v>100</v>
      </c>
      <c r="B67" s="234" t="s">
        <v>49</v>
      </c>
      <c r="C67" s="234" t="s">
        <v>18</v>
      </c>
      <c r="D67" s="234" t="s">
        <v>19</v>
      </c>
      <c r="E67" s="235">
        <v>245000</v>
      </c>
      <c r="F67" s="235">
        <v>243000</v>
      </c>
      <c r="G67" s="234">
        <v>100</v>
      </c>
      <c r="H67" s="234">
        <v>2.35</v>
      </c>
      <c r="I67" s="234" t="s">
        <v>20</v>
      </c>
      <c r="J67" s="235">
        <v>1300000</v>
      </c>
      <c r="K67" s="235">
        <v>971000</v>
      </c>
      <c r="L67" s="234">
        <v>2.57</v>
      </c>
      <c r="M67" s="234">
        <v>1</v>
      </c>
      <c r="N67" s="234">
        <v>0</v>
      </c>
      <c r="O67" s="234">
        <v>95.3</v>
      </c>
      <c r="P67" s="234">
        <v>95.3</v>
      </c>
    </row>
    <row r="68" spans="1:26" x14ac:dyDescent="0.2">
      <c r="A68" s="234">
        <v>500</v>
      </c>
      <c r="B68" s="234" t="s">
        <v>49</v>
      </c>
      <c r="C68" s="234" t="s">
        <v>18</v>
      </c>
      <c r="D68" s="234" t="s">
        <v>19</v>
      </c>
      <c r="E68" s="235">
        <v>1050000</v>
      </c>
      <c r="F68" s="235">
        <v>997000</v>
      </c>
      <c r="G68" s="234">
        <v>500</v>
      </c>
      <c r="H68" s="234">
        <v>2.35</v>
      </c>
      <c r="I68" s="234" t="s">
        <v>20</v>
      </c>
      <c r="J68" s="235">
        <v>1290000</v>
      </c>
      <c r="K68" s="235">
        <v>1210000</v>
      </c>
      <c r="L68" s="234">
        <v>2.57</v>
      </c>
      <c r="M68" s="234">
        <v>1</v>
      </c>
      <c r="N68" s="234">
        <v>0</v>
      </c>
      <c r="O68" s="234">
        <v>514</v>
      </c>
      <c r="P68" s="234">
        <v>103</v>
      </c>
    </row>
    <row r="69" spans="1:26" x14ac:dyDescent="0.2">
      <c r="A69" s="234">
        <v>1000</v>
      </c>
      <c r="B69" s="234" t="s">
        <v>49</v>
      </c>
      <c r="C69" s="234" t="s">
        <v>18</v>
      </c>
      <c r="D69" s="234" t="s">
        <v>19</v>
      </c>
      <c r="E69" s="235">
        <v>1490000</v>
      </c>
      <c r="F69" s="235">
        <v>1260000</v>
      </c>
      <c r="G69" s="234">
        <v>1000</v>
      </c>
      <c r="H69" s="234">
        <v>2.35</v>
      </c>
      <c r="I69" s="234" t="s">
        <v>20</v>
      </c>
      <c r="J69" s="235">
        <v>1330000</v>
      </c>
      <c r="K69" s="235">
        <v>1050000</v>
      </c>
      <c r="L69" s="234">
        <v>2.57</v>
      </c>
      <c r="M69" s="234">
        <v>1</v>
      </c>
      <c r="N69" s="234">
        <v>0</v>
      </c>
      <c r="O69" s="234">
        <v>970</v>
      </c>
      <c r="P69" s="234">
        <v>97</v>
      </c>
    </row>
    <row r="70" spans="1:26" x14ac:dyDescent="0.2">
      <c r="A70" s="234" t="s">
        <v>16</v>
      </c>
      <c r="B70" s="234" t="s">
        <v>17</v>
      </c>
      <c r="C70" s="234" t="s">
        <v>18</v>
      </c>
      <c r="D70" s="234" t="s">
        <v>19</v>
      </c>
      <c r="E70" s="235">
        <v>307</v>
      </c>
      <c r="F70" s="235">
        <v>210</v>
      </c>
      <c r="G70" s="234">
        <v>0</v>
      </c>
      <c r="H70" s="234">
        <v>2.35</v>
      </c>
      <c r="I70" s="234" t="s">
        <v>20</v>
      </c>
      <c r="J70" s="235">
        <v>4080</v>
      </c>
      <c r="K70" s="235">
        <v>2690</v>
      </c>
      <c r="L70" s="234">
        <v>2.57</v>
      </c>
      <c r="M70" s="234"/>
      <c r="N70" s="234">
        <v>0</v>
      </c>
      <c r="O70" s="234" t="s">
        <v>21</v>
      </c>
      <c r="P70" s="234" t="s">
        <v>21</v>
      </c>
    </row>
    <row r="71" spans="1:26" x14ac:dyDescent="0.2">
      <c r="A71" s="234" t="s">
        <v>16</v>
      </c>
      <c r="B71" s="234" t="s">
        <v>17</v>
      </c>
      <c r="C71" s="234" t="s">
        <v>18</v>
      </c>
      <c r="D71" s="234" t="s">
        <v>19</v>
      </c>
      <c r="E71" s="235">
        <v>95.6</v>
      </c>
      <c r="F71" s="235">
        <v>55.2</v>
      </c>
      <c r="G71" s="234">
        <v>0</v>
      </c>
      <c r="H71" s="234">
        <v>2.36</v>
      </c>
      <c r="I71" s="234" t="s">
        <v>20</v>
      </c>
      <c r="J71" s="235">
        <v>4390</v>
      </c>
      <c r="K71" s="235">
        <v>2610</v>
      </c>
      <c r="L71" s="234">
        <v>2.57</v>
      </c>
      <c r="M71" s="234"/>
      <c r="N71" s="234">
        <v>0</v>
      </c>
      <c r="O71" s="234" t="s">
        <v>21</v>
      </c>
      <c r="P71" s="234" t="s">
        <v>21</v>
      </c>
    </row>
    <row r="72" spans="1:26" x14ac:dyDescent="0.2">
      <c r="A72" s="234" t="s">
        <v>16</v>
      </c>
      <c r="B72" s="234" t="s">
        <v>17</v>
      </c>
      <c r="C72" s="234" t="s">
        <v>18</v>
      </c>
      <c r="D72" s="234" t="s">
        <v>19</v>
      </c>
      <c r="E72" s="235">
        <v>75.2</v>
      </c>
      <c r="F72" s="235">
        <v>31.3</v>
      </c>
      <c r="G72" s="234">
        <v>0</v>
      </c>
      <c r="H72" s="234">
        <v>2.35</v>
      </c>
      <c r="I72" s="234" t="s">
        <v>20</v>
      </c>
      <c r="J72" s="235">
        <v>3740</v>
      </c>
      <c r="K72" s="235">
        <v>2350</v>
      </c>
      <c r="L72" s="234">
        <v>2.57</v>
      </c>
      <c r="M72" s="234"/>
      <c r="N72" s="234">
        <v>0</v>
      </c>
      <c r="O72" s="234" t="s">
        <v>21</v>
      </c>
      <c r="P72" s="234" t="s">
        <v>21</v>
      </c>
    </row>
    <row r="73" spans="1:26" x14ac:dyDescent="0.2">
      <c r="A73" s="234" t="s">
        <v>50</v>
      </c>
      <c r="B73" s="234" t="s">
        <v>51</v>
      </c>
      <c r="C73" s="234" t="s">
        <v>18</v>
      </c>
      <c r="D73" s="234" t="s">
        <v>19</v>
      </c>
      <c r="E73" s="235">
        <v>11000</v>
      </c>
      <c r="F73" s="235">
        <v>11800</v>
      </c>
      <c r="G73" s="234">
        <v>3</v>
      </c>
      <c r="H73" s="234">
        <v>2.35</v>
      </c>
      <c r="I73" s="234" t="s">
        <v>20</v>
      </c>
      <c r="J73" s="235">
        <v>1310000</v>
      </c>
      <c r="K73" s="235">
        <v>1140000</v>
      </c>
      <c r="L73" s="234">
        <v>2.57</v>
      </c>
      <c r="M73" s="234">
        <v>1</v>
      </c>
      <c r="N73" s="234">
        <v>0</v>
      </c>
      <c r="O73" s="234">
        <v>2.9</v>
      </c>
      <c r="P73" s="234">
        <v>96.8</v>
      </c>
    </row>
    <row r="74" spans="1:26" x14ac:dyDescent="0.2">
      <c r="A74" s="234" t="s">
        <v>52</v>
      </c>
      <c r="B74" s="234" t="s">
        <v>51</v>
      </c>
      <c r="C74" s="234" t="s">
        <v>18</v>
      </c>
      <c r="D74" s="234" t="s">
        <v>19</v>
      </c>
      <c r="E74" s="235">
        <v>78200</v>
      </c>
      <c r="F74" s="235">
        <v>56300</v>
      </c>
      <c r="G74" s="234">
        <v>30</v>
      </c>
      <c r="H74" s="234">
        <v>2.34</v>
      </c>
      <c r="I74" s="234" t="s">
        <v>20</v>
      </c>
      <c r="J74" s="235">
        <v>1330000</v>
      </c>
      <c r="K74" s="235">
        <v>965000</v>
      </c>
      <c r="L74" s="234">
        <v>2.56</v>
      </c>
      <c r="M74" s="234">
        <v>1</v>
      </c>
      <c r="N74" s="234">
        <v>0</v>
      </c>
      <c r="O74" s="234">
        <v>27.8</v>
      </c>
      <c r="P74" s="234">
        <v>92.6</v>
      </c>
    </row>
    <row r="75" spans="1:26" x14ac:dyDescent="0.2">
      <c r="A75" s="234" t="s">
        <v>53</v>
      </c>
      <c r="B75" s="234" t="s">
        <v>51</v>
      </c>
      <c r="C75" s="234" t="s">
        <v>18</v>
      </c>
      <c r="D75" s="234" t="s">
        <v>19</v>
      </c>
      <c r="E75" s="235">
        <v>697000</v>
      </c>
      <c r="F75" s="235">
        <v>666000</v>
      </c>
      <c r="G75" s="234">
        <v>300</v>
      </c>
      <c r="H75" s="234">
        <v>2.35</v>
      </c>
      <c r="I75" s="234" t="s">
        <v>20</v>
      </c>
      <c r="J75" s="235">
        <v>1340000</v>
      </c>
      <c r="K75" s="235">
        <v>1240000</v>
      </c>
      <c r="L75" s="234">
        <v>2.57</v>
      </c>
      <c r="M75" s="234">
        <v>1</v>
      </c>
      <c r="N75" s="234">
        <v>0</v>
      </c>
      <c r="O75" s="234">
        <v>290</v>
      </c>
      <c r="P75" s="234">
        <v>96.5</v>
      </c>
    </row>
    <row r="76" spans="1:26" x14ac:dyDescent="0.2">
      <c r="A76" s="234" t="s">
        <v>16</v>
      </c>
      <c r="B76" s="234" t="s">
        <v>17</v>
      </c>
      <c r="C76" s="234" t="s">
        <v>18</v>
      </c>
      <c r="D76" s="234" t="s">
        <v>19</v>
      </c>
      <c r="E76" s="235">
        <v>87.8</v>
      </c>
      <c r="F76" s="235">
        <v>39.700000000000003</v>
      </c>
      <c r="G76" s="234">
        <v>0</v>
      </c>
      <c r="H76" s="234">
        <v>2.37</v>
      </c>
      <c r="I76" s="234" t="s">
        <v>20</v>
      </c>
      <c r="J76" s="235">
        <v>4140</v>
      </c>
      <c r="K76" s="235">
        <v>2850</v>
      </c>
      <c r="L76" s="234">
        <v>2.57</v>
      </c>
      <c r="M76" s="234"/>
      <c r="N76" s="234">
        <v>0</v>
      </c>
      <c r="O76" s="234" t="s">
        <v>21</v>
      </c>
      <c r="P76" s="234" t="s">
        <v>21</v>
      </c>
    </row>
    <row r="77" spans="1:26" x14ac:dyDescent="0.2">
      <c r="A77" s="234" t="s">
        <v>16</v>
      </c>
      <c r="B77" s="234" t="s">
        <v>17</v>
      </c>
      <c r="C77" s="234" t="s">
        <v>18</v>
      </c>
      <c r="D77" s="234" t="s">
        <v>19</v>
      </c>
      <c r="E77" s="235">
        <v>33.6</v>
      </c>
      <c r="F77" s="235">
        <v>43.3</v>
      </c>
      <c r="G77" s="234">
        <v>0</v>
      </c>
      <c r="H77" s="234">
        <v>2.35</v>
      </c>
      <c r="I77" s="234" t="s">
        <v>20</v>
      </c>
      <c r="J77" s="235">
        <v>3660</v>
      </c>
      <c r="K77" s="235">
        <v>2500</v>
      </c>
      <c r="L77" s="234">
        <v>2.57</v>
      </c>
      <c r="M77" s="234"/>
      <c r="N77" s="234">
        <v>0</v>
      </c>
      <c r="O77" s="234" t="s">
        <v>21</v>
      </c>
      <c r="P77" s="234" t="s">
        <v>21</v>
      </c>
    </row>
    <row r="78" spans="1:26" x14ac:dyDescent="0.2">
      <c r="A78" s="234" t="s">
        <v>16</v>
      </c>
      <c r="B78" s="234" t="s">
        <v>17</v>
      </c>
      <c r="C78" s="234" t="s">
        <v>18</v>
      </c>
      <c r="D78" s="234" t="s">
        <v>19</v>
      </c>
      <c r="E78" s="235">
        <v>56.8</v>
      </c>
      <c r="F78" s="235">
        <v>31.1</v>
      </c>
      <c r="G78" s="234">
        <v>0</v>
      </c>
      <c r="H78" s="234">
        <v>2.35</v>
      </c>
      <c r="I78" s="234" t="s">
        <v>20</v>
      </c>
      <c r="J78" s="235">
        <v>4070</v>
      </c>
      <c r="K78" s="235">
        <v>2300</v>
      </c>
      <c r="L78" s="234">
        <v>2.57</v>
      </c>
      <c r="M78" s="234"/>
      <c r="N78" s="234">
        <v>0</v>
      </c>
      <c r="O78" s="234" t="s">
        <v>21</v>
      </c>
      <c r="P78" s="234" t="s">
        <v>21</v>
      </c>
    </row>
    <row r="79" spans="1:26" x14ac:dyDescent="0.2">
      <c r="A79" s="234" t="s">
        <v>54</v>
      </c>
      <c r="B79" s="234" t="s">
        <v>24</v>
      </c>
      <c r="C79" s="234" t="s">
        <v>18</v>
      </c>
      <c r="D79" s="234" t="s">
        <v>19</v>
      </c>
      <c r="E79" s="235">
        <v>644000</v>
      </c>
      <c r="F79" s="235">
        <v>456000</v>
      </c>
      <c r="G79" s="234" t="s">
        <v>21</v>
      </c>
      <c r="H79" s="234">
        <v>2.35</v>
      </c>
      <c r="I79" s="234" t="s">
        <v>20</v>
      </c>
      <c r="J79" s="235">
        <v>1490000</v>
      </c>
      <c r="K79" s="235">
        <v>1130000</v>
      </c>
      <c r="L79" s="234">
        <v>2.56</v>
      </c>
      <c r="M79" s="234"/>
      <c r="N79" s="234">
        <v>0</v>
      </c>
      <c r="O79" s="234">
        <v>235</v>
      </c>
      <c r="P79" s="234" t="s">
        <v>21</v>
      </c>
    </row>
    <row r="80" spans="1:26" x14ac:dyDescent="0.2">
      <c r="A80" s="234" t="s">
        <v>55</v>
      </c>
      <c r="B80" s="234" t="s">
        <v>24</v>
      </c>
      <c r="C80" s="234" t="s">
        <v>18</v>
      </c>
      <c r="D80" s="234" t="s">
        <v>19</v>
      </c>
      <c r="E80" s="235">
        <v>675000</v>
      </c>
      <c r="F80" s="235">
        <v>646000</v>
      </c>
      <c r="G80" s="234" t="s">
        <v>21</v>
      </c>
      <c r="H80" s="234">
        <v>2.35</v>
      </c>
      <c r="I80" s="234" t="s">
        <v>20</v>
      </c>
      <c r="J80" s="235">
        <v>1500000</v>
      </c>
      <c r="K80" s="235">
        <v>1380000</v>
      </c>
      <c r="L80" s="234">
        <v>2.57</v>
      </c>
      <c r="M80" s="234"/>
      <c r="N80" s="234">
        <v>0</v>
      </c>
      <c r="O80" s="234">
        <v>245</v>
      </c>
      <c r="P80" s="234" t="s">
        <v>21</v>
      </c>
    </row>
    <row r="81" spans="1:16" x14ac:dyDescent="0.2">
      <c r="A81" s="234" t="s">
        <v>56</v>
      </c>
      <c r="B81" s="234" t="s">
        <v>24</v>
      </c>
      <c r="C81" s="234" t="s">
        <v>18</v>
      </c>
      <c r="D81" s="234" t="s">
        <v>19</v>
      </c>
      <c r="E81" s="235">
        <v>625000</v>
      </c>
      <c r="F81" s="235">
        <v>640000</v>
      </c>
      <c r="G81" s="234" t="s">
        <v>21</v>
      </c>
      <c r="H81" s="234">
        <v>2.35</v>
      </c>
      <c r="I81" s="234" t="s">
        <v>20</v>
      </c>
      <c r="J81" s="235">
        <v>1430000</v>
      </c>
      <c r="K81" s="235">
        <v>1210000</v>
      </c>
      <c r="L81" s="234">
        <v>2.57</v>
      </c>
      <c r="M81" s="234"/>
      <c r="N81" s="234">
        <v>0</v>
      </c>
      <c r="O81" s="234">
        <v>237</v>
      </c>
      <c r="P81" s="234" t="s">
        <v>21</v>
      </c>
    </row>
    <row r="82" spans="1:16" x14ac:dyDescent="0.2">
      <c r="A82" s="234" t="s">
        <v>57</v>
      </c>
      <c r="B82" s="234" t="s">
        <v>24</v>
      </c>
      <c r="C82" s="234" t="s">
        <v>18</v>
      </c>
      <c r="D82" s="234" t="s">
        <v>19</v>
      </c>
      <c r="E82" s="235">
        <v>683000</v>
      </c>
      <c r="F82" s="235">
        <v>628000</v>
      </c>
      <c r="G82" s="234" t="s">
        <v>21</v>
      </c>
      <c r="H82" s="234">
        <v>2.35</v>
      </c>
      <c r="I82" s="234" t="s">
        <v>20</v>
      </c>
      <c r="J82" s="235">
        <v>1490000</v>
      </c>
      <c r="K82" s="235">
        <v>1360000</v>
      </c>
      <c r="L82" s="234">
        <v>2.57</v>
      </c>
      <c r="M82" s="234"/>
      <c r="N82" s="234">
        <v>0</v>
      </c>
      <c r="O82" s="234">
        <v>250</v>
      </c>
      <c r="P82" s="234" t="s">
        <v>21</v>
      </c>
    </row>
    <row r="83" spans="1:16" x14ac:dyDescent="0.2">
      <c r="A83" s="234" t="s">
        <v>58</v>
      </c>
      <c r="B83" s="234" t="s">
        <v>24</v>
      </c>
      <c r="C83" s="234" t="s">
        <v>18</v>
      </c>
      <c r="D83" s="234" t="s">
        <v>19</v>
      </c>
      <c r="E83" s="235">
        <v>655000</v>
      </c>
      <c r="F83" s="235">
        <v>528000</v>
      </c>
      <c r="G83" s="234" t="s">
        <v>21</v>
      </c>
      <c r="H83" s="234">
        <v>2.35</v>
      </c>
      <c r="I83" s="234" t="s">
        <v>20</v>
      </c>
      <c r="J83" s="235">
        <v>1530000</v>
      </c>
      <c r="K83" s="235">
        <v>1050000</v>
      </c>
      <c r="L83" s="234">
        <v>2.57</v>
      </c>
      <c r="M83" s="234"/>
      <c r="N83" s="234">
        <v>0</v>
      </c>
      <c r="O83" s="234">
        <v>233</v>
      </c>
      <c r="P83" s="234" t="s">
        <v>21</v>
      </c>
    </row>
    <row r="84" spans="1:16" x14ac:dyDescent="0.2">
      <c r="A84" s="234" t="s">
        <v>59</v>
      </c>
      <c r="B84" s="234" t="s">
        <v>24</v>
      </c>
      <c r="C84" s="234" t="s">
        <v>18</v>
      </c>
      <c r="D84" s="234" t="s">
        <v>19</v>
      </c>
      <c r="E84" s="235">
        <v>659000</v>
      </c>
      <c r="F84" s="235">
        <v>463000</v>
      </c>
      <c r="G84" s="234" t="s">
        <v>21</v>
      </c>
      <c r="H84" s="234">
        <v>2.34</v>
      </c>
      <c r="I84" s="234" t="s">
        <v>20</v>
      </c>
      <c r="J84" s="235">
        <v>1510000</v>
      </c>
      <c r="K84" s="235">
        <v>1180000</v>
      </c>
      <c r="L84" s="234">
        <v>2.56</v>
      </c>
      <c r="M84" s="234"/>
      <c r="N84" s="234">
        <v>0</v>
      </c>
      <c r="O84" s="234">
        <v>238</v>
      </c>
      <c r="P84" s="234" t="s">
        <v>21</v>
      </c>
    </row>
    <row r="85" spans="1:16" x14ac:dyDescent="0.2">
      <c r="A85" s="234" t="s">
        <v>60</v>
      </c>
      <c r="B85" s="234" t="s">
        <v>24</v>
      </c>
      <c r="C85" s="234" t="s">
        <v>18</v>
      </c>
      <c r="D85" s="234" t="s">
        <v>19</v>
      </c>
      <c r="E85" s="235">
        <v>661000</v>
      </c>
      <c r="F85" s="235">
        <v>459000</v>
      </c>
      <c r="G85" s="234" t="s">
        <v>21</v>
      </c>
      <c r="H85" s="234">
        <v>2.34</v>
      </c>
      <c r="I85" s="234" t="s">
        <v>20</v>
      </c>
      <c r="J85" s="235">
        <v>1550000</v>
      </c>
      <c r="K85" s="235">
        <v>1180000</v>
      </c>
      <c r="L85" s="234">
        <v>2.56</v>
      </c>
      <c r="M85" s="234"/>
      <c r="N85" s="234">
        <v>0</v>
      </c>
      <c r="O85" s="234">
        <v>231</v>
      </c>
      <c r="P85" s="234" t="s">
        <v>21</v>
      </c>
    </row>
    <row r="86" spans="1:16" x14ac:dyDescent="0.2">
      <c r="A86" s="234" t="s">
        <v>61</v>
      </c>
      <c r="B86" s="234" t="s">
        <v>24</v>
      </c>
      <c r="C86" s="234" t="s">
        <v>18</v>
      </c>
      <c r="D86" s="234" t="s">
        <v>19</v>
      </c>
      <c r="E86" s="235">
        <v>651000</v>
      </c>
      <c r="F86" s="235">
        <v>668000</v>
      </c>
      <c r="G86" s="234" t="s">
        <v>21</v>
      </c>
      <c r="H86" s="234">
        <v>2.35</v>
      </c>
      <c r="I86" s="234" t="s">
        <v>20</v>
      </c>
      <c r="J86" s="235">
        <v>1480000</v>
      </c>
      <c r="K86" s="235">
        <v>1400000</v>
      </c>
      <c r="L86" s="234">
        <v>2.57</v>
      </c>
      <c r="M86" s="234"/>
      <c r="N86" s="234">
        <v>0</v>
      </c>
      <c r="O86" s="234">
        <v>239</v>
      </c>
      <c r="P86" s="234" t="s">
        <v>21</v>
      </c>
    </row>
    <row r="87" spans="1:16" x14ac:dyDescent="0.2">
      <c r="A87" s="234" t="s">
        <v>62</v>
      </c>
      <c r="B87" s="234" t="s">
        <v>24</v>
      </c>
      <c r="C87" s="234" t="s">
        <v>18</v>
      </c>
      <c r="D87" s="234" t="s">
        <v>19</v>
      </c>
      <c r="E87" s="235">
        <v>651000</v>
      </c>
      <c r="F87" s="235">
        <v>449000</v>
      </c>
      <c r="G87" s="234" t="s">
        <v>21</v>
      </c>
      <c r="H87" s="234">
        <v>2.35</v>
      </c>
      <c r="I87" s="234" t="s">
        <v>20</v>
      </c>
      <c r="J87" s="235">
        <v>1490000</v>
      </c>
      <c r="K87" s="235">
        <v>1160000</v>
      </c>
      <c r="L87" s="234">
        <v>2.56</v>
      </c>
      <c r="M87" s="234"/>
      <c r="N87" s="234">
        <v>0</v>
      </c>
      <c r="O87" s="234">
        <v>237</v>
      </c>
      <c r="P87" s="234" t="s">
        <v>21</v>
      </c>
    </row>
    <row r="88" spans="1:16" x14ac:dyDescent="0.2">
      <c r="A88" s="234" t="s">
        <v>63</v>
      </c>
      <c r="B88" s="234" t="s">
        <v>24</v>
      </c>
      <c r="C88" s="234" t="s">
        <v>18</v>
      </c>
      <c r="D88" s="234" t="s">
        <v>19</v>
      </c>
      <c r="E88" s="235">
        <v>623000</v>
      </c>
      <c r="F88" s="235">
        <v>466000</v>
      </c>
      <c r="G88" s="234" t="s">
        <v>21</v>
      </c>
      <c r="H88" s="234">
        <v>2.35</v>
      </c>
      <c r="I88" s="234" t="s">
        <v>20</v>
      </c>
      <c r="J88" s="235">
        <v>1490000</v>
      </c>
      <c r="K88" s="235">
        <v>1060000</v>
      </c>
      <c r="L88" s="234">
        <v>2.56</v>
      </c>
      <c r="M88" s="234"/>
      <c r="N88" s="234">
        <v>0</v>
      </c>
      <c r="O88" s="234">
        <v>226</v>
      </c>
      <c r="P88" s="234" t="s">
        <v>21</v>
      </c>
    </row>
    <row r="89" spans="1:16" x14ac:dyDescent="0.2">
      <c r="A89" s="234" t="s">
        <v>64</v>
      </c>
      <c r="B89" s="234" t="s">
        <v>24</v>
      </c>
      <c r="C89" s="234" t="s">
        <v>18</v>
      </c>
      <c r="D89" s="234" t="s">
        <v>19</v>
      </c>
      <c r="E89" s="235">
        <v>647000</v>
      </c>
      <c r="F89" s="235">
        <v>663000</v>
      </c>
      <c r="G89" s="234" t="s">
        <v>21</v>
      </c>
      <c r="H89" s="234">
        <v>2.35</v>
      </c>
      <c r="I89" s="234" t="s">
        <v>20</v>
      </c>
      <c r="J89" s="235">
        <v>1530000</v>
      </c>
      <c r="K89" s="235">
        <v>1410000</v>
      </c>
      <c r="L89" s="234">
        <v>2.57</v>
      </c>
      <c r="M89" s="234"/>
      <c r="N89" s="234">
        <v>0</v>
      </c>
      <c r="O89" s="234">
        <v>229</v>
      </c>
      <c r="P89" s="234" t="s">
        <v>21</v>
      </c>
    </row>
    <row r="90" spans="1:16" x14ac:dyDescent="0.2">
      <c r="A90" s="234" t="s">
        <v>65</v>
      </c>
      <c r="B90" s="234" t="s">
        <v>24</v>
      </c>
      <c r="C90" s="234" t="s">
        <v>18</v>
      </c>
      <c r="D90" s="234" t="s">
        <v>19</v>
      </c>
      <c r="E90" s="235">
        <v>618000</v>
      </c>
      <c r="F90" s="235">
        <v>612000</v>
      </c>
      <c r="G90" s="234" t="s">
        <v>21</v>
      </c>
      <c r="H90" s="234">
        <v>2.35</v>
      </c>
      <c r="I90" s="234" t="s">
        <v>20</v>
      </c>
      <c r="J90" s="235">
        <v>1480000</v>
      </c>
      <c r="K90" s="235">
        <v>1220000</v>
      </c>
      <c r="L90" s="234">
        <v>2.57</v>
      </c>
      <c r="M90" s="234"/>
      <c r="N90" s="234">
        <v>0</v>
      </c>
      <c r="O90" s="234">
        <v>226</v>
      </c>
      <c r="P90" s="234" t="s">
        <v>21</v>
      </c>
    </row>
    <row r="91" spans="1:16" x14ac:dyDescent="0.2">
      <c r="A91" s="234" t="s">
        <v>16</v>
      </c>
      <c r="B91" s="234" t="s">
        <v>17</v>
      </c>
      <c r="C91" s="234" t="s">
        <v>18</v>
      </c>
      <c r="D91" s="234" t="s">
        <v>19</v>
      </c>
      <c r="E91" s="235">
        <v>103</v>
      </c>
      <c r="F91" s="235">
        <v>83.6</v>
      </c>
      <c r="G91" s="234">
        <v>0</v>
      </c>
      <c r="H91" s="234">
        <v>2.35</v>
      </c>
      <c r="I91" s="234" t="s">
        <v>20</v>
      </c>
      <c r="J91" s="235">
        <v>3620</v>
      </c>
      <c r="K91" s="235">
        <v>2110</v>
      </c>
      <c r="L91" s="234">
        <v>2.57</v>
      </c>
      <c r="M91" s="234"/>
      <c r="N91" s="234">
        <v>0</v>
      </c>
      <c r="O91" s="234" t="s">
        <v>21</v>
      </c>
      <c r="P91" s="234" t="s">
        <v>21</v>
      </c>
    </row>
    <row r="92" spans="1:16" x14ac:dyDescent="0.2">
      <c r="A92" s="234" t="s">
        <v>16</v>
      </c>
      <c r="B92" s="234" t="s">
        <v>17</v>
      </c>
      <c r="C92" s="234" t="s">
        <v>18</v>
      </c>
      <c r="D92" s="234" t="s">
        <v>19</v>
      </c>
      <c r="E92" s="235">
        <v>49.1</v>
      </c>
      <c r="F92" s="235">
        <v>43.3</v>
      </c>
      <c r="G92" s="234">
        <v>0</v>
      </c>
      <c r="H92" s="234">
        <v>2.35</v>
      </c>
      <c r="I92" s="234" t="s">
        <v>20</v>
      </c>
      <c r="J92" s="235">
        <v>3420</v>
      </c>
      <c r="K92" s="235">
        <v>1990</v>
      </c>
      <c r="L92" s="234">
        <v>2.56</v>
      </c>
      <c r="M92" s="234"/>
      <c r="N92" s="234">
        <v>0</v>
      </c>
      <c r="O92" s="234" t="s">
        <v>21</v>
      </c>
      <c r="P92" s="234" t="s">
        <v>21</v>
      </c>
    </row>
    <row r="93" spans="1:16" x14ac:dyDescent="0.2">
      <c r="A93" s="234" t="s">
        <v>66</v>
      </c>
      <c r="B93" s="234" t="s">
        <v>24</v>
      </c>
      <c r="C93" s="234" t="s">
        <v>18</v>
      </c>
      <c r="D93" s="234" t="s">
        <v>19</v>
      </c>
      <c r="E93" s="235">
        <v>624000</v>
      </c>
      <c r="F93" s="235">
        <v>592000</v>
      </c>
      <c r="G93" s="234" t="s">
        <v>21</v>
      </c>
      <c r="H93" s="234">
        <v>2.35</v>
      </c>
      <c r="I93" s="234" t="s">
        <v>20</v>
      </c>
      <c r="J93" s="235">
        <v>1470000</v>
      </c>
      <c r="K93" s="235">
        <v>1130000</v>
      </c>
      <c r="L93" s="234">
        <v>2.57</v>
      </c>
      <c r="M93" s="234"/>
      <c r="N93" s="234">
        <v>0</v>
      </c>
      <c r="O93" s="234">
        <v>229</v>
      </c>
      <c r="P93" s="234" t="s">
        <v>21</v>
      </c>
    </row>
    <row r="94" spans="1:16" x14ac:dyDescent="0.2">
      <c r="A94" s="234" t="s">
        <v>67</v>
      </c>
      <c r="B94" s="234" t="s">
        <v>24</v>
      </c>
      <c r="C94" s="234" t="s">
        <v>18</v>
      </c>
      <c r="D94" s="234" t="s">
        <v>19</v>
      </c>
      <c r="E94" s="235">
        <v>703000</v>
      </c>
      <c r="F94" s="235">
        <v>697000</v>
      </c>
      <c r="G94" s="234" t="s">
        <v>21</v>
      </c>
      <c r="H94" s="234">
        <v>2.35</v>
      </c>
      <c r="I94" s="234" t="s">
        <v>20</v>
      </c>
      <c r="J94" s="235">
        <v>1520000</v>
      </c>
      <c r="K94" s="235">
        <v>1430000</v>
      </c>
      <c r="L94" s="234">
        <v>2.57</v>
      </c>
      <c r="M94" s="234"/>
      <c r="N94" s="234">
        <v>0</v>
      </c>
      <c r="O94" s="234">
        <v>253</v>
      </c>
      <c r="P94" s="234" t="s">
        <v>21</v>
      </c>
    </row>
    <row r="95" spans="1:16" x14ac:dyDescent="0.2">
      <c r="A95" s="234" t="s">
        <v>68</v>
      </c>
      <c r="B95" s="234" t="s">
        <v>24</v>
      </c>
      <c r="C95" s="234" t="s">
        <v>18</v>
      </c>
      <c r="D95" s="234" t="s">
        <v>19</v>
      </c>
      <c r="E95" s="235">
        <v>636000</v>
      </c>
      <c r="F95" s="235">
        <v>550000</v>
      </c>
      <c r="G95" s="234" t="s">
        <v>21</v>
      </c>
      <c r="H95" s="234">
        <v>2.35</v>
      </c>
      <c r="I95" s="234" t="s">
        <v>20</v>
      </c>
      <c r="J95" s="235">
        <v>1490000</v>
      </c>
      <c r="K95" s="235">
        <v>1050000</v>
      </c>
      <c r="L95" s="234">
        <v>2.57</v>
      </c>
      <c r="M95" s="234"/>
      <c r="N95" s="234">
        <v>0</v>
      </c>
      <c r="O95" s="234">
        <v>231</v>
      </c>
      <c r="P95" s="234" t="s">
        <v>21</v>
      </c>
    </row>
    <row r="96" spans="1:16" x14ac:dyDescent="0.2">
      <c r="A96" s="234" t="s">
        <v>69</v>
      </c>
      <c r="B96" s="234" t="s">
        <v>24</v>
      </c>
      <c r="C96" s="234" t="s">
        <v>18</v>
      </c>
      <c r="D96" s="234" t="s">
        <v>19</v>
      </c>
      <c r="E96" s="235">
        <v>638000</v>
      </c>
      <c r="F96" s="235">
        <v>442000</v>
      </c>
      <c r="G96" s="234" t="s">
        <v>21</v>
      </c>
      <c r="H96" s="234">
        <v>2.35</v>
      </c>
      <c r="I96" s="234" t="s">
        <v>20</v>
      </c>
      <c r="J96" s="235">
        <v>1460000</v>
      </c>
      <c r="K96" s="235">
        <v>1120000</v>
      </c>
      <c r="L96" s="234">
        <v>2.56</v>
      </c>
      <c r="M96" s="234"/>
      <c r="N96" s="234">
        <v>0</v>
      </c>
      <c r="O96" s="234">
        <v>238</v>
      </c>
      <c r="P96" s="234" t="s">
        <v>21</v>
      </c>
    </row>
    <row r="97" spans="1:16" x14ac:dyDescent="0.2">
      <c r="A97" s="234" t="s">
        <v>70</v>
      </c>
      <c r="B97" s="234" t="s">
        <v>24</v>
      </c>
      <c r="C97" s="234" t="s">
        <v>18</v>
      </c>
      <c r="D97" s="234" t="s">
        <v>19</v>
      </c>
      <c r="E97" s="235">
        <v>640000</v>
      </c>
      <c r="F97" s="235">
        <v>646000</v>
      </c>
      <c r="G97" s="234" t="s">
        <v>21</v>
      </c>
      <c r="H97" s="234">
        <v>2.35</v>
      </c>
      <c r="I97" s="234" t="s">
        <v>20</v>
      </c>
      <c r="J97" s="235">
        <v>1430000</v>
      </c>
      <c r="K97" s="235">
        <v>1190000</v>
      </c>
      <c r="L97" s="234">
        <v>2.57</v>
      </c>
      <c r="M97" s="234"/>
      <c r="N97" s="234">
        <v>0</v>
      </c>
      <c r="O97" s="234">
        <v>243</v>
      </c>
      <c r="P97" s="234" t="s">
        <v>21</v>
      </c>
    </row>
    <row r="98" spans="1:16" x14ac:dyDescent="0.2">
      <c r="A98" s="234" t="s">
        <v>71</v>
      </c>
      <c r="B98" s="234" t="s">
        <v>24</v>
      </c>
      <c r="C98" s="234" t="s">
        <v>18</v>
      </c>
      <c r="D98" s="234" t="s">
        <v>19</v>
      </c>
      <c r="E98" s="235">
        <v>679000</v>
      </c>
      <c r="F98" s="235">
        <v>640000</v>
      </c>
      <c r="G98" s="234" t="s">
        <v>21</v>
      </c>
      <c r="H98" s="234">
        <v>2.35</v>
      </c>
      <c r="I98" s="234" t="s">
        <v>20</v>
      </c>
      <c r="J98" s="235">
        <v>1510000</v>
      </c>
      <c r="K98" s="235">
        <v>1390000</v>
      </c>
      <c r="L98" s="234">
        <v>2.57</v>
      </c>
      <c r="M98" s="234"/>
      <c r="N98" s="234">
        <v>0</v>
      </c>
      <c r="O98" s="234">
        <v>246</v>
      </c>
      <c r="P98" s="234" t="s">
        <v>21</v>
      </c>
    </row>
    <row r="99" spans="1:16" x14ac:dyDescent="0.2">
      <c r="A99" s="234" t="s">
        <v>72</v>
      </c>
      <c r="B99" s="234" t="s">
        <v>24</v>
      </c>
      <c r="C99" s="234" t="s">
        <v>18</v>
      </c>
      <c r="D99" s="234" t="s">
        <v>19</v>
      </c>
      <c r="E99" s="235">
        <v>624000</v>
      </c>
      <c r="F99" s="235">
        <v>611000</v>
      </c>
      <c r="G99" s="234" t="s">
        <v>21</v>
      </c>
      <c r="H99" s="234">
        <v>2.35</v>
      </c>
      <c r="I99" s="234" t="s">
        <v>20</v>
      </c>
      <c r="J99" s="235">
        <v>1530000</v>
      </c>
      <c r="K99" s="235">
        <v>1240000</v>
      </c>
      <c r="L99" s="234">
        <v>2.57</v>
      </c>
      <c r="M99" s="234"/>
      <c r="N99" s="234">
        <v>0</v>
      </c>
      <c r="O99" s="234">
        <v>220</v>
      </c>
      <c r="P99" s="234" t="s">
        <v>21</v>
      </c>
    </row>
    <row r="100" spans="1:16" x14ac:dyDescent="0.2">
      <c r="A100" s="234" t="s">
        <v>73</v>
      </c>
      <c r="B100" s="234" t="s">
        <v>24</v>
      </c>
      <c r="C100" s="234" t="s">
        <v>18</v>
      </c>
      <c r="D100" s="234" t="s">
        <v>19</v>
      </c>
      <c r="E100" s="235">
        <v>634000</v>
      </c>
      <c r="F100" s="235">
        <v>640000</v>
      </c>
      <c r="G100" s="234" t="s">
        <v>21</v>
      </c>
      <c r="H100" s="234">
        <v>2.35</v>
      </c>
      <c r="I100" s="234" t="s">
        <v>20</v>
      </c>
      <c r="J100" s="235">
        <v>1520000</v>
      </c>
      <c r="K100" s="235">
        <v>1290000</v>
      </c>
      <c r="L100" s="234">
        <v>2.57</v>
      </c>
      <c r="M100" s="234"/>
      <c r="N100" s="234">
        <v>0</v>
      </c>
      <c r="O100" s="234">
        <v>224</v>
      </c>
      <c r="P100" s="234" t="s">
        <v>21</v>
      </c>
    </row>
    <row r="101" spans="1:16" x14ac:dyDescent="0.2">
      <c r="A101" s="234" t="s">
        <v>74</v>
      </c>
      <c r="B101" s="234" t="s">
        <v>24</v>
      </c>
      <c r="C101" s="234" t="s">
        <v>18</v>
      </c>
      <c r="D101" s="234" t="s">
        <v>19</v>
      </c>
      <c r="E101" s="235">
        <v>636000</v>
      </c>
      <c r="F101" s="235">
        <v>493000</v>
      </c>
      <c r="G101" s="234" t="s">
        <v>21</v>
      </c>
      <c r="H101" s="234">
        <v>2.35</v>
      </c>
      <c r="I101" s="234" t="s">
        <v>20</v>
      </c>
      <c r="J101" s="235">
        <v>1500000</v>
      </c>
      <c r="K101" s="235">
        <v>1050000</v>
      </c>
      <c r="L101" s="234">
        <v>2.56</v>
      </c>
      <c r="M101" s="234"/>
      <c r="N101" s="234">
        <v>0</v>
      </c>
      <c r="O101" s="234">
        <v>229</v>
      </c>
      <c r="P101" s="234" t="s">
        <v>21</v>
      </c>
    </row>
    <row r="102" spans="1:16" x14ac:dyDescent="0.2">
      <c r="A102" s="234" t="s">
        <v>75</v>
      </c>
      <c r="B102" s="234" t="s">
        <v>24</v>
      </c>
      <c r="C102" s="234" t="s">
        <v>18</v>
      </c>
      <c r="D102" s="234" t="s">
        <v>19</v>
      </c>
      <c r="E102" s="235">
        <v>622000</v>
      </c>
      <c r="F102" s="235">
        <v>514000</v>
      </c>
      <c r="G102" s="234" t="s">
        <v>21</v>
      </c>
      <c r="H102" s="234">
        <v>2.35</v>
      </c>
      <c r="I102" s="234" t="s">
        <v>20</v>
      </c>
      <c r="J102" s="235">
        <v>1520000</v>
      </c>
      <c r="K102" s="235">
        <v>1040000</v>
      </c>
      <c r="L102" s="234">
        <v>2.57</v>
      </c>
      <c r="M102" s="234"/>
      <c r="N102" s="234">
        <v>0</v>
      </c>
      <c r="O102" s="234">
        <v>221</v>
      </c>
      <c r="P102" s="234" t="s">
        <v>21</v>
      </c>
    </row>
    <row r="103" spans="1:16" x14ac:dyDescent="0.2">
      <c r="A103" s="234" t="s">
        <v>76</v>
      </c>
      <c r="B103" s="234" t="s">
        <v>24</v>
      </c>
      <c r="C103" s="234" t="s">
        <v>18</v>
      </c>
      <c r="D103" s="234" t="s">
        <v>19</v>
      </c>
      <c r="E103" s="235">
        <v>622000</v>
      </c>
      <c r="F103" s="235">
        <v>526000</v>
      </c>
      <c r="G103" s="234" t="s">
        <v>21</v>
      </c>
      <c r="H103" s="234">
        <v>2.35</v>
      </c>
      <c r="I103" s="234" t="s">
        <v>20</v>
      </c>
      <c r="J103" s="235">
        <v>1520000</v>
      </c>
      <c r="K103" s="235">
        <v>1060000</v>
      </c>
      <c r="L103" s="234">
        <v>2.57</v>
      </c>
      <c r="M103" s="234"/>
      <c r="N103" s="234">
        <v>0</v>
      </c>
      <c r="O103" s="234">
        <v>220</v>
      </c>
      <c r="P103" s="234" t="s">
        <v>21</v>
      </c>
    </row>
    <row r="104" spans="1:16" x14ac:dyDescent="0.2">
      <c r="A104" s="234" t="s">
        <v>77</v>
      </c>
      <c r="B104" s="234" t="s">
        <v>24</v>
      </c>
      <c r="C104" s="234" t="s">
        <v>18</v>
      </c>
      <c r="D104" s="234" t="s">
        <v>19</v>
      </c>
      <c r="E104" s="235">
        <v>646000</v>
      </c>
      <c r="F104" s="235">
        <v>651000</v>
      </c>
      <c r="G104" s="234" t="s">
        <v>21</v>
      </c>
      <c r="H104" s="234">
        <v>2.35</v>
      </c>
      <c r="I104" s="234" t="s">
        <v>20</v>
      </c>
      <c r="J104" s="235">
        <v>1560000</v>
      </c>
      <c r="K104" s="235">
        <v>1440000</v>
      </c>
      <c r="L104" s="234">
        <v>2.57</v>
      </c>
      <c r="M104" s="234"/>
      <c r="N104" s="234">
        <v>0</v>
      </c>
      <c r="O104" s="234">
        <v>224</v>
      </c>
      <c r="P104" s="234" t="s">
        <v>21</v>
      </c>
    </row>
    <row r="105" spans="1:16" x14ac:dyDescent="0.2">
      <c r="A105" s="234" t="s">
        <v>16</v>
      </c>
      <c r="B105" s="234" t="s">
        <v>17</v>
      </c>
      <c r="C105" s="234" t="s">
        <v>18</v>
      </c>
      <c r="D105" s="234" t="s">
        <v>19</v>
      </c>
      <c r="E105" s="235">
        <v>176</v>
      </c>
      <c r="F105" s="235">
        <v>85.9</v>
      </c>
      <c r="G105" s="234">
        <v>0</v>
      </c>
      <c r="H105" s="234">
        <v>2.34</v>
      </c>
      <c r="I105" s="234" t="s">
        <v>20</v>
      </c>
      <c r="J105" s="235">
        <v>3670</v>
      </c>
      <c r="K105" s="235">
        <v>2270</v>
      </c>
      <c r="L105" s="234">
        <v>2.56</v>
      </c>
      <c r="M105" s="234"/>
      <c r="N105" s="234">
        <v>0</v>
      </c>
      <c r="O105" s="234" t="s">
        <v>21</v>
      </c>
      <c r="P105" s="234" t="s">
        <v>21</v>
      </c>
    </row>
    <row r="106" spans="1:16" x14ac:dyDescent="0.2">
      <c r="A106" s="234" t="s">
        <v>16</v>
      </c>
      <c r="B106" s="234" t="s">
        <v>17</v>
      </c>
      <c r="C106" s="234" t="s">
        <v>18</v>
      </c>
      <c r="D106" s="234" t="s">
        <v>19</v>
      </c>
      <c r="E106" s="235">
        <v>46.5</v>
      </c>
      <c r="F106" s="235">
        <v>40.6</v>
      </c>
      <c r="G106" s="234">
        <v>0</v>
      </c>
      <c r="H106" s="234">
        <v>2.35</v>
      </c>
      <c r="I106" s="234" t="s">
        <v>20</v>
      </c>
      <c r="J106" s="235">
        <v>4280</v>
      </c>
      <c r="K106" s="235">
        <v>2570</v>
      </c>
      <c r="L106" s="234">
        <v>2.57</v>
      </c>
      <c r="M106" s="234"/>
      <c r="N106" s="234">
        <v>0</v>
      </c>
      <c r="O106" s="234" t="s">
        <v>21</v>
      </c>
      <c r="P106" s="234" t="s">
        <v>21</v>
      </c>
    </row>
    <row r="107" spans="1:16" x14ac:dyDescent="0.2">
      <c r="A107" s="234" t="s">
        <v>105</v>
      </c>
      <c r="B107" s="234" t="s">
        <v>24</v>
      </c>
      <c r="C107" s="234" t="s">
        <v>18</v>
      </c>
      <c r="D107" s="234" t="s">
        <v>19</v>
      </c>
      <c r="E107" s="235">
        <v>17700</v>
      </c>
      <c r="F107" s="235">
        <v>18200</v>
      </c>
      <c r="G107" s="234" t="s">
        <v>21</v>
      </c>
      <c r="H107" s="234">
        <v>2.35</v>
      </c>
      <c r="I107" s="234" t="s">
        <v>20</v>
      </c>
      <c r="J107" s="235">
        <v>1440000</v>
      </c>
      <c r="K107" s="235">
        <v>1150000</v>
      </c>
      <c r="L107" s="234">
        <v>2.57</v>
      </c>
      <c r="M107" s="234"/>
      <c r="N107" s="234">
        <v>0</v>
      </c>
      <c r="O107" s="234">
        <v>4.84</v>
      </c>
      <c r="P107" s="234" t="s">
        <v>21</v>
      </c>
    </row>
    <row r="108" spans="1:16" x14ac:dyDescent="0.2">
      <c r="A108" s="234" t="s">
        <v>106</v>
      </c>
      <c r="B108" s="234" t="s">
        <v>24</v>
      </c>
      <c r="C108" s="234" t="s">
        <v>18</v>
      </c>
      <c r="D108" s="234" t="s">
        <v>19</v>
      </c>
      <c r="E108" s="235">
        <v>19700</v>
      </c>
      <c r="F108" s="235">
        <v>20000</v>
      </c>
      <c r="G108" s="234" t="s">
        <v>21</v>
      </c>
      <c r="H108" s="234">
        <v>2.35</v>
      </c>
      <c r="I108" s="234" t="s">
        <v>20</v>
      </c>
      <c r="J108" s="235">
        <v>1490000</v>
      </c>
      <c r="K108" s="235">
        <v>1360000</v>
      </c>
      <c r="L108" s="234">
        <v>2.57</v>
      </c>
      <c r="M108" s="234"/>
      <c r="N108" s="234">
        <v>0</v>
      </c>
      <c r="O108" s="234">
        <v>5.27</v>
      </c>
      <c r="P108" s="234" t="s">
        <v>21</v>
      </c>
    </row>
    <row r="109" spans="1:16" x14ac:dyDescent="0.2">
      <c r="A109" s="234" t="s">
        <v>107</v>
      </c>
      <c r="B109" s="234" t="s">
        <v>24</v>
      </c>
      <c r="C109" s="234" t="s">
        <v>18</v>
      </c>
      <c r="D109" s="234" t="s">
        <v>19</v>
      </c>
      <c r="E109" s="235">
        <v>15000</v>
      </c>
      <c r="F109" s="235">
        <v>10800</v>
      </c>
      <c r="G109" s="234" t="s">
        <v>21</v>
      </c>
      <c r="H109" s="234">
        <v>2.35</v>
      </c>
      <c r="I109" s="234" t="s">
        <v>20</v>
      </c>
      <c r="J109" s="235">
        <v>1510000</v>
      </c>
      <c r="K109" s="235">
        <v>1130000</v>
      </c>
      <c r="L109" s="234">
        <v>2.56</v>
      </c>
      <c r="M109" s="234"/>
      <c r="N109" s="234">
        <v>0</v>
      </c>
      <c r="O109" s="234">
        <v>3.67</v>
      </c>
      <c r="P109" s="234" t="s">
        <v>21</v>
      </c>
    </row>
    <row r="110" spans="1:16" x14ac:dyDescent="0.2">
      <c r="A110" s="234" t="s">
        <v>108</v>
      </c>
      <c r="B110" s="234" t="s">
        <v>24</v>
      </c>
      <c r="C110" s="234" t="s">
        <v>18</v>
      </c>
      <c r="D110" s="234" t="s">
        <v>19</v>
      </c>
      <c r="E110" s="235">
        <v>15300</v>
      </c>
      <c r="F110" s="235">
        <v>12800</v>
      </c>
      <c r="G110" s="234" t="s">
        <v>21</v>
      </c>
      <c r="H110" s="234">
        <v>2.35</v>
      </c>
      <c r="I110" s="234" t="s">
        <v>20</v>
      </c>
      <c r="J110" s="235">
        <v>1520000</v>
      </c>
      <c r="K110" s="235">
        <v>1040000</v>
      </c>
      <c r="L110" s="234">
        <v>2.56</v>
      </c>
      <c r="M110" s="234"/>
      <c r="N110" s="234">
        <v>0</v>
      </c>
      <c r="O110" s="234">
        <v>3.72</v>
      </c>
      <c r="P110" s="234" t="s">
        <v>21</v>
      </c>
    </row>
    <row r="111" spans="1:16" x14ac:dyDescent="0.2">
      <c r="A111" s="234" t="s">
        <v>109</v>
      </c>
      <c r="B111" s="234" t="s">
        <v>24</v>
      </c>
      <c r="C111" s="234" t="s">
        <v>18</v>
      </c>
      <c r="D111" s="234" t="s">
        <v>19</v>
      </c>
      <c r="E111" s="235">
        <v>25300</v>
      </c>
      <c r="F111" s="235">
        <v>27000</v>
      </c>
      <c r="G111" s="234" t="s">
        <v>21</v>
      </c>
      <c r="H111" s="234">
        <v>2.35</v>
      </c>
      <c r="I111" s="234" t="s">
        <v>20</v>
      </c>
      <c r="J111" s="235">
        <v>1490000</v>
      </c>
      <c r="K111" s="235">
        <v>1300000</v>
      </c>
      <c r="L111" s="234">
        <v>2.57</v>
      </c>
      <c r="M111" s="234"/>
      <c r="N111" s="234">
        <v>0</v>
      </c>
      <c r="O111" s="234">
        <v>7.15</v>
      </c>
      <c r="P111" s="234" t="s">
        <v>21</v>
      </c>
    </row>
    <row r="112" spans="1:16" x14ac:dyDescent="0.2">
      <c r="A112" s="234" t="s">
        <v>110</v>
      </c>
      <c r="B112" s="234" t="s">
        <v>24</v>
      </c>
      <c r="C112" s="234" t="s">
        <v>18</v>
      </c>
      <c r="D112" s="234" t="s">
        <v>19</v>
      </c>
      <c r="E112" s="235">
        <v>21500</v>
      </c>
      <c r="F112" s="235">
        <v>20900</v>
      </c>
      <c r="G112" s="234" t="s">
        <v>21</v>
      </c>
      <c r="H112" s="234">
        <v>2.35</v>
      </c>
      <c r="I112" s="234" t="s">
        <v>20</v>
      </c>
      <c r="J112" s="235">
        <v>1540000</v>
      </c>
      <c r="K112" s="235">
        <v>1420000</v>
      </c>
      <c r="L112" s="234">
        <v>2.57</v>
      </c>
      <c r="M112" s="234"/>
      <c r="N112" s="234">
        <v>0</v>
      </c>
      <c r="O112" s="234">
        <v>5.66</v>
      </c>
      <c r="P112" s="234" t="s">
        <v>21</v>
      </c>
    </row>
    <row r="113" spans="1:16" x14ac:dyDescent="0.2">
      <c r="A113" s="234" t="s">
        <v>111</v>
      </c>
      <c r="B113" s="234" t="s">
        <v>24</v>
      </c>
      <c r="C113" s="234" t="s">
        <v>18</v>
      </c>
      <c r="D113" s="234" t="s">
        <v>19</v>
      </c>
      <c r="E113" s="235">
        <v>18900</v>
      </c>
      <c r="F113" s="235">
        <v>16200</v>
      </c>
      <c r="G113" s="234" t="s">
        <v>21</v>
      </c>
      <c r="H113" s="234">
        <v>2.35</v>
      </c>
      <c r="I113" s="234" t="s">
        <v>20</v>
      </c>
      <c r="J113" s="235">
        <v>1540000</v>
      </c>
      <c r="K113" s="235">
        <v>1060000</v>
      </c>
      <c r="L113" s="234">
        <v>2.57</v>
      </c>
      <c r="M113" s="234"/>
      <c r="N113" s="234">
        <v>0</v>
      </c>
      <c r="O113" s="234">
        <v>4.8</v>
      </c>
      <c r="P113" s="234" t="s">
        <v>21</v>
      </c>
    </row>
    <row r="114" spans="1:16" x14ac:dyDescent="0.2">
      <c r="A114" s="234" t="s">
        <v>112</v>
      </c>
      <c r="B114" s="234" t="s">
        <v>24</v>
      </c>
      <c r="C114" s="234" t="s">
        <v>18</v>
      </c>
      <c r="D114" s="234" t="s">
        <v>19</v>
      </c>
      <c r="E114" s="235">
        <v>22800</v>
      </c>
      <c r="F114" s="235">
        <v>22800</v>
      </c>
      <c r="G114" s="234" t="s">
        <v>21</v>
      </c>
      <c r="H114" s="234">
        <v>2.35</v>
      </c>
      <c r="I114" s="234" t="s">
        <v>20</v>
      </c>
      <c r="J114" s="235">
        <v>1500000</v>
      </c>
      <c r="K114" s="235">
        <v>1370000</v>
      </c>
      <c r="L114" s="234">
        <v>2.57</v>
      </c>
      <c r="M114" s="234"/>
      <c r="N114" s="234">
        <v>0</v>
      </c>
      <c r="O114" s="234">
        <v>6.28</v>
      </c>
      <c r="P114" s="234" t="s">
        <v>21</v>
      </c>
    </row>
    <row r="115" spans="1:16" x14ac:dyDescent="0.2">
      <c r="A115" s="234" t="s">
        <v>113</v>
      </c>
      <c r="B115" s="234" t="s">
        <v>24</v>
      </c>
      <c r="C115" s="234" t="s">
        <v>18</v>
      </c>
      <c r="D115" s="234" t="s">
        <v>19</v>
      </c>
      <c r="E115" s="235">
        <v>23100</v>
      </c>
      <c r="F115" s="235">
        <v>24700</v>
      </c>
      <c r="G115" s="234" t="s">
        <v>21</v>
      </c>
      <c r="H115" s="234">
        <v>2.35</v>
      </c>
      <c r="I115" s="234" t="s">
        <v>20</v>
      </c>
      <c r="J115" s="235">
        <v>1530000</v>
      </c>
      <c r="K115" s="235">
        <v>1390000</v>
      </c>
      <c r="L115" s="234">
        <v>2.57</v>
      </c>
      <c r="M115" s="234"/>
      <c r="N115" s="234">
        <v>0</v>
      </c>
      <c r="O115" s="234">
        <v>6.2</v>
      </c>
      <c r="P115" s="234" t="s">
        <v>21</v>
      </c>
    </row>
    <row r="116" spans="1:16" x14ac:dyDescent="0.2">
      <c r="A116" s="234" t="s">
        <v>114</v>
      </c>
      <c r="B116" s="234" t="s">
        <v>24</v>
      </c>
      <c r="C116" s="234" t="s">
        <v>18</v>
      </c>
      <c r="D116" s="234" t="s">
        <v>19</v>
      </c>
      <c r="E116" s="235">
        <v>22800</v>
      </c>
      <c r="F116" s="235">
        <v>20900</v>
      </c>
      <c r="G116" s="234" t="s">
        <v>21</v>
      </c>
      <c r="H116" s="234">
        <v>2.35</v>
      </c>
      <c r="I116" s="234" t="s">
        <v>20</v>
      </c>
      <c r="J116" s="235">
        <v>1520000</v>
      </c>
      <c r="K116" s="235">
        <v>1100000</v>
      </c>
      <c r="L116" s="234">
        <v>2.57</v>
      </c>
      <c r="M116" s="234"/>
      <c r="N116" s="234">
        <v>0</v>
      </c>
      <c r="O116" s="234">
        <v>6.17</v>
      </c>
      <c r="P116" s="234" t="s">
        <v>21</v>
      </c>
    </row>
    <row r="117" spans="1:16" x14ac:dyDescent="0.2">
      <c r="A117" s="234" t="s">
        <v>115</v>
      </c>
      <c r="B117" s="234" t="s">
        <v>24</v>
      </c>
      <c r="C117" s="234" t="s">
        <v>18</v>
      </c>
      <c r="D117" s="234" t="s">
        <v>19</v>
      </c>
      <c r="E117" s="235">
        <v>25400</v>
      </c>
      <c r="F117" s="235">
        <v>22900</v>
      </c>
      <c r="G117" s="234" t="s">
        <v>21</v>
      </c>
      <c r="H117" s="234">
        <v>2.35</v>
      </c>
      <c r="I117" s="234" t="s">
        <v>20</v>
      </c>
      <c r="J117" s="235">
        <v>1550000</v>
      </c>
      <c r="K117" s="235">
        <v>1410000</v>
      </c>
      <c r="L117" s="234">
        <v>2.57</v>
      </c>
      <c r="M117" s="234"/>
      <c r="N117" s="234">
        <v>0</v>
      </c>
      <c r="O117" s="234">
        <v>6.84</v>
      </c>
      <c r="P117" s="234" t="s">
        <v>21</v>
      </c>
    </row>
    <row r="118" spans="1:16" x14ac:dyDescent="0.2">
      <c r="A118" s="234" t="s">
        <v>116</v>
      </c>
      <c r="B118" s="234" t="s">
        <v>24</v>
      </c>
      <c r="C118" s="234" t="s">
        <v>18</v>
      </c>
      <c r="D118" s="234" t="s">
        <v>19</v>
      </c>
      <c r="E118" s="235">
        <v>26400</v>
      </c>
      <c r="F118" s="235">
        <v>28200</v>
      </c>
      <c r="G118" s="234" t="s">
        <v>21</v>
      </c>
      <c r="H118" s="234">
        <v>2.35</v>
      </c>
      <c r="I118" s="234" t="s">
        <v>20</v>
      </c>
      <c r="J118" s="235">
        <v>1450000</v>
      </c>
      <c r="K118" s="235">
        <v>1280000</v>
      </c>
      <c r="L118" s="234">
        <v>2.57</v>
      </c>
      <c r="M118" s="234"/>
      <c r="N118" s="234">
        <v>0</v>
      </c>
      <c r="O118" s="234">
        <v>7.69</v>
      </c>
      <c r="P118" s="234" t="s">
        <v>21</v>
      </c>
    </row>
    <row r="119" spans="1:16" x14ac:dyDescent="0.2">
      <c r="A119" s="234" t="s">
        <v>16</v>
      </c>
      <c r="B119" s="234" t="s">
        <v>17</v>
      </c>
      <c r="C119" s="234" t="s">
        <v>18</v>
      </c>
      <c r="D119" s="234" t="s">
        <v>19</v>
      </c>
      <c r="E119" s="235">
        <v>20.7</v>
      </c>
      <c r="F119" s="235">
        <v>15</v>
      </c>
      <c r="G119" s="234">
        <v>0</v>
      </c>
      <c r="H119" s="234">
        <v>2.34</v>
      </c>
      <c r="I119" s="234" t="s">
        <v>20</v>
      </c>
      <c r="J119" s="235">
        <v>3630</v>
      </c>
      <c r="K119" s="235">
        <v>2270</v>
      </c>
      <c r="L119" s="234">
        <v>2.57</v>
      </c>
      <c r="M119" s="234"/>
      <c r="N119" s="234">
        <v>0</v>
      </c>
      <c r="O119" s="234" t="s">
        <v>21</v>
      </c>
      <c r="P119" s="234" t="s">
        <v>21</v>
      </c>
    </row>
    <row r="120" spans="1:16" x14ac:dyDescent="0.2">
      <c r="A120" s="234" t="s">
        <v>16</v>
      </c>
      <c r="B120" s="234" t="s">
        <v>17</v>
      </c>
      <c r="C120" s="234" t="s">
        <v>18</v>
      </c>
      <c r="D120" s="234" t="s">
        <v>19</v>
      </c>
      <c r="E120" s="235">
        <v>51.7</v>
      </c>
      <c r="F120" s="235">
        <v>31</v>
      </c>
      <c r="G120" s="234">
        <v>0</v>
      </c>
      <c r="H120" s="234">
        <v>2.36</v>
      </c>
      <c r="I120" s="234" t="s">
        <v>20</v>
      </c>
      <c r="J120" s="235">
        <v>3860</v>
      </c>
      <c r="K120" s="235">
        <v>2600</v>
      </c>
      <c r="L120" s="234">
        <v>2.57</v>
      </c>
      <c r="M120" s="234"/>
      <c r="N120" s="234">
        <v>0</v>
      </c>
      <c r="O120" s="234" t="s">
        <v>21</v>
      </c>
      <c r="P120" s="234" t="s">
        <v>21</v>
      </c>
    </row>
    <row r="121" spans="1:16" x14ac:dyDescent="0.2">
      <c r="A121" s="234" t="s">
        <v>117</v>
      </c>
      <c r="B121" s="234" t="s">
        <v>24</v>
      </c>
      <c r="C121" s="234" t="s">
        <v>18</v>
      </c>
      <c r="D121" s="234" t="s">
        <v>19</v>
      </c>
      <c r="E121" s="235">
        <v>19700</v>
      </c>
      <c r="F121" s="235">
        <v>20100</v>
      </c>
      <c r="G121" s="234" t="s">
        <v>21</v>
      </c>
      <c r="H121" s="234">
        <v>2.35</v>
      </c>
      <c r="I121" s="234" t="s">
        <v>20</v>
      </c>
      <c r="J121" s="235">
        <v>1450000</v>
      </c>
      <c r="K121" s="235">
        <v>1320000</v>
      </c>
      <c r="L121" s="234">
        <v>2.57</v>
      </c>
      <c r="M121" s="234"/>
      <c r="N121" s="234">
        <v>0</v>
      </c>
      <c r="O121" s="234">
        <v>5.48</v>
      </c>
      <c r="P121" s="234" t="s">
        <v>21</v>
      </c>
    </row>
    <row r="122" spans="1:16" x14ac:dyDescent="0.2">
      <c r="A122" s="234" t="s">
        <v>118</v>
      </c>
      <c r="B122" s="234" t="s">
        <v>24</v>
      </c>
      <c r="C122" s="234" t="s">
        <v>18</v>
      </c>
      <c r="D122" s="234" t="s">
        <v>19</v>
      </c>
      <c r="E122" s="235">
        <v>20600</v>
      </c>
      <c r="F122" s="235">
        <v>21000</v>
      </c>
      <c r="G122" s="234" t="s">
        <v>21</v>
      </c>
      <c r="H122" s="234">
        <v>2.35</v>
      </c>
      <c r="I122" s="234" t="s">
        <v>20</v>
      </c>
      <c r="J122" s="235">
        <v>1490000</v>
      </c>
      <c r="K122" s="235">
        <v>1370000</v>
      </c>
      <c r="L122" s="234">
        <v>2.57</v>
      </c>
      <c r="M122" s="234"/>
      <c r="N122" s="234">
        <v>0</v>
      </c>
      <c r="O122" s="234">
        <v>5.57</v>
      </c>
      <c r="P122" s="234" t="s">
        <v>21</v>
      </c>
    </row>
    <row r="123" spans="1:16" x14ac:dyDescent="0.2">
      <c r="A123" s="234" t="s">
        <v>119</v>
      </c>
      <c r="B123" s="234" t="s">
        <v>24</v>
      </c>
      <c r="C123" s="234" t="s">
        <v>18</v>
      </c>
      <c r="D123" s="234" t="s">
        <v>19</v>
      </c>
      <c r="E123" s="235">
        <v>17600</v>
      </c>
      <c r="F123" s="235">
        <v>16700</v>
      </c>
      <c r="G123" s="234" t="s">
        <v>21</v>
      </c>
      <c r="H123" s="234">
        <v>2.35</v>
      </c>
      <c r="I123" s="234" t="s">
        <v>20</v>
      </c>
      <c r="J123" s="235">
        <v>1480000</v>
      </c>
      <c r="K123" s="235">
        <v>1010000</v>
      </c>
      <c r="L123" s="234">
        <v>2.57</v>
      </c>
      <c r="M123" s="234"/>
      <c r="N123" s="234">
        <v>0</v>
      </c>
      <c r="O123" s="234">
        <v>4.5999999999999996</v>
      </c>
      <c r="P123" s="234" t="s">
        <v>21</v>
      </c>
    </row>
    <row r="124" spans="1:16" x14ac:dyDescent="0.2">
      <c r="A124" s="234" t="s">
        <v>120</v>
      </c>
      <c r="B124" s="234" t="s">
        <v>24</v>
      </c>
      <c r="C124" s="234" t="s">
        <v>18</v>
      </c>
      <c r="D124" s="234" t="s">
        <v>19</v>
      </c>
      <c r="E124" s="235">
        <v>25500</v>
      </c>
      <c r="F124" s="235">
        <v>20800</v>
      </c>
      <c r="G124" s="234" t="s">
        <v>21</v>
      </c>
      <c r="H124" s="234">
        <v>2.35</v>
      </c>
      <c r="I124" s="234" t="s">
        <v>20</v>
      </c>
      <c r="J124" s="235">
        <v>1470000</v>
      </c>
      <c r="K124" s="235">
        <v>996000</v>
      </c>
      <c r="L124" s="234">
        <v>2.56</v>
      </c>
      <c r="M124" s="234"/>
      <c r="N124" s="234">
        <v>0</v>
      </c>
      <c r="O124" s="234">
        <v>7.32</v>
      </c>
      <c r="P124" s="234" t="s">
        <v>21</v>
      </c>
    </row>
    <row r="125" spans="1:16" x14ac:dyDescent="0.2">
      <c r="A125" s="234" t="s">
        <v>121</v>
      </c>
      <c r="B125" s="234" t="s">
        <v>24</v>
      </c>
      <c r="C125" s="234" t="s">
        <v>18</v>
      </c>
      <c r="D125" s="234" t="s">
        <v>19</v>
      </c>
      <c r="E125" s="235">
        <v>30600</v>
      </c>
      <c r="F125" s="235">
        <v>30500</v>
      </c>
      <c r="G125" s="234" t="s">
        <v>21</v>
      </c>
      <c r="H125" s="234">
        <v>2.35</v>
      </c>
      <c r="I125" s="234" t="s">
        <v>20</v>
      </c>
      <c r="J125" s="235">
        <v>1510000</v>
      </c>
      <c r="K125" s="235">
        <v>1380000</v>
      </c>
      <c r="L125" s="234">
        <v>2.57</v>
      </c>
      <c r="M125" s="234"/>
      <c r="N125" s="234">
        <v>0</v>
      </c>
      <c r="O125" s="234">
        <v>8.73</v>
      </c>
      <c r="P125" s="234" t="s">
        <v>21</v>
      </c>
    </row>
    <row r="126" spans="1:16" x14ac:dyDescent="0.2">
      <c r="A126" s="234" t="s">
        <v>122</v>
      </c>
      <c r="B126" s="234" t="s">
        <v>24</v>
      </c>
      <c r="C126" s="234" t="s">
        <v>18</v>
      </c>
      <c r="D126" s="234" t="s">
        <v>19</v>
      </c>
      <c r="E126" s="235">
        <v>27500</v>
      </c>
      <c r="F126" s="235">
        <v>19700</v>
      </c>
      <c r="G126" s="234" t="s">
        <v>21</v>
      </c>
      <c r="H126" s="234">
        <v>2.35</v>
      </c>
      <c r="I126" s="234" t="s">
        <v>20</v>
      </c>
      <c r="J126" s="235">
        <v>1580000</v>
      </c>
      <c r="K126" s="235">
        <v>1220000</v>
      </c>
      <c r="L126" s="234">
        <v>2.56</v>
      </c>
      <c r="M126" s="234"/>
      <c r="N126" s="234">
        <v>0</v>
      </c>
      <c r="O126" s="234">
        <v>7.33</v>
      </c>
      <c r="P126" s="234" t="s">
        <v>21</v>
      </c>
    </row>
    <row r="127" spans="1:16" x14ac:dyDescent="0.2">
      <c r="A127" s="234" t="s">
        <v>123</v>
      </c>
      <c r="B127" s="234" t="s">
        <v>24</v>
      </c>
      <c r="C127" s="234" t="s">
        <v>18</v>
      </c>
      <c r="D127" s="234" t="s">
        <v>19</v>
      </c>
      <c r="E127" s="235">
        <v>19900</v>
      </c>
      <c r="F127" s="235">
        <v>19000</v>
      </c>
      <c r="G127" s="234" t="s">
        <v>21</v>
      </c>
      <c r="H127" s="234">
        <v>2.35</v>
      </c>
      <c r="I127" s="234" t="s">
        <v>20</v>
      </c>
      <c r="J127" s="235">
        <v>1500000</v>
      </c>
      <c r="K127" s="235">
        <v>1100000</v>
      </c>
      <c r="L127" s="234">
        <v>2.57</v>
      </c>
      <c r="M127" s="234"/>
      <c r="N127" s="234">
        <v>0</v>
      </c>
      <c r="O127" s="234">
        <v>5.31</v>
      </c>
      <c r="P127" s="234" t="s">
        <v>21</v>
      </c>
    </row>
    <row r="128" spans="1:16" x14ac:dyDescent="0.2">
      <c r="A128" s="234" t="s">
        <v>124</v>
      </c>
      <c r="B128" s="234" t="s">
        <v>24</v>
      </c>
      <c r="C128" s="234" t="s">
        <v>18</v>
      </c>
      <c r="D128" s="234" t="s">
        <v>19</v>
      </c>
      <c r="E128" s="235">
        <v>18800</v>
      </c>
      <c r="F128" s="235">
        <v>20200</v>
      </c>
      <c r="G128" s="234" t="s">
        <v>21</v>
      </c>
      <c r="H128" s="234">
        <v>2.35</v>
      </c>
      <c r="I128" s="234" t="s">
        <v>20</v>
      </c>
      <c r="J128" s="235">
        <v>1550000</v>
      </c>
      <c r="K128" s="235">
        <v>1350000</v>
      </c>
      <c r="L128" s="234">
        <v>2.57</v>
      </c>
      <c r="M128" s="234"/>
      <c r="N128" s="234">
        <v>0</v>
      </c>
      <c r="O128" s="234">
        <v>4.72</v>
      </c>
      <c r="P128" s="234" t="s">
        <v>21</v>
      </c>
    </row>
    <row r="129" spans="1:16" x14ac:dyDescent="0.2">
      <c r="A129" s="234" t="s">
        <v>125</v>
      </c>
      <c r="B129" s="234" t="s">
        <v>24</v>
      </c>
      <c r="C129" s="234" t="s">
        <v>18</v>
      </c>
      <c r="D129" s="234" t="s">
        <v>19</v>
      </c>
      <c r="E129" s="235">
        <v>19300</v>
      </c>
      <c r="F129" s="235">
        <v>19400</v>
      </c>
      <c r="G129" s="234" t="s">
        <v>21</v>
      </c>
      <c r="H129" s="234">
        <v>2.35</v>
      </c>
      <c r="I129" s="234" t="s">
        <v>20</v>
      </c>
      <c r="J129" s="235">
        <v>1550000</v>
      </c>
      <c r="K129" s="235">
        <v>1240000</v>
      </c>
      <c r="L129" s="234">
        <v>2.57</v>
      </c>
      <c r="M129" s="234"/>
      <c r="N129" s="234">
        <v>0</v>
      </c>
      <c r="O129" s="234">
        <v>4.92</v>
      </c>
      <c r="P129" s="234" t="s">
        <v>21</v>
      </c>
    </row>
    <row r="130" spans="1:16" x14ac:dyDescent="0.2">
      <c r="A130" s="234" t="s">
        <v>126</v>
      </c>
      <c r="B130" s="234" t="s">
        <v>24</v>
      </c>
      <c r="C130" s="234" t="s">
        <v>18</v>
      </c>
      <c r="D130" s="234" t="s">
        <v>19</v>
      </c>
      <c r="E130" s="235">
        <v>15100</v>
      </c>
      <c r="F130" s="235">
        <v>14200</v>
      </c>
      <c r="G130" s="234" t="s">
        <v>21</v>
      </c>
      <c r="H130" s="234">
        <v>2.35</v>
      </c>
      <c r="I130" s="234" t="s">
        <v>20</v>
      </c>
      <c r="J130" s="235">
        <v>1540000</v>
      </c>
      <c r="K130" s="235">
        <v>1130000</v>
      </c>
      <c r="L130" s="234">
        <v>2.57</v>
      </c>
      <c r="M130" s="234"/>
      <c r="N130" s="234">
        <v>0</v>
      </c>
      <c r="O130" s="234">
        <v>3.62</v>
      </c>
      <c r="P130" s="234" t="s">
        <v>21</v>
      </c>
    </row>
    <row r="131" spans="1:16" x14ac:dyDescent="0.2">
      <c r="A131" s="234" t="s">
        <v>127</v>
      </c>
      <c r="B131" s="234" t="s">
        <v>24</v>
      </c>
      <c r="C131" s="234" t="s">
        <v>18</v>
      </c>
      <c r="D131" s="234" t="s">
        <v>19</v>
      </c>
      <c r="E131" s="235">
        <v>16500</v>
      </c>
      <c r="F131" s="235">
        <v>17500</v>
      </c>
      <c r="G131" s="234" t="s">
        <v>21</v>
      </c>
      <c r="H131" s="234">
        <v>2.35</v>
      </c>
      <c r="I131" s="234" t="s">
        <v>20</v>
      </c>
      <c r="J131" s="235">
        <v>1500000</v>
      </c>
      <c r="K131" s="235">
        <v>1290000</v>
      </c>
      <c r="L131" s="234">
        <v>2.57</v>
      </c>
      <c r="M131" s="234"/>
      <c r="N131" s="234">
        <v>0</v>
      </c>
      <c r="O131" s="234">
        <v>4.22</v>
      </c>
      <c r="P131" s="234" t="s">
        <v>21</v>
      </c>
    </row>
    <row r="132" spans="1:16" x14ac:dyDescent="0.2">
      <c r="A132" s="234" t="s">
        <v>128</v>
      </c>
      <c r="B132" s="234" t="s">
        <v>24</v>
      </c>
      <c r="C132" s="234" t="s">
        <v>18</v>
      </c>
      <c r="D132" s="234" t="s">
        <v>19</v>
      </c>
      <c r="E132" s="235">
        <v>16200</v>
      </c>
      <c r="F132" s="235">
        <v>13200</v>
      </c>
      <c r="G132" s="234" t="s">
        <v>21</v>
      </c>
      <c r="H132" s="234">
        <v>2.35</v>
      </c>
      <c r="I132" s="234" t="s">
        <v>20</v>
      </c>
      <c r="J132" s="235">
        <v>1530000</v>
      </c>
      <c r="K132" s="235">
        <v>1040000</v>
      </c>
      <c r="L132" s="234">
        <v>2.56</v>
      </c>
      <c r="M132" s="234"/>
      <c r="N132" s="234">
        <v>0</v>
      </c>
      <c r="O132" s="234">
        <v>3.99</v>
      </c>
      <c r="P132" s="234" t="s">
        <v>21</v>
      </c>
    </row>
    <row r="133" spans="1:16" x14ac:dyDescent="0.2">
      <c r="A133" s="234" t="s">
        <v>16</v>
      </c>
      <c r="B133" s="234" t="s">
        <v>17</v>
      </c>
      <c r="C133" s="234" t="s">
        <v>18</v>
      </c>
      <c r="D133" s="234" t="s">
        <v>19</v>
      </c>
      <c r="E133" s="235">
        <v>0</v>
      </c>
      <c r="F133" s="235">
        <v>0</v>
      </c>
      <c r="G133" s="234">
        <v>0</v>
      </c>
      <c r="H133" s="234">
        <v>0</v>
      </c>
      <c r="I133" s="234" t="s">
        <v>20</v>
      </c>
      <c r="J133" s="235">
        <v>4230</v>
      </c>
      <c r="K133" s="235">
        <v>2290</v>
      </c>
      <c r="L133" s="234">
        <v>2.56</v>
      </c>
      <c r="M133" s="234"/>
      <c r="N133" s="234">
        <v>0</v>
      </c>
      <c r="O133" s="234" t="s">
        <v>21</v>
      </c>
      <c r="P133" s="234" t="s">
        <v>21</v>
      </c>
    </row>
    <row r="134" spans="1:16" x14ac:dyDescent="0.2">
      <c r="A134" s="234" t="s">
        <v>16</v>
      </c>
      <c r="B134" s="234" t="s">
        <v>17</v>
      </c>
      <c r="C134" s="234" t="s">
        <v>18</v>
      </c>
      <c r="D134" s="234" t="s">
        <v>19</v>
      </c>
      <c r="E134" s="235">
        <v>31</v>
      </c>
      <c r="F134" s="235">
        <v>27.2</v>
      </c>
      <c r="G134" s="234">
        <v>0</v>
      </c>
      <c r="H134" s="234">
        <v>2.35</v>
      </c>
      <c r="I134" s="234" t="s">
        <v>20</v>
      </c>
      <c r="J134" s="235">
        <v>3390</v>
      </c>
      <c r="K134" s="235">
        <v>2250</v>
      </c>
      <c r="L134" s="234">
        <v>2.57</v>
      </c>
      <c r="M134" s="234"/>
      <c r="N134" s="234">
        <v>0</v>
      </c>
      <c r="O134" s="234" t="s">
        <v>21</v>
      </c>
      <c r="P134" s="234" t="s">
        <v>21</v>
      </c>
    </row>
    <row r="135" spans="1:16" x14ac:dyDescent="0.2">
      <c r="A135" s="234" t="s">
        <v>16</v>
      </c>
      <c r="B135" s="234" t="s">
        <v>17</v>
      </c>
      <c r="C135" s="234" t="s">
        <v>18</v>
      </c>
      <c r="D135" s="234" t="s">
        <v>19</v>
      </c>
      <c r="E135" s="235">
        <v>5.17</v>
      </c>
      <c r="F135" s="235">
        <v>6.67</v>
      </c>
      <c r="G135" s="234">
        <v>0</v>
      </c>
      <c r="H135" s="234">
        <v>2.31</v>
      </c>
      <c r="I135" s="234" t="s">
        <v>20</v>
      </c>
      <c r="J135" s="235">
        <v>3800</v>
      </c>
      <c r="K135" s="235">
        <v>2660</v>
      </c>
      <c r="L135" s="234">
        <v>2.57</v>
      </c>
      <c r="M135" s="234"/>
      <c r="N135" s="234">
        <v>0</v>
      </c>
      <c r="O135" s="234" t="s">
        <v>21</v>
      </c>
      <c r="P135" s="234" t="s">
        <v>21</v>
      </c>
    </row>
    <row r="136" spans="1:16" x14ac:dyDescent="0.2">
      <c r="A136" s="234" t="s">
        <v>50</v>
      </c>
      <c r="B136" s="234" t="s">
        <v>51</v>
      </c>
      <c r="C136" s="234" t="s">
        <v>18</v>
      </c>
      <c r="D136" s="234" t="s">
        <v>19</v>
      </c>
      <c r="E136" s="235">
        <v>12100</v>
      </c>
      <c r="F136" s="235">
        <v>12300</v>
      </c>
      <c r="G136" s="234">
        <v>3</v>
      </c>
      <c r="H136" s="234">
        <v>2.35</v>
      </c>
      <c r="I136" s="234" t="s">
        <v>20</v>
      </c>
      <c r="J136" s="235">
        <v>1390000</v>
      </c>
      <c r="K136" s="235">
        <v>1290000</v>
      </c>
      <c r="L136" s="234">
        <v>2.57</v>
      </c>
      <c r="M136" s="234">
        <v>1</v>
      </c>
      <c r="N136" s="234">
        <v>0</v>
      </c>
      <c r="O136" s="234">
        <v>3.05</v>
      </c>
      <c r="P136" s="234">
        <v>102</v>
      </c>
    </row>
    <row r="137" spans="1:16" x14ac:dyDescent="0.2">
      <c r="A137" s="234" t="s">
        <v>52</v>
      </c>
      <c r="B137" s="234" t="s">
        <v>51</v>
      </c>
      <c r="C137" s="234" t="s">
        <v>18</v>
      </c>
      <c r="D137" s="234" t="s">
        <v>19</v>
      </c>
      <c r="E137" s="235">
        <v>83100</v>
      </c>
      <c r="F137" s="235">
        <v>69800</v>
      </c>
      <c r="G137" s="234">
        <v>30</v>
      </c>
      <c r="H137" s="234">
        <v>2.35</v>
      </c>
      <c r="I137" s="234" t="s">
        <v>20</v>
      </c>
      <c r="J137" s="235">
        <v>1360000</v>
      </c>
      <c r="K137" s="235">
        <v>926000</v>
      </c>
      <c r="L137" s="234">
        <v>2.57</v>
      </c>
      <c r="M137" s="234">
        <v>1</v>
      </c>
      <c r="N137" s="234">
        <v>0</v>
      </c>
      <c r="O137" s="234">
        <v>29.1</v>
      </c>
      <c r="P137" s="234">
        <v>96.9</v>
      </c>
    </row>
    <row r="138" spans="1:16" x14ac:dyDescent="0.2">
      <c r="A138" s="234" t="s">
        <v>53</v>
      </c>
      <c r="B138" s="234" t="s">
        <v>51</v>
      </c>
      <c r="C138" s="234" t="s">
        <v>18</v>
      </c>
      <c r="D138" s="234" t="s">
        <v>19</v>
      </c>
      <c r="E138" s="235">
        <v>699000</v>
      </c>
      <c r="F138" s="235">
        <v>657000</v>
      </c>
      <c r="G138" s="234">
        <v>300</v>
      </c>
      <c r="H138" s="234">
        <v>2.35</v>
      </c>
      <c r="I138" s="234" t="s">
        <v>20</v>
      </c>
      <c r="J138" s="235">
        <v>1360000</v>
      </c>
      <c r="K138" s="235">
        <v>1210000</v>
      </c>
      <c r="L138" s="234">
        <v>2.57</v>
      </c>
      <c r="M138" s="234">
        <v>1</v>
      </c>
      <c r="N138" s="234">
        <v>0</v>
      </c>
      <c r="O138" s="234">
        <v>288</v>
      </c>
      <c r="P138" s="234">
        <v>95.9</v>
      </c>
    </row>
    <row r="139" spans="1:16" x14ac:dyDescent="0.2">
      <c r="A139" s="234" t="s">
        <v>16</v>
      </c>
      <c r="B139" s="234" t="s">
        <v>17</v>
      </c>
      <c r="C139" s="234" t="s">
        <v>18</v>
      </c>
      <c r="D139" s="234" t="s">
        <v>19</v>
      </c>
      <c r="E139" s="235">
        <v>103</v>
      </c>
      <c r="F139" s="235">
        <v>64.900000000000006</v>
      </c>
      <c r="G139" s="234">
        <v>0</v>
      </c>
      <c r="H139" s="234">
        <v>2.34</v>
      </c>
      <c r="I139" s="234" t="s">
        <v>20</v>
      </c>
      <c r="J139" s="235">
        <v>3880</v>
      </c>
      <c r="K139" s="235">
        <v>2490</v>
      </c>
      <c r="L139" s="234">
        <v>2.57</v>
      </c>
      <c r="M139" s="234"/>
      <c r="N139" s="234">
        <v>0</v>
      </c>
      <c r="O139" s="234" t="s">
        <v>21</v>
      </c>
      <c r="P139" s="234" t="s">
        <v>21</v>
      </c>
    </row>
    <row r="140" spans="1:16" x14ac:dyDescent="0.2">
      <c r="A140" s="234" t="s">
        <v>16</v>
      </c>
      <c r="B140" s="234" t="s">
        <v>17</v>
      </c>
      <c r="C140" s="234" t="s">
        <v>18</v>
      </c>
      <c r="D140" s="234" t="s">
        <v>19</v>
      </c>
      <c r="E140" s="235">
        <v>38.799999999999997</v>
      </c>
      <c r="F140" s="235">
        <v>25</v>
      </c>
      <c r="G140" s="234">
        <v>0</v>
      </c>
      <c r="H140" s="234">
        <v>2.34</v>
      </c>
      <c r="I140" s="234" t="s">
        <v>20</v>
      </c>
      <c r="J140" s="235">
        <v>3480</v>
      </c>
      <c r="K140" s="235">
        <v>2070</v>
      </c>
      <c r="L140" s="234">
        <v>2.57</v>
      </c>
      <c r="M140" s="234"/>
      <c r="N140" s="234">
        <v>0</v>
      </c>
      <c r="O140" s="234" t="s">
        <v>21</v>
      </c>
      <c r="P140" s="234" t="s">
        <v>21</v>
      </c>
    </row>
    <row r="141" spans="1:16" x14ac:dyDescent="0.2">
      <c r="A141" s="234" t="s">
        <v>16</v>
      </c>
      <c r="B141" s="234" t="s">
        <v>17</v>
      </c>
      <c r="C141" s="234" t="s">
        <v>18</v>
      </c>
      <c r="D141" s="234" t="s">
        <v>19</v>
      </c>
      <c r="E141" s="235">
        <v>38.799999999999997</v>
      </c>
      <c r="F141" s="235">
        <v>49.9</v>
      </c>
      <c r="G141" s="234">
        <v>0</v>
      </c>
      <c r="H141" s="234">
        <v>2.38</v>
      </c>
      <c r="I141" s="234" t="s">
        <v>20</v>
      </c>
      <c r="J141" s="235">
        <v>3430</v>
      </c>
      <c r="K141" s="235">
        <v>2200</v>
      </c>
      <c r="L141" s="234">
        <v>2.57</v>
      </c>
      <c r="M141" s="234"/>
      <c r="N141" s="234">
        <v>0</v>
      </c>
      <c r="O141" s="234" t="s">
        <v>21</v>
      </c>
      <c r="P141" s="234" t="s">
        <v>21</v>
      </c>
    </row>
    <row r="142" spans="1:16" x14ac:dyDescent="0.2">
      <c r="A142" s="234" t="s">
        <v>78</v>
      </c>
      <c r="B142" s="234" t="s">
        <v>24</v>
      </c>
      <c r="C142" s="234" t="s">
        <v>18</v>
      </c>
      <c r="D142" s="234" t="s">
        <v>19</v>
      </c>
      <c r="E142" s="235">
        <v>36900</v>
      </c>
      <c r="F142" s="235">
        <v>36900</v>
      </c>
      <c r="G142" s="234" t="s">
        <v>21</v>
      </c>
      <c r="H142" s="234">
        <v>2.35</v>
      </c>
      <c r="I142" s="234" t="s">
        <v>20</v>
      </c>
      <c r="J142" s="235">
        <v>1460000</v>
      </c>
      <c r="K142" s="235">
        <v>1130000</v>
      </c>
      <c r="L142" s="234">
        <v>2.57</v>
      </c>
      <c r="M142" s="234"/>
      <c r="N142" s="234">
        <v>0</v>
      </c>
      <c r="O142" s="234">
        <v>11.2</v>
      </c>
      <c r="P142" s="234" t="s">
        <v>21</v>
      </c>
    </row>
    <row r="143" spans="1:16" x14ac:dyDescent="0.2">
      <c r="A143" s="234" t="s">
        <v>79</v>
      </c>
      <c r="B143" s="234" t="s">
        <v>24</v>
      </c>
      <c r="C143" s="234" t="s">
        <v>18</v>
      </c>
      <c r="D143" s="234" t="s">
        <v>19</v>
      </c>
      <c r="E143" s="235">
        <v>344000</v>
      </c>
      <c r="F143" s="235">
        <v>351000</v>
      </c>
      <c r="G143" s="234" t="s">
        <v>21</v>
      </c>
      <c r="H143" s="234">
        <v>2.35</v>
      </c>
      <c r="I143" s="234" t="s">
        <v>20</v>
      </c>
      <c r="J143" s="235">
        <v>1470000</v>
      </c>
      <c r="K143" s="235">
        <v>1290000</v>
      </c>
      <c r="L143" s="234">
        <v>2.57</v>
      </c>
      <c r="M143" s="234"/>
      <c r="N143" s="234">
        <v>0</v>
      </c>
      <c r="O143" s="234">
        <v>119</v>
      </c>
      <c r="P143" s="234" t="s">
        <v>21</v>
      </c>
    </row>
    <row r="144" spans="1:16" x14ac:dyDescent="0.2">
      <c r="A144" s="234" t="s">
        <v>80</v>
      </c>
      <c r="B144" s="234" t="s">
        <v>24</v>
      </c>
      <c r="C144" s="234" t="s">
        <v>18</v>
      </c>
      <c r="D144" s="234" t="s">
        <v>19</v>
      </c>
      <c r="E144" s="235">
        <v>1740000</v>
      </c>
      <c r="F144" s="235">
        <v>1480000</v>
      </c>
      <c r="G144" s="234" t="s">
        <v>21</v>
      </c>
      <c r="H144" s="234">
        <v>2.35</v>
      </c>
      <c r="I144" s="234" t="s">
        <v>20</v>
      </c>
      <c r="J144" s="235">
        <v>1540000</v>
      </c>
      <c r="K144" s="235">
        <v>1450000</v>
      </c>
      <c r="L144" s="234">
        <v>2.57</v>
      </c>
      <c r="M144" s="234"/>
      <c r="N144" s="234">
        <v>0</v>
      </c>
      <c r="O144" s="234">
        <v>1030</v>
      </c>
      <c r="P144" s="234" t="s">
        <v>21</v>
      </c>
    </row>
    <row r="145" spans="1:16" x14ac:dyDescent="0.2">
      <c r="A145" s="234" t="s">
        <v>16</v>
      </c>
      <c r="B145" s="234" t="s">
        <v>17</v>
      </c>
      <c r="C145" s="234" t="s">
        <v>18</v>
      </c>
      <c r="D145" s="234" t="s">
        <v>19</v>
      </c>
      <c r="E145" s="235">
        <v>326</v>
      </c>
      <c r="F145" s="235">
        <v>195</v>
      </c>
      <c r="G145" s="234">
        <v>0</v>
      </c>
      <c r="H145" s="234">
        <v>2.35</v>
      </c>
      <c r="I145" s="234" t="s">
        <v>20</v>
      </c>
      <c r="J145" s="235">
        <v>4670</v>
      </c>
      <c r="K145" s="235">
        <v>2760</v>
      </c>
      <c r="L145" s="234">
        <v>2.57</v>
      </c>
      <c r="M145" s="234"/>
      <c r="N145" s="234">
        <v>0</v>
      </c>
      <c r="O145" s="234" t="s">
        <v>21</v>
      </c>
      <c r="P145" s="234" t="s">
        <v>21</v>
      </c>
    </row>
    <row r="146" spans="1:16" x14ac:dyDescent="0.2">
      <c r="A146" s="234" t="s">
        <v>16</v>
      </c>
      <c r="B146" s="234" t="s">
        <v>17</v>
      </c>
      <c r="C146" s="234" t="s">
        <v>18</v>
      </c>
      <c r="D146" s="234" t="s">
        <v>19</v>
      </c>
      <c r="E146" s="235">
        <v>93</v>
      </c>
      <c r="F146" s="235">
        <v>47.5</v>
      </c>
      <c r="G146" s="234">
        <v>0</v>
      </c>
      <c r="H146" s="234">
        <v>2.36</v>
      </c>
      <c r="I146" s="234" t="s">
        <v>20</v>
      </c>
      <c r="J146" s="235">
        <v>3300</v>
      </c>
      <c r="K146" s="235">
        <v>2040</v>
      </c>
      <c r="L146" s="234">
        <v>2.57</v>
      </c>
      <c r="M146" s="234"/>
      <c r="N146" s="234">
        <v>0</v>
      </c>
      <c r="O146" s="234" t="s">
        <v>21</v>
      </c>
      <c r="P146" s="234" t="s">
        <v>21</v>
      </c>
    </row>
    <row r="147" spans="1:16" x14ac:dyDescent="0.2">
      <c r="A147" s="234" t="s">
        <v>16</v>
      </c>
      <c r="B147" s="234" t="s">
        <v>17</v>
      </c>
      <c r="C147" s="234" t="s">
        <v>18</v>
      </c>
      <c r="D147" s="234" t="s">
        <v>19</v>
      </c>
      <c r="E147" s="235">
        <v>94.6</v>
      </c>
      <c r="F147" s="235">
        <v>53.5</v>
      </c>
      <c r="G147" s="234">
        <v>0</v>
      </c>
      <c r="H147" s="234">
        <v>2.38</v>
      </c>
      <c r="I147" s="234" t="s">
        <v>20</v>
      </c>
      <c r="J147" s="235">
        <v>14700</v>
      </c>
      <c r="K147" s="235">
        <v>8530</v>
      </c>
      <c r="L147" s="234">
        <v>2.56</v>
      </c>
      <c r="M147" s="234"/>
      <c r="N147" s="234">
        <v>0</v>
      </c>
      <c r="O147" s="234" t="s">
        <v>21</v>
      </c>
      <c r="P147" s="234" t="s">
        <v>21</v>
      </c>
    </row>
    <row r="148" spans="1:16" x14ac:dyDescent="0.2">
      <c r="A148" s="234" t="s">
        <v>16</v>
      </c>
      <c r="B148" s="234" t="s">
        <v>17</v>
      </c>
      <c r="C148" s="234" t="s">
        <v>18</v>
      </c>
      <c r="D148" s="234" t="s">
        <v>19</v>
      </c>
      <c r="E148" s="235">
        <v>25.8</v>
      </c>
      <c r="F148" s="235">
        <v>19.2</v>
      </c>
      <c r="G148" s="234">
        <v>0</v>
      </c>
      <c r="H148" s="234">
        <v>2.33</v>
      </c>
      <c r="I148" s="234" t="s">
        <v>20</v>
      </c>
      <c r="J148" s="235">
        <v>4080</v>
      </c>
      <c r="K148" s="235">
        <v>2320</v>
      </c>
      <c r="L148" s="234">
        <v>2.57</v>
      </c>
      <c r="M148" s="234"/>
      <c r="N148" s="234">
        <v>0</v>
      </c>
      <c r="O148" s="234" t="s">
        <v>21</v>
      </c>
      <c r="P148" s="234" t="s">
        <v>21</v>
      </c>
    </row>
    <row r="149" spans="1:16" x14ac:dyDescent="0.2">
      <c r="A149" s="234">
        <v>0.5</v>
      </c>
      <c r="B149" s="234" t="s">
        <v>24</v>
      </c>
      <c r="C149" s="234" t="s">
        <v>18</v>
      </c>
      <c r="D149" s="234" t="s">
        <v>19</v>
      </c>
      <c r="E149" s="235">
        <v>3520</v>
      </c>
      <c r="F149" s="235">
        <v>2990</v>
      </c>
      <c r="G149" s="234" t="s">
        <v>21</v>
      </c>
      <c r="H149" s="234">
        <v>2.35</v>
      </c>
      <c r="I149" s="234" t="s">
        <v>20</v>
      </c>
      <c r="J149" s="235">
        <v>1450000</v>
      </c>
      <c r="K149" s="235">
        <v>985000</v>
      </c>
      <c r="L149" s="234">
        <v>2.56</v>
      </c>
      <c r="M149" s="234"/>
      <c r="N149" s="234">
        <v>0</v>
      </c>
      <c r="O149" s="234">
        <v>4.6899999999999997E-3</v>
      </c>
      <c r="P149" s="234" t="s">
        <v>21</v>
      </c>
    </row>
    <row r="150" spans="1:16" x14ac:dyDescent="0.2">
      <c r="A150" s="234">
        <v>1</v>
      </c>
      <c r="B150" s="234" t="s">
        <v>24</v>
      </c>
      <c r="C150" s="234" t="s">
        <v>18</v>
      </c>
      <c r="D150" s="234" t="s">
        <v>19</v>
      </c>
      <c r="E150" s="235">
        <v>3680</v>
      </c>
      <c r="F150" s="235">
        <v>3740</v>
      </c>
      <c r="G150" s="234" t="s">
        <v>21</v>
      </c>
      <c r="H150" s="234">
        <v>2.35</v>
      </c>
      <c r="I150" s="234" t="s">
        <v>20</v>
      </c>
      <c r="J150" s="235">
        <v>1480000</v>
      </c>
      <c r="K150" s="235">
        <v>1250000</v>
      </c>
      <c r="L150" s="234">
        <v>2.57</v>
      </c>
      <c r="M150" s="234"/>
      <c r="N150" s="234">
        <v>0</v>
      </c>
      <c r="O150" s="234">
        <v>2.8199999999999999E-2</v>
      </c>
      <c r="P150" s="234" t="s">
        <v>21</v>
      </c>
    </row>
    <row r="151" spans="1:16" x14ac:dyDescent="0.2">
      <c r="A151" s="234">
        <v>5</v>
      </c>
      <c r="B151" s="234" t="s">
        <v>24</v>
      </c>
      <c r="C151" s="234" t="s">
        <v>18</v>
      </c>
      <c r="D151" s="234" t="s">
        <v>19</v>
      </c>
      <c r="E151" s="235">
        <v>3230</v>
      </c>
      <c r="F151" s="235">
        <v>2990</v>
      </c>
      <c r="G151" s="234" t="s">
        <v>21</v>
      </c>
      <c r="H151" s="234">
        <v>2.35</v>
      </c>
      <c r="I151" s="234" t="s">
        <v>20</v>
      </c>
      <c r="J151" s="235">
        <v>1410000</v>
      </c>
      <c r="K151" s="235">
        <v>1050000</v>
      </c>
      <c r="L151" s="234">
        <v>2.57</v>
      </c>
      <c r="M151" s="234"/>
      <c r="N151" s="234">
        <v>0</v>
      </c>
      <c r="O151" s="234" t="s">
        <v>25</v>
      </c>
      <c r="P151" s="234" t="s">
        <v>21</v>
      </c>
    </row>
    <row r="152" spans="1:16" x14ac:dyDescent="0.2">
      <c r="A152" s="234">
        <v>10</v>
      </c>
      <c r="B152" s="234" t="s">
        <v>24</v>
      </c>
      <c r="C152" s="234" t="s">
        <v>18</v>
      </c>
      <c r="D152" s="234" t="s">
        <v>19</v>
      </c>
      <c r="E152" s="235">
        <v>3530</v>
      </c>
      <c r="F152" s="235">
        <v>3470</v>
      </c>
      <c r="G152" s="234" t="s">
        <v>21</v>
      </c>
      <c r="H152" s="234">
        <v>2.35</v>
      </c>
      <c r="I152" s="234" t="s">
        <v>20</v>
      </c>
      <c r="J152" s="235">
        <v>1410000</v>
      </c>
      <c r="K152" s="235">
        <v>1160000</v>
      </c>
      <c r="L152" s="234">
        <v>2.57</v>
      </c>
      <c r="M152" s="234"/>
      <c r="N152" s="234">
        <v>0</v>
      </c>
      <c r="O152" s="234">
        <v>4.1799999999999997E-2</v>
      </c>
      <c r="P152" s="234" t="s">
        <v>21</v>
      </c>
    </row>
    <row r="153" spans="1:16" x14ac:dyDescent="0.2">
      <c r="A153" s="234">
        <v>50</v>
      </c>
      <c r="B153" s="234" t="s">
        <v>24</v>
      </c>
      <c r="C153" s="234" t="s">
        <v>18</v>
      </c>
      <c r="D153" s="234" t="s">
        <v>19</v>
      </c>
      <c r="E153" s="235">
        <v>3680</v>
      </c>
      <c r="F153" s="235">
        <v>2760</v>
      </c>
      <c r="G153" s="234" t="s">
        <v>21</v>
      </c>
      <c r="H153" s="234">
        <v>2.35</v>
      </c>
      <c r="I153" s="234" t="s">
        <v>20</v>
      </c>
      <c r="J153" s="235">
        <v>1430000</v>
      </c>
      <c r="K153" s="235">
        <v>1110000</v>
      </c>
      <c r="L153" s="234">
        <v>2.56</v>
      </c>
      <c r="M153" s="234"/>
      <c r="N153" s="234">
        <v>0</v>
      </c>
      <c r="O153" s="234">
        <v>6.8699999999999997E-2</v>
      </c>
      <c r="P153" s="234" t="s">
        <v>21</v>
      </c>
    </row>
    <row r="154" spans="1:16" x14ac:dyDescent="0.2">
      <c r="A154" s="234">
        <v>100</v>
      </c>
      <c r="B154" s="234" t="s">
        <v>24</v>
      </c>
      <c r="C154" s="234" t="s">
        <v>18</v>
      </c>
      <c r="D154" s="234" t="s">
        <v>19</v>
      </c>
      <c r="E154" s="235">
        <v>4940</v>
      </c>
      <c r="F154" s="235">
        <v>4200</v>
      </c>
      <c r="G154" s="234" t="s">
        <v>21</v>
      </c>
      <c r="H154" s="234">
        <v>2.35</v>
      </c>
      <c r="I154" s="234" t="s">
        <v>20</v>
      </c>
      <c r="J154" s="235">
        <v>1420000</v>
      </c>
      <c r="K154" s="235">
        <v>976000</v>
      </c>
      <c r="L154" s="234">
        <v>2.57</v>
      </c>
      <c r="M154" s="234"/>
      <c r="N154" s="234">
        <v>0</v>
      </c>
      <c r="O154" s="234">
        <v>0.51600000000000001</v>
      </c>
      <c r="P154" s="234" t="s">
        <v>21</v>
      </c>
    </row>
    <row r="155" spans="1:16" x14ac:dyDescent="0.2">
      <c r="A155" s="234">
        <v>500</v>
      </c>
      <c r="B155" s="234" t="s">
        <v>24</v>
      </c>
      <c r="C155" s="234" t="s">
        <v>18</v>
      </c>
      <c r="D155" s="234" t="s">
        <v>19</v>
      </c>
      <c r="E155" s="235">
        <v>9680</v>
      </c>
      <c r="F155" s="235">
        <v>7540</v>
      </c>
      <c r="G155" s="234" t="s">
        <v>21</v>
      </c>
      <c r="H155" s="234">
        <v>2.35</v>
      </c>
      <c r="I155" s="234" t="s">
        <v>20</v>
      </c>
      <c r="J155" s="235">
        <v>1430000</v>
      </c>
      <c r="K155" s="235">
        <v>1010000</v>
      </c>
      <c r="L155" s="234">
        <v>2.56</v>
      </c>
      <c r="M155" s="234"/>
      <c r="N155" s="234">
        <v>0</v>
      </c>
      <c r="O155" s="234">
        <v>2.13</v>
      </c>
      <c r="P155" s="234" t="s">
        <v>21</v>
      </c>
    </row>
    <row r="156" spans="1:16" x14ac:dyDescent="0.2">
      <c r="A156" s="234">
        <v>1000</v>
      </c>
      <c r="B156" s="234" t="s">
        <v>24</v>
      </c>
      <c r="C156" s="234" t="s">
        <v>18</v>
      </c>
      <c r="D156" s="234" t="s">
        <v>19</v>
      </c>
      <c r="E156" s="235">
        <v>16300</v>
      </c>
      <c r="F156" s="235">
        <v>12500</v>
      </c>
      <c r="G156" s="234" t="s">
        <v>21</v>
      </c>
      <c r="H156" s="234">
        <v>2.35</v>
      </c>
      <c r="I156" s="234" t="s">
        <v>20</v>
      </c>
      <c r="J156" s="235">
        <v>1480000</v>
      </c>
      <c r="K156" s="235">
        <v>1070000</v>
      </c>
      <c r="L156" s="234">
        <v>2.56</v>
      </c>
      <c r="M156" s="234"/>
      <c r="N156" s="234">
        <v>0</v>
      </c>
      <c r="O156" s="234">
        <v>4.1900000000000004</v>
      </c>
      <c r="P156" s="234" t="s">
        <v>21</v>
      </c>
    </row>
    <row r="157" spans="1:16" x14ac:dyDescent="0.2">
      <c r="A157" s="234" t="s">
        <v>16</v>
      </c>
      <c r="B157" s="234" t="s">
        <v>17</v>
      </c>
      <c r="C157" s="234" t="s">
        <v>18</v>
      </c>
      <c r="D157" s="234" t="s">
        <v>19</v>
      </c>
      <c r="E157" s="235">
        <v>20.7</v>
      </c>
      <c r="F157" s="235">
        <v>15</v>
      </c>
      <c r="G157" s="234">
        <v>0</v>
      </c>
      <c r="H157" s="234">
        <v>2.36</v>
      </c>
      <c r="I157" s="234" t="s">
        <v>20</v>
      </c>
      <c r="J157" s="235">
        <v>3970</v>
      </c>
      <c r="K157" s="235">
        <v>3060</v>
      </c>
      <c r="L157" s="234">
        <v>2.57</v>
      </c>
      <c r="M157" s="234"/>
      <c r="N157" s="234">
        <v>0</v>
      </c>
      <c r="O157" s="234" t="s">
        <v>21</v>
      </c>
      <c r="P157" s="234" t="s">
        <v>21</v>
      </c>
    </row>
    <row r="158" spans="1:16" x14ac:dyDescent="0.2">
      <c r="A158" s="234" t="s">
        <v>16</v>
      </c>
      <c r="B158" s="234" t="s">
        <v>17</v>
      </c>
      <c r="C158" s="234" t="s">
        <v>18</v>
      </c>
      <c r="D158" s="234" t="s">
        <v>19</v>
      </c>
      <c r="E158" s="235">
        <v>74.900000000000006</v>
      </c>
      <c r="F158" s="235">
        <v>28.3</v>
      </c>
      <c r="G158" s="234">
        <v>0</v>
      </c>
      <c r="H158" s="234">
        <v>2.35</v>
      </c>
      <c r="I158" s="234" t="s">
        <v>20</v>
      </c>
      <c r="J158" s="235">
        <v>3910</v>
      </c>
      <c r="K158" s="235">
        <v>2740</v>
      </c>
      <c r="L158" s="234">
        <v>2.57</v>
      </c>
      <c r="M158" s="234"/>
      <c r="N158" s="234">
        <v>0</v>
      </c>
      <c r="O158" s="234" t="s">
        <v>21</v>
      </c>
      <c r="P158" s="234" t="s">
        <v>21</v>
      </c>
    </row>
    <row r="159" spans="1:16" x14ac:dyDescent="0.2">
      <c r="A159" s="234" t="s">
        <v>16</v>
      </c>
      <c r="B159" s="234" t="s">
        <v>17</v>
      </c>
      <c r="C159" s="234" t="s">
        <v>18</v>
      </c>
      <c r="D159" s="234" t="s">
        <v>19</v>
      </c>
      <c r="E159" s="235">
        <v>98.2</v>
      </c>
      <c r="F159" s="235">
        <v>27.5</v>
      </c>
      <c r="G159" s="234">
        <v>0</v>
      </c>
      <c r="H159" s="234">
        <v>2.35</v>
      </c>
      <c r="I159" s="234" t="s">
        <v>20</v>
      </c>
      <c r="J159" s="235">
        <v>4260</v>
      </c>
      <c r="K159" s="235">
        <v>2210</v>
      </c>
      <c r="L159" s="234">
        <v>2.57</v>
      </c>
      <c r="M159" s="234"/>
      <c r="N159" s="234">
        <v>0</v>
      </c>
      <c r="O159" s="234" t="s">
        <v>21</v>
      </c>
      <c r="P159" s="234" t="s">
        <v>21</v>
      </c>
    </row>
    <row r="160" spans="1:16" x14ac:dyDescent="0.2">
      <c r="A160" s="234" t="s">
        <v>50</v>
      </c>
      <c r="B160" s="234" t="s">
        <v>24</v>
      </c>
      <c r="C160" s="234" t="s">
        <v>18</v>
      </c>
      <c r="D160" s="234" t="s">
        <v>19</v>
      </c>
      <c r="E160" s="235">
        <v>3200</v>
      </c>
      <c r="F160" s="235">
        <v>3270</v>
      </c>
      <c r="G160" s="234" t="s">
        <v>21</v>
      </c>
      <c r="H160" s="234">
        <v>2.35</v>
      </c>
      <c r="I160" s="234" t="s">
        <v>20</v>
      </c>
      <c r="J160" s="235">
        <v>1410000</v>
      </c>
      <c r="K160" s="235">
        <v>1170000</v>
      </c>
      <c r="L160" s="234">
        <v>2.57</v>
      </c>
      <c r="M160" s="234"/>
      <c r="N160" s="234">
        <v>0</v>
      </c>
      <c r="O160" s="234" t="s">
        <v>25</v>
      </c>
      <c r="P160" s="234" t="s">
        <v>21</v>
      </c>
    </row>
    <row r="161" spans="1:16" x14ac:dyDescent="0.2">
      <c r="A161" s="234" t="s">
        <v>52</v>
      </c>
      <c r="B161" s="234" t="s">
        <v>24</v>
      </c>
      <c r="C161" s="234" t="s">
        <v>18</v>
      </c>
      <c r="D161" s="234" t="s">
        <v>19</v>
      </c>
      <c r="E161" s="235">
        <v>3990</v>
      </c>
      <c r="F161" s="235">
        <v>4170</v>
      </c>
      <c r="G161" s="234" t="s">
        <v>21</v>
      </c>
      <c r="H161" s="234">
        <v>2.35</v>
      </c>
      <c r="I161" s="234" t="s">
        <v>20</v>
      </c>
      <c r="J161" s="235">
        <v>1360000</v>
      </c>
      <c r="K161" s="235">
        <v>1230000</v>
      </c>
      <c r="L161" s="234">
        <v>2.57</v>
      </c>
      <c r="M161" s="234"/>
      <c r="N161" s="234">
        <v>0</v>
      </c>
      <c r="O161" s="234">
        <v>0.25</v>
      </c>
      <c r="P161" s="234" t="s">
        <v>21</v>
      </c>
    </row>
    <row r="162" spans="1:16" x14ac:dyDescent="0.2">
      <c r="A162" s="234" t="s">
        <v>53</v>
      </c>
      <c r="B162" s="234" t="s">
        <v>24</v>
      </c>
      <c r="C162" s="234" t="s">
        <v>18</v>
      </c>
      <c r="D162" s="234" t="s">
        <v>19</v>
      </c>
      <c r="E162" s="235">
        <v>8110</v>
      </c>
      <c r="F162" s="235">
        <v>8530</v>
      </c>
      <c r="G162" s="234" t="s">
        <v>21</v>
      </c>
      <c r="H162" s="234">
        <v>2.35</v>
      </c>
      <c r="I162" s="234" t="s">
        <v>20</v>
      </c>
      <c r="J162" s="235">
        <v>1390000</v>
      </c>
      <c r="K162" s="235">
        <v>1230000</v>
      </c>
      <c r="L162" s="234">
        <v>2.57</v>
      </c>
      <c r="M162" s="234"/>
      <c r="N162" s="234">
        <v>0</v>
      </c>
      <c r="O162" s="234">
        <v>1.67</v>
      </c>
      <c r="P162" s="234" t="s">
        <v>21</v>
      </c>
    </row>
    <row r="163" spans="1:16" x14ac:dyDescent="0.2">
      <c r="A163" s="234" t="s">
        <v>16</v>
      </c>
      <c r="B163" s="234" t="s">
        <v>17</v>
      </c>
      <c r="C163" s="234" t="s">
        <v>18</v>
      </c>
      <c r="D163" s="234" t="s">
        <v>19</v>
      </c>
      <c r="E163" s="235">
        <v>38.799999999999997</v>
      </c>
      <c r="F163" s="235">
        <v>31.9</v>
      </c>
      <c r="G163" s="234">
        <v>0</v>
      </c>
      <c r="H163" s="234">
        <v>2.35</v>
      </c>
      <c r="I163" s="234" t="s">
        <v>20</v>
      </c>
      <c r="J163" s="235">
        <v>4700</v>
      </c>
      <c r="K163" s="235">
        <v>2360</v>
      </c>
      <c r="L163" s="234">
        <v>2.57</v>
      </c>
      <c r="M163" s="234"/>
      <c r="N163" s="234">
        <v>0</v>
      </c>
      <c r="O163" s="234" t="s">
        <v>21</v>
      </c>
      <c r="P163" s="234" t="s">
        <v>21</v>
      </c>
    </row>
    <row r="164" spans="1:16" x14ac:dyDescent="0.2">
      <c r="A164" s="234" t="s">
        <v>16</v>
      </c>
      <c r="B164" s="234" t="s">
        <v>17</v>
      </c>
      <c r="C164" s="234" t="s">
        <v>18</v>
      </c>
      <c r="D164" s="234" t="s">
        <v>19</v>
      </c>
      <c r="E164" s="235">
        <v>67.2</v>
      </c>
      <c r="F164" s="235">
        <v>27.5</v>
      </c>
      <c r="G164" s="234">
        <v>0</v>
      </c>
      <c r="H164" s="234">
        <v>2.41</v>
      </c>
      <c r="I164" s="234" t="s">
        <v>20</v>
      </c>
      <c r="J164" s="235">
        <v>3870</v>
      </c>
      <c r="K164" s="235">
        <v>2050</v>
      </c>
      <c r="L164" s="234">
        <v>2.57</v>
      </c>
      <c r="M164" s="234"/>
      <c r="N164" s="234">
        <v>0</v>
      </c>
      <c r="O164" s="234" t="s">
        <v>21</v>
      </c>
      <c r="P164" s="234" t="s">
        <v>21</v>
      </c>
    </row>
    <row r="165" spans="1:16" x14ac:dyDescent="0.2">
      <c r="A165" s="234" t="s">
        <v>16</v>
      </c>
      <c r="B165" s="234" t="s">
        <v>17</v>
      </c>
      <c r="C165" s="234" t="s">
        <v>18</v>
      </c>
      <c r="D165" s="234" t="s">
        <v>19</v>
      </c>
      <c r="E165" s="235">
        <v>25.8</v>
      </c>
      <c r="F165" s="235">
        <v>27.2</v>
      </c>
      <c r="G165" s="234">
        <v>0</v>
      </c>
      <c r="H165" s="234">
        <v>2.34</v>
      </c>
      <c r="I165" s="234" t="s">
        <v>20</v>
      </c>
      <c r="J165" s="235">
        <v>3860</v>
      </c>
      <c r="K165" s="235">
        <v>2480</v>
      </c>
      <c r="L165" s="234">
        <v>2.57</v>
      </c>
      <c r="M165" s="234"/>
      <c r="N165" s="234">
        <v>0</v>
      </c>
      <c r="O165" s="234" t="s">
        <v>21</v>
      </c>
      <c r="P165" s="234" t="s">
        <v>21</v>
      </c>
    </row>
    <row r="166" spans="1:16" x14ac:dyDescent="0.2">
      <c r="A166" s="234" t="s">
        <v>130</v>
      </c>
      <c r="B166" s="234" t="s">
        <v>24</v>
      </c>
      <c r="C166" s="234" t="s">
        <v>18</v>
      </c>
      <c r="D166" s="234" t="s">
        <v>19</v>
      </c>
      <c r="E166" s="235">
        <v>7660</v>
      </c>
      <c r="F166" s="235">
        <v>6540</v>
      </c>
      <c r="G166" s="234" t="s">
        <v>21</v>
      </c>
      <c r="H166" s="234">
        <v>2.35</v>
      </c>
      <c r="I166" s="234" t="s">
        <v>20</v>
      </c>
      <c r="J166" s="235">
        <v>1540000</v>
      </c>
      <c r="K166" s="235">
        <v>1080000</v>
      </c>
      <c r="L166" s="234">
        <v>2.57</v>
      </c>
      <c r="M166" s="234"/>
      <c r="N166" s="234">
        <v>0</v>
      </c>
      <c r="O166" s="234">
        <v>1.25</v>
      </c>
      <c r="P166" s="234" t="s">
        <v>21</v>
      </c>
    </row>
    <row r="167" spans="1:16" x14ac:dyDescent="0.2">
      <c r="A167" s="234" t="s">
        <v>131</v>
      </c>
      <c r="B167" s="234" t="s">
        <v>24</v>
      </c>
      <c r="C167" s="234" t="s">
        <v>18</v>
      </c>
      <c r="D167" s="234" t="s">
        <v>19</v>
      </c>
      <c r="E167" s="235">
        <v>6760</v>
      </c>
      <c r="F167" s="235">
        <v>7020</v>
      </c>
      <c r="G167" s="234" t="s">
        <v>21</v>
      </c>
      <c r="H167" s="234">
        <v>2.35</v>
      </c>
      <c r="I167" s="234" t="s">
        <v>20</v>
      </c>
      <c r="J167" s="235">
        <v>1540000</v>
      </c>
      <c r="K167" s="235">
        <v>1350000</v>
      </c>
      <c r="L167" s="234">
        <v>2.57</v>
      </c>
      <c r="M167" s="234"/>
      <c r="N167" s="234">
        <v>0</v>
      </c>
      <c r="O167" s="234">
        <v>0.95399999999999996</v>
      </c>
      <c r="P167" s="234" t="s">
        <v>21</v>
      </c>
    </row>
    <row r="168" spans="1:16" x14ac:dyDescent="0.2">
      <c r="A168" s="234" t="s">
        <v>132</v>
      </c>
      <c r="B168" s="234" t="s">
        <v>24</v>
      </c>
      <c r="C168" s="234" t="s">
        <v>18</v>
      </c>
      <c r="D168" s="234" t="s">
        <v>19</v>
      </c>
      <c r="E168" s="235">
        <v>6490</v>
      </c>
      <c r="F168" s="235">
        <v>5730</v>
      </c>
      <c r="G168" s="234" t="s">
        <v>21</v>
      </c>
      <c r="H168" s="234">
        <v>2.35</v>
      </c>
      <c r="I168" s="234" t="s">
        <v>20</v>
      </c>
      <c r="J168" s="235">
        <v>1530000</v>
      </c>
      <c r="K168" s="235">
        <v>1060000</v>
      </c>
      <c r="L168" s="234">
        <v>2.57</v>
      </c>
      <c r="M168" s="234"/>
      <c r="N168" s="234">
        <v>0</v>
      </c>
      <c r="O168" s="234">
        <v>0.88300000000000001</v>
      </c>
      <c r="P168" s="234" t="s">
        <v>21</v>
      </c>
    </row>
    <row r="169" spans="1:16" x14ac:dyDescent="0.2">
      <c r="A169" s="234" t="s">
        <v>133</v>
      </c>
      <c r="B169" s="234" t="s">
        <v>24</v>
      </c>
      <c r="C169" s="234" t="s">
        <v>18</v>
      </c>
      <c r="D169" s="234" t="s">
        <v>19</v>
      </c>
      <c r="E169" s="235">
        <v>6710</v>
      </c>
      <c r="F169" s="235">
        <v>6660</v>
      </c>
      <c r="G169" s="234" t="s">
        <v>21</v>
      </c>
      <c r="H169" s="234">
        <v>2.35</v>
      </c>
      <c r="I169" s="234" t="s">
        <v>20</v>
      </c>
      <c r="J169" s="235">
        <v>1510000</v>
      </c>
      <c r="K169" s="235">
        <v>1170000</v>
      </c>
      <c r="L169" s="234">
        <v>2.57</v>
      </c>
      <c r="M169" s="234"/>
      <c r="N169" s="234">
        <v>0</v>
      </c>
      <c r="O169" s="234">
        <v>0.98799999999999999</v>
      </c>
      <c r="P169" s="234" t="s">
        <v>21</v>
      </c>
    </row>
    <row r="170" spans="1:16" x14ac:dyDescent="0.2">
      <c r="A170" s="234" t="s">
        <v>134</v>
      </c>
      <c r="B170" s="234" t="s">
        <v>24</v>
      </c>
      <c r="C170" s="234" t="s">
        <v>18</v>
      </c>
      <c r="D170" s="234" t="s">
        <v>19</v>
      </c>
      <c r="E170" s="235">
        <v>7280</v>
      </c>
      <c r="F170" s="235">
        <v>5450</v>
      </c>
      <c r="G170" s="234" t="s">
        <v>21</v>
      </c>
      <c r="H170" s="234">
        <v>2.35</v>
      </c>
      <c r="I170" s="234" t="s">
        <v>20</v>
      </c>
      <c r="J170" s="235">
        <v>1560000</v>
      </c>
      <c r="K170" s="235">
        <v>1130000</v>
      </c>
      <c r="L170" s="234">
        <v>2.56</v>
      </c>
      <c r="M170" s="234"/>
      <c r="N170" s="234">
        <v>0</v>
      </c>
      <c r="O170" s="234">
        <v>1.1000000000000001</v>
      </c>
      <c r="P170" s="234" t="s">
        <v>21</v>
      </c>
    </row>
    <row r="171" spans="1:16" x14ac:dyDescent="0.2">
      <c r="A171" s="234" t="s">
        <v>135</v>
      </c>
      <c r="B171" s="234" t="s">
        <v>24</v>
      </c>
      <c r="C171" s="234" t="s">
        <v>18</v>
      </c>
      <c r="D171" s="234" t="s">
        <v>19</v>
      </c>
      <c r="E171" s="235">
        <v>7090</v>
      </c>
      <c r="F171" s="235">
        <v>7400</v>
      </c>
      <c r="G171" s="234" t="s">
        <v>21</v>
      </c>
      <c r="H171" s="234">
        <v>2.35</v>
      </c>
      <c r="I171" s="234" t="s">
        <v>20</v>
      </c>
      <c r="J171" s="235">
        <v>1470000</v>
      </c>
      <c r="K171" s="235">
        <v>1240000</v>
      </c>
      <c r="L171" s="234">
        <v>2.57</v>
      </c>
      <c r="M171" s="234"/>
      <c r="N171" s="234">
        <v>0</v>
      </c>
      <c r="O171" s="234">
        <v>1.17</v>
      </c>
      <c r="P171" s="234" t="s">
        <v>21</v>
      </c>
    </row>
    <row r="172" spans="1:16" x14ac:dyDescent="0.2">
      <c r="A172" s="234" t="s">
        <v>136</v>
      </c>
      <c r="B172" s="234" t="s">
        <v>24</v>
      </c>
      <c r="C172" s="234" t="s">
        <v>18</v>
      </c>
      <c r="D172" s="234" t="s">
        <v>19</v>
      </c>
      <c r="E172" s="235">
        <v>6710</v>
      </c>
      <c r="F172" s="235">
        <v>6820</v>
      </c>
      <c r="G172" s="234" t="s">
        <v>21</v>
      </c>
      <c r="H172" s="234">
        <v>2.35</v>
      </c>
      <c r="I172" s="234" t="s">
        <v>20</v>
      </c>
      <c r="J172" s="235">
        <v>1540000</v>
      </c>
      <c r="K172" s="235">
        <v>1150000</v>
      </c>
      <c r="L172" s="234">
        <v>2.57</v>
      </c>
      <c r="M172" s="234"/>
      <c r="N172" s="234">
        <v>0</v>
      </c>
      <c r="O172" s="234">
        <v>0.94499999999999995</v>
      </c>
      <c r="P172" s="234" t="s">
        <v>21</v>
      </c>
    </row>
    <row r="173" spans="1:16" x14ac:dyDescent="0.2">
      <c r="A173" s="234" t="s">
        <v>137</v>
      </c>
      <c r="B173" s="234" t="s">
        <v>24</v>
      </c>
      <c r="C173" s="234" t="s">
        <v>18</v>
      </c>
      <c r="D173" s="234" t="s">
        <v>19</v>
      </c>
      <c r="E173" s="235">
        <v>6300</v>
      </c>
      <c r="F173" s="235">
        <v>5130</v>
      </c>
      <c r="G173" s="234" t="s">
        <v>21</v>
      </c>
      <c r="H173" s="234">
        <v>2.35</v>
      </c>
      <c r="I173" s="234" t="s">
        <v>20</v>
      </c>
      <c r="J173" s="235">
        <v>1580000</v>
      </c>
      <c r="K173" s="235">
        <v>1080000</v>
      </c>
      <c r="L173" s="234">
        <v>2.56</v>
      </c>
      <c r="M173" s="234"/>
      <c r="N173" s="234">
        <v>0</v>
      </c>
      <c r="O173" s="234">
        <v>0.75800000000000001</v>
      </c>
      <c r="P173" s="234" t="s">
        <v>21</v>
      </c>
    </row>
    <row r="174" spans="1:16" x14ac:dyDescent="0.2">
      <c r="A174" s="234" t="s">
        <v>138</v>
      </c>
      <c r="B174" s="234" t="s">
        <v>24</v>
      </c>
      <c r="C174" s="234" t="s">
        <v>18</v>
      </c>
      <c r="D174" s="234" t="s">
        <v>19</v>
      </c>
      <c r="E174" s="235">
        <v>6840</v>
      </c>
      <c r="F174" s="235">
        <v>6630</v>
      </c>
      <c r="G174" s="234" t="s">
        <v>21</v>
      </c>
      <c r="H174" s="234">
        <v>2.35</v>
      </c>
      <c r="I174" s="234" t="s">
        <v>20</v>
      </c>
      <c r="J174" s="235">
        <v>1550000</v>
      </c>
      <c r="K174" s="235">
        <v>1400000</v>
      </c>
      <c r="L174" s="234">
        <v>2.57</v>
      </c>
      <c r="M174" s="234"/>
      <c r="N174" s="234">
        <v>0</v>
      </c>
      <c r="O174" s="234">
        <v>0.97399999999999998</v>
      </c>
      <c r="P174" s="234" t="s">
        <v>21</v>
      </c>
    </row>
    <row r="175" spans="1:16" x14ac:dyDescent="0.2">
      <c r="A175" s="234" t="s">
        <v>139</v>
      </c>
      <c r="B175" s="234" t="s">
        <v>24</v>
      </c>
      <c r="C175" s="234" t="s">
        <v>18</v>
      </c>
      <c r="D175" s="234" t="s">
        <v>19</v>
      </c>
      <c r="E175" s="235">
        <v>7380</v>
      </c>
      <c r="F175" s="235">
        <v>7200</v>
      </c>
      <c r="G175" s="234" t="s">
        <v>21</v>
      </c>
      <c r="H175" s="234">
        <v>2.35</v>
      </c>
      <c r="I175" s="234" t="s">
        <v>20</v>
      </c>
      <c r="J175" s="235">
        <v>1510000</v>
      </c>
      <c r="K175" s="235">
        <v>1370000</v>
      </c>
      <c r="L175" s="234">
        <v>2.57</v>
      </c>
      <c r="M175" s="234"/>
      <c r="N175" s="234">
        <v>0</v>
      </c>
      <c r="O175" s="234">
        <v>1.21</v>
      </c>
      <c r="P175" s="234" t="s">
        <v>21</v>
      </c>
    </row>
    <row r="176" spans="1:16" x14ac:dyDescent="0.2">
      <c r="A176" s="234" t="s">
        <v>140</v>
      </c>
      <c r="B176" s="234" t="s">
        <v>24</v>
      </c>
      <c r="C176" s="234" t="s">
        <v>18</v>
      </c>
      <c r="D176" s="234" t="s">
        <v>19</v>
      </c>
      <c r="E176" s="235">
        <v>6580</v>
      </c>
      <c r="F176" s="235">
        <v>6970</v>
      </c>
      <c r="G176" s="234" t="s">
        <v>21</v>
      </c>
      <c r="H176" s="234">
        <v>2.35</v>
      </c>
      <c r="I176" s="234" t="s">
        <v>20</v>
      </c>
      <c r="J176" s="235">
        <v>1520000</v>
      </c>
      <c r="K176" s="235">
        <v>1330000</v>
      </c>
      <c r="L176" s="234">
        <v>2.57</v>
      </c>
      <c r="M176" s="234"/>
      <c r="N176" s="234">
        <v>0</v>
      </c>
      <c r="O176" s="234">
        <v>0.93700000000000006</v>
      </c>
      <c r="P176" s="234" t="s">
        <v>21</v>
      </c>
    </row>
    <row r="177" spans="1:16" x14ac:dyDescent="0.2">
      <c r="A177" s="234" t="s">
        <v>141</v>
      </c>
      <c r="B177" s="234" t="s">
        <v>24</v>
      </c>
      <c r="C177" s="234" t="s">
        <v>18</v>
      </c>
      <c r="D177" s="234" t="s">
        <v>19</v>
      </c>
      <c r="E177" s="235">
        <v>6130</v>
      </c>
      <c r="F177" s="235">
        <v>4720</v>
      </c>
      <c r="G177" s="234" t="s">
        <v>21</v>
      </c>
      <c r="H177" s="234">
        <v>2.35</v>
      </c>
      <c r="I177" s="234" t="s">
        <v>20</v>
      </c>
      <c r="J177" s="235">
        <v>1510000</v>
      </c>
      <c r="K177" s="235">
        <v>1040000</v>
      </c>
      <c r="L177" s="234">
        <v>2.56</v>
      </c>
      <c r="M177" s="234"/>
      <c r="N177" s="234">
        <v>0</v>
      </c>
      <c r="O177" s="234">
        <v>0.79100000000000004</v>
      </c>
      <c r="P177" s="234" t="s">
        <v>21</v>
      </c>
    </row>
    <row r="178" spans="1:16" x14ac:dyDescent="0.2">
      <c r="A178" s="234" t="s">
        <v>16</v>
      </c>
      <c r="B178" s="234" t="s">
        <v>17</v>
      </c>
      <c r="C178" s="234" t="s">
        <v>18</v>
      </c>
      <c r="D178" s="234" t="s">
        <v>19</v>
      </c>
      <c r="E178" s="235">
        <v>28.4</v>
      </c>
      <c r="F178" s="235">
        <v>18.8</v>
      </c>
      <c r="G178" s="234">
        <v>0</v>
      </c>
      <c r="H178" s="234">
        <v>2.37</v>
      </c>
      <c r="I178" s="234" t="s">
        <v>20</v>
      </c>
      <c r="J178" s="235">
        <v>3800</v>
      </c>
      <c r="K178" s="235">
        <v>2750</v>
      </c>
      <c r="L178" s="234">
        <v>2.57</v>
      </c>
      <c r="M178" s="234"/>
      <c r="N178" s="234">
        <v>0</v>
      </c>
      <c r="O178" s="234" t="s">
        <v>21</v>
      </c>
      <c r="P178" s="234" t="s">
        <v>21</v>
      </c>
    </row>
    <row r="179" spans="1:16" x14ac:dyDescent="0.2">
      <c r="A179" s="234" t="s">
        <v>16</v>
      </c>
      <c r="B179" s="234" t="s">
        <v>17</v>
      </c>
      <c r="C179" s="234" t="s">
        <v>18</v>
      </c>
      <c r="D179" s="234" t="s">
        <v>19</v>
      </c>
      <c r="E179" s="235">
        <v>51.7</v>
      </c>
      <c r="F179" s="235">
        <v>30</v>
      </c>
      <c r="G179" s="234">
        <v>0</v>
      </c>
      <c r="H179" s="234">
        <v>2.38</v>
      </c>
      <c r="I179" s="234" t="s">
        <v>20</v>
      </c>
      <c r="J179" s="235">
        <v>3750</v>
      </c>
      <c r="K179" s="235">
        <v>2410</v>
      </c>
      <c r="L179" s="234">
        <v>2.57</v>
      </c>
      <c r="M179" s="234"/>
      <c r="N179" s="234">
        <v>0</v>
      </c>
      <c r="O179" s="234" t="s">
        <v>21</v>
      </c>
      <c r="P179" s="234" t="s">
        <v>21</v>
      </c>
    </row>
    <row r="180" spans="1:16" x14ac:dyDescent="0.2">
      <c r="A180" s="234" t="s">
        <v>142</v>
      </c>
      <c r="B180" s="234" t="s">
        <v>24</v>
      </c>
      <c r="C180" s="234" t="s">
        <v>18</v>
      </c>
      <c r="D180" s="234" t="s">
        <v>19</v>
      </c>
      <c r="E180" s="235">
        <v>6130</v>
      </c>
      <c r="F180" s="235">
        <v>5810</v>
      </c>
      <c r="G180" s="234" t="s">
        <v>21</v>
      </c>
      <c r="H180" s="234">
        <v>2.35</v>
      </c>
      <c r="I180" s="234" t="s">
        <v>20</v>
      </c>
      <c r="J180" s="235">
        <v>1520000</v>
      </c>
      <c r="K180" s="235">
        <v>1160000</v>
      </c>
      <c r="L180" s="234">
        <v>2.57</v>
      </c>
      <c r="M180" s="234"/>
      <c r="N180" s="234">
        <v>0</v>
      </c>
      <c r="O180" s="234">
        <v>0.78400000000000003</v>
      </c>
      <c r="P180" s="234" t="s">
        <v>21</v>
      </c>
    </row>
    <row r="181" spans="1:16" x14ac:dyDescent="0.2">
      <c r="A181" s="234" t="s">
        <v>143</v>
      </c>
      <c r="B181" s="234" t="s">
        <v>24</v>
      </c>
      <c r="C181" s="234" t="s">
        <v>18</v>
      </c>
      <c r="D181" s="234" t="s">
        <v>19</v>
      </c>
      <c r="E181" s="235">
        <v>6650</v>
      </c>
      <c r="F181" s="235">
        <v>6880</v>
      </c>
      <c r="G181" s="234" t="s">
        <v>21</v>
      </c>
      <c r="H181" s="234">
        <v>2.35</v>
      </c>
      <c r="I181" s="234" t="s">
        <v>20</v>
      </c>
      <c r="J181" s="235">
        <v>1420000</v>
      </c>
      <c r="K181" s="235">
        <v>1240000</v>
      </c>
      <c r="L181" s="234">
        <v>2.57</v>
      </c>
      <c r="M181" s="234"/>
      <c r="N181" s="234">
        <v>0</v>
      </c>
      <c r="O181" s="234">
        <v>1.1100000000000001</v>
      </c>
      <c r="P181" s="234" t="s">
        <v>21</v>
      </c>
    </row>
    <row r="182" spans="1:16" x14ac:dyDescent="0.2">
      <c r="A182" s="234" t="s">
        <v>144</v>
      </c>
      <c r="B182" s="234" t="s">
        <v>24</v>
      </c>
      <c r="C182" s="234" t="s">
        <v>18</v>
      </c>
      <c r="D182" s="234" t="s">
        <v>19</v>
      </c>
      <c r="E182" s="235">
        <v>6650</v>
      </c>
      <c r="F182" s="235">
        <v>5090</v>
      </c>
      <c r="G182" s="234" t="s">
        <v>21</v>
      </c>
      <c r="H182" s="234">
        <v>2.35</v>
      </c>
      <c r="I182" s="234" t="s">
        <v>20</v>
      </c>
      <c r="J182" s="235">
        <v>1530000</v>
      </c>
      <c r="K182" s="235">
        <v>1080000</v>
      </c>
      <c r="L182" s="234">
        <v>2.56</v>
      </c>
      <c r="M182" s="234"/>
      <c r="N182" s="234">
        <v>0</v>
      </c>
      <c r="O182" s="234">
        <v>0.93500000000000005</v>
      </c>
      <c r="P182" s="234" t="s">
        <v>21</v>
      </c>
    </row>
    <row r="183" spans="1:16" x14ac:dyDescent="0.2">
      <c r="A183" s="234" t="s">
        <v>145</v>
      </c>
      <c r="B183" s="234" t="s">
        <v>24</v>
      </c>
      <c r="C183" s="234" t="s">
        <v>18</v>
      </c>
      <c r="D183" s="234" t="s">
        <v>19</v>
      </c>
      <c r="E183" s="235">
        <v>6960</v>
      </c>
      <c r="F183" s="235">
        <v>4860</v>
      </c>
      <c r="G183" s="234" t="s">
        <v>21</v>
      </c>
      <c r="H183" s="234">
        <v>2.34</v>
      </c>
      <c r="I183" s="234" t="s">
        <v>20</v>
      </c>
      <c r="J183" s="235">
        <v>1570000</v>
      </c>
      <c r="K183" s="235">
        <v>1210000</v>
      </c>
      <c r="L183" s="234">
        <v>2.56</v>
      </c>
      <c r="M183" s="234"/>
      <c r="N183" s="234">
        <v>0</v>
      </c>
      <c r="O183" s="234">
        <v>0.97799999999999998</v>
      </c>
      <c r="P183" s="234" t="s">
        <v>21</v>
      </c>
    </row>
    <row r="184" spans="1:16" x14ac:dyDescent="0.2">
      <c r="A184" s="234" t="s">
        <v>146</v>
      </c>
      <c r="B184" s="234" t="s">
        <v>24</v>
      </c>
      <c r="C184" s="234" t="s">
        <v>18</v>
      </c>
      <c r="D184" s="234" t="s">
        <v>19</v>
      </c>
      <c r="E184" s="235">
        <v>6900</v>
      </c>
      <c r="F184" s="235">
        <v>6630</v>
      </c>
      <c r="G184" s="234" t="s">
        <v>21</v>
      </c>
      <c r="H184" s="234">
        <v>2.34</v>
      </c>
      <c r="I184" s="234" t="s">
        <v>20</v>
      </c>
      <c r="J184" s="235">
        <v>1540000</v>
      </c>
      <c r="K184" s="235">
        <v>1420000</v>
      </c>
      <c r="L184" s="234">
        <v>2.56</v>
      </c>
      <c r="M184" s="234"/>
      <c r="N184" s="234">
        <v>0</v>
      </c>
      <c r="O184" s="234">
        <v>1</v>
      </c>
      <c r="P184" s="234" t="s">
        <v>21</v>
      </c>
    </row>
    <row r="185" spans="1:16" x14ac:dyDescent="0.2">
      <c r="A185" s="234" t="s">
        <v>147</v>
      </c>
      <c r="B185" s="234" t="s">
        <v>24</v>
      </c>
      <c r="C185" s="234" t="s">
        <v>18</v>
      </c>
      <c r="D185" s="234" t="s">
        <v>19</v>
      </c>
      <c r="E185" s="235">
        <v>6390</v>
      </c>
      <c r="F185" s="235">
        <v>5210</v>
      </c>
      <c r="G185" s="234" t="s">
        <v>21</v>
      </c>
      <c r="H185" s="234">
        <v>2.35</v>
      </c>
      <c r="I185" s="234" t="s">
        <v>20</v>
      </c>
      <c r="J185" s="235">
        <v>1570000</v>
      </c>
      <c r="K185" s="235">
        <v>1070000</v>
      </c>
      <c r="L185" s="234">
        <v>2.57</v>
      </c>
      <c r="M185" s="234"/>
      <c r="N185" s="234">
        <v>0</v>
      </c>
      <c r="O185" s="234">
        <v>0.80700000000000005</v>
      </c>
      <c r="P185" s="234" t="s">
        <v>21</v>
      </c>
    </row>
    <row r="186" spans="1:16" x14ac:dyDescent="0.2">
      <c r="A186" s="234" t="s">
        <v>148</v>
      </c>
      <c r="B186" s="234" t="s">
        <v>24</v>
      </c>
      <c r="C186" s="234" t="s">
        <v>18</v>
      </c>
      <c r="D186" s="234" t="s">
        <v>19</v>
      </c>
      <c r="E186" s="235">
        <v>7150</v>
      </c>
      <c r="F186" s="235">
        <v>6750</v>
      </c>
      <c r="G186" s="234" t="s">
        <v>21</v>
      </c>
      <c r="H186" s="234">
        <v>2.35</v>
      </c>
      <c r="I186" s="234" t="s">
        <v>20</v>
      </c>
      <c r="J186" s="235">
        <v>1580000</v>
      </c>
      <c r="K186" s="235">
        <v>1430000</v>
      </c>
      <c r="L186" s="234">
        <v>2.57</v>
      </c>
      <c r="M186" s="234"/>
      <c r="N186" s="234">
        <v>0</v>
      </c>
      <c r="O186" s="234">
        <v>1.03</v>
      </c>
      <c r="P186" s="234" t="s">
        <v>21</v>
      </c>
    </row>
    <row r="187" spans="1:16" x14ac:dyDescent="0.2">
      <c r="A187" s="234" t="s">
        <v>149</v>
      </c>
      <c r="B187" s="234" t="s">
        <v>24</v>
      </c>
      <c r="C187" s="234" t="s">
        <v>18</v>
      </c>
      <c r="D187" s="234" t="s">
        <v>19</v>
      </c>
      <c r="E187" s="235">
        <v>6870</v>
      </c>
      <c r="F187" s="235">
        <v>6940</v>
      </c>
      <c r="G187" s="234" t="s">
        <v>21</v>
      </c>
      <c r="H187" s="234">
        <v>2.35</v>
      </c>
      <c r="I187" s="234" t="s">
        <v>20</v>
      </c>
      <c r="J187" s="235">
        <v>1510000</v>
      </c>
      <c r="K187" s="235">
        <v>1200000</v>
      </c>
      <c r="L187" s="234">
        <v>2.57</v>
      </c>
      <c r="M187" s="234"/>
      <c r="N187" s="234">
        <v>0</v>
      </c>
      <c r="O187" s="234">
        <v>1.04</v>
      </c>
      <c r="P187" s="234" t="s">
        <v>21</v>
      </c>
    </row>
    <row r="188" spans="1:16" x14ac:dyDescent="0.2">
      <c r="A188" s="234" t="s">
        <v>150</v>
      </c>
      <c r="B188" s="234" t="s">
        <v>24</v>
      </c>
      <c r="C188" s="234" t="s">
        <v>18</v>
      </c>
      <c r="D188" s="234" t="s">
        <v>19</v>
      </c>
      <c r="E188" s="235">
        <v>6280</v>
      </c>
      <c r="F188" s="235">
        <v>4920</v>
      </c>
      <c r="G188" s="234" t="s">
        <v>21</v>
      </c>
      <c r="H188" s="234">
        <v>2.34</v>
      </c>
      <c r="I188" s="234" t="s">
        <v>20</v>
      </c>
      <c r="J188" s="235">
        <v>1530000</v>
      </c>
      <c r="K188" s="235">
        <v>1270000</v>
      </c>
      <c r="L188" s="234">
        <v>2.56</v>
      </c>
      <c r="M188" s="234"/>
      <c r="N188" s="234">
        <v>0</v>
      </c>
      <c r="O188" s="234">
        <v>0.82599999999999996</v>
      </c>
      <c r="P188" s="234" t="s">
        <v>21</v>
      </c>
    </row>
    <row r="189" spans="1:16" x14ac:dyDescent="0.2">
      <c r="A189" s="234" t="s">
        <v>151</v>
      </c>
      <c r="B189" s="234" t="s">
        <v>24</v>
      </c>
      <c r="C189" s="234" t="s">
        <v>18</v>
      </c>
      <c r="D189" s="234" t="s">
        <v>19</v>
      </c>
      <c r="E189" s="235">
        <v>6850</v>
      </c>
      <c r="F189" s="235">
        <v>6700</v>
      </c>
      <c r="G189" s="234" t="s">
        <v>21</v>
      </c>
      <c r="H189" s="234">
        <v>2.34</v>
      </c>
      <c r="I189" s="234" t="s">
        <v>20</v>
      </c>
      <c r="J189" s="235">
        <v>1460000</v>
      </c>
      <c r="K189" s="235">
        <v>1320000</v>
      </c>
      <c r="L189" s="234">
        <v>2.56</v>
      </c>
      <c r="M189" s="234"/>
      <c r="N189" s="234">
        <v>0</v>
      </c>
      <c r="O189" s="234">
        <v>1.1000000000000001</v>
      </c>
      <c r="P189" s="234" t="s">
        <v>21</v>
      </c>
    </row>
    <row r="190" spans="1:16" x14ac:dyDescent="0.2">
      <c r="A190" s="234" t="s">
        <v>152</v>
      </c>
      <c r="B190" s="234" t="s">
        <v>24</v>
      </c>
      <c r="C190" s="234" t="s">
        <v>18</v>
      </c>
      <c r="D190" s="234" t="s">
        <v>19</v>
      </c>
      <c r="E190" s="235">
        <v>6380</v>
      </c>
      <c r="F190" s="235">
        <v>4980</v>
      </c>
      <c r="G190" s="234" t="s">
        <v>21</v>
      </c>
      <c r="H190" s="234">
        <v>2.35</v>
      </c>
      <c r="I190" s="234" t="s">
        <v>20</v>
      </c>
      <c r="J190" s="235">
        <v>1570000</v>
      </c>
      <c r="K190" s="235">
        <v>1170000</v>
      </c>
      <c r="L190" s="234">
        <v>2.56</v>
      </c>
      <c r="M190" s="234"/>
      <c r="N190" s="234">
        <v>0</v>
      </c>
      <c r="O190" s="234">
        <v>0.79600000000000004</v>
      </c>
      <c r="P190" s="234" t="s">
        <v>21</v>
      </c>
    </row>
    <row r="191" spans="1:16" x14ac:dyDescent="0.2">
      <c r="A191" s="234" t="s">
        <v>153</v>
      </c>
      <c r="B191" s="234" t="s">
        <v>24</v>
      </c>
      <c r="C191" s="234" t="s">
        <v>18</v>
      </c>
      <c r="D191" s="234" t="s">
        <v>19</v>
      </c>
      <c r="E191" s="235">
        <v>6770</v>
      </c>
      <c r="F191" s="235">
        <v>6560</v>
      </c>
      <c r="G191" s="234" t="s">
        <v>21</v>
      </c>
      <c r="H191" s="234">
        <v>2.35</v>
      </c>
      <c r="I191" s="234" t="s">
        <v>20</v>
      </c>
      <c r="J191" s="235">
        <v>1430000</v>
      </c>
      <c r="K191" s="235">
        <v>1090000</v>
      </c>
      <c r="L191" s="234">
        <v>2.57</v>
      </c>
      <c r="M191" s="234"/>
      <c r="N191" s="234">
        <v>0</v>
      </c>
      <c r="O191" s="234">
        <v>1.1200000000000001</v>
      </c>
      <c r="P191" s="234" t="s">
        <v>21</v>
      </c>
    </row>
    <row r="192" spans="1:16" x14ac:dyDescent="0.2">
      <c r="A192" s="234" t="s">
        <v>16</v>
      </c>
      <c r="B192" s="234" t="s">
        <v>17</v>
      </c>
      <c r="C192" s="234" t="s">
        <v>18</v>
      </c>
      <c r="D192" s="234" t="s">
        <v>19</v>
      </c>
      <c r="E192" s="235">
        <v>31</v>
      </c>
      <c r="F192" s="235">
        <v>20.8</v>
      </c>
      <c r="G192" s="234">
        <v>0</v>
      </c>
      <c r="H192" s="234">
        <v>2.36</v>
      </c>
      <c r="I192" s="234" t="s">
        <v>20</v>
      </c>
      <c r="J192" s="235">
        <v>3520</v>
      </c>
      <c r="K192" s="235">
        <v>2690</v>
      </c>
      <c r="L192" s="234">
        <v>2.57</v>
      </c>
      <c r="M192" s="234"/>
      <c r="N192" s="234">
        <v>0</v>
      </c>
      <c r="O192" s="234" t="s">
        <v>21</v>
      </c>
      <c r="P192" s="234" t="s">
        <v>21</v>
      </c>
    </row>
    <row r="193" spans="1:16" x14ac:dyDescent="0.2">
      <c r="A193" s="234" t="s">
        <v>16</v>
      </c>
      <c r="B193" s="234" t="s">
        <v>17</v>
      </c>
      <c r="C193" s="234" t="s">
        <v>18</v>
      </c>
      <c r="D193" s="234" t="s">
        <v>19</v>
      </c>
      <c r="E193" s="235">
        <v>82.7</v>
      </c>
      <c r="F193" s="235">
        <v>26.7</v>
      </c>
      <c r="G193" s="234">
        <v>0</v>
      </c>
      <c r="H193" s="234">
        <v>2.2999999999999998</v>
      </c>
      <c r="I193" s="234" t="s">
        <v>20</v>
      </c>
      <c r="J193" s="235">
        <v>4100</v>
      </c>
      <c r="K193" s="235">
        <v>2090</v>
      </c>
      <c r="L193" s="234">
        <v>2.56</v>
      </c>
      <c r="M193" s="234"/>
      <c r="N193" s="234">
        <v>0</v>
      </c>
      <c r="O193" s="234" t="s">
        <v>21</v>
      </c>
      <c r="P193" s="234" t="s">
        <v>21</v>
      </c>
    </row>
    <row r="194" spans="1:16" x14ac:dyDescent="0.2">
      <c r="A194" s="234" t="s">
        <v>154</v>
      </c>
      <c r="B194" s="234" t="s">
        <v>24</v>
      </c>
      <c r="C194" s="234" t="s">
        <v>18</v>
      </c>
      <c r="D194" s="234" t="s">
        <v>19</v>
      </c>
      <c r="E194" s="235">
        <v>4530</v>
      </c>
      <c r="F194" s="235">
        <v>4780</v>
      </c>
      <c r="G194" s="234" t="s">
        <v>21</v>
      </c>
      <c r="H194" s="234">
        <v>2.35</v>
      </c>
      <c r="I194" s="234" t="s">
        <v>20</v>
      </c>
      <c r="J194" s="235">
        <v>1550000</v>
      </c>
      <c r="K194" s="235">
        <v>1250000</v>
      </c>
      <c r="L194" s="234">
        <v>2.57</v>
      </c>
      <c r="M194" s="234"/>
      <c r="N194" s="234">
        <v>0</v>
      </c>
      <c r="O194" s="234">
        <v>0.24099999999999999</v>
      </c>
      <c r="P194" s="234" t="s">
        <v>21</v>
      </c>
    </row>
    <row r="195" spans="1:16" x14ac:dyDescent="0.2">
      <c r="A195" s="234" t="s">
        <v>155</v>
      </c>
      <c r="B195" s="234" t="s">
        <v>24</v>
      </c>
      <c r="C195" s="234" t="s">
        <v>18</v>
      </c>
      <c r="D195" s="234" t="s">
        <v>19</v>
      </c>
      <c r="E195" s="235">
        <v>3670</v>
      </c>
      <c r="F195" s="235">
        <v>3770</v>
      </c>
      <c r="G195" s="234" t="s">
        <v>21</v>
      </c>
      <c r="H195" s="234">
        <v>2.35</v>
      </c>
      <c r="I195" s="234" t="s">
        <v>20</v>
      </c>
      <c r="J195" s="235">
        <v>1600000</v>
      </c>
      <c r="K195" s="235">
        <v>1500000</v>
      </c>
      <c r="L195" s="234">
        <v>2.57</v>
      </c>
      <c r="M195" s="234"/>
      <c r="N195" s="234">
        <v>0</v>
      </c>
      <c r="O195" s="234" t="s">
        <v>25</v>
      </c>
      <c r="P195" s="234" t="s">
        <v>21</v>
      </c>
    </row>
    <row r="196" spans="1:16" x14ac:dyDescent="0.2">
      <c r="A196" s="234" t="s">
        <v>156</v>
      </c>
      <c r="B196" s="234" t="s">
        <v>24</v>
      </c>
      <c r="C196" s="234" t="s">
        <v>18</v>
      </c>
      <c r="D196" s="234" t="s">
        <v>19</v>
      </c>
      <c r="E196" s="235">
        <v>3630</v>
      </c>
      <c r="F196" s="235">
        <v>2890</v>
      </c>
      <c r="G196" s="234" t="s">
        <v>21</v>
      </c>
      <c r="H196" s="234">
        <v>2.35</v>
      </c>
      <c r="I196" s="234" t="s">
        <v>20</v>
      </c>
      <c r="J196" s="235">
        <v>1550000</v>
      </c>
      <c r="K196" s="235">
        <v>1140000</v>
      </c>
      <c r="L196" s="234">
        <v>2.56</v>
      </c>
      <c r="M196" s="234"/>
      <c r="N196" s="234">
        <v>0</v>
      </c>
      <c r="O196" s="234" t="s">
        <v>25</v>
      </c>
      <c r="P196" s="234" t="s">
        <v>21</v>
      </c>
    </row>
    <row r="197" spans="1:16" x14ac:dyDescent="0.2">
      <c r="A197" s="234" t="s">
        <v>157</v>
      </c>
      <c r="B197" s="234" t="s">
        <v>24</v>
      </c>
      <c r="C197" s="234" t="s">
        <v>18</v>
      </c>
      <c r="D197" s="234" t="s">
        <v>19</v>
      </c>
      <c r="E197" s="235">
        <v>4050</v>
      </c>
      <c r="F197" s="235">
        <v>4020</v>
      </c>
      <c r="G197" s="234" t="s">
        <v>21</v>
      </c>
      <c r="H197" s="234">
        <v>2.35</v>
      </c>
      <c r="I197" s="234" t="s">
        <v>20</v>
      </c>
      <c r="J197" s="235">
        <v>1530000</v>
      </c>
      <c r="K197" s="235">
        <v>1300000</v>
      </c>
      <c r="L197" s="234">
        <v>2.57</v>
      </c>
      <c r="M197" s="234"/>
      <c r="N197" s="234">
        <v>0</v>
      </c>
      <c r="O197" s="234">
        <v>0.109</v>
      </c>
      <c r="P197" s="234" t="s">
        <v>21</v>
      </c>
    </row>
    <row r="198" spans="1:16" x14ac:dyDescent="0.2">
      <c r="A198" s="234" t="s">
        <v>158</v>
      </c>
      <c r="B198" s="234" t="s">
        <v>24</v>
      </c>
      <c r="C198" s="234" t="s">
        <v>18</v>
      </c>
      <c r="D198" s="234" t="s">
        <v>19</v>
      </c>
      <c r="E198" s="235">
        <v>4210</v>
      </c>
      <c r="F198" s="235">
        <v>3280</v>
      </c>
      <c r="G198" s="234" t="s">
        <v>21</v>
      </c>
      <c r="H198" s="234">
        <v>2.35</v>
      </c>
      <c r="I198" s="234" t="s">
        <v>20</v>
      </c>
      <c r="J198" s="235">
        <v>1500000</v>
      </c>
      <c r="K198" s="235">
        <v>1020000</v>
      </c>
      <c r="L198" s="234">
        <v>2.57</v>
      </c>
      <c r="M198" s="234"/>
      <c r="N198" s="234">
        <v>0</v>
      </c>
      <c r="O198" s="234">
        <v>0.184</v>
      </c>
      <c r="P198" s="234" t="s">
        <v>21</v>
      </c>
    </row>
    <row r="199" spans="1:16" x14ac:dyDescent="0.2">
      <c r="A199" s="234" t="s">
        <v>159</v>
      </c>
      <c r="B199" s="234" t="s">
        <v>24</v>
      </c>
      <c r="C199" s="234" t="s">
        <v>18</v>
      </c>
      <c r="D199" s="234" t="s">
        <v>19</v>
      </c>
      <c r="E199" s="235">
        <v>3840</v>
      </c>
      <c r="F199" s="235">
        <v>3630</v>
      </c>
      <c r="G199" s="234" t="s">
        <v>21</v>
      </c>
      <c r="H199" s="234">
        <v>2.35</v>
      </c>
      <c r="I199" s="234" t="s">
        <v>20</v>
      </c>
      <c r="J199" s="235">
        <v>1530000</v>
      </c>
      <c r="K199" s="235">
        <v>1110000</v>
      </c>
      <c r="L199" s="234">
        <v>2.57</v>
      </c>
      <c r="M199" s="234"/>
      <c r="N199" s="234">
        <v>0</v>
      </c>
      <c r="O199" s="234">
        <v>4.2599999999999999E-2</v>
      </c>
      <c r="P199" s="234" t="s">
        <v>21</v>
      </c>
    </row>
    <row r="200" spans="1:16" x14ac:dyDescent="0.2">
      <c r="A200" s="234" t="s">
        <v>160</v>
      </c>
      <c r="B200" s="234" t="s">
        <v>24</v>
      </c>
      <c r="C200" s="234" t="s">
        <v>18</v>
      </c>
      <c r="D200" s="234" t="s">
        <v>19</v>
      </c>
      <c r="E200" s="235">
        <v>3370</v>
      </c>
      <c r="F200" s="235">
        <v>2560</v>
      </c>
      <c r="G200" s="234" t="s">
        <v>21</v>
      </c>
      <c r="H200" s="234">
        <v>2.35</v>
      </c>
      <c r="I200" s="234" t="s">
        <v>20</v>
      </c>
      <c r="J200" s="235">
        <v>1550000</v>
      </c>
      <c r="K200" s="235">
        <v>1150000</v>
      </c>
      <c r="L200" s="234">
        <v>2.56</v>
      </c>
      <c r="M200" s="234"/>
      <c r="N200" s="234">
        <v>0</v>
      </c>
      <c r="O200" s="234" t="s">
        <v>25</v>
      </c>
      <c r="P200" s="234" t="s">
        <v>21</v>
      </c>
    </row>
    <row r="201" spans="1:16" x14ac:dyDescent="0.2">
      <c r="A201" s="234" t="s">
        <v>161</v>
      </c>
      <c r="B201" s="234" t="s">
        <v>24</v>
      </c>
      <c r="C201" s="234" t="s">
        <v>18</v>
      </c>
      <c r="D201" s="234" t="s">
        <v>19</v>
      </c>
      <c r="E201" s="235">
        <v>3920</v>
      </c>
      <c r="F201" s="235">
        <v>3940</v>
      </c>
      <c r="G201" s="234" t="s">
        <v>21</v>
      </c>
      <c r="H201" s="234">
        <v>2.35</v>
      </c>
      <c r="I201" s="234" t="s">
        <v>20</v>
      </c>
      <c r="J201" s="235">
        <v>1500000</v>
      </c>
      <c r="K201" s="235">
        <v>1380000</v>
      </c>
      <c r="L201" s="234">
        <v>2.57</v>
      </c>
      <c r="M201" s="234"/>
      <c r="N201" s="234">
        <v>0</v>
      </c>
      <c r="O201" s="234">
        <v>9.6699999999999994E-2</v>
      </c>
      <c r="P201" s="234" t="s">
        <v>21</v>
      </c>
    </row>
    <row r="202" spans="1:16" x14ac:dyDescent="0.2">
      <c r="A202" s="234" t="s">
        <v>162</v>
      </c>
      <c r="B202" s="234" t="s">
        <v>24</v>
      </c>
      <c r="C202" s="234" t="s">
        <v>18</v>
      </c>
      <c r="D202" s="234" t="s">
        <v>19</v>
      </c>
      <c r="E202" s="235">
        <v>3620</v>
      </c>
      <c r="F202" s="235">
        <v>3500</v>
      </c>
      <c r="G202" s="234" t="s">
        <v>21</v>
      </c>
      <c r="H202" s="234">
        <v>2.35</v>
      </c>
      <c r="I202" s="234" t="s">
        <v>20</v>
      </c>
      <c r="J202" s="235">
        <v>1460000</v>
      </c>
      <c r="K202" s="235">
        <v>1170000</v>
      </c>
      <c r="L202" s="234">
        <v>2.57</v>
      </c>
      <c r="M202" s="234"/>
      <c r="N202" s="234">
        <v>0</v>
      </c>
      <c r="O202" s="234">
        <v>2.3E-2</v>
      </c>
      <c r="P202" s="234" t="s">
        <v>21</v>
      </c>
    </row>
    <row r="203" spans="1:16" x14ac:dyDescent="0.2">
      <c r="A203" s="234" t="s">
        <v>163</v>
      </c>
      <c r="B203" s="234" t="s">
        <v>24</v>
      </c>
      <c r="C203" s="234" t="s">
        <v>18</v>
      </c>
      <c r="D203" s="234" t="s">
        <v>19</v>
      </c>
      <c r="E203" s="235">
        <v>4960</v>
      </c>
      <c r="F203" s="235">
        <v>4210</v>
      </c>
      <c r="G203" s="234" t="s">
        <v>21</v>
      </c>
      <c r="H203" s="234">
        <v>2.35</v>
      </c>
      <c r="I203" s="234" t="s">
        <v>20</v>
      </c>
      <c r="J203" s="235">
        <v>1550000</v>
      </c>
      <c r="K203" s="235">
        <v>1090000</v>
      </c>
      <c r="L203" s="234">
        <v>2.56</v>
      </c>
      <c r="M203" s="234"/>
      <c r="N203" s="234">
        <v>0</v>
      </c>
      <c r="O203" s="234">
        <v>0.38400000000000001</v>
      </c>
      <c r="P203" s="234" t="s">
        <v>21</v>
      </c>
    </row>
    <row r="204" spans="1:16" x14ac:dyDescent="0.2">
      <c r="A204" s="234" t="s">
        <v>164</v>
      </c>
      <c r="B204" s="234" t="s">
        <v>24</v>
      </c>
      <c r="C204" s="234" t="s">
        <v>18</v>
      </c>
      <c r="D204" s="234" t="s">
        <v>19</v>
      </c>
      <c r="E204" s="235">
        <v>3260</v>
      </c>
      <c r="F204" s="235">
        <v>2950</v>
      </c>
      <c r="G204" s="234" t="s">
        <v>21</v>
      </c>
      <c r="H204" s="234">
        <v>2.35</v>
      </c>
      <c r="I204" s="234" t="s">
        <v>20</v>
      </c>
      <c r="J204" s="235">
        <v>1530000</v>
      </c>
      <c r="K204" s="235">
        <v>1140000</v>
      </c>
      <c r="L204" s="234">
        <v>2.57</v>
      </c>
      <c r="M204" s="234"/>
      <c r="N204" s="234">
        <v>0</v>
      </c>
      <c r="O204" s="234" t="s">
        <v>25</v>
      </c>
      <c r="P204" s="234" t="s">
        <v>21</v>
      </c>
    </row>
    <row r="205" spans="1:16" x14ac:dyDescent="0.2">
      <c r="A205" s="234" t="s">
        <v>165</v>
      </c>
      <c r="B205" s="234" t="s">
        <v>24</v>
      </c>
      <c r="C205" s="234" t="s">
        <v>18</v>
      </c>
      <c r="D205" s="234" t="s">
        <v>19</v>
      </c>
      <c r="E205" s="235">
        <v>3600</v>
      </c>
      <c r="F205" s="235">
        <v>2620</v>
      </c>
      <c r="G205" s="234" t="s">
        <v>21</v>
      </c>
      <c r="H205" s="234">
        <v>2.35</v>
      </c>
      <c r="I205" s="234" t="s">
        <v>20</v>
      </c>
      <c r="J205" s="235">
        <v>1520000</v>
      </c>
      <c r="K205" s="235">
        <v>1100000</v>
      </c>
      <c r="L205" s="234">
        <v>2.56</v>
      </c>
      <c r="M205" s="234"/>
      <c r="N205" s="234">
        <v>0</v>
      </c>
      <c r="O205" s="234" t="s">
        <v>25</v>
      </c>
      <c r="P205" s="234" t="s">
        <v>21</v>
      </c>
    </row>
    <row r="206" spans="1:16" x14ac:dyDescent="0.2">
      <c r="A206" s="234" t="s">
        <v>16</v>
      </c>
      <c r="B206" s="234" t="s">
        <v>17</v>
      </c>
      <c r="C206" s="234" t="s">
        <v>18</v>
      </c>
      <c r="D206" s="234" t="s">
        <v>19</v>
      </c>
      <c r="E206" s="235">
        <v>46.8</v>
      </c>
      <c r="F206" s="235">
        <v>22.9</v>
      </c>
      <c r="G206" s="234">
        <v>0</v>
      </c>
      <c r="H206" s="234">
        <v>2.35</v>
      </c>
      <c r="I206" s="234" t="s">
        <v>20</v>
      </c>
      <c r="J206" s="235">
        <v>6440</v>
      </c>
      <c r="K206" s="235">
        <v>2820</v>
      </c>
      <c r="L206" s="234">
        <v>2.57</v>
      </c>
      <c r="M206" s="234"/>
      <c r="N206" s="234">
        <v>0</v>
      </c>
      <c r="O206" s="234" t="s">
        <v>21</v>
      </c>
      <c r="P206" s="234" t="s">
        <v>21</v>
      </c>
    </row>
    <row r="207" spans="1:16" x14ac:dyDescent="0.2">
      <c r="A207" s="234" t="s">
        <v>16</v>
      </c>
      <c r="B207" s="234" t="s">
        <v>17</v>
      </c>
      <c r="C207" s="234" t="s">
        <v>18</v>
      </c>
      <c r="D207" s="234" t="s">
        <v>19</v>
      </c>
      <c r="E207" s="235">
        <v>41.3</v>
      </c>
      <c r="F207" s="235">
        <v>27.2</v>
      </c>
      <c r="G207" s="234">
        <v>0</v>
      </c>
      <c r="H207" s="234">
        <v>2.34</v>
      </c>
      <c r="I207" s="234" t="s">
        <v>20</v>
      </c>
      <c r="J207" s="235">
        <v>4030</v>
      </c>
      <c r="K207" s="235">
        <v>2780</v>
      </c>
      <c r="L207" s="234">
        <v>2.57</v>
      </c>
      <c r="M207" s="234"/>
      <c r="N207" s="234">
        <v>0</v>
      </c>
      <c r="O207" s="234" t="s">
        <v>21</v>
      </c>
      <c r="P207" s="234" t="s">
        <v>21</v>
      </c>
    </row>
    <row r="208" spans="1:16" x14ac:dyDescent="0.2">
      <c r="A208" s="234" t="s">
        <v>166</v>
      </c>
      <c r="B208" s="234" t="s">
        <v>24</v>
      </c>
      <c r="C208" s="234" t="s">
        <v>18</v>
      </c>
      <c r="D208" s="234" t="s">
        <v>19</v>
      </c>
      <c r="E208" s="235">
        <v>3980</v>
      </c>
      <c r="F208" s="235">
        <v>4330</v>
      </c>
      <c r="G208" s="234" t="s">
        <v>21</v>
      </c>
      <c r="H208" s="234">
        <v>2.35</v>
      </c>
      <c r="I208" s="234" t="s">
        <v>20</v>
      </c>
      <c r="J208" s="235">
        <v>1500000</v>
      </c>
      <c r="K208" s="235">
        <v>1370000</v>
      </c>
      <c r="L208" s="234">
        <v>2.57</v>
      </c>
      <c r="M208" s="234"/>
      <c r="N208" s="234">
        <v>0</v>
      </c>
      <c r="O208" s="234">
        <v>0.11</v>
      </c>
      <c r="P208" s="234" t="s">
        <v>21</v>
      </c>
    </row>
    <row r="209" spans="1:16" x14ac:dyDescent="0.2">
      <c r="A209" s="234" t="s">
        <v>167</v>
      </c>
      <c r="B209" s="234" t="s">
        <v>24</v>
      </c>
      <c r="C209" s="234" t="s">
        <v>18</v>
      </c>
      <c r="D209" s="234" t="s">
        <v>19</v>
      </c>
      <c r="E209" s="235">
        <v>4170</v>
      </c>
      <c r="F209" s="235">
        <v>4150</v>
      </c>
      <c r="G209" s="234" t="s">
        <v>21</v>
      </c>
      <c r="H209" s="234">
        <v>2.35</v>
      </c>
      <c r="I209" s="234" t="s">
        <v>20</v>
      </c>
      <c r="J209" s="235">
        <v>1510000</v>
      </c>
      <c r="K209" s="235">
        <v>1400000</v>
      </c>
      <c r="L209" s="234">
        <v>2.57</v>
      </c>
      <c r="M209" s="234"/>
      <c r="N209" s="234">
        <v>0</v>
      </c>
      <c r="O209" s="234">
        <v>0.16300000000000001</v>
      </c>
      <c r="P209" s="234" t="s">
        <v>21</v>
      </c>
    </row>
    <row r="210" spans="1:16" x14ac:dyDescent="0.2">
      <c r="A210" s="234" t="s">
        <v>168</v>
      </c>
      <c r="B210" s="234" t="s">
        <v>24</v>
      </c>
      <c r="C210" s="234" t="s">
        <v>18</v>
      </c>
      <c r="D210" s="234" t="s">
        <v>19</v>
      </c>
      <c r="E210" s="235">
        <v>3670</v>
      </c>
      <c r="F210" s="235">
        <v>3560</v>
      </c>
      <c r="G210" s="234" t="s">
        <v>21</v>
      </c>
      <c r="H210" s="234">
        <v>2.35</v>
      </c>
      <c r="I210" s="234" t="s">
        <v>20</v>
      </c>
      <c r="J210" s="235">
        <v>1520000</v>
      </c>
      <c r="K210" s="235">
        <v>1170000</v>
      </c>
      <c r="L210" s="234">
        <v>2.57</v>
      </c>
      <c r="M210" s="234"/>
      <c r="N210" s="234">
        <v>0</v>
      </c>
      <c r="O210" s="234" t="s">
        <v>25</v>
      </c>
      <c r="P210" s="234" t="s">
        <v>21</v>
      </c>
    </row>
    <row r="211" spans="1:16" x14ac:dyDescent="0.2">
      <c r="A211" s="234" t="s">
        <v>169</v>
      </c>
      <c r="B211" s="234" t="s">
        <v>24</v>
      </c>
      <c r="C211" s="234" t="s">
        <v>18</v>
      </c>
      <c r="D211" s="234" t="s">
        <v>19</v>
      </c>
      <c r="E211" s="235">
        <v>3810</v>
      </c>
      <c r="F211" s="235">
        <v>2910</v>
      </c>
      <c r="G211" s="234" t="s">
        <v>21</v>
      </c>
      <c r="H211" s="234">
        <v>2.35</v>
      </c>
      <c r="I211" s="234" t="s">
        <v>20</v>
      </c>
      <c r="J211" s="235">
        <v>1510000</v>
      </c>
      <c r="K211" s="235">
        <v>1060000</v>
      </c>
      <c r="L211" s="234">
        <v>2.56</v>
      </c>
      <c r="M211" s="234"/>
      <c r="N211" s="234">
        <v>0</v>
      </c>
      <c r="O211" s="234">
        <v>4.7699999999999999E-2</v>
      </c>
      <c r="P211" s="234" t="s">
        <v>21</v>
      </c>
    </row>
    <row r="212" spans="1:16" x14ac:dyDescent="0.2">
      <c r="A212" s="234" t="s">
        <v>170</v>
      </c>
      <c r="B212" s="234" t="s">
        <v>24</v>
      </c>
      <c r="C212" s="234" t="s">
        <v>18</v>
      </c>
      <c r="D212" s="234" t="s">
        <v>19</v>
      </c>
      <c r="E212" s="235">
        <v>4210</v>
      </c>
      <c r="F212" s="235">
        <v>4030</v>
      </c>
      <c r="G212" s="234" t="s">
        <v>21</v>
      </c>
      <c r="H212" s="234">
        <v>2.35</v>
      </c>
      <c r="I212" s="234" t="s">
        <v>20</v>
      </c>
      <c r="J212" s="235">
        <v>1510000</v>
      </c>
      <c r="K212" s="235">
        <v>1390000</v>
      </c>
      <c r="L212" s="234">
        <v>2.57</v>
      </c>
      <c r="M212" s="234"/>
      <c r="N212" s="234">
        <v>0</v>
      </c>
      <c r="O212" s="234">
        <v>0.18099999999999999</v>
      </c>
      <c r="P212" s="234" t="s">
        <v>21</v>
      </c>
    </row>
    <row r="213" spans="1:16" x14ac:dyDescent="0.2">
      <c r="A213" s="234" t="s">
        <v>171</v>
      </c>
      <c r="B213" s="234" t="s">
        <v>24</v>
      </c>
      <c r="C213" s="234" t="s">
        <v>18</v>
      </c>
      <c r="D213" s="234" t="s">
        <v>19</v>
      </c>
      <c r="E213" s="235">
        <v>3640</v>
      </c>
      <c r="F213" s="235">
        <v>2760</v>
      </c>
      <c r="G213" s="234" t="s">
        <v>21</v>
      </c>
      <c r="H213" s="234">
        <v>2.35</v>
      </c>
      <c r="I213" s="234" t="s">
        <v>20</v>
      </c>
      <c r="J213" s="235">
        <v>1410000</v>
      </c>
      <c r="K213" s="235">
        <v>963000</v>
      </c>
      <c r="L213" s="234">
        <v>2.56</v>
      </c>
      <c r="M213" s="234"/>
      <c r="N213" s="234">
        <v>0</v>
      </c>
      <c r="O213" s="234">
        <v>8.0199999999999994E-2</v>
      </c>
      <c r="P213" s="234" t="s">
        <v>21</v>
      </c>
    </row>
    <row r="214" spans="1:16" x14ac:dyDescent="0.2">
      <c r="A214" s="234" t="s">
        <v>172</v>
      </c>
      <c r="B214" s="234" t="s">
        <v>24</v>
      </c>
      <c r="C214" s="234" t="s">
        <v>18</v>
      </c>
      <c r="D214" s="234" t="s">
        <v>19</v>
      </c>
      <c r="E214" s="235">
        <v>3850</v>
      </c>
      <c r="F214" s="235">
        <v>3980</v>
      </c>
      <c r="G214" s="234" t="s">
        <v>21</v>
      </c>
      <c r="H214" s="234">
        <v>2.35</v>
      </c>
      <c r="I214" s="234" t="s">
        <v>20</v>
      </c>
      <c r="J214" s="235">
        <v>1490000</v>
      </c>
      <c r="K214" s="235">
        <v>1380000</v>
      </c>
      <c r="L214" s="234">
        <v>2.57</v>
      </c>
      <c r="M214" s="234"/>
      <c r="N214" s="234">
        <v>0</v>
      </c>
      <c r="O214" s="234">
        <v>7.5899999999999995E-2</v>
      </c>
      <c r="P214" s="234" t="s">
        <v>21</v>
      </c>
    </row>
    <row r="215" spans="1:16" x14ac:dyDescent="0.2">
      <c r="A215" s="234" t="s">
        <v>173</v>
      </c>
      <c r="B215" s="234" t="s">
        <v>24</v>
      </c>
      <c r="C215" s="234" t="s">
        <v>18</v>
      </c>
      <c r="D215" s="234" t="s">
        <v>19</v>
      </c>
      <c r="E215" s="235">
        <v>4020</v>
      </c>
      <c r="F215" s="235">
        <v>4020</v>
      </c>
      <c r="G215" s="234" t="s">
        <v>21</v>
      </c>
      <c r="H215" s="234">
        <v>2.35</v>
      </c>
      <c r="I215" s="234" t="s">
        <v>20</v>
      </c>
      <c r="J215" s="235">
        <v>1490000</v>
      </c>
      <c r="K215" s="235">
        <v>1360000</v>
      </c>
      <c r="L215" s="234">
        <v>2.57</v>
      </c>
      <c r="M215" s="234"/>
      <c r="N215" s="234">
        <v>0</v>
      </c>
      <c r="O215" s="234">
        <v>0.13400000000000001</v>
      </c>
      <c r="P215" s="234" t="s">
        <v>21</v>
      </c>
    </row>
    <row r="216" spans="1:16" x14ac:dyDescent="0.2">
      <c r="A216" s="234" t="s">
        <v>174</v>
      </c>
      <c r="B216" s="234" t="s">
        <v>24</v>
      </c>
      <c r="C216" s="234" t="s">
        <v>18</v>
      </c>
      <c r="D216" s="234" t="s">
        <v>19</v>
      </c>
      <c r="E216" s="235">
        <v>3360</v>
      </c>
      <c r="F216" s="235">
        <v>2320</v>
      </c>
      <c r="G216" s="234" t="s">
        <v>21</v>
      </c>
      <c r="H216" s="234">
        <v>2.35</v>
      </c>
      <c r="I216" s="234" t="s">
        <v>20</v>
      </c>
      <c r="J216" s="235">
        <v>1590000</v>
      </c>
      <c r="K216" s="235">
        <v>1140000</v>
      </c>
      <c r="L216" s="234">
        <v>2.56</v>
      </c>
      <c r="M216" s="234"/>
      <c r="N216" s="234">
        <v>0</v>
      </c>
      <c r="O216" s="234" t="s">
        <v>25</v>
      </c>
      <c r="P216" s="234" t="s">
        <v>21</v>
      </c>
    </row>
    <row r="217" spans="1:16" x14ac:dyDescent="0.2">
      <c r="A217" s="234" t="s">
        <v>175</v>
      </c>
      <c r="B217" s="234" t="s">
        <v>24</v>
      </c>
      <c r="C217" s="234" t="s">
        <v>18</v>
      </c>
      <c r="D217" s="234" t="s">
        <v>19</v>
      </c>
      <c r="E217" s="235">
        <v>3930</v>
      </c>
      <c r="F217" s="235">
        <v>4040</v>
      </c>
      <c r="G217" s="234" t="s">
        <v>21</v>
      </c>
      <c r="H217" s="234">
        <v>2.35</v>
      </c>
      <c r="I217" s="234" t="s">
        <v>20</v>
      </c>
      <c r="J217" s="235">
        <v>1560000</v>
      </c>
      <c r="K217" s="235">
        <v>1460000</v>
      </c>
      <c r="L217" s="234">
        <v>2.57</v>
      </c>
      <c r="M217" s="234"/>
      <c r="N217" s="234">
        <v>0</v>
      </c>
      <c r="O217" s="234">
        <v>4.4200000000000003E-2</v>
      </c>
      <c r="P217" s="234" t="s">
        <v>21</v>
      </c>
    </row>
    <row r="218" spans="1:16" x14ac:dyDescent="0.2">
      <c r="A218" s="234" t="s">
        <v>176</v>
      </c>
      <c r="B218" s="234" t="s">
        <v>24</v>
      </c>
      <c r="C218" s="234" t="s">
        <v>18</v>
      </c>
      <c r="D218" s="234" t="s">
        <v>19</v>
      </c>
      <c r="E218" s="235">
        <v>3660</v>
      </c>
      <c r="F218" s="235">
        <v>3610</v>
      </c>
      <c r="G218" s="234" t="s">
        <v>21</v>
      </c>
      <c r="H218" s="234">
        <v>2.35</v>
      </c>
      <c r="I218" s="234" t="s">
        <v>20</v>
      </c>
      <c r="J218" s="235">
        <v>1500000</v>
      </c>
      <c r="K218" s="235">
        <v>1380000</v>
      </c>
      <c r="L218" s="234">
        <v>2.57</v>
      </c>
      <c r="M218" s="234"/>
      <c r="N218" s="234">
        <v>0</v>
      </c>
      <c r="O218" s="234">
        <v>2.5699999999999998E-3</v>
      </c>
      <c r="P218" s="234" t="s">
        <v>21</v>
      </c>
    </row>
    <row r="219" spans="1:16" x14ac:dyDescent="0.2">
      <c r="A219" s="234" t="s">
        <v>177</v>
      </c>
      <c r="B219" s="234" t="s">
        <v>24</v>
      </c>
      <c r="C219" s="234" t="s">
        <v>18</v>
      </c>
      <c r="D219" s="234" t="s">
        <v>19</v>
      </c>
      <c r="E219" s="235">
        <v>3960</v>
      </c>
      <c r="F219" s="235">
        <v>3930</v>
      </c>
      <c r="G219" s="234" t="s">
        <v>21</v>
      </c>
      <c r="H219" s="234">
        <v>2.34</v>
      </c>
      <c r="I219" s="234" t="s">
        <v>20</v>
      </c>
      <c r="J219" s="235">
        <v>1520000</v>
      </c>
      <c r="K219" s="235">
        <v>1400000</v>
      </c>
      <c r="L219" s="234">
        <v>2.56</v>
      </c>
      <c r="M219" s="234"/>
      <c r="N219" s="234">
        <v>0</v>
      </c>
      <c r="O219" s="234">
        <v>8.5300000000000001E-2</v>
      </c>
      <c r="P219" s="234" t="s">
        <v>21</v>
      </c>
    </row>
    <row r="220" spans="1:16" x14ac:dyDescent="0.2">
      <c r="A220" s="234" t="s">
        <v>16</v>
      </c>
      <c r="B220" s="234" t="s">
        <v>17</v>
      </c>
      <c r="C220" s="234" t="s">
        <v>18</v>
      </c>
      <c r="D220" s="234" t="s">
        <v>19</v>
      </c>
      <c r="E220" s="235">
        <v>25.8</v>
      </c>
      <c r="F220" s="235">
        <v>26.8</v>
      </c>
      <c r="G220" s="234">
        <v>0</v>
      </c>
      <c r="H220" s="234">
        <v>2.35</v>
      </c>
      <c r="I220" s="234" t="s">
        <v>20</v>
      </c>
      <c r="J220" s="235">
        <v>4100</v>
      </c>
      <c r="K220" s="235">
        <v>2310</v>
      </c>
      <c r="L220" s="234">
        <v>2.57</v>
      </c>
      <c r="M220" s="234"/>
      <c r="N220" s="234">
        <v>0</v>
      </c>
      <c r="O220" s="234" t="s">
        <v>21</v>
      </c>
      <c r="P220" s="234" t="s">
        <v>21</v>
      </c>
    </row>
    <row r="221" spans="1:16" x14ac:dyDescent="0.2">
      <c r="A221" s="234" t="s">
        <v>16</v>
      </c>
      <c r="B221" s="234" t="s">
        <v>17</v>
      </c>
      <c r="C221" s="234" t="s">
        <v>18</v>
      </c>
      <c r="D221" s="234" t="s">
        <v>19</v>
      </c>
      <c r="E221" s="235">
        <v>56.8</v>
      </c>
      <c r="F221" s="235">
        <v>25</v>
      </c>
      <c r="G221" s="234">
        <v>0</v>
      </c>
      <c r="H221" s="234">
        <v>2.37</v>
      </c>
      <c r="I221" s="234" t="s">
        <v>20</v>
      </c>
      <c r="J221" s="235">
        <v>4100</v>
      </c>
      <c r="K221" s="235">
        <v>2110</v>
      </c>
      <c r="L221" s="234">
        <v>2.57</v>
      </c>
      <c r="M221" s="234"/>
      <c r="N221" s="234">
        <v>0</v>
      </c>
      <c r="O221" s="234" t="s">
        <v>21</v>
      </c>
      <c r="P221" s="234" t="s">
        <v>21</v>
      </c>
    </row>
    <row r="222" spans="1:16" x14ac:dyDescent="0.2">
      <c r="A222" s="234" t="s">
        <v>16</v>
      </c>
      <c r="B222" s="234" t="s">
        <v>17</v>
      </c>
      <c r="C222" s="234" t="s">
        <v>18</v>
      </c>
      <c r="D222" s="234" t="s">
        <v>19</v>
      </c>
      <c r="E222" s="235">
        <v>25.8</v>
      </c>
      <c r="F222" s="235">
        <v>33.299999999999997</v>
      </c>
      <c r="G222" s="234">
        <v>0</v>
      </c>
      <c r="H222" s="234">
        <v>2.34</v>
      </c>
      <c r="I222" s="234" t="s">
        <v>20</v>
      </c>
      <c r="J222" s="235">
        <v>3860</v>
      </c>
      <c r="K222" s="235">
        <v>2250</v>
      </c>
      <c r="L222" s="234">
        <v>2.56</v>
      </c>
      <c r="M222" s="234"/>
      <c r="N222" s="234">
        <v>0</v>
      </c>
      <c r="O222" s="234" t="s">
        <v>21</v>
      </c>
      <c r="P222" s="234" t="s">
        <v>21</v>
      </c>
    </row>
    <row r="223" spans="1:16" x14ac:dyDescent="0.2">
      <c r="A223" s="234" t="s">
        <v>50</v>
      </c>
      <c r="B223" s="234" t="s">
        <v>24</v>
      </c>
      <c r="C223" s="234" t="s">
        <v>18</v>
      </c>
      <c r="D223" s="234" t="s">
        <v>19</v>
      </c>
      <c r="E223" s="235">
        <v>3130</v>
      </c>
      <c r="F223" s="235">
        <v>2680</v>
      </c>
      <c r="G223" s="234" t="s">
        <v>21</v>
      </c>
      <c r="H223" s="234">
        <v>2.35</v>
      </c>
      <c r="I223" s="234" t="s">
        <v>20</v>
      </c>
      <c r="J223" s="235">
        <v>1380000</v>
      </c>
      <c r="K223" s="235">
        <v>984000</v>
      </c>
      <c r="L223" s="234">
        <v>2.57</v>
      </c>
      <c r="M223" s="234"/>
      <c r="N223" s="234">
        <v>0</v>
      </c>
      <c r="O223" s="234" t="s">
        <v>25</v>
      </c>
      <c r="P223" s="234" t="s">
        <v>21</v>
      </c>
    </row>
    <row r="224" spans="1:16" x14ac:dyDescent="0.2">
      <c r="A224" s="234" t="s">
        <v>52</v>
      </c>
      <c r="B224" s="234" t="s">
        <v>24</v>
      </c>
      <c r="C224" s="234" t="s">
        <v>18</v>
      </c>
      <c r="D224" s="234" t="s">
        <v>19</v>
      </c>
      <c r="E224" s="235">
        <v>3590</v>
      </c>
      <c r="F224" s="235">
        <v>3580</v>
      </c>
      <c r="G224" s="234" t="s">
        <v>21</v>
      </c>
      <c r="H224" s="234">
        <v>2.35</v>
      </c>
      <c r="I224" s="234" t="s">
        <v>20</v>
      </c>
      <c r="J224" s="235">
        <v>1350000</v>
      </c>
      <c r="K224" s="235">
        <v>1250000</v>
      </c>
      <c r="L224" s="234">
        <v>2.57</v>
      </c>
      <c r="M224" s="234"/>
      <c r="N224" s="234">
        <v>0</v>
      </c>
      <c r="O224" s="234">
        <v>0.11799999999999999</v>
      </c>
      <c r="P224" s="234" t="s">
        <v>21</v>
      </c>
    </row>
    <row r="225" spans="1:16" x14ac:dyDescent="0.2">
      <c r="A225" s="234" t="s">
        <v>53</v>
      </c>
      <c r="B225" s="234" t="s">
        <v>24</v>
      </c>
      <c r="C225" s="234" t="s">
        <v>18</v>
      </c>
      <c r="D225" s="234" t="s">
        <v>19</v>
      </c>
      <c r="E225" s="235">
        <v>7490</v>
      </c>
      <c r="F225" s="235">
        <v>7090</v>
      </c>
      <c r="G225" s="234" t="s">
        <v>21</v>
      </c>
      <c r="H225" s="234">
        <v>2.35</v>
      </c>
      <c r="I225" s="234" t="s">
        <v>20</v>
      </c>
      <c r="J225" s="235">
        <v>1350000</v>
      </c>
      <c r="K225" s="235">
        <v>1060000</v>
      </c>
      <c r="L225" s="234">
        <v>2.57</v>
      </c>
      <c r="M225" s="234"/>
      <c r="N225" s="234">
        <v>0</v>
      </c>
      <c r="O225" s="234">
        <v>1.52</v>
      </c>
      <c r="P225" s="234" t="s">
        <v>21</v>
      </c>
    </row>
    <row r="226" spans="1:16" x14ac:dyDescent="0.2">
      <c r="A226" s="234" t="s">
        <v>16</v>
      </c>
      <c r="B226" s="234" t="s">
        <v>17</v>
      </c>
      <c r="C226" s="234" t="s">
        <v>18</v>
      </c>
      <c r="D226" s="234" t="s">
        <v>19</v>
      </c>
      <c r="E226" s="235">
        <v>67.2</v>
      </c>
      <c r="F226" s="235">
        <v>20.8</v>
      </c>
      <c r="G226" s="234">
        <v>0</v>
      </c>
      <c r="H226" s="234">
        <v>2.37</v>
      </c>
      <c r="I226" s="234" t="s">
        <v>20</v>
      </c>
      <c r="J226" s="235">
        <v>4240</v>
      </c>
      <c r="K226" s="235">
        <v>2680</v>
      </c>
      <c r="L226" s="234">
        <v>2.57</v>
      </c>
      <c r="M226" s="234"/>
      <c r="N226" s="234">
        <v>0</v>
      </c>
      <c r="O226" s="234" t="s">
        <v>21</v>
      </c>
      <c r="P226" s="234" t="s">
        <v>21</v>
      </c>
    </row>
    <row r="227" spans="1:16" x14ac:dyDescent="0.2">
      <c r="A227" s="234" t="s">
        <v>16</v>
      </c>
      <c r="B227" s="234" t="s">
        <v>17</v>
      </c>
      <c r="C227" s="234" t="s">
        <v>18</v>
      </c>
      <c r="D227" s="234" t="s">
        <v>19</v>
      </c>
      <c r="E227" s="235">
        <v>43.6</v>
      </c>
      <c r="F227" s="235">
        <v>17.899999999999999</v>
      </c>
      <c r="G227" s="234">
        <v>0</v>
      </c>
      <c r="H227" s="234">
        <v>2.3199999999999998</v>
      </c>
      <c r="I227" s="234" t="s">
        <v>20</v>
      </c>
      <c r="J227" s="235">
        <v>5470</v>
      </c>
      <c r="K227" s="235">
        <v>2000</v>
      </c>
      <c r="L227" s="234">
        <v>2.56</v>
      </c>
      <c r="M227" s="234"/>
      <c r="N227" s="234">
        <v>0</v>
      </c>
      <c r="O227" s="234" t="s">
        <v>21</v>
      </c>
      <c r="P227" s="234" t="s">
        <v>21</v>
      </c>
    </row>
    <row r="228" spans="1:16" x14ac:dyDescent="0.2">
      <c r="A228" s="234" t="s">
        <v>16</v>
      </c>
      <c r="B228" s="234" t="s">
        <v>17</v>
      </c>
      <c r="C228" s="234" t="s">
        <v>18</v>
      </c>
      <c r="D228" s="234" t="s">
        <v>19</v>
      </c>
      <c r="E228" s="235">
        <v>33.6</v>
      </c>
      <c r="F228" s="235">
        <v>34.4</v>
      </c>
      <c r="G228" s="234">
        <v>0</v>
      </c>
      <c r="H228" s="234">
        <v>2.35</v>
      </c>
      <c r="I228" s="234" t="s">
        <v>20</v>
      </c>
      <c r="J228" s="235">
        <v>14300</v>
      </c>
      <c r="K228" s="235">
        <v>8060</v>
      </c>
      <c r="L228" s="234">
        <v>2.56</v>
      </c>
      <c r="M228" s="234"/>
      <c r="N228" s="234">
        <v>0</v>
      </c>
      <c r="O228" s="234" t="s">
        <v>21</v>
      </c>
      <c r="P228" s="234" t="s">
        <v>21</v>
      </c>
    </row>
    <row r="229" spans="1:16" x14ac:dyDescent="0.2">
      <c r="A229" s="234" t="s">
        <v>16</v>
      </c>
      <c r="B229" s="234" t="s">
        <v>17</v>
      </c>
      <c r="C229" s="234" t="s">
        <v>18</v>
      </c>
      <c r="D229" s="234" t="s">
        <v>19</v>
      </c>
      <c r="E229" s="235">
        <v>33.6</v>
      </c>
      <c r="F229" s="235">
        <v>17.5</v>
      </c>
      <c r="G229" s="234">
        <v>0</v>
      </c>
      <c r="H229" s="234">
        <v>2.34</v>
      </c>
      <c r="I229" s="234" t="s">
        <v>20</v>
      </c>
      <c r="J229" s="235">
        <v>3950</v>
      </c>
      <c r="K229" s="235">
        <v>2190</v>
      </c>
      <c r="L229" s="234">
        <v>2.57</v>
      </c>
      <c r="M229" s="234"/>
      <c r="N229" s="234">
        <v>0</v>
      </c>
      <c r="O229" s="234" t="s">
        <v>21</v>
      </c>
      <c r="P229" s="234" t="s">
        <v>21</v>
      </c>
    </row>
    <row r="230" spans="1:16" x14ac:dyDescent="0.2">
      <c r="A230" s="234" t="s">
        <v>78</v>
      </c>
      <c r="B230" s="234" t="s">
        <v>24</v>
      </c>
      <c r="C230" s="234" t="s">
        <v>18</v>
      </c>
      <c r="D230" s="234" t="s">
        <v>19</v>
      </c>
      <c r="E230" s="235">
        <v>253</v>
      </c>
      <c r="F230" s="235">
        <v>208</v>
      </c>
      <c r="G230" s="234" t="s">
        <v>21</v>
      </c>
      <c r="H230" s="234">
        <v>2.34</v>
      </c>
      <c r="I230" s="234" t="s">
        <v>20</v>
      </c>
      <c r="J230" s="235">
        <v>1460000</v>
      </c>
      <c r="K230" s="235">
        <v>1280000</v>
      </c>
      <c r="L230" s="234">
        <v>2.56</v>
      </c>
      <c r="M230" s="234"/>
      <c r="N230" s="234">
        <v>0</v>
      </c>
      <c r="O230" s="234" t="s">
        <v>25</v>
      </c>
      <c r="P230" s="234" t="s">
        <v>21</v>
      </c>
    </row>
    <row r="231" spans="1:16" x14ac:dyDescent="0.2">
      <c r="A231" s="234" t="s">
        <v>79</v>
      </c>
      <c r="B231" s="234" t="s">
        <v>24</v>
      </c>
      <c r="C231" s="234" t="s">
        <v>18</v>
      </c>
      <c r="D231" s="234" t="s">
        <v>19</v>
      </c>
      <c r="E231" s="235">
        <v>2190</v>
      </c>
      <c r="F231" s="235">
        <v>1970</v>
      </c>
      <c r="G231" s="234" t="s">
        <v>21</v>
      </c>
      <c r="H231" s="234">
        <v>2.34</v>
      </c>
      <c r="I231" s="234" t="s">
        <v>20</v>
      </c>
      <c r="J231" s="235">
        <v>1570000</v>
      </c>
      <c r="K231" s="235">
        <v>1400000</v>
      </c>
      <c r="L231" s="234">
        <v>2.56</v>
      </c>
      <c r="M231" s="234"/>
      <c r="N231" s="234">
        <v>0</v>
      </c>
      <c r="O231" s="234" t="s">
        <v>25</v>
      </c>
      <c r="P231" s="234" t="s">
        <v>21</v>
      </c>
    </row>
    <row r="232" spans="1:16" x14ac:dyDescent="0.2">
      <c r="A232" s="234" t="s">
        <v>80</v>
      </c>
      <c r="B232" s="234" t="s">
        <v>24</v>
      </c>
      <c r="C232" s="234" t="s">
        <v>18</v>
      </c>
      <c r="D232" s="234" t="s">
        <v>19</v>
      </c>
      <c r="E232" s="235">
        <v>19500</v>
      </c>
      <c r="F232" s="235">
        <v>15300</v>
      </c>
      <c r="G232" s="234" t="s">
        <v>21</v>
      </c>
      <c r="H232" s="234">
        <v>2.35</v>
      </c>
      <c r="I232" s="234" t="s">
        <v>20</v>
      </c>
      <c r="J232" s="235">
        <v>1580000</v>
      </c>
      <c r="K232" s="235">
        <v>1130000</v>
      </c>
      <c r="L232" s="234">
        <v>2.57</v>
      </c>
      <c r="M232" s="234"/>
      <c r="N232" s="234">
        <v>0</v>
      </c>
      <c r="O232" s="234">
        <v>4.87</v>
      </c>
      <c r="P232" s="234" t="s">
        <v>21</v>
      </c>
    </row>
    <row r="233" spans="1:16" x14ac:dyDescent="0.2">
      <c r="A233" s="234" t="s">
        <v>16</v>
      </c>
      <c r="B233" s="234" t="s">
        <v>17</v>
      </c>
      <c r="C233" s="234" t="s">
        <v>18</v>
      </c>
      <c r="D233" s="234" t="s">
        <v>19</v>
      </c>
      <c r="E233" s="235">
        <v>20.7</v>
      </c>
      <c r="F233" s="235">
        <v>15</v>
      </c>
      <c r="G233" s="234">
        <v>0</v>
      </c>
      <c r="H233" s="234">
        <v>2.36</v>
      </c>
      <c r="I233" s="234" t="s">
        <v>20</v>
      </c>
      <c r="J233" s="235">
        <v>4150</v>
      </c>
      <c r="K233" s="235">
        <v>2850</v>
      </c>
      <c r="L233" s="234">
        <v>2.57</v>
      </c>
      <c r="M233" s="234"/>
      <c r="N233" s="234">
        <v>0</v>
      </c>
      <c r="O233" s="234" t="s">
        <v>21</v>
      </c>
      <c r="P233" s="234" t="s">
        <v>21</v>
      </c>
    </row>
    <row r="234" spans="1:16" x14ac:dyDescent="0.2">
      <c r="A234" s="234" t="s">
        <v>16</v>
      </c>
      <c r="B234" s="234" t="s">
        <v>17</v>
      </c>
      <c r="C234" s="234" t="s">
        <v>18</v>
      </c>
      <c r="D234" s="234" t="s">
        <v>19</v>
      </c>
      <c r="E234" s="235">
        <v>33.6</v>
      </c>
      <c r="F234" s="235">
        <v>20</v>
      </c>
      <c r="G234" s="234">
        <v>0</v>
      </c>
      <c r="H234" s="234">
        <v>2.33</v>
      </c>
      <c r="I234" s="234" t="s">
        <v>20</v>
      </c>
      <c r="J234" s="235">
        <v>3800</v>
      </c>
      <c r="K234" s="235">
        <v>2320</v>
      </c>
      <c r="L234" s="234">
        <v>2.56</v>
      </c>
      <c r="M234" s="234"/>
      <c r="N234" s="234">
        <v>0</v>
      </c>
      <c r="O234" s="234" t="s">
        <v>21</v>
      </c>
      <c r="P234" s="234" t="s">
        <v>21</v>
      </c>
    </row>
  </sheetData>
  <mergeCells count="4">
    <mergeCell ref="T10:U10"/>
    <mergeCell ref="V10:W10"/>
    <mergeCell ref="S16:V16"/>
    <mergeCell ref="X16:Z16"/>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234"/>
  <sheetViews>
    <sheetView topLeftCell="G10" workbookViewId="0">
      <selection activeCell="AB67" sqref="AB67"/>
    </sheetView>
  </sheetViews>
  <sheetFormatPr baseColWidth="10" defaultColWidth="8.83203125" defaultRowHeight="15" x14ac:dyDescent="0.2"/>
  <cols>
    <col min="20" max="20" width="11" customWidth="1"/>
    <col min="21" max="21" width="11.83203125" customWidth="1"/>
  </cols>
  <sheetData>
    <row r="1" spans="1:28" x14ac:dyDescent="0.2">
      <c r="A1" s="236" t="s">
        <v>0</v>
      </c>
      <c r="B1" s="236" t="s">
        <v>1</v>
      </c>
      <c r="C1" s="236" t="s">
        <v>2</v>
      </c>
      <c r="D1" s="236" t="s">
        <v>3</v>
      </c>
      <c r="E1" s="237" t="s">
        <v>4</v>
      </c>
      <c r="F1" s="237" t="s">
        <v>5</v>
      </c>
      <c r="G1" s="236" t="s">
        <v>6</v>
      </c>
      <c r="H1" s="236" t="s">
        <v>7</v>
      </c>
      <c r="I1" s="236" t="s">
        <v>8</v>
      </c>
      <c r="J1" s="237" t="s">
        <v>9</v>
      </c>
      <c r="K1" s="237" t="s">
        <v>10</v>
      </c>
      <c r="L1" s="236" t="s">
        <v>11</v>
      </c>
      <c r="M1" s="236" t="s">
        <v>12</v>
      </c>
      <c r="N1" s="236" t="s">
        <v>13</v>
      </c>
      <c r="O1" s="236" t="s">
        <v>14</v>
      </c>
      <c r="P1" s="236" t="s">
        <v>15</v>
      </c>
      <c r="S1" s="2" t="s">
        <v>272</v>
      </c>
      <c r="T1" s="236"/>
      <c r="U1" s="236"/>
      <c r="V1" s="236"/>
      <c r="W1" s="236"/>
      <c r="X1" s="236"/>
      <c r="Y1" s="236"/>
      <c r="Z1" s="236"/>
      <c r="AA1" s="236"/>
      <c r="AB1" s="236"/>
    </row>
    <row r="2" spans="1:28" x14ac:dyDescent="0.2">
      <c r="A2" s="236" t="s">
        <v>16</v>
      </c>
      <c r="B2" s="236" t="s">
        <v>17</v>
      </c>
      <c r="C2" s="236" t="s">
        <v>18</v>
      </c>
      <c r="D2" s="236" t="s">
        <v>129</v>
      </c>
      <c r="E2" s="237">
        <v>10.3</v>
      </c>
      <c r="F2" s="237">
        <v>13.3</v>
      </c>
      <c r="G2" s="236">
        <v>0</v>
      </c>
      <c r="H2" s="236">
        <v>2.2599999999999998</v>
      </c>
      <c r="I2" s="236" t="s">
        <v>20</v>
      </c>
      <c r="J2" s="237">
        <v>3980</v>
      </c>
      <c r="K2" s="237">
        <v>1540</v>
      </c>
      <c r="L2" s="236">
        <v>2.56</v>
      </c>
      <c r="M2" s="236"/>
      <c r="N2" s="236">
        <v>0</v>
      </c>
      <c r="O2" s="236" t="s">
        <v>21</v>
      </c>
      <c r="P2" s="236" t="s">
        <v>21</v>
      </c>
      <c r="S2" s="236" t="s">
        <v>274</v>
      </c>
      <c r="T2" s="236"/>
      <c r="U2" s="236"/>
      <c r="V2" s="236"/>
      <c r="W2" s="236"/>
      <c r="X2" s="236"/>
      <c r="Y2" s="236"/>
      <c r="Z2" s="236"/>
      <c r="AA2" s="236"/>
      <c r="AB2" s="236"/>
    </row>
    <row r="3" spans="1:28" x14ac:dyDescent="0.2">
      <c r="A3" s="236" t="s">
        <v>16</v>
      </c>
      <c r="B3" s="236" t="s">
        <v>17</v>
      </c>
      <c r="C3" s="236" t="s">
        <v>18</v>
      </c>
      <c r="D3" s="236" t="s">
        <v>129</v>
      </c>
      <c r="E3" s="237">
        <v>0</v>
      </c>
      <c r="F3" s="237">
        <v>0</v>
      </c>
      <c r="G3" s="236">
        <v>0</v>
      </c>
      <c r="H3" s="236">
        <v>0</v>
      </c>
      <c r="I3" s="236" t="s">
        <v>20</v>
      </c>
      <c r="J3" s="237">
        <v>1580</v>
      </c>
      <c r="K3" s="237">
        <v>803</v>
      </c>
      <c r="L3" s="236">
        <v>2.57</v>
      </c>
      <c r="M3" s="236"/>
      <c r="N3" s="236">
        <v>0</v>
      </c>
      <c r="O3" s="236" t="s">
        <v>21</v>
      </c>
      <c r="P3" s="236" t="s">
        <v>21</v>
      </c>
      <c r="S3" s="236" t="s">
        <v>190</v>
      </c>
      <c r="T3" s="236"/>
      <c r="U3" s="236"/>
      <c r="V3" s="236"/>
      <c r="W3" s="236"/>
      <c r="X3" s="236"/>
      <c r="Y3" s="236"/>
      <c r="Z3" s="236"/>
      <c r="AA3" s="236"/>
      <c r="AB3" s="236"/>
    </row>
    <row r="4" spans="1:28" x14ac:dyDescent="0.2">
      <c r="A4" s="236" t="s">
        <v>23</v>
      </c>
      <c r="B4" s="236" t="s">
        <v>24</v>
      </c>
      <c r="C4" s="236" t="s">
        <v>18</v>
      </c>
      <c r="D4" s="236" t="s">
        <v>129</v>
      </c>
      <c r="E4" s="237">
        <v>191</v>
      </c>
      <c r="F4" s="237">
        <v>134</v>
      </c>
      <c r="G4" s="236" t="s">
        <v>21</v>
      </c>
      <c r="H4" s="236">
        <v>2.3199999999999998</v>
      </c>
      <c r="I4" s="236" t="s">
        <v>20</v>
      </c>
      <c r="J4" s="237">
        <v>1990000</v>
      </c>
      <c r="K4" s="237">
        <v>1340000</v>
      </c>
      <c r="L4" s="236">
        <v>2.57</v>
      </c>
      <c r="M4" s="236"/>
      <c r="N4" s="236">
        <v>0</v>
      </c>
      <c r="O4" s="236">
        <v>3.5200000000000002E-2</v>
      </c>
      <c r="P4" s="236" t="s">
        <v>21</v>
      </c>
      <c r="S4" s="236" t="s">
        <v>191</v>
      </c>
      <c r="T4" s="236"/>
      <c r="U4" s="236"/>
      <c r="V4" s="236"/>
      <c r="W4" s="236"/>
      <c r="X4" s="236"/>
      <c r="Y4" s="236"/>
      <c r="Z4" s="236"/>
      <c r="AA4" s="236"/>
      <c r="AB4" s="236"/>
    </row>
    <row r="5" spans="1:28" x14ac:dyDescent="0.2">
      <c r="A5" s="236" t="s">
        <v>26</v>
      </c>
      <c r="B5" s="236" t="s">
        <v>24</v>
      </c>
      <c r="C5" s="236" t="s">
        <v>18</v>
      </c>
      <c r="D5" s="236" t="s">
        <v>129</v>
      </c>
      <c r="E5" s="237">
        <v>170</v>
      </c>
      <c r="F5" s="237">
        <v>111</v>
      </c>
      <c r="G5" s="236" t="s">
        <v>21</v>
      </c>
      <c r="H5" s="236">
        <v>2.3199999999999998</v>
      </c>
      <c r="I5" s="236" t="s">
        <v>20</v>
      </c>
      <c r="J5" s="237">
        <v>1920000</v>
      </c>
      <c r="K5" s="237">
        <v>1560000</v>
      </c>
      <c r="L5" s="236">
        <v>2.56</v>
      </c>
      <c r="M5" s="236"/>
      <c r="N5" s="236">
        <v>0</v>
      </c>
      <c r="O5" s="236">
        <v>3.1E-2</v>
      </c>
      <c r="P5" s="236" t="s">
        <v>21</v>
      </c>
      <c r="S5" s="116" t="s">
        <v>192</v>
      </c>
      <c r="T5" s="236"/>
      <c r="U5" s="236"/>
      <c r="V5" s="236"/>
      <c r="W5" s="236"/>
      <c r="X5" s="236"/>
      <c r="Y5" s="236"/>
      <c r="Z5" s="236"/>
      <c r="AA5" s="236"/>
      <c r="AB5" s="236"/>
    </row>
    <row r="6" spans="1:28" x14ac:dyDescent="0.2">
      <c r="A6" s="236" t="s">
        <v>27</v>
      </c>
      <c r="B6" s="236" t="s">
        <v>24</v>
      </c>
      <c r="C6" s="236" t="s">
        <v>18</v>
      </c>
      <c r="D6" s="236" t="s">
        <v>129</v>
      </c>
      <c r="E6" s="237">
        <v>207</v>
      </c>
      <c r="F6" s="237">
        <v>105</v>
      </c>
      <c r="G6" s="236" t="s">
        <v>21</v>
      </c>
      <c r="H6" s="236">
        <v>2.3199999999999998</v>
      </c>
      <c r="I6" s="236" t="s">
        <v>20</v>
      </c>
      <c r="J6" s="237">
        <v>1970000</v>
      </c>
      <c r="K6" s="237">
        <v>1480000</v>
      </c>
      <c r="L6" s="236">
        <v>2.56</v>
      </c>
      <c r="M6" s="236"/>
      <c r="N6" s="236">
        <v>0</v>
      </c>
      <c r="O6" s="236">
        <v>4.0500000000000001E-2</v>
      </c>
      <c r="P6" s="236" t="s">
        <v>21</v>
      </c>
      <c r="S6" s="236" t="s">
        <v>193</v>
      </c>
      <c r="T6" s="236"/>
      <c r="U6" s="236"/>
      <c r="V6" s="236"/>
      <c r="W6" s="236"/>
      <c r="X6" s="236"/>
      <c r="Y6" s="236"/>
      <c r="Z6" s="236"/>
      <c r="AA6" s="236"/>
      <c r="AB6" s="236"/>
    </row>
    <row r="7" spans="1:28" x14ac:dyDescent="0.2">
      <c r="A7" s="236" t="s">
        <v>28</v>
      </c>
      <c r="B7" s="236" t="s">
        <v>24</v>
      </c>
      <c r="C7" s="236" t="s">
        <v>18</v>
      </c>
      <c r="D7" s="236" t="s">
        <v>129</v>
      </c>
      <c r="E7" s="237">
        <v>171</v>
      </c>
      <c r="F7" s="237">
        <v>115</v>
      </c>
      <c r="G7" s="236" t="s">
        <v>21</v>
      </c>
      <c r="H7" s="236">
        <v>2.3199999999999998</v>
      </c>
      <c r="I7" s="236" t="s">
        <v>20</v>
      </c>
      <c r="J7" s="237">
        <v>1970000</v>
      </c>
      <c r="K7" s="237">
        <v>1450000</v>
      </c>
      <c r="L7" s="236">
        <v>2.57</v>
      </c>
      <c r="M7" s="236"/>
      <c r="N7" s="236">
        <v>0</v>
      </c>
      <c r="O7" s="236">
        <v>2.98E-2</v>
      </c>
      <c r="P7" s="236" t="s">
        <v>21</v>
      </c>
      <c r="S7" s="236" t="s">
        <v>275</v>
      </c>
      <c r="T7" s="236"/>
      <c r="U7" s="236"/>
      <c r="V7" s="236"/>
      <c r="W7" s="236"/>
      <c r="X7" s="236"/>
      <c r="Y7" s="236"/>
      <c r="Z7" s="236"/>
      <c r="AA7" s="236"/>
      <c r="AB7" s="236"/>
    </row>
    <row r="8" spans="1:28" x14ac:dyDescent="0.2">
      <c r="A8" s="236" t="s">
        <v>29</v>
      </c>
      <c r="B8" s="236" t="s">
        <v>24</v>
      </c>
      <c r="C8" s="236" t="s">
        <v>18</v>
      </c>
      <c r="D8" s="236" t="s">
        <v>129</v>
      </c>
      <c r="E8" s="237">
        <v>920</v>
      </c>
      <c r="F8" s="237">
        <v>601</v>
      </c>
      <c r="G8" s="236" t="s">
        <v>21</v>
      </c>
      <c r="H8" s="236">
        <v>2.2999999999999998</v>
      </c>
      <c r="I8" s="236" t="s">
        <v>20</v>
      </c>
      <c r="J8" s="237">
        <v>2000000</v>
      </c>
      <c r="K8" s="237">
        <v>1580000</v>
      </c>
      <c r="L8" s="236">
        <v>2.56</v>
      </c>
      <c r="M8" s="236"/>
      <c r="N8" s="236">
        <v>0</v>
      </c>
      <c r="O8" s="236">
        <v>0.249</v>
      </c>
      <c r="P8" s="236" t="s">
        <v>21</v>
      </c>
      <c r="S8" s="236" t="s">
        <v>276</v>
      </c>
      <c r="T8" s="236"/>
      <c r="U8" s="236"/>
      <c r="V8" s="236"/>
      <c r="W8" s="236"/>
      <c r="X8" s="236"/>
      <c r="Y8" s="236"/>
      <c r="Z8" s="236"/>
      <c r="AA8" s="236"/>
      <c r="AB8" s="236"/>
    </row>
    <row r="9" spans="1:28" x14ac:dyDescent="0.2">
      <c r="A9" s="236" t="s">
        <v>30</v>
      </c>
      <c r="B9" s="236" t="s">
        <v>24</v>
      </c>
      <c r="C9" s="236" t="s">
        <v>18</v>
      </c>
      <c r="D9" s="236" t="s">
        <v>129</v>
      </c>
      <c r="E9" s="237">
        <v>96.1</v>
      </c>
      <c r="F9" s="237">
        <v>93.3</v>
      </c>
      <c r="G9" s="236" t="s">
        <v>21</v>
      </c>
      <c r="H9" s="236">
        <v>2.2999999999999998</v>
      </c>
      <c r="I9" s="236" t="s">
        <v>20</v>
      </c>
      <c r="J9" s="237">
        <v>1970000</v>
      </c>
      <c r="K9" s="237">
        <v>1380000</v>
      </c>
      <c r="L9" s="236">
        <v>2.57</v>
      </c>
      <c r="M9" s="236"/>
      <c r="N9" s="236">
        <v>0</v>
      </c>
      <c r="O9" s="236">
        <v>7.5700000000000003E-3</v>
      </c>
      <c r="P9" s="236" t="s">
        <v>21</v>
      </c>
      <c r="S9" s="236"/>
      <c r="T9" s="236"/>
      <c r="U9" s="236"/>
      <c r="V9" s="236"/>
      <c r="W9" s="236"/>
      <c r="X9" s="236"/>
      <c r="Y9" s="236"/>
      <c r="Z9" s="236"/>
      <c r="AA9" s="236"/>
      <c r="AB9" s="236"/>
    </row>
    <row r="10" spans="1:28" x14ac:dyDescent="0.2">
      <c r="A10" s="236" t="s">
        <v>31</v>
      </c>
      <c r="B10" s="236" t="s">
        <v>24</v>
      </c>
      <c r="C10" s="236" t="s">
        <v>18</v>
      </c>
      <c r="D10" s="236" t="s">
        <v>129</v>
      </c>
      <c r="E10" s="237">
        <v>388</v>
      </c>
      <c r="F10" s="237">
        <v>203</v>
      </c>
      <c r="G10" s="236" t="s">
        <v>21</v>
      </c>
      <c r="H10" s="236">
        <v>2.2999999999999998</v>
      </c>
      <c r="I10" s="236" t="s">
        <v>20</v>
      </c>
      <c r="J10" s="237">
        <v>2080000</v>
      </c>
      <c r="K10" s="237">
        <v>1720000</v>
      </c>
      <c r="L10" s="236">
        <v>2.56</v>
      </c>
      <c r="M10" s="236"/>
      <c r="N10" s="236">
        <v>0</v>
      </c>
      <c r="O10" s="236">
        <v>8.7999999999999995E-2</v>
      </c>
      <c r="P10" s="236" t="s">
        <v>21</v>
      </c>
      <c r="S10" s="236"/>
      <c r="T10" s="293" t="s">
        <v>180</v>
      </c>
      <c r="U10" s="293"/>
      <c r="V10" s="293" t="s">
        <v>273</v>
      </c>
      <c r="W10" s="293"/>
      <c r="X10" s="117"/>
      <c r="Y10" s="117"/>
      <c r="Z10" s="117"/>
      <c r="AA10" s="236"/>
      <c r="AB10" s="236"/>
    </row>
    <row r="11" spans="1:28" x14ac:dyDescent="0.2">
      <c r="A11" s="236" t="s">
        <v>32</v>
      </c>
      <c r="B11" s="236" t="s">
        <v>24</v>
      </c>
      <c r="C11" s="236" t="s">
        <v>18</v>
      </c>
      <c r="D11" s="236" t="s">
        <v>129</v>
      </c>
      <c r="E11" s="237">
        <v>209</v>
      </c>
      <c r="F11" s="237">
        <v>220</v>
      </c>
      <c r="G11" s="236" t="s">
        <v>21</v>
      </c>
      <c r="H11" s="236">
        <v>2.31</v>
      </c>
      <c r="I11" s="236" t="s">
        <v>20</v>
      </c>
      <c r="J11" s="237">
        <v>1920000</v>
      </c>
      <c r="K11" s="237">
        <v>1690000</v>
      </c>
      <c r="L11" s="236">
        <v>2.56</v>
      </c>
      <c r="M11" s="236"/>
      <c r="N11" s="236">
        <v>0</v>
      </c>
      <c r="O11" s="236">
        <v>4.3099999999999999E-2</v>
      </c>
      <c r="P11" s="236" t="s">
        <v>21</v>
      </c>
      <c r="S11" s="236"/>
      <c r="T11" s="117" t="s">
        <v>182</v>
      </c>
      <c r="U11" s="117" t="s">
        <v>183</v>
      </c>
      <c r="V11" s="117" t="s">
        <v>184</v>
      </c>
      <c r="W11" s="117" t="s">
        <v>182</v>
      </c>
      <c r="X11" s="117" t="s">
        <v>183</v>
      </c>
      <c r="Y11" s="117" t="s">
        <v>184</v>
      </c>
      <c r="Z11" s="117" t="s">
        <v>185</v>
      </c>
      <c r="AA11" s="236"/>
      <c r="AB11" s="236"/>
    </row>
    <row r="12" spans="1:28" x14ac:dyDescent="0.2">
      <c r="A12" s="236" t="s">
        <v>33</v>
      </c>
      <c r="B12" s="236" t="s">
        <v>24</v>
      </c>
      <c r="C12" s="236" t="s">
        <v>18</v>
      </c>
      <c r="D12" s="236" t="s">
        <v>129</v>
      </c>
      <c r="E12" s="237">
        <v>178</v>
      </c>
      <c r="F12" s="237">
        <v>175</v>
      </c>
      <c r="G12" s="236" t="s">
        <v>21</v>
      </c>
      <c r="H12" s="236">
        <v>2.2999999999999998</v>
      </c>
      <c r="I12" s="236" t="s">
        <v>20</v>
      </c>
      <c r="J12" s="237">
        <v>1940000</v>
      </c>
      <c r="K12" s="237">
        <v>1350000</v>
      </c>
      <c r="L12" s="236">
        <v>2.57</v>
      </c>
      <c r="M12" s="236"/>
      <c r="N12" s="236">
        <v>0</v>
      </c>
      <c r="O12" s="236">
        <v>3.2800000000000003E-2</v>
      </c>
      <c r="P12" s="236" t="s">
        <v>21</v>
      </c>
      <c r="S12" s="236" t="s">
        <v>186</v>
      </c>
      <c r="T12" s="237">
        <v>35000</v>
      </c>
      <c r="U12" s="237">
        <v>1460000</v>
      </c>
      <c r="V12" s="237">
        <f>T12/U12</f>
        <v>2.3972602739726026E-2</v>
      </c>
      <c r="W12" s="237">
        <v>24700</v>
      </c>
      <c r="X12" s="237">
        <v>1410000</v>
      </c>
      <c r="Y12" s="236">
        <f>W12/X12</f>
        <v>1.7517730496453901E-2</v>
      </c>
      <c r="Z12" s="5">
        <f>Y12/V12</f>
        <v>0.73073961499493423</v>
      </c>
      <c r="AA12" s="236"/>
      <c r="AB12" s="236"/>
    </row>
    <row r="13" spans="1:28" x14ac:dyDescent="0.2">
      <c r="A13" s="236" t="s">
        <v>34</v>
      </c>
      <c r="B13" s="236" t="s">
        <v>24</v>
      </c>
      <c r="C13" s="236" t="s">
        <v>18</v>
      </c>
      <c r="D13" s="236" t="s">
        <v>129</v>
      </c>
      <c r="E13" s="237">
        <v>165</v>
      </c>
      <c r="F13" s="237">
        <v>134</v>
      </c>
      <c r="G13" s="236" t="s">
        <v>21</v>
      </c>
      <c r="H13" s="236">
        <v>2.2999999999999998</v>
      </c>
      <c r="I13" s="236" t="s">
        <v>20</v>
      </c>
      <c r="J13" s="237">
        <v>2040000</v>
      </c>
      <c r="K13" s="237">
        <v>1610000</v>
      </c>
      <c r="L13" s="236">
        <v>2.56</v>
      </c>
      <c r="M13" s="236"/>
      <c r="N13" s="236">
        <v>0</v>
      </c>
      <c r="O13" s="236">
        <v>2.64E-2</v>
      </c>
      <c r="P13" s="236" t="s">
        <v>21</v>
      </c>
      <c r="S13" s="236" t="s">
        <v>187</v>
      </c>
      <c r="T13" s="237">
        <v>327000</v>
      </c>
      <c r="U13" s="237">
        <v>1570000</v>
      </c>
      <c r="V13" s="237">
        <f t="shared" ref="V13:V14" si="0">T13/U13</f>
        <v>0.20828025477707007</v>
      </c>
      <c r="W13" s="237">
        <v>239000</v>
      </c>
      <c r="X13" s="237">
        <v>1420000</v>
      </c>
      <c r="Y13" s="236">
        <f t="shared" ref="Y13:Y14" si="1">W13/X13</f>
        <v>0.16830985915492958</v>
      </c>
      <c r="Z13" s="5">
        <f t="shared" ref="Z13:Z14" si="2">Y13/V13</f>
        <v>0.80809320756342329</v>
      </c>
      <c r="AA13" s="236"/>
      <c r="AB13" s="236"/>
    </row>
    <row r="14" spans="1:28" x14ac:dyDescent="0.2">
      <c r="A14" s="236" t="s">
        <v>35</v>
      </c>
      <c r="B14" s="236" t="s">
        <v>24</v>
      </c>
      <c r="C14" s="236" t="s">
        <v>18</v>
      </c>
      <c r="D14" s="236" t="s">
        <v>129</v>
      </c>
      <c r="E14" s="237">
        <v>320</v>
      </c>
      <c r="F14" s="237">
        <v>133</v>
      </c>
      <c r="G14" s="236" t="s">
        <v>21</v>
      </c>
      <c r="H14" s="236">
        <v>2.2999999999999998</v>
      </c>
      <c r="I14" s="236" t="s">
        <v>20</v>
      </c>
      <c r="J14" s="237">
        <v>1970000</v>
      </c>
      <c r="K14" s="237">
        <v>1580000</v>
      </c>
      <c r="L14" s="236">
        <v>2.56</v>
      </c>
      <c r="M14" s="236"/>
      <c r="N14" s="236">
        <v>0</v>
      </c>
      <c r="O14" s="236">
        <v>7.4499999999999997E-2</v>
      </c>
      <c r="P14" s="236" t="s">
        <v>21</v>
      </c>
      <c r="S14" s="236" t="s">
        <v>188</v>
      </c>
      <c r="T14" s="237">
        <v>2130000</v>
      </c>
      <c r="U14" s="237">
        <v>1580000</v>
      </c>
      <c r="V14" s="237">
        <f t="shared" si="0"/>
        <v>1.3481012658227849</v>
      </c>
      <c r="W14" s="237">
        <v>1660000</v>
      </c>
      <c r="X14" s="237">
        <v>1480000</v>
      </c>
      <c r="Y14" s="236">
        <f t="shared" si="1"/>
        <v>1.1216216216216217</v>
      </c>
      <c r="Z14" s="5">
        <f t="shared" si="2"/>
        <v>0.83200101509960667</v>
      </c>
      <c r="AA14" s="236"/>
      <c r="AB14" s="236"/>
    </row>
    <row r="15" spans="1:28" ht="16" thickBot="1" x14ac:dyDescent="0.25">
      <c r="A15" s="236" t="s">
        <v>36</v>
      </c>
      <c r="B15" s="236" t="s">
        <v>24</v>
      </c>
      <c r="C15" s="236" t="s">
        <v>18</v>
      </c>
      <c r="D15" s="236" t="s">
        <v>129</v>
      </c>
      <c r="E15" s="237">
        <v>101</v>
      </c>
      <c r="F15" s="237">
        <v>80.099999999999994</v>
      </c>
      <c r="G15" s="236" t="s">
        <v>21</v>
      </c>
      <c r="H15" s="236">
        <v>2.3199999999999998</v>
      </c>
      <c r="I15" s="236" t="s">
        <v>20</v>
      </c>
      <c r="J15" s="237">
        <v>1870000</v>
      </c>
      <c r="K15" s="237">
        <v>1310000</v>
      </c>
      <c r="L15" s="236">
        <v>2.57</v>
      </c>
      <c r="M15" s="236"/>
      <c r="N15" s="236">
        <v>0</v>
      </c>
      <c r="O15" s="236">
        <v>1.0500000000000001E-2</v>
      </c>
      <c r="P15" s="236" t="s">
        <v>21</v>
      </c>
    </row>
    <row r="16" spans="1:28" ht="16" thickBot="1" x14ac:dyDescent="0.25">
      <c r="A16" s="236" t="s">
        <v>16</v>
      </c>
      <c r="B16" s="236" t="s">
        <v>17</v>
      </c>
      <c r="C16" s="236" t="s">
        <v>18</v>
      </c>
      <c r="D16" s="236" t="s">
        <v>129</v>
      </c>
      <c r="E16" s="237">
        <v>5.17</v>
      </c>
      <c r="F16" s="237">
        <v>6.67</v>
      </c>
      <c r="G16" s="236">
        <v>0</v>
      </c>
      <c r="H16" s="236">
        <v>2.25</v>
      </c>
      <c r="I16" s="236" t="s">
        <v>20</v>
      </c>
      <c r="J16" s="237">
        <v>2060</v>
      </c>
      <c r="K16" s="237">
        <v>958</v>
      </c>
      <c r="L16" s="236">
        <v>2.56</v>
      </c>
      <c r="M16" s="236"/>
      <c r="N16" s="236">
        <v>0</v>
      </c>
      <c r="O16" s="236" t="s">
        <v>21</v>
      </c>
      <c r="P16" s="236" t="s">
        <v>21</v>
      </c>
      <c r="S16" s="300" t="s">
        <v>431</v>
      </c>
      <c r="T16" s="301"/>
      <c r="U16" s="301"/>
      <c r="V16" s="302"/>
      <c r="X16" s="300" t="s">
        <v>434</v>
      </c>
      <c r="Y16" s="301"/>
      <c r="Z16" s="302"/>
    </row>
    <row r="17" spans="1:26" ht="41" thickBot="1" x14ac:dyDescent="0.25">
      <c r="A17" s="236" t="s">
        <v>37</v>
      </c>
      <c r="B17" s="236" t="s">
        <v>24</v>
      </c>
      <c r="C17" s="236" t="s">
        <v>18</v>
      </c>
      <c r="D17" s="236" t="s">
        <v>129</v>
      </c>
      <c r="E17" s="237">
        <v>54.2</v>
      </c>
      <c r="F17" s="237">
        <v>26.7</v>
      </c>
      <c r="G17" s="236" t="s">
        <v>21</v>
      </c>
      <c r="H17" s="236">
        <v>2.2999999999999998</v>
      </c>
      <c r="I17" s="236" t="s">
        <v>20</v>
      </c>
      <c r="J17" s="237">
        <v>1810000</v>
      </c>
      <c r="K17" s="237">
        <v>1620000</v>
      </c>
      <c r="L17" s="236">
        <v>2.57</v>
      </c>
      <c r="M17" s="236"/>
      <c r="N17" s="236">
        <v>0</v>
      </c>
      <c r="O17" s="236" t="s">
        <v>25</v>
      </c>
      <c r="P17" s="236" t="s">
        <v>21</v>
      </c>
      <c r="S17" s="238" t="s">
        <v>199</v>
      </c>
      <c r="T17" s="239" t="s">
        <v>200</v>
      </c>
      <c r="U17" s="239" t="s">
        <v>432</v>
      </c>
      <c r="V17" s="240" t="s">
        <v>428</v>
      </c>
      <c r="X17" s="256" t="s">
        <v>199</v>
      </c>
      <c r="Y17" s="257" t="s">
        <v>201</v>
      </c>
      <c r="Z17" s="258" t="s">
        <v>200</v>
      </c>
    </row>
    <row r="18" spans="1:26" ht="17" thickTop="1" x14ac:dyDescent="0.2">
      <c r="A18" s="236" t="s">
        <v>38</v>
      </c>
      <c r="B18" s="236" t="s">
        <v>24</v>
      </c>
      <c r="C18" s="236" t="s">
        <v>18</v>
      </c>
      <c r="D18" s="236" t="s">
        <v>129</v>
      </c>
      <c r="E18" s="237">
        <v>51.7</v>
      </c>
      <c r="F18" s="237">
        <v>53.4</v>
      </c>
      <c r="G18" s="236" t="s">
        <v>21</v>
      </c>
      <c r="H18" s="236">
        <v>2.2999999999999998</v>
      </c>
      <c r="I18" s="236" t="s">
        <v>20</v>
      </c>
      <c r="J18" s="237">
        <v>1840000</v>
      </c>
      <c r="K18" s="237">
        <v>1300000</v>
      </c>
      <c r="L18" s="236">
        <v>2.57</v>
      </c>
      <c r="M18" s="236"/>
      <c r="N18" s="236">
        <v>0</v>
      </c>
      <c r="O18" s="236" t="s">
        <v>25</v>
      </c>
      <c r="P18" s="236" t="s">
        <v>21</v>
      </c>
      <c r="S18" s="245">
        <v>0.5</v>
      </c>
      <c r="T18" s="195">
        <v>0</v>
      </c>
      <c r="U18" s="196">
        <v>0</v>
      </c>
      <c r="V18" s="255">
        <v>0</v>
      </c>
      <c r="X18" s="246" t="s">
        <v>221</v>
      </c>
      <c r="Y18" s="247">
        <v>5</v>
      </c>
      <c r="Z18" s="260">
        <v>0</v>
      </c>
    </row>
    <row r="19" spans="1:26" ht="16" x14ac:dyDescent="0.2">
      <c r="A19" s="236" t="s">
        <v>39</v>
      </c>
      <c r="B19" s="236" t="s">
        <v>24</v>
      </c>
      <c r="C19" s="236" t="s">
        <v>18</v>
      </c>
      <c r="D19" s="236" t="s">
        <v>129</v>
      </c>
      <c r="E19" s="237">
        <v>119</v>
      </c>
      <c r="F19" s="237">
        <v>120</v>
      </c>
      <c r="G19" s="236" t="s">
        <v>21</v>
      </c>
      <c r="H19" s="236">
        <v>2.33</v>
      </c>
      <c r="I19" s="236" t="s">
        <v>20</v>
      </c>
      <c r="J19" s="237">
        <v>1910000</v>
      </c>
      <c r="K19" s="237">
        <v>1640000</v>
      </c>
      <c r="L19" s="236">
        <v>2.57</v>
      </c>
      <c r="M19" s="236"/>
      <c r="N19" s="236">
        <v>0</v>
      </c>
      <c r="O19" s="236">
        <v>1.55E-2</v>
      </c>
      <c r="P19" s="236" t="s">
        <v>21</v>
      </c>
      <c r="S19" s="241">
        <v>1</v>
      </c>
      <c r="T19" s="197">
        <v>0</v>
      </c>
      <c r="U19" s="198"/>
      <c r="V19" s="242"/>
      <c r="X19" s="249" t="s">
        <v>222</v>
      </c>
      <c r="Y19" s="250">
        <v>5</v>
      </c>
      <c r="Z19" s="261">
        <v>0</v>
      </c>
    </row>
    <row r="20" spans="1:26" ht="16" x14ac:dyDescent="0.2">
      <c r="A20" s="236" t="s">
        <v>40</v>
      </c>
      <c r="B20" s="236" t="s">
        <v>24</v>
      </c>
      <c r="C20" s="236" t="s">
        <v>18</v>
      </c>
      <c r="D20" s="236" t="s">
        <v>129</v>
      </c>
      <c r="E20" s="237">
        <v>36.200000000000003</v>
      </c>
      <c r="F20" s="237">
        <v>22.5</v>
      </c>
      <c r="G20" s="236" t="s">
        <v>21</v>
      </c>
      <c r="H20" s="236">
        <v>2.2799999999999998</v>
      </c>
      <c r="I20" s="236" t="s">
        <v>20</v>
      </c>
      <c r="J20" s="237">
        <v>2010000</v>
      </c>
      <c r="K20" s="237">
        <v>1440000</v>
      </c>
      <c r="L20" s="236">
        <v>2.56</v>
      </c>
      <c r="M20" s="236"/>
      <c r="N20" s="236">
        <v>0</v>
      </c>
      <c r="O20" s="236" t="s">
        <v>25</v>
      </c>
      <c r="P20" s="236" t="s">
        <v>21</v>
      </c>
      <c r="S20" s="241">
        <v>5</v>
      </c>
      <c r="T20" s="197">
        <v>0</v>
      </c>
      <c r="U20" s="198"/>
      <c r="V20" s="242"/>
      <c r="X20" s="249" t="s">
        <v>223</v>
      </c>
      <c r="Y20" s="250">
        <v>5</v>
      </c>
      <c r="Z20" s="261">
        <v>0</v>
      </c>
    </row>
    <row r="21" spans="1:26" ht="16" x14ac:dyDescent="0.2">
      <c r="A21" s="236" t="s">
        <v>41</v>
      </c>
      <c r="B21" s="236" t="s">
        <v>24</v>
      </c>
      <c r="C21" s="236" t="s">
        <v>18</v>
      </c>
      <c r="D21" s="236" t="s">
        <v>129</v>
      </c>
      <c r="E21" s="237">
        <v>163</v>
      </c>
      <c r="F21" s="237">
        <v>109</v>
      </c>
      <c r="G21" s="236" t="s">
        <v>21</v>
      </c>
      <c r="H21" s="236">
        <v>2.3199999999999998</v>
      </c>
      <c r="I21" s="236" t="s">
        <v>20</v>
      </c>
      <c r="J21" s="237">
        <v>1920000</v>
      </c>
      <c r="K21" s="237">
        <v>1480000</v>
      </c>
      <c r="L21" s="236">
        <v>2.56</v>
      </c>
      <c r="M21" s="236"/>
      <c r="N21" s="236">
        <v>0</v>
      </c>
      <c r="O21" s="236">
        <v>2.86E-2</v>
      </c>
      <c r="P21" s="236" t="s">
        <v>21</v>
      </c>
      <c r="S21" s="241">
        <v>10</v>
      </c>
      <c r="T21" s="197">
        <v>0</v>
      </c>
      <c r="U21" s="198"/>
      <c r="V21" s="242"/>
      <c r="X21" s="249" t="s">
        <v>224</v>
      </c>
      <c r="Y21" s="250">
        <v>5</v>
      </c>
      <c r="Z21" s="261">
        <v>0</v>
      </c>
    </row>
    <row r="22" spans="1:26" ht="16" x14ac:dyDescent="0.2">
      <c r="A22" s="236" t="s">
        <v>42</v>
      </c>
      <c r="B22" s="236" t="s">
        <v>24</v>
      </c>
      <c r="C22" s="236" t="s">
        <v>18</v>
      </c>
      <c r="D22" s="236" t="s">
        <v>129</v>
      </c>
      <c r="E22" s="237">
        <v>160</v>
      </c>
      <c r="F22" s="237">
        <v>109</v>
      </c>
      <c r="G22" s="236" t="s">
        <v>21</v>
      </c>
      <c r="H22" s="236">
        <v>2.3199999999999998</v>
      </c>
      <c r="I22" s="236" t="s">
        <v>20</v>
      </c>
      <c r="J22" s="237">
        <v>1990000</v>
      </c>
      <c r="K22" s="237">
        <v>1570000</v>
      </c>
      <c r="L22" s="236">
        <v>2.56</v>
      </c>
      <c r="M22" s="236"/>
      <c r="N22" s="236">
        <v>0</v>
      </c>
      <c r="O22" s="236">
        <v>2.6100000000000002E-2</v>
      </c>
      <c r="P22" s="236" t="s">
        <v>21</v>
      </c>
      <c r="S22" s="241">
        <v>50</v>
      </c>
      <c r="T22" s="197">
        <v>0</v>
      </c>
      <c r="U22" s="198"/>
      <c r="V22" s="242"/>
      <c r="X22" s="249" t="s">
        <v>225</v>
      </c>
      <c r="Y22" s="250">
        <v>5</v>
      </c>
      <c r="Z22" s="261">
        <v>0</v>
      </c>
    </row>
    <row r="23" spans="1:26" ht="16" x14ac:dyDescent="0.2">
      <c r="A23" s="236" t="s">
        <v>43</v>
      </c>
      <c r="B23" s="236" t="s">
        <v>24</v>
      </c>
      <c r="C23" s="236" t="s">
        <v>18</v>
      </c>
      <c r="D23" s="236" t="s">
        <v>129</v>
      </c>
      <c r="E23" s="237">
        <v>150</v>
      </c>
      <c r="F23" s="237">
        <v>127</v>
      </c>
      <c r="G23" s="236" t="s">
        <v>21</v>
      </c>
      <c r="H23" s="236">
        <v>2.33</v>
      </c>
      <c r="I23" s="236" t="s">
        <v>20</v>
      </c>
      <c r="J23" s="237">
        <v>1970000</v>
      </c>
      <c r="K23" s="237">
        <v>1610000</v>
      </c>
      <c r="L23" s="236">
        <v>2.57</v>
      </c>
      <c r="M23" s="236"/>
      <c r="N23" s="236">
        <v>0</v>
      </c>
      <c r="O23" s="236">
        <v>2.3599999999999999E-2</v>
      </c>
      <c r="P23" s="236" t="s">
        <v>21</v>
      </c>
      <c r="S23" s="241">
        <v>100</v>
      </c>
      <c r="T23" s="197">
        <v>0</v>
      </c>
      <c r="U23" s="198"/>
      <c r="V23" s="242"/>
      <c r="X23" s="249" t="s">
        <v>226</v>
      </c>
      <c r="Y23" s="250">
        <v>5</v>
      </c>
      <c r="Z23" s="261">
        <v>0</v>
      </c>
    </row>
    <row r="24" spans="1:26" ht="16" x14ac:dyDescent="0.2">
      <c r="A24" s="236" t="s">
        <v>44</v>
      </c>
      <c r="B24" s="236" t="s">
        <v>24</v>
      </c>
      <c r="C24" s="236" t="s">
        <v>18</v>
      </c>
      <c r="D24" s="236" t="s">
        <v>129</v>
      </c>
      <c r="E24" s="237">
        <v>189</v>
      </c>
      <c r="F24" s="237">
        <v>130</v>
      </c>
      <c r="G24" s="236" t="s">
        <v>21</v>
      </c>
      <c r="H24" s="236">
        <v>2.3199999999999998</v>
      </c>
      <c r="I24" s="236" t="s">
        <v>20</v>
      </c>
      <c r="J24" s="237">
        <v>1950000</v>
      </c>
      <c r="K24" s="237">
        <v>1580000</v>
      </c>
      <c r="L24" s="236">
        <v>2.56</v>
      </c>
      <c r="M24" s="236"/>
      <c r="N24" s="236">
        <v>0</v>
      </c>
      <c r="O24" s="236">
        <v>3.56E-2</v>
      </c>
      <c r="P24" s="236" t="s">
        <v>21</v>
      </c>
      <c r="S24" s="241">
        <v>500</v>
      </c>
      <c r="T24" s="197">
        <v>0</v>
      </c>
      <c r="U24" s="173"/>
      <c r="V24" s="174"/>
      <c r="X24" s="249" t="s">
        <v>227</v>
      </c>
      <c r="Y24" s="250">
        <v>5</v>
      </c>
      <c r="Z24" s="261">
        <v>0</v>
      </c>
    </row>
    <row r="25" spans="1:26" ht="17" thickBot="1" x14ac:dyDescent="0.25">
      <c r="A25" s="236" t="s">
        <v>45</v>
      </c>
      <c r="B25" s="236" t="s">
        <v>24</v>
      </c>
      <c r="C25" s="236" t="s">
        <v>18</v>
      </c>
      <c r="D25" s="236" t="s">
        <v>129</v>
      </c>
      <c r="E25" s="237">
        <v>181</v>
      </c>
      <c r="F25" s="237">
        <v>127</v>
      </c>
      <c r="G25" s="236" t="s">
        <v>21</v>
      </c>
      <c r="H25" s="236">
        <v>2.31</v>
      </c>
      <c r="I25" s="236" t="s">
        <v>20</v>
      </c>
      <c r="J25" s="237">
        <v>2010000</v>
      </c>
      <c r="K25" s="237">
        <v>1560000</v>
      </c>
      <c r="L25" s="236">
        <v>2.56</v>
      </c>
      <c r="M25" s="236"/>
      <c r="N25" s="236">
        <v>0</v>
      </c>
      <c r="O25" s="236">
        <v>3.1699999999999999E-2</v>
      </c>
      <c r="P25" s="236" t="s">
        <v>21</v>
      </c>
      <c r="S25" s="243">
        <v>1000</v>
      </c>
      <c r="T25" s="254">
        <v>0</v>
      </c>
      <c r="U25" s="193"/>
      <c r="V25" s="184"/>
      <c r="X25" s="249" t="s">
        <v>228</v>
      </c>
      <c r="Y25" s="250">
        <v>5</v>
      </c>
      <c r="Z25" s="261">
        <v>0</v>
      </c>
    </row>
    <row r="26" spans="1:26" ht="16" x14ac:dyDescent="0.2">
      <c r="A26" s="236" t="s">
        <v>46</v>
      </c>
      <c r="B26" s="236" t="s">
        <v>24</v>
      </c>
      <c r="C26" s="236" t="s">
        <v>18</v>
      </c>
      <c r="D26" s="236" t="s">
        <v>129</v>
      </c>
      <c r="E26" s="237">
        <v>274</v>
      </c>
      <c r="F26" s="237">
        <v>159</v>
      </c>
      <c r="G26" s="236" t="s">
        <v>21</v>
      </c>
      <c r="H26" s="236">
        <v>2.3199999999999998</v>
      </c>
      <c r="I26" s="236" t="s">
        <v>20</v>
      </c>
      <c r="J26" s="237">
        <v>2000000</v>
      </c>
      <c r="K26" s="237">
        <v>1540000</v>
      </c>
      <c r="L26" s="236">
        <v>2.56</v>
      </c>
      <c r="M26" s="236"/>
      <c r="N26" s="236">
        <v>0</v>
      </c>
      <c r="O26" s="236">
        <v>5.9299999999999999E-2</v>
      </c>
      <c r="P26" s="236" t="s">
        <v>21</v>
      </c>
      <c r="S26" s="48" t="s">
        <v>271</v>
      </c>
      <c r="T26" s="48"/>
      <c r="U26" s="48"/>
      <c r="V26" s="48"/>
      <c r="X26" s="249" t="s">
        <v>229</v>
      </c>
      <c r="Y26" s="250">
        <v>5</v>
      </c>
      <c r="Z26" s="261">
        <v>0</v>
      </c>
    </row>
    <row r="27" spans="1:26" ht="16" x14ac:dyDescent="0.2">
      <c r="A27" s="236" t="s">
        <v>47</v>
      </c>
      <c r="B27" s="236" t="s">
        <v>24</v>
      </c>
      <c r="C27" s="236" t="s">
        <v>18</v>
      </c>
      <c r="D27" s="236" t="s">
        <v>129</v>
      </c>
      <c r="E27" s="237">
        <v>173</v>
      </c>
      <c r="F27" s="237">
        <v>90.4</v>
      </c>
      <c r="G27" s="236" t="s">
        <v>21</v>
      </c>
      <c r="H27" s="236">
        <v>2.3199999999999998</v>
      </c>
      <c r="I27" s="236" t="s">
        <v>20</v>
      </c>
      <c r="J27" s="237">
        <v>2040000</v>
      </c>
      <c r="K27" s="237">
        <v>1580000</v>
      </c>
      <c r="L27" s="236">
        <v>2.56</v>
      </c>
      <c r="M27" s="236"/>
      <c r="N27" s="236">
        <v>0</v>
      </c>
      <c r="O27" s="236">
        <v>2.8799999999999999E-2</v>
      </c>
      <c r="P27" s="236" t="s">
        <v>21</v>
      </c>
      <c r="X27" s="249" t="s">
        <v>230</v>
      </c>
      <c r="Y27" s="250">
        <v>5</v>
      </c>
      <c r="Z27" s="261">
        <v>0</v>
      </c>
    </row>
    <row r="28" spans="1:26" ht="16" x14ac:dyDescent="0.2">
      <c r="A28" s="236" t="s">
        <v>48</v>
      </c>
      <c r="B28" s="236" t="s">
        <v>24</v>
      </c>
      <c r="C28" s="236" t="s">
        <v>18</v>
      </c>
      <c r="D28" s="236" t="s">
        <v>129</v>
      </c>
      <c r="E28" s="237">
        <v>145</v>
      </c>
      <c r="F28" s="237">
        <v>127</v>
      </c>
      <c r="G28" s="236" t="s">
        <v>21</v>
      </c>
      <c r="H28" s="236">
        <v>2.3199999999999998</v>
      </c>
      <c r="I28" s="236" t="s">
        <v>20</v>
      </c>
      <c r="J28" s="237">
        <v>1940000</v>
      </c>
      <c r="K28" s="237">
        <v>1650000</v>
      </c>
      <c r="L28" s="236">
        <v>2.57</v>
      </c>
      <c r="M28" s="236"/>
      <c r="N28" s="236">
        <v>0</v>
      </c>
      <c r="O28" s="236">
        <v>2.2800000000000001E-2</v>
      </c>
      <c r="P28" s="236" t="s">
        <v>21</v>
      </c>
      <c r="X28" s="249" t="s">
        <v>231</v>
      </c>
      <c r="Y28" s="250">
        <v>5</v>
      </c>
      <c r="Z28" s="261">
        <v>0</v>
      </c>
    </row>
    <row r="29" spans="1:26" ht="16" x14ac:dyDescent="0.2">
      <c r="A29" s="236" t="s">
        <v>16</v>
      </c>
      <c r="B29" s="236" t="s">
        <v>17</v>
      </c>
      <c r="C29" s="236" t="s">
        <v>18</v>
      </c>
      <c r="D29" s="236" t="s">
        <v>129</v>
      </c>
      <c r="E29" s="237">
        <v>15.5</v>
      </c>
      <c r="F29" s="237">
        <v>13.6</v>
      </c>
      <c r="G29" s="236">
        <v>0</v>
      </c>
      <c r="H29" s="236">
        <v>2.2999999999999998</v>
      </c>
      <c r="I29" s="236" t="s">
        <v>20</v>
      </c>
      <c r="J29" s="237">
        <v>2320</v>
      </c>
      <c r="K29" s="237">
        <v>1210</v>
      </c>
      <c r="L29" s="236">
        <v>2.57</v>
      </c>
      <c r="M29" s="236"/>
      <c r="N29" s="236">
        <v>0</v>
      </c>
      <c r="O29" s="236" t="s">
        <v>21</v>
      </c>
      <c r="P29" s="236" t="s">
        <v>21</v>
      </c>
      <c r="X29" s="249" t="s">
        <v>232</v>
      </c>
      <c r="Y29" s="250">
        <v>5</v>
      </c>
      <c r="Z29" s="261">
        <v>0</v>
      </c>
    </row>
    <row r="30" spans="1:26" ht="16" x14ac:dyDescent="0.2">
      <c r="A30" s="236" t="s">
        <v>81</v>
      </c>
      <c r="B30" s="236" t="s">
        <v>24</v>
      </c>
      <c r="C30" s="236" t="s">
        <v>18</v>
      </c>
      <c r="D30" s="236" t="s">
        <v>129</v>
      </c>
      <c r="E30" s="237">
        <v>160</v>
      </c>
      <c r="F30" s="237">
        <v>108</v>
      </c>
      <c r="G30" s="236" t="s">
        <v>21</v>
      </c>
      <c r="H30" s="236">
        <v>2.31</v>
      </c>
      <c r="I30" s="236" t="s">
        <v>20</v>
      </c>
      <c r="J30" s="237">
        <v>2120000</v>
      </c>
      <c r="K30" s="237">
        <v>1790000</v>
      </c>
      <c r="L30" s="236">
        <v>2.56</v>
      </c>
      <c r="M30" s="236"/>
      <c r="N30" s="236">
        <v>0</v>
      </c>
      <c r="O30" s="236">
        <v>2.3300000000000001E-2</v>
      </c>
      <c r="P30" s="236" t="s">
        <v>21</v>
      </c>
      <c r="X30" s="249" t="s">
        <v>259</v>
      </c>
      <c r="Y30" s="198">
        <v>5</v>
      </c>
      <c r="Z30" s="261">
        <v>0</v>
      </c>
    </row>
    <row r="31" spans="1:26" ht="16" x14ac:dyDescent="0.2">
      <c r="A31" s="236" t="s">
        <v>82</v>
      </c>
      <c r="B31" s="236" t="s">
        <v>24</v>
      </c>
      <c r="C31" s="236" t="s">
        <v>18</v>
      </c>
      <c r="D31" s="236" t="s">
        <v>129</v>
      </c>
      <c r="E31" s="237">
        <v>155</v>
      </c>
      <c r="F31" s="237">
        <v>109</v>
      </c>
      <c r="G31" s="236" t="s">
        <v>21</v>
      </c>
      <c r="H31" s="236">
        <v>2.2999999999999998</v>
      </c>
      <c r="I31" s="236" t="s">
        <v>20</v>
      </c>
      <c r="J31" s="237">
        <v>1980000</v>
      </c>
      <c r="K31" s="237">
        <v>1570000</v>
      </c>
      <c r="L31" s="236">
        <v>2.56</v>
      </c>
      <c r="M31" s="236"/>
      <c r="N31" s="236">
        <v>0</v>
      </c>
      <c r="O31" s="236">
        <v>2.4799999999999999E-2</v>
      </c>
      <c r="P31" s="236" t="s">
        <v>21</v>
      </c>
      <c r="X31" s="249" t="s">
        <v>260</v>
      </c>
      <c r="Y31" s="198">
        <v>5</v>
      </c>
      <c r="Z31" s="261">
        <v>0</v>
      </c>
    </row>
    <row r="32" spans="1:26" ht="16" x14ac:dyDescent="0.2">
      <c r="A32" s="236" t="s">
        <v>83</v>
      </c>
      <c r="B32" s="236" t="s">
        <v>24</v>
      </c>
      <c r="C32" s="236" t="s">
        <v>18</v>
      </c>
      <c r="D32" s="236" t="s">
        <v>129</v>
      </c>
      <c r="E32" s="237">
        <v>72.3</v>
      </c>
      <c r="F32" s="237">
        <v>86.8</v>
      </c>
      <c r="G32" s="236" t="s">
        <v>21</v>
      </c>
      <c r="H32" s="236">
        <v>2.2999999999999998</v>
      </c>
      <c r="I32" s="236" t="s">
        <v>20</v>
      </c>
      <c r="J32" s="237">
        <v>2080000</v>
      </c>
      <c r="K32" s="237">
        <v>1940000</v>
      </c>
      <c r="L32" s="236">
        <v>2.57</v>
      </c>
      <c r="M32" s="236"/>
      <c r="N32" s="236">
        <v>0</v>
      </c>
      <c r="O32" s="236" t="s">
        <v>25</v>
      </c>
      <c r="P32" s="236" t="s">
        <v>21</v>
      </c>
      <c r="X32" s="249" t="s">
        <v>261</v>
      </c>
      <c r="Y32" s="198">
        <v>5</v>
      </c>
      <c r="Z32" s="261">
        <v>0</v>
      </c>
    </row>
    <row r="33" spans="1:26" ht="16" x14ac:dyDescent="0.2">
      <c r="A33" s="236" t="s">
        <v>84</v>
      </c>
      <c r="B33" s="236" t="s">
        <v>24</v>
      </c>
      <c r="C33" s="236" t="s">
        <v>18</v>
      </c>
      <c r="D33" s="236" t="s">
        <v>129</v>
      </c>
      <c r="E33" s="237">
        <v>227</v>
      </c>
      <c r="F33" s="237">
        <v>112</v>
      </c>
      <c r="G33" s="236" t="s">
        <v>21</v>
      </c>
      <c r="H33" s="236">
        <v>2.31</v>
      </c>
      <c r="I33" s="236" t="s">
        <v>20</v>
      </c>
      <c r="J33" s="237">
        <v>2080000</v>
      </c>
      <c r="K33" s="237">
        <v>1540000</v>
      </c>
      <c r="L33" s="236">
        <v>2.56</v>
      </c>
      <c r="M33" s="236"/>
      <c r="N33" s="236">
        <v>0</v>
      </c>
      <c r="O33" s="236">
        <v>4.3099999999999999E-2</v>
      </c>
      <c r="P33" s="236" t="s">
        <v>21</v>
      </c>
      <c r="X33" s="249" t="s">
        <v>262</v>
      </c>
      <c r="Y33" s="198">
        <v>5</v>
      </c>
      <c r="Z33" s="261">
        <v>0</v>
      </c>
    </row>
    <row r="34" spans="1:26" ht="16" x14ac:dyDescent="0.2">
      <c r="A34" s="236" t="s">
        <v>85</v>
      </c>
      <c r="B34" s="236" t="s">
        <v>24</v>
      </c>
      <c r="C34" s="236" t="s">
        <v>18</v>
      </c>
      <c r="D34" s="236" t="s">
        <v>129</v>
      </c>
      <c r="E34" s="237">
        <v>163</v>
      </c>
      <c r="F34" s="237">
        <v>94.3</v>
      </c>
      <c r="G34" s="236" t="s">
        <v>21</v>
      </c>
      <c r="H34" s="236">
        <v>2.3199999999999998</v>
      </c>
      <c r="I34" s="236" t="s">
        <v>20</v>
      </c>
      <c r="J34" s="237">
        <v>2030000</v>
      </c>
      <c r="K34" s="237">
        <v>1430000</v>
      </c>
      <c r="L34" s="236">
        <v>2.57</v>
      </c>
      <c r="M34" s="236"/>
      <c r="N34" s="236">
        <v>0</v>
      </c>
      <c r="O34" s="236">
        <v>2.5999999999999999E-2</v>
      </c>
      <c r="P34" s="236" t="s">
        <v>21</v>
      </c>
      <c r="X34" s="249" t="s">
        <v>263</v>
      </c>
      <c r="Y34" s="198">
        <v>5</v>
      </c>
      <c r="Z34" s="261">
        <v>0</v>
      </c>
    </row>
    <row r="35" spans="1:26" ht="16" x14ac:dyDescent="0.2">
      <c r="A35" s="236" t="s">
        <v>86</v>
      </c>
      <c r="B35" s="236" t="s">
        <v>24</v>
      </c>
      <c r="C35" s="236" t="s">
        <v>18</v>
      </c>
      <c r="D35" s="236" t="s">
        <v>129</v>
      </c>
      <c r="E35" s="237">
        <v>150</v>
      </c>
      <c r="F35" s="237">
        <v>82.1</v>
      </c>
      <c r="G35" s="236" t="s">
        <v>21</v>
      </c>
      <c r="H35" s="236">
        <v>2.3199999999999998</v>
      </c>
      <c r="I35" s="236" t="s">
        <v>20</v>
      </c>
      <c r="J35" s="237">
        <v>2090000</v>
      </c>
      <c r="K35" s="237">
        <v>1640000</v>
      </c>
      <c r="L35" s="236">
        <v>2.56</v>
      </c>
      <c r="M35" s="236"/>
      <c r="N35" s="236">
        <v>0</v>
      </c>
      <c r="O35" s="236">
        <v>2.1100000000000001E-2</v>
      </c>
      <c r="P35" s="236" t="s">
        <v>21</v>
      </c>
      <c r="X35" s="249" t="s">
        <v>264</v>
      </c>
      <c r="Y35" s="198">
        <v>5</v>
      </c>
      <c r="Z35" s="261">
        <v>0</v>
      </c>
    </row>
    <row r="36" spans="1:26" ht="16" x14ac:dyDescent="0.2">
      <c r="A36" s="236" t="s">
        <v>87</v>
      </c>
      <c r="B36" s="236" t="s">
        <v>24</v>
      </c>
      <c r="C36" s="236" t="s">
        <v>18</v>
      </c>
      <c r="D36" s="236" t="s">
        <v>129</v>
      </c>
      <c r="E36" s="237">
        <v>139</v>
      </c>
      <c r="F36" s="237">
        <v>127</v>
      </c>
      <c r="G36" s="236" t="s">
        <v>21</v>
      </c>
      <c r="H36" s="236">
        <v>2.33</v>
      </c>
      <c r="I36" s="236" t="s">
        <v>20</v>
      </c>
      <c r="J36" s="237">
        <v>2050000</v>
      </c>
      <c r="K36" s="237">
        <v>1770000</v>
      </c>
      <c r="L36" s="236">
        <v>2.57</v>
      </c>
      <c r="M36" s="236"/>
      <c r="N36" s="236">
        <v>0</v>
      </c>
      <c r="O36" s="236">
        <v>1.9E-2</v>
      </c>
      <c r="P36" s="236" t="s">
        <v>21</v>
      </c>
      <c r="X36" s="249" t="s">
        <v>265</v>
      </c>
      <c r="Y36" s="198">
        <v>5</v>
      </c>
      <c r="Z36" s="261">
        <v>0</v>
      </c>
    </row>
    <row r="37" spans="1:26" ht="16" x14ac:dyDescent="0.2">
      <c r="A37" s="236" t="s">
        <v>88</v>
      </c>
      <c r="B37" s="236" t="s">
        <v>24</v>
      </c>
      <c r="C37" s="236" t="s">
        <v>18</v>
      </c>
      <c r="D37" s="236" t="s">
        <v>129</v>
      </c>
      <c r="E37" s="237">
        <v>186</v>
      </c>
      <c r="F37" s="237">
        <v>188</v>
      </c>
      <c r="G37" s="236" t="s">
        <v>21</v>
      </c>
      <c r="H37" s="236">
        <v>2.2999999999999998</v>
      </c>
      <c r="I37" s="236" t="s">
        <v>20</v>
      </c>
      <c r="J37" s="237">
        <v>2040000</v>
      </c>
      <c r="K37" s="237">
        <v>1430000</v>
      </c>
      <c r="L37" s="236">
        <v>2.56</v>
      </c>
      <c r="M37" s="236"/>
      <c r="N37" s="236">
        <v>0</v>
      </c>
      <c r="O37" s="236">
        <v>3.2399999999999998E-2</v>
      </c>
      <c r="P37" s="236" t="s">
        <v>21</v>
      </c>
      <c r="X37" s="249" t="s">
        <v>266</v>
      </c>
      <c r="Y37" s="198">
        <v>5</v>
      </c>
      <c r="Z37" s="261">
        <v>0</v>
      </c>
    </row>
    <row r="38" spans="1:26" ht="16" x14ac:dyDescent="0.2">
      <c r="A38" s="236" t="s">
        <v>89</v>
      </c>
      <c r="B38" s="236" t="s">
        <v>24</v>
      </c>
      <c r="C38" s="236" t="s">
        <v>18</v>
      </c>
      <c r="D38" s="236" t="s">
        <v>129</v>
      </c>
      <c r="E38" s="237">
        <v>191</v>
      </c>
      <c r="F38" s="237">
        <v>103</v>
      </c>
      <c r="G38" s="236" t="s">
        <v>21</v>
      </c>
      <c r="H38" s="236">
        <v>2.3199999999999998</v>
      </c>
      <c r="I38" s="236" t="s">
        <v>20</v>
      </c>
      <c r="J38" s="237">
        <v>2080000</v>
      </c>
      <c r="K38" s="237">
        <v>1590000</v>
      </c>
      <c r="L38" s="236">
        <v>2.56</v>
      </c>
      <c r="M38" s="236"/>
      <c r="N38" s="236">
        <v>0</v>
      </c>
      <c r="O38" s="236">
        <v>3.3000000000000002E-2</v>
      </c>
      <c r="P38" s="236" t="s">
        <v>21</v>
      </c>
      <c r="X38" s="249" t="s">
        <v>267</v>
      </c>
      <c r="Y38" s="198">
        <v>5</v>
      </c>
      <c r="Z38" s="261">
        <v>0</v>
      </c>
    </row>
    <row r="39" spans="1:26" ht="16" x14ac:dyDescent="0.2">
      <c r="A39" s="236" t="s">
        <v>90</v>
      </c>
      <c r="B39" s="236" t="s">
        <v>24</v>
      </c>
      <c r="C39" s="236" t="s">
        <v>18</v>
      </c>
      <c r="D39" s="236" t="s">
        <v>129</v>
      </c>
      <c r="E39" s="237">
        <v>129</v>
      </c>
      <c r="F39" s="237">
        <v>96.7</v>
      </c>
      <c r="G39" s="236" t="s">
        <v>21</v>
      </c>
      <c r="H39" s="236">
        <v>2.3199999999999998</v>
      </c>
      <c r="I39" s="236" t="s">
        <v>20</v>
      </c>
      <c r="J39" s="237">
        <v>2110000</v>
      </c>
      <c r="K39" s="237">
        <v>1510000</v>
      </c>
      <c r="L39" s="236">
        <v>2.56</v>
      </c>
      <c r="M39" s="236"/>
      <c r="N39" s="236">
        <v>0</v>
      </c>
      <c r="O39" s="236">
        <v>1.4800000000000001E-2</v>
      </c>
      <c r="P39" s="236" t="s">
        <v>21</v>
      </c>
      <c r="X39" s="249" t="s">
        <v>268</v>
      </c>
      <c r="Y39" s="198">
        <v>5</v>
      </c>
      <c r="Z39" s="261">
        <v>0</v>
      </c>
    </row>
    <row r="40" spans="1:26" ht="16" x14ac:dyDescent="0.2">
      <c r="A40" s="236" t="s">
        <v>91</v>
      </c>
      <c r="B40" s="236" t="s">
        <v>24</v>
      </c>
      <c r="C40" s="236" t="s">
        <v>18</v>
      </c>
      <c r="D40" s="236" t="s">
        <v>129</v>
      </c>
      <c r="E40" s="237">
        <v>212</v>
      </c>
      <c r="F40" s="237">
        <v>200</v>
      </c>
      <c r="G40" s="236" t="s">
        <v>21</v>
      </c>
      <c r="H40" s="236">
        <v>2.2999999999999998</v>
      </c>
      <c r="I40" s="236" t="s">
        <v>20</v>
      </c>
      <c r="J40" s="237">
        <v>1990000</v>
      </c>
      <c r="K40" s="237">
        <v>1460000</v>
      </c>
      <c r="L40" s="236">
        <v>2.57</v>
      </c>
      <c r="M40" s="236"/>
      <c r="N40" s="236">
        <v>0</v>
      </c>
      <c r="O40" s="236">
        <v>4.1500000000000002E-2</v>
      </c>
      <c r="P40" s="236" t="s">
        <v>21</v>
      </c>
      <c r="X40" s="249" t="s">
        <v>269</v>
      </c>
      <c r="Y40" s="198">
        <v>5</v>
      </c>
      <c r="Z40" s="261">
        <v>0</v>
      </c>
    </row>
    <row r="41" spans="1:26" ht="16" x14ac:dyDescent="0.2">
      <c r="A41" s="236" t="s">
        <v>92</v>
      </c>
      <c r="B41" s="236" t="s">
        <v>24</v>
      </c>
      <c r="C41" s="236" t="s">
        <v>18</v>
      </c>
      <c r="D41" s="236" t="s">
        <v>129</v>
      </c>
      <c r="E41" s="237">
        <v>734</v>
      </c>
      <c r="F41" s="237">
        <v>707</v>
      </c>
      <c r="G41" s="236" t="s">
        <v>21</v>
      </c>
      <c r="H41" s="236">
        <v>2.2999999999999998</v>
      </c>
      <c r="I41" s="236" t="s">
        <v>20</v>
      </c>
      <c r="J41" s="237">
        <v>2020000</v>
      </c>
      <c r="K41" s="237">
        <v>1350000</v>
      </c>
      <c r="L41" s="236">
        <v>2.56</v>
      </c>
      <c r="M41" s="236"/>
      <c r="N41" s="236">
        <v>0</v>
      </c>
      <c r="O41" s="236">
        <v>0.192</v>
      </c>
      <c r="P41" s="236" t="s">
        <v>21</v>
      </c>
      <c r="X41" s="249" t="s">
        <v>270</v>
      </c>
      <c r="Y41" s="198">
        <v>5</v>
      </c>
      <c r="Z41" s="261">
        <v>0</v>
      </c>
    </row>
    <row r="42" spans="1:26" x14ac:dyDescent="0.2">
      <c r="A42" s="236" t="s">
        <v>16</v>
      </c>
      <c r="B42" s="236" t="s">
        <v>17</v>
      </c>
      <c r="C42" s="236" t="s">
        <v>18</v>
      </c>
      <c r="D42" s="236" t="s">
        <v>129</v>
      </c>
      <c r="E42" s="237">
        <v>10.3</v>
      </c>
      <c r="F42" s="237">
        <v>13.3</v>
      </c>
      <c r="G42" s="236">
        <v>0</v>
      </c>
      <c r="H42" s="236">
        <v>2.33</v>
      </c>
      <c r="I42" s="236" t="s">
        <v>20</v>
      </c>
      <c r="J42" s="237">
        <v>3050</v>
      </c>
      <c r="K42" s="237">
        <v>1070</v>
      </c>
      <c r="L42" s="236">
        <v>2.56</v>
      </c>
      <c r="M42" s="236"/>
      <c r="N42" s="236">
        <v>0</v>
      </c>
      <c r="O42" s="236" t="s">
        <v>21</v>
      </c>
      <c r="P42" s="236" t="s">
        <v>21</v>
      </c>
      <c r="X42" s="169" t="s">
        <v>105</v>
      </c>
      <c r="Y42" s="229">
        <v>1</v>
      </c>
      <c r="Z42" s="261">
        <v>0</v>
      </c>
    </row>
    <row r="43" spans="1:26" x14ac:dyDescent="0.2">
      <c r="A43" s="236" t="s">
        <v>93</v>
      </c>
      <c r="B43" s="236" t="s">
        <v>24</v>
      </c>
      <c r="C43" s="236" t="s">
        <v>18</v>
      </c>
      <c r="D43" s="236" t="s">
        <v>129</v>
      </c>
      <c r="E43" s="237">
        <v>51.7</v>
      </c>
      <c r="F43" s="237">
        <v>47.5</v>
      </c>
      <c r="G43" s="236" t="s">
        <v>21</v>
      </c>
      <c r="H43" s="236">
        <v>2.2999999999999998</v>
      </c>
      <c r="I43" s="236" t="s">
        <v>20</v>
      </c>
      <c r="J43" s="237">
        <v>2000000</v>
      </c>
      <c r="K43" s="237">
        <v>1470000</v>
      </c>
      <c r="L43" s="236">
        <v>2.57</v>
      </c>
      <c r="M43" s="236"/>
      <c r="N43" s="236">
        <v>0</v>
      </c>
      <c r="O43" s="236" t="s">
        <v>25</v>
      </c>
      <c r="P43" s="236" t="s">
        <v>21</v>
      </c>
      <c r="X43" s="169" t="s">
        <v>106</v>
      </c>
      <c r="Y43" s="229">
        <v>1</v>
      </c>
      <c r="Z43" s="261">
        <v>0</v>
      </c>
    </row>
    <row r="44" spans="1:26" x14ac:dyDescent="0.2">
      <c r="A44" s="236" t="s">
        <v>94</v>
      </c>
      <c r="B44" s="236" t="s">
        <v>24</v>
      </c>
      <c r="C44" s="236" t="s">
        <v>18</v>
      </c>
      <c r="D44" s="236" t="s">
        <v>129</v>
      </c>
      <c r="E44" s="237">
        <v>207</v>
      </c>
      <c r="F44" s="237">
        <v>103</v>
      </c>
      <c r="G44" s="236" t="s">
        <v>21</v>
      </c>
      <c r="H44" s="236">
        <v>2.3199999999999998</v>
      </c>
      <c r="I44" s="236" t="s">
        <v>20</v>
      </c>
      <c r="J44" s="237">
        <v>2050000</v>
      </c>
      <c r="K44" s="237">
        <v>1450000</v>
      </c>
      <c r="L44" s="236">
        <v>2.56</v>
      </c>
      <c r="M44" s="236"/>
      <c r="N44" s="236">
        <v>0</v>
      </c>
      <c r="O44" s="236">
        <v>3.8199999999999998E-2</v>
      </c>
      <c r="P44" s="236" t="s">
        <v>21</v>
      </c>
      <c r="X44" s="169" t="s">
        <v>107</v>
      </c>
      <c r="Y44" s="229">
        <v>1</v>
      </c>
      <c r="Z44" s="261">
        <v>0</v>
      </c>
    </row>
    <row r="45" spans="1:26" x14ac:dyDescent="0.2">
      <c r="A45" s="236" t="s">
        <v>95</v>
      </c>
      <c r="B45" s="236" t="s">
        <v>24</v>
      </c>
      <c r="C45" s="236" t="s">
        <v>18</v>
      </c>
      <c r="D45" s="236" t="s">
        <v>129</v>
      </c>
      <c r="E45" s="237">
        <v>258</v>
      </c>
      <c r="F45" s="237">
        <v>142</v>
      </c>
      <c r="G45" s="236" t="s">
        <v>21</v>
      </c>
      <c r="H45" s="236">
        <v>2.31</v>
      </c>
      <c r="I45" s="236" t="s">
        <v>20</v>
      </c>
      <c r="J45" s="237">
        <v>2000000</v>
      </c>
      <c r="K45" s="237">
        <v>1590000</v>
      </c>
      <c r="L45" s="236">
        <v>2.56</v>
      </c>
      <c r="M45" s="236"/>
      <c r="N45" s="236">
        <v>0</v>
      </c>
      <c r="O45" s="236">
        <v>5.4600000000000003E-2</v>
      </c>
      <c r="P45" s="236" t="s">
        <v>21</v>
      </c>
      <c r="X45" s="169" t="s">
        <v>108</v>
      </c>
      <c r="Y45" s="229">
        <v>1</v>
      </c>
      <c r="Z45" s="261">
        <v>0</v>
      </c>
    </row>
    <row r="46" spans="1:26" x14ac:dyDescent="0.2">
      <c r="A46" s="236" t="s">
        <v>96</v>
      </c>
      <c r="B46" s="236" t="s">
        <v>24</v>
      </c>
      <c r="C46" s="236" t="s">
        <v>18</v>
      </c>
      <c r="D46" s="236" t="s">
        <v>129</v>
      </c>
      <c r="E46" s="237">
        <v>209</v>
      </c>
      <c r="F46" s="237">
        <v>200</v>
      </c>
      <c r="G46" s="236" t="s">
        <v>21</v>
      </c>
      <c r="H46" s="236">
        <v>2.3199999999999998</v>
      </c>
      <c r="I46" s="236" t="s">
        <v>20</v>
      </c>
      <c r="J46" s="237">
        <v>2000000</v>
      </c>
      <c r="K46" s="237">
        <v>1750000</v>
      </c>
      <c r="L46" s="236">
        <v>2.57</v>
      </c>
      <c r="M46" s="236"/>
      <c r="N46" s="236">
        <v>0</v>
      </c>
      <c r="O46" s="236">
        <v>4.02E-2</v>
      </c>
      <c r="P46" s="236" t="s">
        <v>21</v>
      </c>
      <c r="X46" s="169" t="s">
        <v>109</v>
      </c>
      <c r="Y46" s="229">
        <v>1</v>
      </c>
      <c r="Z46" s="261">
        <v>0</v>
      </c>
    </row>
    <row r="47" spans="1:26" x14ac:dyDescent="0.2">
      <c r="A47" s="236" t="s">
        <v>97</v>
      </c>
      <c r="B47" s="236" t="s">
        <v>24</v>
      </c>
      <c r="C47" s="236" t="s">
        <v>18</v>
      </c>
      <c r="D47" s="236" t="s">
        <v>129</v>
      </c>
      <c r="E47" s="237">
        <v>227</v>
      </c>
      <c r="F47" s="237">
        <v>207</v>
      </c>
      <c r="G47" s="236" t="s">
        <v>21</v>
      </c>
      <c r="H47" s="236">
        <v>2.33</v>
      </c>
      <c r="I47" s="236" t="s">
        <v>20</v>
      </c>
      <c r="J47" s="237">
        <v>1990000</v>
      </c>
      <c r="K47" s="237">
        <v>1720000</v>
      </c>
      <c r="L47" s="236">
        <v>2.57</v>
      </c>
      <c r="M47" s="236"/>
      <c r="N47" s="236">
        <v>0</v>
      </c>
      <c r="O47" s="236">
        <v>4.58E-2</v>
      </c>
      <c r="P47" s="236" t="s">
        <v>21</v>
      </c>
      <c r="X47" s="169" t="s">
        <v>110</v>
      </c>
      <c r="Y47" s="229">
        <v>1</v>
      </c>
      <c r="Z47" s="261">
        <v>0</v>
      </c>
    </row>
    <row r="48" spans="1:26" x14ac:dyDescent="0.2">
      <c r="A48" s="236" t="s">
        <v>98</v>
      </c>
      <c r="B48" s="236" t="s">
        <v>24</v>
      </c>
      <c r="C48" s="236" t="s">
        <v>18</v>
      </c>
      <c r="D48" s="236" t="s">
        <v>129</v>
      </c>
      <c r="E48" s="237">
        <v>171</v>
      </c>
      <c r="F48" s="237">
        <v>94.2</v>
      </c>
      <c r="G48" s="236" t="s">
        <v>21</v>
      </c>
      <c r="H48" s="236">
        <v>2.3199999999999998</v>
      </c>
      <c r="I48" s="236" t="s">
        <v>20</v>
      </c>
      <c r="J48" s="237">
        <v>2070000</v>
      </c>
      <c r="K48" s="237">
        <v>1670000</v>
      </c>
      <c r="L48" s="236">
        <v>2.56</v>
      </c>
      <c r="M48" s="236"/>
      <c r="N48" s="236">
        <v>0</v>
      </c>
      <c r="O48" s="236">
        <v>2.7300000000000001E-2</v>
      </c>
      <c r="P48" s="236" t="s">
        <v>21</v>
      </c>
      <c r="X48" s="169" t="s">
        <v>111</v>
      </c>
      <c r="Y48" s="229">
        <v>1</v>
      </c>
      <c r="Z48" s="261">
        <v>0</v>
      </c>
    </row>
    <row r="49" spans="1:26" x14ac:dyDescent="0.2">
      <c r="A49" s="236" t="s">
        <v>99</v>
      </c>
      <c r="B49" s="236" t="s">
        <v>24</v>
      </c>
      <c r="C49" s="236" t="s">
        <v>18</v>
      </c>
      <c r="D49" s="236" t="s">
        <v>129</v>
      </c>
      <c r="E49" s="237">
        <v>124</v>
      </c>
      <c r="F49" s="237">
        <v>86.9</v>
      </c>
      <c r="G49" s="236" t="s">
        <v>21</v>
      </c>
      <c r="H49" s="236">
        <v>2.3199999999999998</v>
      </c>
      <c r="I49" s="236" t="s">
        <v>20</v>
      </c>
      <c r="J49" s="237">
        <v>2010000</v>
      </c>
      <c r="K49" s="237">
        <v>1700000</v>
      </c>
      <c r="L49" s="236">
        <v>2.56</v>
      </c>
      <c r="M49" s="236"/>
      <c r="N49" s="236">
        <v>0</v>
      </c>
      <c r="O49" s="236">
        <v>1.5100000000000001E-2</v>
      </c>
      <c r="P49" s="236" t="s">
        <v>21</v>
      </c>
      <c r="X49" s="169" t="s">
        <v>112</v>
      </c>
      <c r="Y49" s="229">
        <v>1</v>
      </c>
      <c r="Z49" s="261">
        <v>0</v>
      </c>
    </row>
    <row r="50" spans="1:26" x14ac:dyDescent="0.2">
      <c r="A50" s="236" t="s">
        <v>100</v>
      </c>
      <c r="B50" s="236" t="s">
        <v>24</v>
      </c>
      <c r="C50" s="236" t="s">
        <v>18</v>
      </c>
      <c r="D50" s="236" t="s">
        <v>129</v>
      </c>
      <c r="E50" s="237">
        <v>160</v>
      </c>
      <c r="F50" s="237">
        <v>120</v>
      </c>
      <c r="G50" s="236" t="s">
        <v>21</v>
      </c>
      <c r="H50" s="236">
        <v>2.3199999999999998</v>
      </c>
      <c r="I50" s="236" t="s">
        <v>20</v>
      </c>
      <c r="J50" s="237">
        <v>2040000</v>
      </c>
      <c r="K50" s="237">
        <v>1390000</v>
      </c>
      <c r="L50" s="236">
        <v>2.56</v>
      </c>
      <c r="M50" s="236"/>
      <c r="N50" s="236">
        <v>0</v>
      </c>
      <c r="O50" s="236">
        <v>2.5000000000000001E-2</v>
      </c>
      <c r="P50" s="236" t="s">
        <v>21</v>
      </c>
      <c r="X50" s="169" t="s">
        <v>113</v>
      </c>
      <c r="Y50" s="229">
        <v>1</v>
      </c>
      <c r="Z50" s="261">
        <v>0</v>
      </c>
    </row>
    <row r="51" spans="1:26" x14ac:dyDescent="0.2">
      <c r="A51" s="236" t="s">
        <v>101</v>
      </c>
      <c r="B51" s="236" t="s">
        <v>24</v>
      </c>
      <c r="C51" s="236" t="s">
        <v>18</v>
      </c>
      <c r="D51" s="236" t="s">
        <v>129</v>
      </c>
      <c r="E51" s="237">
        <v>196</v>
      </c>
      <c r="F51" s="237">
        <v>154</v>
      </c>
      <c r="G51" s="236" t="s">
        <v>21</v>
      </c>
      <c r="H51" s="236">
        <v>2.3199999999999998</v>
      </c>
      <c r="I51" s="236" t="s">
        <v>20</v>
      </c>
      <c r="J51" s="237">
        <v>2060000</v>
      </c>
      <c r="K51" s="237">
        <v>1380000</v>
      </c>
      <c r="L51" s="236">
        <v>2.57</v>
      </c>
      <c r="M51" s="236"/>
      <c r="N51" s="236">
        <v>0</v>
      </c>
      <c r="O51" s="236">
        <v>3.4799999999999998E-2</v>
      </c>
      <c r="P51" s="236" t="s">
        <v>21</v>
      </c>
      <c r="X51" s="169" t="s">
        <v>114</v>
      </c>
      <c r="Y51" s="229">
        <v>1</v>
      </c>
      <c r="Z51" s="261">
        <v>0</v>
      </c>
    </row>
    <row r="52" spans="1:26" x14ac:dyDescent="0.2">
      <c r="A52" s="236" t="s">
        <v>102</v>
      </c>
      <c r="B52" s="236" t="s">
        <v>24</v>
      </c>
      <c r="C52" s="236" t="s">
        <v>18</v>
      </c>
      <c r="D52" s="236" t="s">
        <v>129</v>
      </c>
      <c r="E52" s="237">
        <v>171</v>
      </c>
      <c r="F52" s="237">
        <v>80.8</v>
      </c>
      <c r="G52" s="236" t="s">
        <v>21</v>
      </c>
      <c r="H52" s="236">
        <v>2.31</v>
      </c>
      <c r="I52" s="236" t="s">
        <v>20</v>
      </c>
      <c r="J52" s="237">
        <v>2000000</v>
      </c>
      <c r="K52" s="237">
        <v>1380000</v>
      </c>
      <c r="L52" s="236">
        <v>2.57</v>
      </c>
      <c r="M52" s="236"/>
      <c r="N52" s="236">
        <v>0</v>
      </c>
      <c r="O52" s="236">
        <v>2.9000000000000001E-2</v>
      </c>
      <c r="P52" s="236" t="s">
        <v>21</v>
      </c>
      <c r="X52" s="169" t="s">
        <v>115</v>
      </c>
      <c r="Y52" s="229">
        <v>1</v>
      </c>
      <c r="Z52" s="261">
        <v>0</v>
      </c>
    </row>
    <row r="53" spans="1:26" x14ac:dyDescent="0.2">
      <c r="A53" s="236" t="s">
        <v>103</v>
      </c>
      <c r="B53" s="236" t="s">
        <v>24</v>
      </c>
      <c r="C53" s="236" t="s">
        <v>18</v>
      </c>
      <c r="D53" s="236" t="s">
        <v>129</v>
      </c>
      <c r="E53" s="237">
        <v>109</v>
      </c>
      <c r="F53" s="237">
        <v>113</v>
      </c>
      <c r="G53" s="236" t="s">
        <v>21</v>
      </c>
      <c r="H53" s="236">
        <v>2.33</v>
      </c>
      <c r="I53" s="236" t="s">
        <v>20</v>
      </c>
      <c r="J53" s="237">
        <v>1990000</v>
      </c>
      <c r="K53" s="237">
        <v>1780000</v>
      </c>
      <c r="L53" s="236">
        <v>2.57</v>
      </c>
      <c r="M53" s="236"/>
      <c r="N53" s="236">
        <v>0</v>
      </c>
      <c r="O53" s="236">
        <v>1.09E-2</v>
      </c>
      <c r="P53" s="236" t="s">
        <v>21</v>
      </c>
      <c r="X53" s="169" t="s">
        <v>116</v>
      </c>
      <c r="Y53" s="229">
        <v>1</v>
      </c>
      <c r="Z53" s="261">
        <v>0</v>
      </c>
    </row>
    <row r="54" spans="1:26" x14ac:dyDescent="0.2">
      <c r="A54" s="236" t="s">
        <v>104</v>
      </c>
      <c r="B54" s="236" t="s">
        <v>24</v>
      </c>
      <c r="C54" s="236" t="s">
        <v>18</v>
      </c>
      <c r="D54" s="236" t="s">
        <v>129</v>
      </c>
      <c r="E54" s="237">
        <v>111</v>
      </c>
      <c r="F54" s="237">
        <v>107</v>
      </c>
      <c r="G54" s="236" t="s">
        <v>21</v>
      </c>
      <c r="H54" s="236">
        <v>2.33</v>
      </c>
      <c r="I54" s="236" t="s">
        <v>20</v>
      </c>
      <c r="J54" s="237">
        <v>2070000</v>
      </c>
      <c r="K54" s="237">
        <v>1870000</v>
      </c>
      <c r="L54" s="236">
        <v>2.57</v>
      </c>
      <c r="M54" s="236"/>
      <c r="N54" s="236">
        <v>0</v>
      </c>
      <c r="O54" s="236">
        <v>1.0500000000000001E-2</v>
      </c>
      <c r="P54" s="236" t="s">
        <v>21</v>
      </c>
      <c r="X54" s="169" t="s">
        <v>117</v>
      </c>
      <c r="Y54" s="229">
        <v>1</v>
      </c>
      <c r="Z54" s="261">
        <v>0</v>
      </c>
    </row>
    <row r="55" spans="1:26" x14ac:dyDescent="0.2">
      <c r="A55" s="236" t="s">
        <v>16</v>
      </c>
      <c r="B55" s="236" t="s">
        <v>17</v>
      </c>
      <c r="C55" s="236" t="s">
        <v>18</v>
      </c>
      <c r="D55" s="236" t="s">
        <v>129</v>
      </c>
      <c r="E55" s="237">
        <v>10.3</v>
      </c>
      <c r="F55" s="237">
        <v>7.5</v>
      </c>
      <c r="G55" s="236">
        <v>0</v>
      </c>
      <c r="H55" s="236">
        <v>2.31</v>
      </c>
      <c r="I55" s="236" t="s">
        <v>20</v>
      </c>
      <c r="J55" s="237">
        <v>2490</v>
      </c>
      <c r="K55" s="237">
        <v>1020</v>
      </c>
      <c r="L55" s="236">
        <v>2.57</v>
      </c>
      <c r="M55" s="236"/>
      <c r="N55" s="236">
        <v>0</v>
      </c>
      <c r="O55" s="236" t="s">
        <v>21</v>
      </c>
      <c r="P55" s="236" t="s">
        <v>21</v>
      </c>
      <c r="X55" s="169" t="s">
        <v>118</v>
      </c>
      <c r="Y55" s="229">
        <v>1</v>
      </c>
      <c r="Z55" s="261">
        <v>0</v>
      </c>
    </row>
    <row r="56" spans="1:26" x14ac:dyDescent="0.2">
      <c r="A56" s="236" t="s">
        <v>16</v>
      </c>
      <c r="B56" s="236" t="s">
        <v>17</v>
      </c>
      <c r="C56" s="236" t="s">
        <v>18</v>
      </c>
      <c r="D56" s="236" t="s">
        <v>129</v>
      </c>
      <c r="E56" s="237">
        <v>0</v>
      </c>
      <c r="F56" s="237">
        <v>0</v>
      </c>
      <c r="G56" s="236">
        <v>0</v>
      </c>
      <c r="H56" s="236">
        <v>0</v>
      </c>
      <c r="I56" s="236" t="s">
        <v>20</v>
      </c>
      <c r="J56" s="237">
        <v>2170</v>
      </c>
      <c r="K56" s="237">
        <v>845</v>
      </c>
      <c r="L56" s="236">
        <v>2.57</v>
      </c>
      <c r="M56" s="236"/>
      <c r="N56" s="236">
        <v>0</v>
      </c>
      <c r="O56" s="236" t="s">
        <v>21</v>
      </c>
      <c r="P56" s="236" t="s">
        <v>21</v>
      </c>
      <c r="X56" s="169" t="s">
        <v>119</v>
      </c>
      <c r="Y56" s="229">
        <v>1</v>
      </c>
      <c r="Z56" s="261">
        <v>0</v>
      </c>
    </row>
    <row r="57" spans="1:26" x14ac:dyDescent="0.2">
      <c r="A57" s="236" t="s">
        <v>16</v>
      </c>
      <c r="B57" s="236" t="s">
        <v>17</v>
      </c>
      <c r="C57" s="236" t="s">
        <v>18</v>
      </c>
      <c r="D57" s="236" t="s">
        <v>129</v>
      </c>
      <c r="E57" s="237">
        <v>5.17</v>
      </c>
      <c r="F57" s="237">
        <v>6.67</v>
      </c>
      <c r="G57" s="236">
        <v>0</v>
      </c>
      <c r="H57" s="236">
        <v>2.2599999999999998</v>
      </c>
      <c r="I57" s="236" t="s">
        <v>20</v>
      </c>
      <c r="J57" s="237">
        <v>2160</v>
      </c>
      <c r="K57" s="237">
        <v>1090</v>
      </c>
      <c r="L57" s="236">
        <v>2.59</v>
      </c>
      <c r="M57" s="236"/>
      <c r="N57" s="236">
        <v>0</v>
      </c>
      <c r="O57" s="236" t="s">
        <v>21</v>
      </c>
      <c r="P57" s="236" t="s">
        <v>21</v>
      </c>
      <c r="X57" s="169" t="s">
        <v>120</v>
      </c>
      <c r="Y57" s="229">
        <v>1</v>
      </c>
      <c r="Z57" s="261">
        <v>0</v>
      </c>
    </row>
    <row r="58" spans="1:26" x14ac:dyDescent="0.2">
      <c r="A58" s="236" t="s">
        <v>16</v>
      </c>
      <c r="B58" s="236" t="s">
        <v>17</v>
      </c>
      <c r="C58" s="236" t="s">
        <v>18</v>
      </c>
      <c r="D58" s="236" t="s">
        <v>129</v>
      </c>
      <c r="E58" s="237">
        <v>5.17</v>
      </c>
      <c r="F58" s="237">
        <v>6.67</v>
      </c>
      <c r="G58" s="236">
        <v>0</v>
      </c>
      <c r="H58" s="236">
        <v>2.27</v>
      </c>
      <c r="I58" s="236" t="s">
        <v>20</v>
      </c>
      <c r="J58" s="237">
        <v>2490</v>
      </c>
      <c r="K58" s="237">
        <v>1730</v>
      </c>
      <c r="L58" s="236">
        <v>2.57</v>
      </c>
      <c r="M58" s="236"/>
      <c r="N58" s="236">
        <v>0</v>
      </c>
      <c r="O58" s="236" t="s">
        <v>21</v>
      </c>
      <c r="P58" s="236" t="s">
        <v>21</v>
      </c>
      <c r="X58" s="169" t="s">
        <v>121</v>
      </c>
      <c r="Y58" s="229">
        <v>1</v>
      </c>
      <c r="Z58" s="261">
        <v>0</v>
      </c>
    </row>
    <row r="59" spans="1:26" x14ac:dyDescent="0.2">
      <c r="A59" s="236" t="s">
        <v>22</v>
      </c>
      <c r="B59" s="236" t="s">
        <v>22</v>
      </c>
      <c r="C59" s="236" t="s">
        <v>18</v>
      </c>
      <c r="D59" s="236" t="s">
        <v>129</v>
      </c>
      <c r="E59" s="237">
        <v>36.200000000000003</v>
      </c>
      <c r="F59" s="237">
        <v>46.7</v>
      </c>
      <c r="G59" s="236">
        <v>0</v>
      </c>
      <c r="H59" s="236">
        <v>2.2999999999999998</v>
      </c>
      <c r="I59" s="236" t="s">
        <v>20</v>
      </c>
      <c r="J59" s="237">
        <v>1250000</v>
      </c>
      <c r="K59" s="237">
        <v>1090000</v>
      </c>
      <c r="L59" s="236">
        <v>2.57</v>
      </c>
      <c r="M59" s="236"/>
      <c r="N59" s="236">
        <v>0</v>
      </c>
      <c r="O59" s="236" t="s">
        <v>21</v>
      </c>
      <c r="P59" s="236" t="s">
        <v>21</v>
      </c>
      <c r="X59" s="169" t="s">
        <v>122</v>
      </c>
      <c r="Y59" s="229">
        <v>1</v>
      </c>
      <c r="Z59" s="261">
        <v>0</v>
      </c>
    </row>
    <row r="60" spans="1:26" x14ac:dyDescent="0.2">
      <c r="A60" s="236" t="s">
        <v>22</v>
      </c>
      <c r="B60" s="236" t="s">
        <v>22</v>
      </c>
      <c r="C60" s="236" t="s">
        <v>18</v>
      </c>
      <c r="D60" s="236" t="s">
        <v>129</v>
      </c>
      <c r="E60" s="237">
        <v>74.900000000000006</v>
      </c>
      <c r="F60" s="237">
        <v>86.7</v>
      </c>
      <c r="G60" s="236">
        <v>0</v>
      </c>
      <c r="H60" s="236">
        <v>2.33</v>
      </c>
      <c r="I60" s="236" t="s">
        <v>20</v>
      </c>
      <c r="J60" s="237">
        <v>1250000</v>
      </c>
      <c r="K60" s="237">
        <v>1120000</v>
      </c>
      <c r="L60" s="236">
        <v>2.57</v>
      </c>
      <c r="M60" s="236"/>
      <c r="N60" s="236">
        <v>0</v>
      </c>
      <c r="O60" s="236" t="s">
        <v>21</v>
      </c>
      <c r="P60" s="236" t="s">
        <v>21</v>
      </c>
      <c r="X60" s="169" t="s">
        <v>123</v>
      </c>
      <c r="Y60" s="229">
        <v>1</v>
      </c>
      <c r="Z60" s="261">
        <v>0</v>
      </c>
    </row>
    <row r="61" spans="1:26" x14ac:dyDescent="0.2">
      <c r="A61" s="236" t="s">
        <v>22</v>
      </c>
      <c r="B61" s="236" t="s">
        <v>22</v>
      </c>
      <c r="C61" s="236" t="s">
        <v>18</v>
      </c>
      <c r="D61" s="236" t="s">
        <v>129</v>
      </c>
      <c r="E61" s="237">
        <v>54.2</v>
      </c>
      <c r="F61" s="237">
        <v>53.6</v>
      </c>
      <c r="G61" s="236">
        <v>0</v>
      </c>
      <c r="H61" s="236">
        <v>2.3199999999999998</v>
      </c>
      <c r="I61" s="236" t="s">
        <v>20</v>
      </c>
      <c r="J61" s="237">
        <v>1310000</v>
      </c>
      <c r="K61" s="237">
        <v>1140000</v>
      </c>
      <c r="L61" s="236">
        <v>2.57</v>
      </c>
      <c r="M61" s="236"/>
      <c r="N61" s="236">
        <v>0</v>
      </c>
      <c r="O61" s="236" t="s">
        <v>21</v>
      </c>
      <c r="P61" s="236" t="s">
        <v>21</v>
      </c>
      <c r="X61" s="169" t="s">
        <v>124</v>
      </c>
      <c r="Y61" s="229">
        <v>1</v>
      </c>
      <c r="Z61" s="261">
        <v>0</v>
      </c>
    </row>
    <row r="62" spans="1:26" x14ac:dyDescent="0.2">
      <c r="A62" s="236">
        <v>0.5</v>
      </c>
      <c r="B62" s="236" t="s">
        <v>24</v>
      </c>
      <c r="C62" s="236" t="s">
        <v>18</v>
      </c>
      <c r="D62" s="236" t="s">
        <v>129</v>
      </c>
      <c r="E62" s="237">
        <v>51.7</v>
      </c>
      <c r="F62" s="237">
        <v>60</v>
      </c>
      <c r="G62" s="236" t="s">
        <v>21</v>
      </c>
      <c r="H62" s="236">
        <v>2.33</v>
      </c>
      <c r="I62" s="236" t="s">
        <v>20</v>
      </c>
      <c r="J62" s="237">
        <v>1260000</v>
      </c>
      <c r="K62" s="237">
        <v>1030000</v>
      </c>
      <c r="L62" s="236">
        <v>2.57</v>
      </c>
      <c r="M62" s="236"/>
      <c r="N62" s="236">
        <v>0</v>
      </c>
      <c r="O62" s="236">
        <v>3.0799999999999998E-3</v>
      </c>
      <c r="P62" s="236" t="s">
        <v>21</v>
      </c>
      <c r="X62" s="169" t="s">
        <v>125</v>
      </c>
      <c r="Y62" s="229">
        <v>1</v>
      </c>
      <c r="Z62" s="261">
        <v>0</v>
      </c>
    </row>
    <row r="63" spans="1:26" x14ac:dyDescent="0.2">
      <c r="A63" s="236">
        <v>1</v>
      </c>
      <c r="B63" s="236" t="s">
        <v>24</v>
      </c>
      <c r="C63" s="236" t="s">
        <v>18</v>
      </c>
      <c r="D63" s="236" t="s">
        <v>129</v>
      </c>
      <c r="E63" s="237">
        <v>114</v>
      </c>
      <c r="F63" s="237">
        <v>93.5</v>
      </c>
      <c r="G63" s="236" t="s">
        <v>21</v>
      </c>
      <c r="H63" s="236">
        <v>2.3199999999999998</v>
      </c>
      <c r="I63" s="236" t="s">
        <v>20</v>
      </c>
      <c r="J63" s="237">
        <v>1280000</v>
      </c>
      <c r="K63" s="237">
        <v>1180000</v>
      </c>
      <c r="L63" s="236">
        <v>2.57</v>
      </c>
      <c r="M63" s="236"/>
      <c r="N63" s="236">
        <v>0</v>
      </c>
      <c r="O63" s="236">
        <v>3.1E-2</v>
      </c>
      <c r="P63" s="236" t="s">
        <v>21</v>
      </c>
      <c r="X63" s="169" t="s">
        <v>126</v>
      </c>
      <c r="Y63" s="229">
        <v>1</v>
      </c>
      <c r="Z63" s="261">
        <v>0</v>
      </c>
    </row>
    <row r="64" spans="1:26" x14ac:dyDescent="0.2">
      <c r="A64" s="236">
        <v>5</v>
      </c>
      <c r="B64" s="236" t="s">
        <v>24</v>
      </c>
      <c r="C64" s="236" t="s">
        <v>18</v>
      </c>
      <c r="D64" s="236" t="s">
        <v>129</v>
      </c>
      <c r="E64" s="237">
        <v>77.5</v>
      </c>
      <c r="F64" s="237">
        <v>41.1</v>
      </c>
      <c r="G64" s="236" t="s">
        <v>21</v>
      </c>
      <c r="H64" s="236">
        <v>2.3199999999999998</v>
      </c>
      <c r="I64" s="236" t="s">
        <v>20</v>
      </c>
      <c r="J64" s="237">
        <v>1280000</v>
      </c>
      <c r="K64" s="237">
        <v>1000000</v>
      </c>
      <c r="L64" s="236">
        <v>2.57</v>
      </c>
      <c r="M64" s="236"/>
      <c r="N64" s="236">
        <v>0</v>
      </c>
      <c r="O64" s="236">
        <v>1.46E-2</v>
      </c>
      <c r="P64" s="236" t="s">
        <v>21</v>
      </c>
      <c r="X64" s="169" t="s">
        <v>127</v>
      </c>
      <c r="Y64" s="229">
        <v>1</v>
      </c>
      <c r="Z64" s="261">
        <v>0</v>
      </c>
    </row>
    <row r="65" spans="1:26" ht="16" thickBot="1" x14ac:dyDescent="0.25">
      <c r="A65" s="236">
        <v>10</v>
      </c>
      <c r="B65" s="236" t="s">
        <v>24</v>
      </c>
      <c r="C65" s="236" t="s">
        <v>18</v>
      </c>
      <c r="D65" s="236" t="s">
        <v>129</v>
      </c>
      <c r="E65" s="237">
        <v>41.3</v>
      </c>
      <c r="F65" s="237">
        <v>46.9</v>
      </c>
      <c r="G65" s="236" t="s">
        <v>21</v>
      </c>
      <c r="H65" s="236">
        <v>2.3199999999999998</v>
      </c>
      <c r="I65" s="236" t="s">
        <v>20</v>
      </c>
      <c r="J65" s="237">
        <v>1330000</v>
      </c>
      <c r="K65" s="237">
        <v>1240000</v>
      </c>
      <c r="L65" s="236">
        <v>2.57</v>
      </c>
      <c r="M65" s="236"/>
      <c r="N65" s="236">
        <v>0</v>
      </c>
      <c r="O65" s="236" t="s">
        <v>25</v>
      </c>
      <c r="P65" s="236" t="s">
        <v>21</v>
      </c>
      <c r="X65" s="181" t="s">
        <v>128</v>
      </c>
      <c r="Y65" s="259">
        <v>1</v>
      </c>
      <c r="Z65" s="262">
        <v>0</v>
      </c>
    </row>
    <row r="66" spans="1:26" x14ac:dyDescent="0.2">
      <c r="A66" s="236">
        <v>50</v>
      </c>
      <c r="B66" s="236" t="s">
        <v>24</v>
      </c>
      <c r="C66" s="236" t="s">
        <v>18</v>
      </c>
      <c r="D66" s="236" t="s">
        <v>129</v>
      </c>
      <c r="E66" s="237">
        <v>74.900000000000006</v>
      </c>
      <c r="F66" s="237">
        <v>73.5</v>
      </c>
      <c r="G66" s="236" t="s">
        <v>21</v>
      </c>
      <c r="H66" s="236">
        <v>2.33</v>
      </c>
      <c r="I66" s="236" t="s">
        <v>20</v>
      </c>
      <c r="J66" s="237">
        <v>1310000</v>
      </c>
      <c r="K66" s="237">
        <v>1190000</v>
      </c>
      <c r="L66" s="236">
        <v>2.57</v>
      </c>
      <c r="M66" s="236"/>
      <c r="N66" s="236">
        <v>0</v>
      </c>
      <c r="O66" s="236">
        <v>1.26E-2</v>
      </c>
      <c r="P66" s="236" t="s">
        <v>21</v>
      </c>
    </row>
    <row r="67" spans="1:26" x14ac:dyDescent="0.2">
      <c r="A67" s="236">
        <v>100</v>
      </c>
      <c r="B67" s="236" t="s">
        <v>24</v>
      </c>
      <c r="C67" s="236" t="s">
        <v>18</v>
      </c>
      <c r="D67" s="236" t="s">
        <v>129</v>
      </c>
      <c r="E67" s="237">
        <v>98.2</v>
      </c>
      <c r="F67" s="237">
        <v>87</v>
      </c>
      <c r="G67" s="236" t="s">
        <v>21</v>
      </c>
      <c r="H67" s="236">
        <v>2.3199999999999998</v>
      </c>
      <c r="I67" s="236" t="s">
        <v>20</v>
      </c>
      <c r="J67" s="237">
        <v>1300000</v>
      </c>
      <c r="K67" s="237">
        <v>971000</v>
      </c>
      <c r="L67" s="236">
        <v>2.57</v>
      </c>
      <c r="M67" s="236"/>
      <c r="N67" s="236">
        <v>0</v>
      </c>
      <c r="O67" s="236">
        <v>2.3400000000000001E-2</v>
      </c>
      <c r="P67" s="236" t="s">
        <v>21</v>
      </c>
    </row>
    <row r="68" spans="1:26" x14ac:dyDescent="0.2">
      <c r="A68" s="236">
        <v>500</v>
      </c>
      <c r="B68" s="236" t="s">
        <v>24</v>
      </c>
      <c r="C68" s="236" t="s">
        <v>18</v>
      </c>
      <c r="D68" s="236" t="s">
        <v>129</v>
      </c>
      <c r="E68" s="237">
        <v>0</v>
      </c>
      <c r="F68" s="237">
        <v>0</v>
      </c>
      <c r="G68" s="236" t="s">
        <v>21</v>
      </c>
      <c r="H68" s="236">
        <v>0</v>
      </c>
      <c r="I68" s="236" t="s">
        <v>20</v>
      </c>
      <c r="J68" s="237">
        <v>1290000</v>
      </c>
      <c r="K68" s="237">
        <v>1210000</v>
      </c>
      <c r="L68" s="236">
        <v>2.57</v>
      </c>
      <c r="M68" s="236"/>
      <c r="N68" s="236">
        <v>0</v>
      </c>
      <c r="O68" s="236" t="s">
        <v>426</v>
      </c>
      <c r="P68" s="236" t="s">
        <v>21</v>
      </c>
    </row>
    <row r="69" spans="1:26" x14ac:dyDescent="0.2">
      <c r="A69" s="236">
        <v>1000</v>
      </c>
      <c r="B69" s="236" t="s">
        <v>24</v>
      </c>
      <c r="C69" s="236" t="s">
        <v>18</v>
      </c>
      <c r="D69" s="236" t="s">
        <v>129</v>
      </c>
      <c r="E69" s="237">
        <v>114</v>
      </c>
      <c r="F69" s="237">
        <v>114</v>
      </c>
      <c r="G69" s="236" t="s">
        <v>21</v>
      </c>
      <c r="H69" s="236">
        <v>2.2999999999999998</v>
      </c>
      <c r="I69" s="236" t="s">
        <v>20</v>
      </c>
      <c r="J69" s="237">
        <v>1330000</v>
      </c>
      <c r="K69" s="237">
        <v>1050000</v>
      </c>
      <c r="L69" s="236">
        <v>2.57</v>
      </c>
      <c r="M69" s="236"/>
      <c r="N69" s="236">
        <v>0</v>
      </c>
      <c r="O69" s="236">
        <v>2.9100000000000001E-2</v>
      </c>
      <c r="P69" s="236" t="s">
        <v>21</v>
      </c>
    </row>
    <row r="70" spans="1:26" x14ac:dyDescent="0.2">
      <c r="A70" s="236" t="s">
        <v>16</v>
      </c>
      <c r="B70" s="236" t="s">
        <v>17</v>
      </c>
      <c r="C70" s="236" t="s">
        <v>18</v>
      </c>
      <c r="D70" s="236" t="s">
        <v>129</v>
      </c>
      <c r="E70" s="237">
        <v>10.3</v>
      </c>
      <c r="F70" s="237">
        <v>13.3</v>
      </c>
      <c r="G70" s="236">
        <v>0</v>
      </c>
      <c r="H70" s="236">
        <v>2.31</v>
      </c>
      <c r="I70" s="236" t="s">
        <v>20</v>
      </c>
      <c r="J70" s="237">
        <v>4080</v>
      </c>
      <c r="K70" s="237">
        <v>2690</v>
      </c>
      <c r="L70" s="236">
        <v>2.57</v>
      </c>
      <c r="M70" s="236"/>
      <c r="N70" s="236">
        <v>0</v>
      </c>
      <c r="O70" s="236" t="s">
        <v>21</v>
      </c>
      <c r="P70" s="236" t="s">
        <v>21</v>
      </c>
    </row>
    <row r="71" spans="1:26" x14ac:dyDescent="0.2">
      <c r="A71" s="236" t="s">
        <v>16</v>
      </c>
      <c r="B71" s="236" t="s">
        <v>17</v>
      </c>
      <c r="C71" s="236" t="s">
        <v>18</v>
      </c>
      <c r="D71" s="236" t="s">
        <v>129</v>
      </c>
      <c r="E71" s="237">
        <v>0</v>
      </c>
      <c r="F71" s="237">
        <v>0</v>
      </c>
      <c r="G71" s="236">
        <v>0</v>
      </c>
      <c r="H71" s="236">
        <v>0</v>
      </c>
      <c r="I71" s="236" t="s">
        <v>20</v>
      </c>
      <c r="J71" s="237">
        <v>4390</v>
      </c>
      <c r="K71" s="237">
        <v>2610</v>
      </c>
      <c r="L71" s="236">
        <v>2.57</v>
      </c>
      <c r="M71" s="236"/>
      <c r="N71" s="236">
        <v>0</v>
      </c>
      <c r="O71" s="236" t="s">
        <v>21</v>
      </c>
      <c r="P71" s="236" t="s">
        <v>21</v>
      </c>
    </row>
    <row r="72" spans="1:26" x14ac:dyDescent="0.2">
      <c r="A72" s="236" t="s">
        <v>16</v>
      </c>
      <c r="B72" s="236" t="s">
        <v>17</v>
      </c>
      <c r="C72" s="236" t="s">
        <v>18</v>
      </c>
      <c r="D72" s="236" t="s">
        <v>129</v>
      </c>
      <c r="E72" s="237">
        <v>10.3</v>
      </c>
      <c r="F72" s="237">
        <v>13.3</v>
      </c>
      <c r="G72" s="236">
        <v>0</v>
      </c>
      <c r="H72" s="236">
        <v>2.33</v>
      </c>
      <c r="I72" s="236" t="s">
        <v>20</v>
      </c>
      <c r="J72" s="237">
        <v>3740</v>
      </c>
      <c r="K72" s="237">
        <v>2350</v>
      </c>
      <c r="L72" s="236">
        <v>2.57</v>
      </c>
      <c r="M72" s="236"/>
      <c r="N72" s="236">
        <v>0</v>
      </c>
      <c r="O72" s="236" t="s">
        <v>21</v>
      </c>
      <c r="P72" s="236" t="s">
        <v>21</v>
      </c>
    </row>
    <row r="73" spans="1:26" x14ac:dyDescent="0.2">
      <c r="A73" s="236" t="s">
        <v>50</v>
      </c>
      <c r="B73" s="236" t="s">
        <v>24</v>
      </c>
      <c r="C73" s="236" t="s">
        <v>18</v>
      </c>
      <c r="D73" s="236" t="s">
        <v>129</v>
      </c>
      <c r="E73" s="237">
        <v>5.17</v>
      </c>
      <c r="F73" s="237">
        <v>6.67</v>
      </c>
      <c r="G73" s="236" t="s">
        <v>21</v>
      </c>
      <c r="H73" s="236">
        <v>2.2999999999999998</v>
      </c>
      <c r="I73" s="236" t="s">
        <v>20</v>
      </c>
      <c r="J73" s="237">
        <v>1310000</v>
      </c>
      <c r="K73" s="237">
        <v>1140000</v>
      </c>
      <c r="L73" s="236">
        <v>2.57</v>
      </c>
      <c r="M73" s="236"/>
      <c r="N73" s="236">
        <v>0</v>
      </c>
      <c r="O73" s="236" t="s">
        <v>25</v>
      </c>
      <c r="P73" s="236" t="s">
        <v>21</v>
      </c>
    </row>
    <row r="74" spans="1:26" x14ac:dyDescent="0.2">
      <c r="A74" s="236" t="s">
        <v>52</v>
      </c>
      <c r="B74" s="236" t="s">
        <v>24</v>
      </c>
      <c r="C74" s="236" t="s">
        <v>18</v>
      </c>
      <c r="D74" s="236" t="s">
        <v>129</v>
      </c>
      <c r="E74" s="237">
        <v>80.099999999999994</v>
      </c>
      <c r="F74" s="237">
        <v>62.5</v>
      </c>
      <c r="G74" s="236" t="s">
        <v>21</v>
      </c>
      <c r="H74" s="236">
        <v>2.3199999999999998</v>
      </c>
      <c r="I74" s="236" t="s">
        <v>20</v>
      </c>
      <c r="J74" s="237">
        <v>1330000</v>
      </c>
      <c r="K74" s="237">
        <v>965000</v>
      </c>
      <c r="L74" s="236">
        <v>2.56</v>
      </c>
      <c r="M74" s="236"/>
      <c r="N74" s="236">
        <v>0</v>
      </c>
      <c r="O74" s="236">
        <v>1.4200000000000001E-2</v>
      </c>
      <c r="P74" s="236" t="s">
        <v>21</v>
      </c>
    </row>
    <row r="75" spans="1:26" x14ac:dyDescent="0.2">
      <c r="A75" s="236" t="s">
        <v>53</v>
      </c>
      <c r="B75" s="236" t="s">
        <v>24</v>
      </c>
      <c r="C75" s="236" t="s">
        <v>18</v>
      </c>
      <c r="D75" s="236" t="s">
        <v>129</v>
      </c>
      <c r="E75" s="237">
        <v>64.599999999999994</v>
      </c>
      <c r="F75" s="237">
        <v>73.7</v>
      </c>
      <c r="G75" s="236" t="s">
        <v>21</v>
      </c>
      <c r="H75" s="236">
        <v>2.2999999999999998</v>
      </c>
      <c r="I75" s="236" t="s">
        <v>20</v>
      </c>
      <c r="J75" s="237">
        <v>1340000</v>
      </c>
      <c r="K75" s="237">
        <v>1240000</v>
      </c>
      <c r="L75" s="236">
        <v>2.57</v>
      </c>
      <c r="M75" s="236"/>
      <c r="N75" s="236">
        <v>0</v>
      </c>
      <c r="O75" s="236">
        <v>7.1199999999999996E-3</v>
      </c>
      <c r="P75" s="236" t="s">
        <v>21</v>
      </c>
    </row>
    <row r="76" spans="1:26" x14ac:dyDescent="0.2">
      <c r="A76" s="236" t="s">
        <v>16</v>
      </c>
      <c r="B76" s="236" t="s">
        <v>17</v>
      </c>
      <c r="C76" s="236" t="s">
        <v>18</v>
      </c>
      <c r="D76" s="236" t="s">
        <v>129</v>
      </c>
      <c r="E76" s="237">
        <v>0</v>
      </c>
      <c r="F76" s="237">
        <v>0</v>
      </c>
      <c r="G76" s="236">
        <v>0</v>
      </c>
      <c r="H76" s="236">
        <v>0</v>
      </c>
      <c r="I76" s="236" t="s">
        <v>20</v>
      </c>
      <c r="J76" s="237">
        <v>4140</v>
      </c>
      <c r="K76" s="237">
        <v>2850</v>
      </c>
      <c r="L76" s="236">
        <v>2.57</v>
      </c>
      <c r="M76" s="236"/>
      <c r="N76" s="236">
        <v>0</v>
      </c>
      <c r="O76" s="236" t="s">
        <v>21</v>
      </c>
      <c r="P76" s="236" t="s">
        <v>21</v>
      </c>
    </row>
    <row r="77" spans="1:26" x14ac:dyDescent="0.2">
      <c r="A77" s="236" t="s">
        <v>16</v>
      </c>
      <c r="B77" s="236" t="s">
        <v>17</v>
      </c>
      <c r="C77" s="236" t="s">
        <v>18</v>
      </c>
      <c r="D77" s="236" t="s">
        <v>129</v>
      </c>
      <c r="E77" s="237">
        <v>0</v>
      </c>
      <c r="F77" s="237">
        <v>0</v>
      </c>
      <c r="G77" s="236">
        <v>0</v>
      </c>
      <c r="H77" s="236">
        <v>0</v>
      </c>
      <c r="I77" s="236" t="s">
        <v>20</v>
      </c>
      <c r="J77" s="237">
        <v>3660</v>
      </c>
      <c r="K77" s="237">
        <v>2500</v>
      </c>
      <c r="L77" s="236">
        <v>2.57</v>
      </c>
      <c r="M77" s="236"/>
      <c r="N77" s="236">
        <v>0</v>
      </c>
      <c r="O77" s="236" t="s">
        <v>21</v>
      </c>
      <c r="P77" s="236" t="s">
        <v>21</v>
      </c>
    </row>
    <row r="78" spans="1:26" x14ac:dyDescent="0.2">
      <c r="A78" s="236" t="s">
        <v>16</v>
      </c>
      <c r="B78" s="236" t="s">
        <v>17</v>
      </c>
      <c r="C78" s="236" t="s">
        <v>18</v>
      </c>
      <c r="D78" s="236" t="s">
        <v>129</v>
      </c>
      <c r="E78" s="237">
        <v>15.5</v>
      </c>
      <c r="F78" s="237">
        <v>7.5</v>
      </c>
      <c r="G78" s="236">
        <v>0</v>
      </c>
      <c r="H78" s="236">
        <v>2.29</v>
      </c>
      <c r="I78" s="236" t="s">
        <v>20</v>
      </c>
      <c r="J78" s="237">
        <v>4070</v>
      </c>
      <c r="K78" s="237">
        <v>2300</v>
      </c>
      <c r="L78" s="236">
        <v>2.57</v>
      </c>
      <c r="M78" s="236"/>
      <c r="N78" s="236">
        <v>0</v>
      </c>
      <c r="O78" s="236" t="s">
        <v>21</v>
      </c>
      <c r="P78" s="236" t="s">
        <v>21</v>
      </c>
    </row>
    <row r="79" spans="1:26" x14ac:dyDescent="0.2">
      <c r="A79" s="236" t="s">
        <v>54</v>
      </c>
      <c r="B79" s="236" t="s">
        <v>24</v>
      </c>
      <c r="C79" s="236" t="s">
        <v>18</v>
      </c>
      <c r="D79" s="236" t="s">
        <v>129</v>
      </c>
      <c r="E79" s="237">
        <v>124</v>
      </c>
      <c r="F79" s="237">
        <v>94.9</v>
      </c>
      <c r="G79" s="236" t="s">
        <v>21</v>
      </c>
      <c r="H79" s="236">
        <v>2.2999999999999998</v>
      </c>
      <c r="I79" s="236" t="s">
        <v>20</v>
      </c>
      <c r="J79" s="237">
        <v>1490000</v>
      </c>
      <c r="K79" s="237">
        <v>1130000</v>
      </c>
      <c r="L79" s="236">
        <v>2.56</v>
      </c>
      <c r="M79" s="236"/>
      <c r="N79" s="236">
        <v>0</v>
      </c>
      <c r="O79" s="236">
        <v>2.7799999999999998E-2</v>
      </c>
      <c r="P79" s="236" t="s">
        <v>21</v>
      </c>
    </row>
    <row r="80" spans="1:26" x14ac:dyDescent="0.2">
      <c r="A80" s="236" t="s">
        <v>55</v>
      </c>
      <c r="B80" s="236" t="s">
        <v>24</v>
      </c>
      <c r="C80" s="236" t="s">
        <v>18</v>
      </c>
      <c r="D80" s="236" t="s">
        <v>129</v>
      </c>
      <c r="E80" s="237">
        <v>50.8</v>
      </c>
      <c r="F80" s="237">
        <v>61.2</v>
      </c>
      <c r="G80" s="236" t="s">
        <v>21</v>
      </c>
      <c r="H80" s="236">
        <v>2.2999999999999998</v>
      </c>
      <c r="I80" s="236" t="s">
        <v>20</v>
      </c>
      <c r="J80" s="237">
        <v>1500000</v>
      </c>
      <c r="K80" s="237">
        <v>1380000</v>
      </c>
      <c r="L80" s="236">
        <v>2.57</v>
      </c>
      <c r="M80" s="236"/>
      <c r="N80" s="236">
        <v>0</v>
      </c>
      <c r="O80" s="236" t="s">
        <v>25</v>
      </c>
      <c r="P80" s="236" t="s">
        <v>21</v>
      </c>
    </row>
    <row r="81" spans="1:16" x14ac:dyDescent="0.2">
      <c r="A81" s="236" t="s">
        <v>56</v>
      </c>
      <c r="B81" s="236" t="s">
        <v>24</v>
      </c>
      <c r="C81" s="236" t="s">
        <v>18</v>
      </c>
      <c r="D81" s="236" t="s">
        <v>129</v>
      </c>
      <c r="E81" s="237">
        <v>127</v>
      </c>
      <c r="F81" s="237">
        <v>147</v>
      </c>
      <c r="G81" s="236" t="s">
        <v>21</v>
      </c>
      <c r="H81" s="236">
        <v>2.33</v>
      </c>
      <c r="I81" s="236" t="s">
        <v>20</v>
      </c>
      <c r="J81" s="237">
        <v>1430000</v>
      </c>
      <c r="K81" s="237">
        <v>1210000</v>
      </c>
      <c r="L81" s="236">
        <v>2.57</v>
      </c>
      <c r="M81" s="236"/>
      <c r="N81" s="236">
        <v>0</v>
      </c>
      <c r="O81" s="236">
        <v>3.0800000000000001E-2</v>
      </c>
      <c r="P81" s="236" t="s">
        <v>21</v>
      </c>
    </row>
    <row r="82" spans="1:16" x14ac:dyDescent="0.2">
      <c r="A82" s="236" t="s">
        <v>57</v>
      </c>
      <c r="B82" s="236" t="s">
        <v>24</v>
      </c>
      <c r="C82" s="236" t="s">
        <v>18</v>
      </c>
      <c r="D82" s="236" t="s">
        <v>129</v>
      </c>
      <c r="E82" s="237">
        <v>357</v>
      </c>
      <c r="F82" s="237">
        <v>175</v>
      </c>
      <c r="G82" s="236" t="s">
        <v>21</v>
      </c>
      <c r="H82" s="236">
        <v>2.3199999999999998</v>
      </c>
      <c r="I82" s="236" t="s">
        <v>20</v>
      </c>
      <c r="J82" s="237">
        <v>1490000</v>
      </c>
      <c r="K82" s="237">
        <v>1360000</v>
      </c>
      <c r="L82" s="236">
        <v>2.57</v>
      </c>
      <c r="M82" s="236"/>
      <c r="N82" s="236">
        <v>0</v>
      </c>
      <c r="O82" s="236">
        <v>0.11899999999999999</v>
      </c>
      <c r="P82" s="236" t="s">
        <v>21</v>
      </c>
    </row>
    <row r="83" spans="1:16" x14ac:dyDescent="0.2">
      <c r="A83" s="236" t="s">
        <v>58</v>
      </c>
      <c r="B83" s="236" t="s">
        <v>24</v>
      </c>
      <c r="C83" s="236" t="s">
        <v>18</v>
      </c>
      <c r="D83" s="236" t="s">
        <v>129</v>
      </c>
      <c r="E83" s="237">
        <v>108</v>
      </c>
      <c r="F83" s="237">
        <v>66.8</v>
      </c>
      <c r="G83" s="236" t="s">
        <v>21</v>
      </c>
      <c r="H83" s="236">
        <v>2.2999999999999998</v>
      </c>
      <c r="I83" s="236" t="s">
        <v>20</v>
      </c>
      <c r="J83" s="237">
        <v>1530000</v>
      </c>
      <c r="K83" s="237">
        <v>1050000</v>
      </c>
      <c r="L83" s="236">
        <v>2.57</v>
      </c>
      <c r="M83" s="236"/>
      <c r="N83" s="236">
        <v>0</v>
      </c>
      <c r="O83" s="236">
        <v>2.07E-2</v>
      </c>
      <c r="P83" s="236" t="s">
        <v>21</v>
      </c>
    </row>
    <row r="84" spans="1:16" x14ac:dyDescent="0.2">
      <c r="A84" s="236" t="s">
        <v>59</v>
      </c>
      <c r="B84" s="236" t="s">
        <v>24</v>
      </c>
      <c r="C84" s="236" t="s">
        <v>18</v>
      </c>
      <c r="D84" s="236" t="s">
        <v>129</v>
      </c>
      <c r="E84" s="237">
        <v>101</v>
      </c>
      <c r="F84" s="237">
        <v>87.5</v>
      </c>
      <c r="G84" s="236" t="s">
        <v>21</v>
      </c>
      <c r="H84" s="236">
        <v>2.3199999999999998</v>
      </c>
      <c r="I84" s="236" t="s">
        <v>20</v>
      </c>
      <c r="J84" s="237">
        <v>1510000</v>
      </c>
      <c r="K84" s="237">
        <v>1180000</v>
      </c>
      <c r="L84" s="236">
        <v>2.56</v>
      </c>
      <c r="M84" s="236"/>
      <c r="N84" s="236">
        <v>0</v>
      </c>
      <c r="O84" s="236">
        <v>1.8200000000000001E-2</v>
      </c>
      <c r="P84" s="236" t="s">
        <v>21</v>
      </c>
    </row>
    <row r="85" spans="1:16" x14ac:dyDescent="0.2">
      <c r="A85" s="236" t="s">
        <v>60</v>
      </c>
      <c r="B85" s="236" t="s">
        <v>24</v>
      </c>
      <c r="C85" s="236" t="s">
        <v>18</v>
      </c>
      <c r="D85" s="236" t="s">
        <v>129</v>
      </c>
      <c r="E85" s="237">
        <v>137</v>
      </c>
      <c r="F85" s="237">
        <v>115</v>
      </c>
      <c r="G85" s="236" t="s">
        <v>21</v>
      </c>
      <c r="H85" s="236">
        <v>2.2999999999999998</v>
      </c>
      <c r="I85" s="236" t="s">
        <v>20</v>
      </c>
      <c r="J85" s="237">
        <v>1550000</v>
      </c>
      <c r="K85" s="237">
        <v>1180000</v>
      </c>
      <c r="L85" s="236">
        <v>2.56</v>
      </c>
      <c r="M85" s="236"/>
      <c r="N85" s="236">
        <v>0</v>
      </c>
      <c r="O85" s="236">
        <v>3.0800000000000001E-2</v>
      </c>
      <c r="P85" s="236" t="s">
        <v>21</v>
      </c>
    </row>
    <row r="86" spans="1:16" x14ac:dyDescent="0.2">
      <c r="A86" s="236" t="s">
        <v>61</v>
      </c>
      <c r="B86" s="236" t="s">
        <v>24</v>
      </c>
      <c r="C86" s="236" t="s">
        <v>18</v>
      </c>
      <c r="D86" s="236" t="s">
        <v>129</v>
      </c>
      <c r="E86" s="237">
        <v>67.2</v>
      </c>
      <c r="F86" s="237">
        <v>80</v>
      </c>
      <c r="G86" s="236" t="s">
        <v>21</v>
      </c>
      <c r="H86" s="236">
        <v>2.2999999999999998</v>
      </c>
      <c r="I86" s="236" t="s">
        <v>20</v>
      </c>
      <c r="J86" s="237">
        <v>1480000</v>
      </c>
      <c r="K86" s="237">
        <v>1400000</v>
      </c>
      <c r="L86" s="236">
        <v>2.57</v>
      </c>
      <c r="M86" s="236"/>
      <c r="N86" s="236">
        <v>0</v>
      </c>
      <c r="O86" s="236">
        <v>5.5300000000000002E-3</v>
      </c>
      <c r="P86" s="236" t="s">
        <v>21</v>
      </c>
    </row>
    <row r="87" spans="1:16" x14ac:dyDescent="0.2">
      <c r="A87" s="236" t="s">
        <v>62</v>
      </c>
      <c r="B87" s="236" t="s">
        <v>24</v>
      </c>
      <c r="C87" s="236" t="s">
        <v>18</v>
      </c>
      <c r="D87" s="236" t="s">
        <v>129</v>
      </c>
      <c r="E87" s="237">
        <v>155</v>
      </c>
      <c r="F87" s="237">
        <v>57.9</v>
      </c>
      <c r="G87" s="236" t="s">
        <v>21</v>
      </c>
      <c r="H87" s="236">
        <v>2.3199999999999998</v>
      </c>
      <c r="I87" s="236" t="s">
        <v>20</v>
      </c>
      <c r="J87" s="237">
        <v>1490000</v>
      </c>
      <c r="K87" s="237">
        <v>1160000</v>
      </c>
      <c r="L87" s="236">
        <v>2.56</v>
      </c>
      <c r="M87" s="236"/>
      <c r="N87" s="236">
        <v>0</v>
      </c>
      <c r="O87" s="236">
        <v>3.9800000000000002E-2</v>
      </c>
      <c r="P87" s="236" t="s">
        <v>21</v>
      </c>
    </row>
    <row r="88" spans="1:16" x14ac:dyDescent="0.2">
      <c r="A88" s="236" t="s">
        <v>63</v>
      </c>
      <c r="B88" s="236" t="s">
        <v>24</v>
      </c>
      <c r="C88" s="236" t="s">
        <v>18</v>
      </c>
      <c r="D88" s="236" t="s">
        <v>129</v>
      </c>
      <c r="E88" s="237">
        <v>101</v>
      </c>
      <c r="F88" s="237">
        <v>98.2</v>
      </c>
      <c r="G88" s="236" t="s">
        <v>21</v>
      </c>
      <c r="H88" s="236">
        <v>2.2999999999999998</v>
      </c>
      <c r="I88" s="236" t="s">
        <v>20</v>
      </c>
      <c r="J88" s="237">
        <v>1490000</v>
      </c>
      <c r="K88" s="237">
        <v>1060000</v>
      </c>
      <c r="L88" s="236">
        <v>2.56</v>
      </c>
      <c r="M88" s="236"/>
      <c r="N88" s="236">
        <v>0</v>
      </c>
      <c r="O88" s="236">
        <v>1.8800000000000001E-2</v>
      </c>
      <c r="P88" s="236" t="s">
        <v>21</v>
      </c>
    </row>
    <row r="89" spans="1:16" x14ac:dyDescent="0.2">
      <c r="A89" s="236" t="s">
        <v>64</v>
      </c>
      <c r="B89" s="236" t="s">
        <v>24</v>
      </c>
      <c r="C89" s="236" t="s">
        <v>18</v>
      </c>
      <c r="D89" s="236" t="s">
        <v>129</v>
      </c>
      <c r="E89" s="237">
        <v>150</v>
      </c>
      <c r="F89" s="237">
        <v>180</v>
      </c>
      <c r="G89" s="236" t="s">
        <v>21</v>
      </c>
      <c r="H89" s="236">
        <v>2.33</v>
      </c>
      <c r="I89" s="236" t="s">
        <v>20</v>
      </c>
      <c r="J89" s="237">
        <v>1530000</v>
      </c>
      <c r="K89" s="237">
        <v>1410000</v>
      </c>
      <c r="L89" s="236">
        <v>2.57</v>
      </c>
      <c r="M89" s="236"/>
      <c r="N89" s="236">
        <v>0</v>
      </c>
      <c r="O89" s="236">
        <v>3.6299999999999999E-2</v>
      </c>
      <c r="P89" s="236" t="s">
        <v>21</v>
      </c>
    </row>
    <row r="90" spans="1:16" x14ac:dyDescent="0.2">
      <c r="A90" s="236" t="s">
        <v>65</v>
      </c>
      <c r="B90" s="236" t="s">
        <v>24</v>
      </c>
      <c r="C90" s="236" t="s">
        <v>18</v>
      </c>
      <c r="D90" s="236" t="s">
        <v>129</v>
      </c>
      <c r="E90" s="237">
        <v>142</v>
      </c>
      <c r="F90" s="237">
        <v>160</v>
      </c>
      <c r="G90" s="236" t="s">
        <v>21</v>
      </c>
      <c r="H90" s="236">
        <v>2.2999999999999998</v>
      </c>
      <c r="I90" s="236" t="s">
        <v>20</v>
      </c>
      <c r="J90" s="237">
        <v>1480000</v>
      </c>
      <c r="K90" s="237">
        <v>1220000</v>
      </c>
      <c r="L90" s="236">
        <v>2.57</v>
      </c>
      <c r="M90" s="236"/>
      <c r="N90" s="236">
        <v>0</v>
      </c>
      <c r="O90" s="236">
        <v>3.5400000000000001E-2</v>
      </c>
      <c r="P90" s="236" t="s">
        <v>21</v>
      </c>
    </row>
    <row r="91" spans="1:16" x14ac:dyDescent="0.2">
      <c r="A91" s="236" t="s">
        <v>16</v>
      </c>
      <c r="B91" s="236" t="s">
        <v>17</v>
      </c>
      <c r="C91" s="236" t="s">
        <v>18</v>
      </c>
      <c r="D91" s="236" t="s">
        <v>129</v>
      </c>
      <c r="E91" s="237">
        <v>31</v>
      </c>
      <c r="F91" s="237">
        <v>13.6</v>
      </c>
      <c r="G91" s="236">
        <v>0</v>
      </c>
      <c r="H91" s="236">
        <v>2.34</v>
      </c>
      <c r="I91" s="236" t="s">
        <v>20</v>
      </c>
      <c r="J91" s="237">
        <v>3620</v>
      </c>
      <c r="K91" s="237">
        <v>2110</v>
      </c>
      <c r="L91" s="236">
        <v>2.57</v>
      </c>
      <c r="M91" s="236"/>
      <c r="N91" s="236">
        <v>0</v>
      </c>
      <c r="O91" s="236" t="s">
        <v>21</v>
      </c>
      <c r="P91" s="236" t="s">
        <v>21</v>
      </c>
    </row>
    <row r="92" spans="1:16" x14ac:dyDescent="0.2">
      <c r="A92" s="236" t="s">
        <v>16</v>
      </c>
      <c r="B92" s="236" t="s">
        <v>17</v>
      </c>
      <c r="C92" s="236" t="s">
        <v>18</v>
      </c>
      <c r="D92" s="236" t="s">
        <v>129</v>
      </c>
      <c r="E92" s="237">
        <v>0</v>
      </c>
      <c r="F92" s="237">
        <v>0</v>
      </c>
      <c r="G92" s="236">
        <v>0</v>
      </c>
      <c r="H92" s="236">
        <v>0</v>
      </c>
      <c r="I92" s="236" t="s">
        <v>20</v>
      </c>
      <c r="J92" s="237">
        <v>3420</v>
      </c>
      <c r="K92" s="237">
        <v>1990</v>
      </c>
      <c r="L92" s="236">
        <v>2.56</v>
      </c>
      <c r="M92" s="236"/>
      <c r="N92" s="236">
        <v>0</v>
      </c>
      <c r="O92" s="236" t="s">
        <v>21</v>
      </c>
      <c r="P92" s="236" t="s">
        <v>21</v>
      </c>
    </row>
    <row r="93" spans="1:16" x14ac:dyDescent="0.2">
      <c r="A93" s="236" t="s">
        <v>66</v>
      </c>
      <c r="B93" s="236" t="s">
        <v>24</v>
      </c>
      <c r="C93" s="236" t="s">
        <v>18</v>
      </c>
      <c r="D93" s="236" t="s">
        <v>129</v>
      </c>
      <c r="E93" s="237">
        <v>129</v>
      </c>
      <c r="F93" s="237">
        <v>127</v>
      </c>
      <c r="G93" s="236" t="s">
        <v>21</v>
      </c>
      <c r="H93" s="236">
        <v>2.33</v>
      </c>
      <c r="I93" s="236" t="s">
        <v>20</v>
      </c>
      <c r="J93" s="237">
        <v>1470000</v>
      </c>
      <c r="K93" s="237">
        <v>1130000</v>
      </c>
      <c r="L93" s="236">
        <v>2.57</v>
      </c>
      <c r="M93" s="236"/>
      <c r="N93" s="236">
        <v>0</v>
      </c>
      <c r="O93" s="236">
        <v>3.0300000000000001E-2</v>
      </c>
      <c r="P93" s="236" t="s">
        <v>21</v>
      </c>
    </row>
    <row r="94" spans="1:16" x14ac:dyDescent="0.2">
      <c r="A94" s="236" t="s">
        <v>67</v>
      </c>
      <c r="B94" s="236" t="s">
        <v>24</v>
      </c>
      <c r="C94" s="236" t="s">
        <v>18</v>
      </c>
      <c r="D94" s="236" t="s">
        <v>129</v>
      </c>
      <c r="E94" s="237">
        <v>87.8</v>
      </c>
      <c r="F94" s="237">
        <v>107</v>
      </c>
      <c r="G94" s="236" t="s">
        <v>21</v>
      </c>
      <c r="H94" s="236">
        <v>2.2999999999999998</v>
      </c>
      <c r="I94" s="236" t="s">
        <v>20</v>
      </c>
      <c r="J94" s="237">
        <v>1520000</v>
      </c>
      <c r="K94" s="237">
        <v>1430000</v>
      </c>
      <c r="L94" s="236">
        <v>2.57</v>
      </c>
      <c r="M94" s="236"/>
      <c r="N94" s="236">
        <v>0</v>
      </c>
      <c r="O94" s="236">
        <v>1.2800000000000001E-2</v>
      </c>
      <c r="P94" s="236" t="s">
        <v>21</v>
      </c>
    </row>
    <row r="95" spans="1:16" x14ac:dyDescent="0.2">
      <c r="A95" s="236" t="s">
        <v>68</v>
      </c>
      <c r="B95" s="236" t="s">
        <v>24</v>
      </c>
      <c r="C95" s="236" t="s">
        <v>18</v>
      </c>
      <c r="D95" s="236" t="s">
        <v>129</v>
      </c>
      <c r="E95" s="237">
        <v>103</v>
      </c>
      <c r="F95" s="237">
        <v>93.7</v>
      </c>
      <c r="G95" s="236" t="s">
        <v>21</v>
      </c>
      <c r="H95" s="236">
        <v>2.2999999999999998</v>
      </c>
      <c r="I95" s="236" t="s">
        <v>20</v>
      </c>
      <c r="J95" s="237">
        <v>1490000</v>
      </c>
      <c r="K95" s="237">
        <v>1050000</v>
      </c>
      <c r="L95" s="236">
        <v>2.57</v>
      </c>
      <c r="M95" s="236"/>
      <c r="N95" s="236">
        <v>0</v>
      </c>
      <c r="O95" s="236">
        <v>1.9699999999999999E-2</v>
      </c>
      <c r="P95" s="236" t="s">
        <v>21</v>
      </c>
    </row>
    <row r="96" spans="1:16" x14ac:dyDescent="0.2">
      <c r="A96" s="236" t="s">
        <v>69</v>
      </c>
      <c r="B96" s="236" t="s">
        <v>24</v>
      </c>
      <c r="C96" s="236" t="s">
        <v>18</v>
      </c>
      <c r="D96" s="236" t="s">
        <v>129</v>
      </c>
      <c r="E96" s="237">
        <v>191</v>
      </c>
      <c r="F96" s="237">
        <v>80</v>
      </c>
      <c r="G96" s="236" t="s">
        <v>21</v>
      </c>
      <c r="H96" s="236">
        <v>2.31</v>
      </c>
      <c r="I96" s="236" t="s">
        <v>20</v>
      </c>
      <c r="J96" s="237">
        <v>1460000</v>
      </c>
      <c r="K96" s="237">
        <v>1120000</v>
      </c>
      <c r="L96" s="236">
        <v>2.56</v>
      </c>
      <c r="M96" s="236"/>
      <c r="N96" s="236">
        <v>0</v>
      </c>
      <c r="O96" s="236">
        <v>5.5800000000000002E-2</v>
      </c>
      <c r="P96" s="236" t="s">
        <v>21</v>
      </c>
    </row>
    <row r="97" spans="1:16" x14ac:dyDescent="0.2">
      <c r="A97" s="236" t="s">
        <v>70</v>
      </c>
      <c r="B97" s="236" t="s">
        <v>24</v>
      </c>
      <c r="C97" s="236" t="s">
        <v>18</v>
      </c>
      <c r="D97" s="236" t="s">
        <v>129</v>
      </c>
      <c r="E97" s="237">
        <v>103</v>
      </c>
      <c r="F97" s="237">
        <v>100</v>
      </c>
      <c r="G97" s="236" t="s">
        <v>21</v>
      </c>
      <c r="H97" s="236">
        <v>2.2999999999999998</v>
      </c>
      <c r="I97" s="236" t="s">
        <v>20</v>
      </c>
      <c r="J97" s="237">
        <v>1430000</v>
      </c>
      <c r="K97" s="237">
        <v>1190000</v>
      </c>
      <c r="L97" s="236">
        <v>2.57</v>
      </c>
      <c r="M97" s="236"/>
      <c r="N97" s="236">
        <v>0</v>
      </c>
      <c r="O97" s="236">
        <v>2.1299999999999999E-2</v>
      </c>
      <c r="P97" s="236" t="s">
        <v>21</v>
      </c>
    </row>
    <row r="98" spans="1:16" x14ac:dyDescent="0.2">
      <c r="A98" s="236" t="s">
        <v>71</v>
      </c>
      <c r="B98" s="236" t="s">
        <v>24</v>
      </c>
      <c r="C98" s="236" t="s">
        <v>18</v>
      </c>
      <c r="D98" s="236" t="s">
        <v>129</v>
      </c>
      <c r="E98" s="237">
        <v>87.8</v>
      </c>
      <c r="F98" s="237">
        <v>107</v>
      </c>
      <c r="G98" s="236" t="s">
        <v>21</v>
      </c>
      <c r="H98" s="236">
        <v>2.2999999999999998</v>
      </c>
      <c r="I98" s="236" t="s">
        <v>20</v>
      </c>
      <c r="J98" s="237">
        <v>1510000</v>
      </c>
      <c r="K98" s="237">
        <v>1390000</v>
      </c>
      <c r="L98" s="236">
        <v>2.57</v>
      </c>
      <c r="M98" s="236"/>
      <c r="N98" s="236">
        <v>0</v>
      </c>
      <c r="O98" s="236">
        <v>1.3100000000000001E-2</v>
      </c>
      <c r="P98" s="236" t="s">
        <v>21</v>
      </c>
    </row>
    <row r="99" spans="1:16" x14ac:dyDescent="0.2">
      <c r="A99" s="236" t="s">
        <v>72</v>
      </c>
      <c r="B99" s="236" t="s">
        <v>24</v>
      </c>
      <c r="C99" s="236" t="s">
        <v>18</v>
      </c>
      <c r="D99" s="236" t="s">
        <v>129</v>
      </c>
      <c r="E99" s="237">
        <v>171</v>
      </c>
      <c r="F99" s="237">
        <v>127</v>
      </c>
      <c r="G99" s="236" t="s">
        <v>21</v>
      </c>
      <c r="H99" s="236">
        <v>2.33</v>
      </c>
      <c r="I99" s="236" t="s">
        <v>20</v>
      </c>
      <c r="J99" s="237">
        <v>1530000</v>
      </c>
      <c r="K99" s="237">
        <v>1240000</v>
      </c>
      <c r="L99" s="236">
        <v>2.57</v>
      </c>
      <c r="M99" s="236"/>
      <c r="N99" s="236">
        <v>0</v>
      </c>
      <c r="O99" s="236">
        <v>4.4499999999999998E-2</v>
      </c>
      <c r="P99" s="236" t="s">
        <v>21</v>
      </c>
    </row>
    <row r="100" spans="1:16" x14ac:dyDescent="0.2">
      <c r="A100" s="236" t="s">
        <v>73</v>
      </c>
      <c r="B100" s="236" t="s">
        <v>24</v>
      </c>
      <c r="C100" s="236" t="s">
        <v>18</v>
      </c>
      <c r="D100" s="236" t="s">
        <v>129</v>
      </c>
      <c r="E100" s="237">
        <v>85.3</v>
      </c>
      <c r="F100" s="237">
        <v>75.5</v>
      </c>
      <c r="G100" s="236" t="s">
        <v>21</v>
      </c>
      <c r="H100" s="236">
        <v>2.2999999999999998</v>
      </c>
      <c r="I100" s="236" t="s">
        <v>20</v>
      </c>
      <c r="J100" s="237">
        <v>1520000</v>
      </c>
      <c r="K100" s="237">
        <v>1290000</v>
      </c>
      <c r="L100" s="236">
        <v>2.57</v>
      </c>
      <c r="M100" s="236"/>
      <c r="N100" s="236">
        <v>0</v>
      </c>
      <c r="O100" s="236">
        <v>1.18E-2</v>
      </c>
      <c r="P100" s="236" t="s">
        <v>21</v>
      </c>
    </row>
    <row r="101" spans="1:16" x14ac:dyDescent="0.2">
      <c r="A101" s="236" t="s">
        <v>74</v>
      </c>
      <c r="B101" s="236" t="s">
        <v>24</v>
      </c>
      <c r="C101" s="236" t="s">
        <v>18</v>
      </c>
      <c r="D101" s="236" t="s">
        <v>129</v>
      </c>
      <c r="E101" s="237">
        <v>204</v>
      </c>
      <c r="F101" s="237">
        <v>95.6</v>
      </c>
      <c r="G101" s="236" t="s">
        <v>21</v>
      </c>
      <c r="H101" s="236">
        <v>2.31</v>
      </c>
      <c r="I101" s="236" t="s">
        <v>20</v>
      </c>
      <c r="J101" s="237">
        <v>1500000</v>
      </c>
      <c r="K101" s="237">
        <v>1050000</v>
      </c>
      <c r="L101" s="236">
        <v>2.56</v>
      </c>
      <c r="M101" s="236"/>
      <c r="N101" s="236">
        <v>0</v>
      </c>
      <c r="O101" s="236">
        <v>5.8599999999999999E-2</v>
      </c>
      <c r="P101" s="236" t="s">
        <v>21</v>
      </c>
    </row>
    <row r="102" spans="1:16" x14ac:dyDescent="0.2">
      <c r="A102" s="236" t="s">
        <v>75</v>
      </c>
      <c r="B102" s="236" t="s">
        <v>24</v>
      </c>
      <c r="C102" s="236" t="s">
        <v>18</v>
      </c>
      <c r="D102" s="236" t="s">
        <v>129</v>
      </c>
      <c r="E102" s="237">
        <v>183</v>
      </c>
      <c r="F102" s="237">
        <v>100</v>
      </c>
      <c r="G102" s="236" t="s">
        <v>21</v>
      </c>
      <c r="H102" s="236">
        <v>2.31</v>
      </c>
      <c r="I102" s="236" t="s">
        <v>20</v>
      </c>
      <c r="J102" s="237">
        <v>1520000</v>
      </c>
      <c r="K102" s="237">
        <v>1040000</v>
      </c>
      <c r="L102" s="236">
        <v>2.57</v>
      </c>
      <c r="M102" s="236"/>
      <c r="N102" s="236">
        <v>0</v>
      </c>
      <c r="O102" s="236">
        <v>0.05</v>
      </c>
      <c r="P102" s="236" t="s">
        <v>21</v>
      </c>
    </row>
    <row r="103" spans="1:16" x14ac:dyDescent="0.2">
      <c r="A103" s="236" t="s">
        <v>76</v>
      </c>
      <c r="B103" s="236" t="s">
        <v>24</v>
      </c>
      <c r="C103" s="236" t="s">
        <v>18</v>
      </c>
      <c r="D103" s="236" t="s">
        <v>129</v>
      </c>
      <c r="E103" s="237">
        <v>129</v>
      </c>
      <c r="F103" s="237">
        <v>134</v>
      </c>
      <c r="G103" s="236" t="s">
        <v>21</v>
      </c>
      <c r="H103" s="236">
        <v>2.3199999999999998</v>
      </c>
      <c r="I103" s="236" t="s">
        <v>20</v>
      </c>
      <c r="J103" s="237">
        <v>1520000</v>
      </c>
      <c r="K103" s="237">
        <v>1060000</v>
      </c>
      <c r="L103" s="236">
        <v>2.57</v>
      </c>
      <c r="M103" s="236"/>
      <c r="N103" s="236">
        <v>0</v>
      </c>
      <c r="O103" s="236">
        <v>2.87E-2</v>
      </c>
      <c r="P103" s="236" t="s">
        <v>21</v>
      </c>
    </row>
    <row r="104" spans="1:16" x14ac:dyDescent="0.2">
      <c r="A104" s="236" t="s">
        <v>77</v>
      </c>
      <c r="B104" s="236" t="s">
        <v>24</v>
      </c>
      <c r="C104" s="236" t="s">
        <v>18</v>
      </c>
      <c r="D104" s="236" t="s">
        <v>129</v>
      </c>
      <c r="E104" s="237">
        <v>87.8</v>
      </c>
      <c r="F104" s="237">
        <v>86.8</v>
      </c>
      <c r="G104" s="236" t="s">
        <v>21</v>
      </c>
      <c r="H104" s="236">
        <v>2.2999999999999998</v>
      </c>
      <c r="I104" s="236" t="s">
        <v>20</v>
      </c>
      <c r="J104" s="237">
        <v>1560000</v>
      </c>
      <c r="K104" s="237">
        <v>1440000</v>
      </c>
      <c r="L104" s="236">
        <v>2.57</v>
      </c>
      <c r="M104" s="236"/>
      <c r="N104" s="236">
        <v>0</v>
      </c>
      <c r="O104" s="236">
        <v>1.21E-2</v>
      </c>
      <c r="P104" s="236" t="s">
        <v>21</v>
      </c>
    </row>
    <row r="105" spans="1:16" x14ac:dyDescent="0.2">
      <c r="A105" s="236" t="s">
        <v>16</v>
      </c>
      <c r="B105" s="236" t="s">
        <v>17</v>
      </c>
      <c r="C105" s="236" t="s">
        <v>18</v>
      </c>
      <c r="D105" s="236" t="s">
        <v>129</v>
      </c>
      <c r="E105" s="237">
        <v>20.7</v>
      </c>
      <c r="F105" s="237">
        <v>20.2</v>
      </c>
      <c r="G105" s="236">
        <v>0</v>
      </c>
      <c r="H105" s="236">
        <v>2.31</v>
      </c>
      <c r="I105" s="236" t="s">
        <v>20</v>
      </c>
      <c r="J105" s="237">
        <v>3670</v>
      </c>
      <c r="K105" s="237">
        <v>2270</v>
      </c>
      <c r="L105" s="236">
        <v>2.56</v>
      </c>
      <c r="M105" s="236"/>
      <c r="N105" s="236">
        <v>0</v>
      </c>
      <c r="O105" s="236" t="s">
        <v>21</v>
      </c>
      <c r="P105" s="236" t="s">
        <v>21</v>
      </c>
    </row>
    <row r="106" spans="1:16" x14ac:dyDescent="0.2">
      <c r="A106" s="236" t="s">
        <v>16</v>
      </c>
      <c r="B106" s="236" t="s">
        <v>17</v>
      </c>
      <c r="C106" s="236" t="s">
        <v>18</v>
      </c>
      <c r="D106" s="236" t="s">
        <v>129</v>
      </c>
      <c r="E106" s="237">
        <v>10.3</v>
      </c>
      <c r="F106" s="237">
        <v>7.5</v>
      </c>
      <c r="G106" s="236">
        <v>0</v>
      </c>
      <c r="H106" s="236">
        <v>2.3199999999999998</v>
      </c>
      <c r="I106" s="236" t="s">
        <v>20</v>
      </c>
      <c r="J106" s="237">
        <v>4280</v>
      </c>
      <c r="K106" s="237">
        <v>2570</v>
      </c>
      <c r="L106" s="236">
        <v>2.57</v>
      </c>
      <c r="M106" s="236"/>
      <c r="N106" s="236">
        <v>0</v>
      </c>
      <c r="O106" s="236" t="s">
        <v>21</v>
      </c>
      <c r="P106" s="236" t="s">
        <v>21</v>
      </c>
    </row>
    <row r="107" spans="1:16" x14ac:dyDescent="0.2">
      <c r="A107" s="236" t="s">
        <v>105</v>
      </c>
      <c r="B107" s="236" t="s">
        <v>24</v>
      </c>
      <c r="C107" s="236" t="s">
        <v>18</v>
      </c>
      <c r="D107" s="236" t="s">
        <v>129</v>
      </c>
      <c r="E107" s="237">
        <v>90.4</v>
      </c>
      <c r="F107" s="237">
        <v>86.7</v>
      </c>
      <c r="G107" s="236" t="s">
        <v>21</v>
      </c>
      <c r="H107" s="236">
        <v>2.2999999999999998</v>
      </c>
      <c r="I107" s="236" t="s">
        <v>20</v>
      </c>
      <c r="J107" s="237">
        <v>1440000</v>
      </c>
      <c r="K107" s="237">
        <v>1150000</v>
      </c>
      <c r="L107" s="236">
        <v>2.57</v>
      </c>
      <c r="M107" s="236"/>
      <c r="N107" s="236">
        <v>0</v>
      </c>
      <c r="O107" s="236">
        <v>1.5900000000000001E-2</v>
      </c>
      <c r="P107" s="236" t="s">
        <v>21</v>
      </c>
    </row>
    <row r="108" spans="1:16" x14ac:dyDescent="0.2">
      <c r="A108" s="236" t="s">
        <v>106</v>
      </c>
      <c r="B108" s="236" t="s">
        <v>24</v>
      </c>
      <c r="C108" s="236" t="s">
        <v>18</v>
      </c>
      <c r="D108" s="236" t="s">
        <v>129</v>
      </c>
      <c r="E108" s="237">
        <v>62</v>
      </c>
      <c r="F108" s="237">
        <v>73.400000000000006</v>
      </c>
      <c r="G108" s="236" t="s">
        <v>21</v>
      </c>
      <c r="H108" s="236">
        <v>2.33</v>
      </c>
      <c r="I108" s="236" t="s">
        <v>20</v>
      </c>
      <c r="J108" s="237">
        <v>1490000</v>
      </c>
      <c r="K108" s="237">
        <v>1360000</v>
      </c>
      <c r="L108" s="236">
        <v>2.57</v>
      </c>
      <c r="M108" s="236"/>
      <c r="N108" s="236">
        <v>0</v>
      </c>
      <c r="O108" s="236">
        <v>3.3400000000000001E-3</v>
      </c>
      <c r="P108" s="236" t="s">
        <v>21</v>
      </c>
    </row>
    <row r="109" spans="1:16" x14ac:dyDescent="0.2">
      <c r="A109" s="236" t="s">
        <v>107</v>
      </c>
      <c r="B109" s="236" t="s">
        <v>24</v>
      </c>
      <c r="C109" s="236" t="s">
        <v>18</v>
      </c>
      <c r="D109" s="236" t="s">
        <v>129</v>
      </c>
      <c r="E109" s="237">
        <v>233</v>
      </c>
      <c r="F109" s="237">
        <v>134</v>
      </c>
      <c r="G109" s="236" t="s">
        <v>21</v>
      </c>
      <c r="H109" s="236">
        <v>2.2999999999999998</v>
      </c>
      <c r="I109" s="236" t="s">
        <v>20</v>
      </c>
      <c r="J109" s="237">
        <v>1510000</v>
      </c>
      <c r="K109" s="237">
        <v>1130000</v>
      </c>
      <c r="L109" s="236">
        <v>2.56</v>
      </c>
      <c r="M109" s="236"/>
      <c r="N109" s="236">
        <v>0</v>
      </c>
      <c r="O109" s="236">
        <v>6.9099999999999995E-2</v>
      </c>
      <c r="P109" s="236" t="s">
        <v>21</v>
      </c>
    </row>
    <row r="110" spans="1:16" x14ac:dyDescent="0.2">
      <c r="A110" s="236" t="s">
        <v>108</v>
      </c>
      <c r="B110" s="236" t="s">
        <v>24</v>
      </c>
      <c r="C110" s="236" t="s">
        <v>18</v>
      </c>
      <c r="D110" s="236" t="s">
        <v>129</v>
      </c>
      <c r="E110" s="237">
        <v>54.2</v>
      </c>
      <c r="F110" s="237">
        <v>40</v>
      </c>
      <c r="G110" s="236" t="s">
        <v>21</v>
      </c>
      <c r="H110" s="236">
        <v>2.2999999999999998</v>
      </c>
      <c r="I110" s="236" t="s">
        <v>20</v>
      </c>
      <c r="J110" s="237">
        <v>1520000</v>
      </c>
      <c r="K110" s="237">
        <v>1040000</v>
      </c>
      <c r="L110" s="236">
        <v>2.56</v>
      </c>
      <c r="M110" s="236"/>
      <c r="N110" s="236">
        <v>0</v>
      </c>
      <c r="O110" s="236" t="s">
        <v>25</v>
      </c>
      <c r="P110" s="236" t="s">
        <v>21</v>
      </c>
    </row>
    <row r="111" spans="1:16" x14ac:dyDescent="0.2">
      <c r="A111" s="236" t="s">
        <v>109</v>
      </c>
      <c r="B111" s="236" t="s">
        <v>24</v>
      </c>
      <c r="C111" s="236" t="s">
        <v>18</v>
      </c>
      <c r="D111" s="236" t="s">
        <v>129</v>
      </c>
      <c r="E111" s="237">
        <v>49.1</v>
      </c>
      <c r="F111" s="237">
        <v>33.299999999999997</v>
      </c>
      <c r="G111" s="236" t="s">
        <v>21</v>
      </c>
      <c r="H111" s="236">
        <v>2.2999999999999998</v>
      </c>
      <c r="I111" s="236" t="s">
        <v>20</v>
      </c>
      <c r="J111" s="237">
        <v>1490000</v>
      </c>
      <c r="K111" s="237">
        <v>1300000</v>
      </c>
      <c r="L111" s="236">
        <v>2.57</v>
      </c>
      <c r="M111" s="236"/>
      <c r="N111" s="236">
        <v>0</v>
      </c>
      <c r="O111" s="236" t="s">
        <v>25</v>
      </c>
      <c r="P111" s="236" t="s">
        <v>21</v>
      </c>
    </row>
    <row r="112" spans="1:16" x14ac:dyDescent="0.2">
      <c r="A112" s="236" t="s">
        <v>110</v>
      </c>
      <c r="B112" s="236" t="s">
        <v>24</v>
      </c>
      <c r="C112" s="236" t="s">
        <v>18</v>
      </c>
      <c r="D112" s="236" t="s">
        <v>129</v>
      </c>
      <c r="E112" s="237">
        <v>269</v>
      </c>
      <c r="F112" s="237">
        <v>141</v>
      </c>
      <c r="G112" s="236" t="s">
        <v>21</v>
      </c>
      <c r="H112" s="236">
        <v>2.2999999999999998</v>
      </c>
      <c r="I112" s="236" t="s">
        <v>20</v>
      </c>
      <c r="J112" s="237">
        <v>1540000</v>
      </c>
      <c r="K112" s="237">
        <v>1420000</v>
      </c>
      <c r="L112" s="236">
        <v>2.57</v>
      </c>
      <c r="M112" s="236"/>
      <c r="N112" s="236">
        <v>0</v>
      </c>
      <c r="O112" s="236">
        <v>8.14E-2</v>
      </c>
      <c r="P112" s="236" t="s">
        <v>21</v>
      </c>
    </row>
    <row r="113" spans="1:16" x14ac:dyDescent="0.2">
      <c r="A113" s="236" t="s">
        <v>111</v>
      </c>
      <c r="B113" s="236" t="s">
        <v>24</v>
      </c>
      <c r="C113" s="236" t="s">
        <v>18</v>
      </c>
      <c r="D113" s="236" t="s">
        <v>129</v>
      </c>
      <c r="E113" s="237">
        <v>165</v>
      </c>
      <c r="F113" s="237">
        <v>100</v>
      </c>
      <c r="G113" s="236" t="s">
        <v>21</v>
      </c>
      <c r="H113" s="236">
        <v>2.3199999999999998</v>
      </c>
      <c r="I113" s="236" t="s">
        <v>20</v>
      </c>
      <c r="J113" s="237">
        <v>1540000</v>
      </c>
      <c r="K113" s="237">
        <v>1060000</v>
      </c>
      <c r="L113" s="236">
        <v>2.57</v>
      </c>
      <c r="M113" s="236"/>
      <c r="N113" s="236">
        <v>0</v>
      </c>
      <c r="O113" s="236">
        <v>4.19E-2</v>
      </c>
      <c r="P113" s="236" t="s">
        <v>21</v>
      </c>
    </row>
    <row r="114" spans="1:16" x14ac:dyDescent="0.2">
      <c r="A114" s="236" t="s">
        <v>112</v>
      </c>
      <c r="B114" s="236" t="s">
        <v>24</v>
      </c>
      <c r="C114" s="236" t="s">
        <v>18</v>
      </c>
      <c r="D114" s="236" t="s">
        <v>129</v>
      </c>
      <c r="E114" s="237">
        <v>114</v>
      </c>
      <c r="F114" s="237">
        <v>113</v>
      </c>
      <c r="G114" s="236" t="s">
        <v>21</v>
      </c>
      <c r="H114" s="236">
        <v>2.33</v>
      </c>
      <c r="I114" s="236" t="s">
        <v>20</v>
      </c>
      <c r="J114" s="237">
        <v>1500000</v>
      </c>
      <c r="K114" s="237">
        <v>1370000</v>
      </c>
      <c r="L114" s="236">
        <v>2.57</v>
      </c>
      <c r="M114" s="236"/>
      <c r="N114" s="236">
        <v>0</v>
      </c>
      <c r="O114" s="236">
        <v>2.35E-2</v>
      </c>
      <c r="P114" s="236" t="s">
        <v>21</v>
      </c>
    </row>
    <row r="115" spans="1:16" x14ac:dyDescent="0.2">
      <c r="A115" s="236" t="s">
        <v>113</v>
      </c>
      <c r="B115" s="236" t="s">
        <v>24</v>
      </c>
      <c r="C115" s="236" t="s">
        <v>18</v>
      </c>
      <c r="D115" s="236" t="s">
        <v>129</v>
      </c>
      <c r="E115" s="237">
        <v>93</v>
      </c>
      <c r="F115" s="237">
        <v>60.3</v>
      </c>
      <c r="G115" s="236" t="s">
        <v>21</v>
      </c>
      <c r="H115" s="236">
        <v>2.2999999999999998</v>
      </c>
      <c r="I115" s="236" t="s">
        <v>20</v>
      </c>
      <c r="J115" s="237">
        <v>1530000</v>
      </c>
      <c r="K115" s="237">
        <v>1390000</v>
      </c>
      <c r="L115" s="236">
        <v>2.57</v>
      </c>
      <c r="M115" s="236"/>
      <c r="N115" s="236">
        <v>0</v>
      </c>
      <c r="O115" s="236">
        <v>1.46E-2</v>
      </c>
      <c r="P115" s="236" t="s">
        <v>21</v>
      </c>
    </row>
    <row r="116" spans="1:16" x14ac:dyDescent="0.2">
      <c r="A116" s="236" t="s">
        <v>114</v>
      </c>
      <c r="B116" s="236" t="s">
        <v>24</v>
      </c>
      <c r="C116" s="236" t="s">
        <v>18</v>
      </c>
      <c r="D116" s="236" t="s">
        <v>129</v>
      </c>
      <c r="E116" s="237">
        <v>69.7</v>
      </c>
      <c r="F116" s="237">
        <v>86.7</v>
      </c>
      <c r="G116" s="236" t="s">
        <v>21</v>
      </c>
      <c r="H116" s="236">
        <v>2.33</v>
      </c>
      <c r="I116" s="236" t="s">
        <v>20</v>
      </c>
      <c r="J116" s="237">
        <v>1520000</v>
      </c>
      <c r="K116" s="237">
        <v>1100000</v>
      </c>
      <c r="L116" s="236">
        <v>2.57</v>
      </c>
      <c r="M116" s="236"/>
      <c r="N116" s="236">
        <v>0</v>
      </c>
      <c r="O116" s="236">
        <v>5.8900000000000003E-3</v>
      </c>
      <c r="P116" s="236" t="s">
        <v>21</v>
      </c>
    </row>
    <row r="117" spans="1:16" x14ac:dyDescent="0.2">
      <c r="A117" s="236" t="s">
        <v>115</v>
      </c>
      <c r="B117" s="236" t="s">
        <v>24</v>
      </c>
      <c r="C117" s="236" t="s">
        <v>18</v>
      </c>
      <c r="D117" s="236" t="s">
        <v>129</v>
      </c>
      <c r="E117" s="237">
        <v>18.100000000000001</v>
      </c>
      <c r="F117" s="237">
        <v>13.3</v>
      </c>
      <c r="G117" s="236" t="s">
        <v>21</v>
      </c>
      <c r="H117" s="236">
        <v>2.2999999999999998</v>
      </c>
      <c r="I117" s="236" t="s">
        <v>20</v>
      </c>
      <c r="J117" s="237">
        <v>1550000</v>
      </c>
      <c r="K117" s="237">
        <v>1410000</v>
      </c>
      <c r="L117" s="236">
        <v>2.57</v>
      </c>
      <c r="M117" s="236"/>
      <c r="N117" s="236">
        <v>0</v>
      </c>
      <c r="O117" s="236" t="s">
        <v>25</v>
      </c>
      <c r="P117" s="236" t="s">
        <v>21</v>
      </c>
    </row>
    <row r="118" spans="1:16" x14ac:dyDescent="0.2">
      <c r="A118" s="236" t="s">
        <v>116</v>
      </c>
      <c r="B118" s="236" t="s">
        <v>24</v>
      </c>
      <c r="C118" s="236" t="s">
        <v>18</v>
      </c>
      <c r="D118" s="236" t="s">
        <v>129</v>
      </c>
      <c r="E118" s="237">
        <v>20.7</v>
      </c>
      <c r="F118" s="237">
        <v>26.7</v>
      </c>
      <c r="G118" s="236" t="s">
        <v>21</v>
      </c>
      <c r="H118" s="236">
        <v>2.2999999999999998</v>
      </c>
      <c r="I118" s="236" t="s">
        <v>20</v>
      </c>
      <c r="J118" s="237">
        <v>1450000</v>
      </c>
      <c r="K118" s="237">
        <v>1280000</v>
      </c>
      <c r="L118" s="236">
        <v>2.57</v>
      </c>
      <c r="M118" s="236"/>
      <c r="N118" s="236">
        <v>0</v>
      </c>
      <c r="O118" s="236" t="s">
        <v>25</v>
      </c>
      <c r="P118" s="236" t="s">
        <v>21</v>
      </c>
    </row>
    <row r="119" spans="1:16" x14ac:dyDescent="0.2">
      <c r="A119" s="236" t="s">
        <v>16</v>
      </c>
      <c r="B119" s="236" t="s">
        <v>17</v>
      </c>
      <c r="C119" s="236" t="s">
        <v>18</v>
      </c>
      <c r="D119" s="236" t="s">
        <v>129</v>
      </c>
      <c r="E119" s="237">
        <v>5.17</v>
      </c>
      <c r="F119" s="237">
        <v>6.67</v>
      </c>
      <c r="G119" s="236">
        <v>0</v>
      </c>
      <c r="H119" s="236">
        <v>2.31</v>
      </c>
      <c r="I119" s="236" t="s">
        <v>20</v>
      </c>
      <c r="J119" s="237">
        <v>3630</v>
      </c>
      <c r="K119" s="237">
        <v>2270</v>
      </c>
      <c r="L119" s="236">
        <v>2.57</v>
      </c>
      <c r="M119" s="236"/>
      <c r="N119" s="236">
        <v>0</v>
      </c>
      <c r="O119" s="236" t="s">
        <v>21</v>
      </c>
      <c r="P119" s="236" t="s">
        <v>21</v>
      </c>
    </row>
    <row r="120" spans="1:16" x14ac:dyDescent="0.2">
      <c r="A120" s="236" t="s">
        <v>16</v>
      </c>
      <c r="B120" s="236" t="s">
        <v>17</v>
      </c>
      <c r="C120" s="236" t="s">
        <v>18</v>
      </c>
      <c r="D120" s="236" t="s">
        <v>129</v>
      </c>
      <c r="E120" s="237">
        <v>10.3</v>
      </c>
      <c r="F120" s="237">
        <v>13.3</v>
      </c>
      <c r="G120" s="236">
        <v>0</v>
      </c>
      <c r="H120" s="236">
        <v>2.31</v>
      </c>
      <c r="I120" s="236" t="s">
        <v>20</v>
      </c>
      <c r="J120" s="237">
        <v>3860</v>
      </c>
      <c r="K120" s="237">
        <v>2600</v>
      </c>
      <c r="L120" s="236">
        <v>2.57</v>
      </c>
      <c r="M120" s="236"/>
      <c r="N120" s="236">
        <v>0</v>
      </c>
      <c r="O120" s="236" t="s">
        <v>21</v>
      </c>
      <c r="P120" s="236" t="s">
        <v>21</v>
      </c>
    </row>
    <row r="121" spans="1:16" x14ac:dyDescent="0.2">
      <c r="A121" s="236" t="s">
        <v>117</v>
      </c>
      <c r="B121" s="236" t="s">
        <v>24</v>
      </c>
      <c r="C121" s="236" t="s">
        <v>18</v>
      </c>
      <c r="D121" s="236" t="s">
        <v>129</v>
      </c>
      <c r="E121" s="237">
        <v>145</v>
      </c>
      <c r="F121" s="237">
        <v>173</v>
      </c>
      <c r="G121" s="236" t="s">
        <v>21</v>
      </c>
      <c r="H121" s="236">
        <v>2.33</v>
      </c>
      <c r="I121" s="236" t="s">
        <v>20</v>
      </c>
      <c r="J121" s="237">
        <v>1450000</v>
      </c>
      <c r="K121" s="237">
        <v>1320000</v>
      </c>
      <c r="L121" s="236">
        <v>2.57</v>
      </c>
      <c r="M121" s="236"/>
      <c r="N121" s="236">
        <v>0</v>
      </c>
      <c r="O121" s="236">
        <v>3.7499999999999999E-2</v>
      </c>
      <c r="P121" s="236" t="s">
        <v>21</v>
      </c>
    </row>
    <row r="122" spans="1:16" x14ac:dyDescent="0.2">
      <c r="A122" s="236" t="s">
        <v>118</v>
      </c>
      <c r="B122" s="236" t="s">
        <v>24</v>
      </c>
      <c r="C122" s="236" t="s">
        <v>18</v>
      </c>
      <c r="D122" s="236" t="s">
        <v>129</v>
      </c>
      <c r="E122" s="237">
        <v>82.7</v>
      </c>
      <c r="F122" s="237">
        <v>100</v>
      </c>
      <c r="G122" s="236" t="s">
        <v>21</v>
      </c>
      <c r="H122" s="236">
        <v>2.3199999999999998</v>
      </c>
      <c r="I122" s="236" t="s">
        <v>20</v>
      </c>
      <c r="J122" s="237">
        <v>1490000</v>
      </c>
      <c r="K122" s="237">
        <v>1370000</v>
      </c>
      <c r="L122" s="236">
        <v>2.57</v>
      </c>
      <c r="M122" s="236"/>
      <c r="N122" s="236">
        <v>0</v>
      </c>
      <c r="O122" s="236">
        <v>1.15E-2</v>
      </c>
      <c r="P122" s="236" t="s">
        <v>21</v>
      </c>
    </row>
    <row r="123" spans="1:16" x14ac:dyDescent="0.2">
      <c r="A123" s="236" t="s">
        <v>119</v>
      </c>
      <c r="B123" s="236" t="s">
        <v>24</v>
      </c>
      <c r="C123" s="236" t="s">
        <v>18</v>
      </c>
      <c r="D123" s="236" t="s">
        <v>129</v>
      </c>
      <c r="E123" s="237">
        <v>134</v>
      </c>
      <c r="F123" s="237">
        <v>127</v>
      </c>
      <c r="G123" s="236" t="s">
        <v>21</v>
      </c>
      <c r="H123" s="236">
        <v>2.3199999999999998</v>
      </c>
      <c r="I123" s="236" t="s">
        <v>20</v>
      </c>
      <c r="J123" s="237">
        <v>1480000</v>
      </c>
      <c r="K123" s="237">
        <v>1010000</v>
      </c>
      <c r="L123" s="236">
        <v>2.57</v>
      </c>
      <c r="M123" s="236"/>
      <c r="N123" s="236">
        <v>0</v>
      </c>
      <c r="O123" s="236">
        <v>3.2099999999999997E-2</v>
      </c>
      <c r="P123" s="236" t="s">
        <v>21</v>
      </c>
    </row>
    <row r="124" spans="1:16" x14ac:dyDescent="0.2">
      <c r="A124" s="236" t="s">
        <v>120</v>
      </c>
      <c r="B124" s="236" t="s">
        <v>24</v>
      </c>
      <c r="C124" s="236" t="s">
        <v>18</v>
      </c>
      <c r="D124" s="236" t="s">
        <v>129</v>
      </c>
      <c r="E124" s="237">
        <v>140</v>
      </c>
      <c r="F124" s="237">
        <v>87.3</v>
      </c>
      <c r="G124" s="236" t="s">
        <v>21</v>
      </c>
      <c r="H124" s="236">
        <v>2.2999999999999998</v>
      </c>
      <c r="I124" s="236" t="s">
        <v>20</v>
      </c>
      <c r="J124" s="237">
        <v>1470000</v>
      </c>
      <c r="K124" s="237">
        <v>996000</v>
      </c>
      <c r="L124" s="236">
        <v>2.56</v>
      </c>
      <c r="M124" s="236"/>
      <c r="N124" s="236">
        <v>0</v>
      </c>
      <c r="O124" s="236">
        <v>3.4700000000000002E-2</v>
      </c>
      <c r="P124" s="236" t="s">
        <v>21</v>
      </c>
    </row>
    <row r="125" spans="1:16" x14ac:dyDescent="0.2">
      <c r="A125" s="236" t="s">
        <v>121</v>
      </c>
      <c r="B125" s="236" t="s">
        <v>24</v>
      </c>
      <c r="C125" s="236" t="s">
        <v>18</v>
      </c>
      <c r="D125" s="236" t="s">
        <v>129</v>
      </c>
      <c r="E125" s="237">
        <v>59.4</v>
      </c>
      <c r="F125" s="237">
        <v>67.099999999999994</v>
      </c>
      <c r="G125" s="236" t="s">
        <v>21</v>
      </c>
      <c r="H125" s="236">
        <v>2.2999999999999998</v>
      </c>
      <c r="I125" s="236" t="s">
        <v>20</v>
      </c>
      <c r="J125" s="237">
        <v>1510000</v>
      </c>
      <c r="K125" s="237">
        <v>1380000</v>
      </c>
      <c r="L125" s="236">
        <v>2.57</v>
      </c>
      <c r="M125" s="236"/>
      <c r="N125" s="236">
        <v>0</v>
      </c>
      <c r="O125" s="236">
        <v>1.97E-3</v>
      </c>
      <c r="P125" s="236" t="s">
        <v>21</v>
      </c>
    </row>
    <row r="126" spans="1:16" x14ac:dyDescent="0.2">
      <c r="A126" s="236" t="s">
        <v>122</v>
      </c>
      <c r="B126" s="236" t="s">
        <v>24</v>
      </c>
      <c r="C126" s="236" t="s">
        <v>18</v>
      </c>
      <c r="D126" s="236" t="s">
        <v>129</v>
      </c>
      <c r="E126" s="237">
        <v>67.2</v>
      </c>
      <c r="F126" s="237">
        <v>60.3</v>
      </c>
      <c r="G126" s="236" t="s">
        <v>21</v>
      </c>
      <c r="H126" s="236">
        <v>2.3199999999999998</v>
      </c>
      <c r="I126" s="236" t="s">
        <v>20</v>
      </c>
      <c r="J126" s="237">
        <v>1580000</v>
      </c>
      <c r="K126" s="237">
        <v>1220000</v>
      </c>
      <c r="L126" s="236">
        <v>2.56</v>
      </c>
      <c r="M126" s="236"/>
      <c r="N126" s="236">
        <v>0</v>
      </c>
      <c r="O126" s="236">
        <v>3.8800000000000002E-3</v>
      </c>
      <c r="P126" s="236" t="s">
        <v>21</v>
      </c>
    </row>
    <row r="127" spans="1:16" x14ac:dyDescent="0.2">
      <c r="A127" s="236" t="s">
        <v>123</v>
      </c>
      <c r="B127" s="236" t="s">
        <v>24</v>
      </c>
      <c r="C127" s="236" t="s">
        <v>18</v>
      </c>
      <c r="D127" s="236" t="s">
        <v>129</v>
      </c>
      <c r="E127" s="237">
        <v>64.599999999999994</v>
      </c>
      <c r="F127" s="237">
        <v>66.7</v>
      </c>
      <c r="G127" s="236" t="s">
        <v>21</v>
      </c>
      <c r="H127" s="236">
        <v>2.33</v>
      </c>
      <c r="I127" s="236" t="s">
        <v>20</v>
      </c>
      <c r="J127" s="237">
        <v>1500000</v>
      </c>
      <c r="K127" s="237">
        <v>1100000</v>
      </c>
      <c r="L127" s="236">
        <v>2.57</v>
      </c>
      <c r="M127" s="236"/>
      <c r="N127" s="236">
        <v>0</v>
      </c>
      <c r="O127" s="236">
        <v>4.2599999999999999E-3</v>
      </c>
      <c r="P127" s="236" t="s">
        <v>21</v>
      </c>
    </row>
    <row r="128" spans="1:16" x14ac:dyDescent="0.2">
      <c r="A128" s="236" t="s">
        <v>124</v>
      </c>
      <c r="B128" s="236" t="s">
        <v>24</v>
      </c>
      <c r="C128" s="236" t="s">
        <v>18</v>
      </c>
      <c r="D128" s="236" t="s">
        <v>129</v>
      </c>
      <c r="E128" s="237">
        <v>90.4</v>
      </c>
      <c r="F128" s="237">
        <v>80.2</v>
      </c>
      <c r="G128" s="236" t="s">
        <v>21</v>
      </c>
      <c r="H128" s="236">
        <v>2.3199999999999998</v>
      </c>
      <c r="I128" s="236" t="s">
        <v>20</v>
      </c>
      <c r="J128" s="237">
        <v>1550000</v>
      </c>
      <c r="K128" s="237">
        <v>1350000</v>
      </c>
      <c r="L128" s="236">
        <v>2.57</v>
      </c>
      <c r="M128" s="236"/>
      <c r="N128" s="236">
        <v>0</v>
      </c>
      <c r="O128" s="236">
        <v>1.3100000000000001E-2</v>
      </c>
      <c r="P128" s="236" t="s">
        <v>21</v>
      </c>
    </row>
    <row r="129" spans="1:16" x14ac:dyDescent="0.2">
      <c r="A129" s="236" t="s">
        <v>125</v>
      </c>
      <c r="B129" s="236" t="s">
        <v>24</v>
      </c>
      <c r="C129" s="236" t="s">
        <v>18</v>
      </c>
      <c r="D129" s="236" t="s">
        <v>129</v>
      </c>
      <c r="E129" s="237">
        <v>62</v>
      </c>
      <c r="F129" s="237">
        <v>52.5</v>
      </c>
      <c r="G129" s="236" t="s">
        <v>21</v>
      </c>
      <c r="H129" s="236">
        <v>2.3199999999999998</v>
      </c>
      <c r="I129" s="236" t="s">
        <v>20</v>
      </c>
      <c r="J129" s="237">
        <v>1550000</v>
      </c>
      <c r="K129" s="237">
        <v>1240000</v>
      </c>
      <c r="L129" s="236">
        <v>2.57</v>
      </c>
      <c r="M129" s="236"/>
      <c r="N129" s="236">
        <v>0</v>
      </c>
      <c r="O129" s="236">
        <v>2.47E-3</v>
      </c>
      <c r="P129" s="236" t="s">
        <v>21</v>
      </c>
    </row>
    <row r="130" spans="1:16" x14ac:dyDescent="0.2">
      <c r="A130" s="236" t="s">
        <v>126</v>
      </c>
      <c r="B130" s="236" t="s">
        <v>24</v>
      </c>
      <c r="C130" s="236" t="s">
        <v>18</v>
      </c>
      <c r="D130" s="236" t="s">
        <v>129</v>
      </c>
      <c r="E130" s="237">
        <v>72.3</v>
      </c>
      <c r="F130" s="237">
        <v>40.4</v>
      </c>
      <c r="G130" s="236" t="s">
        <v>21</v>
      </c>
      <c r="H130" s="236">
        <v>2.3199999999999998</v>
      </c>
      <c r="I130" s="236" t="s">
        <v>20</v>
      </c>
      <c r="J130" s="237">
        <v>1540000</v>
      </c>
      <c r="K130" s="237">
        <v>1130000</v>
      </c>
      <c r="L130" s="236">
        <v>2.57</v>
      </c>
      <c r="M130" s="236"/>
      <c r="N130" s="236">
        <v>0</v>
      </c>
      <c r="O130" s="236">
        <v>6.5799999999999999E-3</v>
      </c>
      <c r="P130" s="236" t="s">
        <v>21</v>
      </c>
    </row>
    <row r="131" spans="1:16" x14ac:dyDescent="0.2">
      <c r="A131" s="236" t="s">
        <v>127</v>
      </c>
      <c r="B131" s="236" t="s">
        <v>24</v>
      </c>
      <c r="C131" s="236" t="s">
        <v>18</v>
      </c>
      <c r="D131" s="236" t="s">
        <v>129</v>
      </c>
      <c r="E131" s="237">
        <v>43.9</v>
      </c>
      <c r="F131" s="237">
        <v>33.5</v>
      </c>
      <c r="G131" s="236" t="s">
        <v>21</v>
      </c>
      <c r="H131" s="236">
        <v>2.2999999999999998</v>
      </c>
      <c r="I131" s="236" t="s">
        <v>20</v>
      </c>
      <c r="J131" s="237">
        <v>1500000</v>
      </c>
      <c r="K131" s="237">
        <v>1290000</v>
      </c>
      <c r="L131" s="236">
        <v>2.57</v>
      </c>
      <c r="M131" s="236"/>
      <c r="N131" s="236">
        <v>0</v>
      </c>
      <c r="O131" s="236" t="s">
        <v>25</v>
      </c>
      <c r="P131" s="236" t="s">
        <v>21</v>
      </c>
    </row>
    <row r="132" spans="1:16" x14ac:dyDescent="0.2">
      <c r="A132" s="236" t="s">
        <v>128</v>
      </c>
      <c r="B132" s="236" t="s">
        <v>24</v>
      </c>
      <c r="C132" s="236" t="s">
        <v>18</v>
      </c>
      <c r="D132" s="236" t="s">
        <v>129</v>
      </c>
      <c r="E132" s="237">
        <v>82.7</v>
      </c>
      <c r="F132" s="237">
        <v>73.5</v>
      </c>
      <c r="G132" s="236" t="s">
        <v>21</v>
      </c>
      <c r="H132" s="236">
        <v>2.33</v>
      </c>
      <c r="I132" s="236" t="s">
        <v>20</v>
      </c>
      <c r="J132" s="237">
        <v>1530000</v>
      </c>
      <c r="K132" s="237">
        <v>1040000</v>
      </c>
      <c r="L132" s="236">
        <v>2.56</v>
      </c>
      <c r="M132" s="236"/>
      <c r="N132" s="236">
        <v>0</v>
      </c>
      <c r="O132" s="236">
        <v>1.0699999999999999E-2</v>
      </c>
      <c r="P132" s="236" t="s">
        <v>21</v>
      </c>
    </row>
    <row r="133" spans="1:16" x14ac:dyDescent="0.2">
      <c r="A133" s="236" t="s">
        <v>16</v>
      </c>
      <c r="B133" s="236" t="s">
        <v>17</v>
      </c>
      <c r="C133" s="236" t="s">
        <v>18</v>
      </c>
      <c r="D133" s="236" t="s">
        <v>129</v>
      </c>
      <c r="E133" s="237">
        <v>10.3</v>
      </c>
      <c r="F133" s="237">
        <v>7.5</v>
      </c>
      <c r="G133" s="236">
        <v>0</v>
      </c>
      <c r="H133" s="236">
        <v>2.31</v>
      </c>
      <c r="I133" s="236" t="s">
        <v>20</v>
      </c>
      <c r="J133" s="237">
        <v>4230</v>
      </c>
      <c r="K133" s="237">
        <v>2290</v>
      </c>
      <c r="L133" s="236">
        <v>2.56</v>
      </c>
      <c r="M133" s="236"/>
      <c r="N133" s="236">
        <v>0</v>
      </c>
      <c r="O133" s="236" t="s">
        <v>21</v>
      </c>
      <c r="P133" s="236" t="s">
        <v>21</v>
      </c>
    </row>
    <row r="134" spans="1:16" x14ac:dyDescent="0.2">
      <c r="A134" s="236" t="s">
        <v>16</v>
      </c>
      <c r="B134" s="236" t="s">
        <v>17</v>
      </c>
      <c r="C134" s="236" t="s">
        <v>18</v>
      </c>
      <c r="D134" s="236" t="s">
        <v>129</v>
      </c>
      <c r="E134" s="237">
        <v>5.17</v>
      </c>
      <c r="F134" s="237">
        <v>6.67</v>
      </c>
      <c r="G134" s="236">
        <v>0</v>
      </c>
      <c r="H134" s="236">
        <v>2.29</v>
      </c>
      <c r="I134" s="236" t="s">
        <v>20</v>
      </c>
      <c r="J134" s="237">
        <v>3390</v>
      </c>
      <c r="K134" s="237">
        <v>2250</v>
      </c>
      <c r="L134" s="236">
        <v>2.57</v>
      </c>
      <c r="M134" s="236"/>
      <c r="N134" s="236">
        <v>0</v>
      </c>
      <c r="O134" s="236" t="s">
        <v>21</v>
      </c>
      <c r="P134" s="236" t="s">
        <v>21</v>
      </c>
    </row>
    <row r="135" spans="1:16" x14ac:dyDescent="0.2">
      <c r="A135" s="236" t="s">
        <v>16</v>
      </c>
      <c r="B135" s="236" t="s">
        <v>17</v>
      </c>
      <c r="C135" s="236" t="s">
        <v>18</v>
      </c>
      <c r="D135" s="236" t="s">
        <v>129</v>
      </c>
      <c r="E135" s="237">
        <v>10.3</v>
      </c>
      <c r="F135" s="237">
        <v>13.3</v>
      </c>
      <c r="G135" s="236">
        <v>0</v>
      </c>
      <c r="H135" s="236">
        <v>2.31</v>
      </c>
      <c r="I135" s="236" t="s">
        <v>20</v>
      </c>
      <c r="J135" s="237">
        <v>3800</v>
      </c>
      <c r="K135" s="237">
        <v>2660</v>
      </c>
      <c r="L135" s="236">
        <v>2.57</v>
      </c>
      <c r="M135" s="236"/>
      <c r="N135" s="236">
        <v>0</v>
      </c>
      <c r="O135" s="236" t="s">
        <v>21</v>
      </c>
      <c r="P135" s="236" t="s">
        <v>21</v>
      </c>
    </row>
    <row r="136" spans="1:16" x14ac:dyDescent="0.2">
      <c r="A136" s="236" t="s">
        <v>50</v>
      </c>
      <c r="B136" s="236" t="s">
        <v>24</v>
      </c>
      <c r="C136" s="236" t="s">
        <v>18</v>
      </c>
      <c r="D136" s="236" t="s">
        <v>129</v>
      </c>
      <c r="E136" s="237">
        <v>82.7</v>
      </c>
      <c r="F136" s="237">
        <v>86.7</v>
      </c>
      <c r="G136" s="236" t="s">
        <v>21</v>
      </c>
      <c r="H136" s="236">
        <v>2.33</v>
      </c>
      <c r="I136" s="236" t="s">
        <v>20</v>
      </c>
      <c r="J136" s="237">
        <v>1390000</v>
      </c>
      <c r="K136" s="237">
        <v>1290000</v>
      </c>
      <c r="L136" s="236">
        <v>2.57</v>
      </c>
      <c r="M136" s="236"/>
      <c r="N136" s="236">
        <v>0</v>
      </c>
      <c r="O136" s="236">
        <v>1.38E-2</v>
      </c>
      <c r="P136" s="236" t="s">
        <v>21</v>
      </c>
    </row>
    <row r="137" spans="1:16" x14ac:dyDescent="0.2">
      <c r="A137" s="236" t="s">
        <v>52</v>
      </c>
      <c r="B137" s="236" t="s">
        <v>24</v>
      </c>
      <c r="C137" s="236" t="s">
        <v>18</v>
      </c>
      <c r="D137" s="236" t="s">
        <v>129</v>
      </c>
      <c r="E137" s="237">
        <v>82.7</v>
      </c>
      <c r="F137" s="237">
        <v>61</v>
      </c>
      <c r="G137" s="236" t="s">
        <v>21</v>
      </c>
      <c r="H137" s="236">
        <v>2.3199999999999998</v>
      </c>
      <c r="I137" s="236" t="s">
        <v>20</v>
      </c>
      <c r="J137" s="237">
        <v>1360000</v>
      </c>
      <c r="K137" s="237">
        <v>926000</v>
      </c>
      <c r="L137" s="236">
        <v>2.57</v>
      </c>
      <c r="M137" s="236"/>
      <c r="N137" s="236">
        <v>0</v>
      </c>
      <c r="O137" s="236">
        <v>1.47E-2</v>
      </c>
      <c r="P137" s="236" t="s">
        <v>21</v>
      </c>
    </row>
    <row r="138" spans="1:16" x14ac:dyDescent="0.2">
      <c r="A138" s="236" t="s">
        <v>53</v>
      </c>
      <c r="B138" s="236" t="s">
        <v>24</v>
      </c>
      <c r="C138" s="236" t="s">
        <v>18</v>
      </c>
      <c r="D138" s="236" t="s">
        <v>129</v>
      </c>
      <c r="E138" s="237">
        <v>134</v>
      </c>
      <c r="F138" s="237">
        <v>154</v>
      </c>
      <c r="G138" s="236" t="s">
        <v>21</v>
      </c>
      <c r="H138" s="236">
        <v>2.33</v>
      </c>
      <c r="I138" s="236" t="s">
        <v>20</v>
      </c>
      <c r="J138" s="237">
        <v>1360000</v>
      </c>
      <c r="K138" s="237">
        <v>1210000</v>
      </c>
      <c r="L138" s="236">
        <v>2.57</v>
      </c>
      <c r="M138" s="236"/>
      <c r="N138" s="236">
        <v>0</v>
      </c>
      <c r="O138" s="236">
        <v>3.7100000000000001E-2</v>
      </c>
      <c r="P138" s="236" t="s">
        <v>21</v>
      </c>
    </row>
    <row r="139" spans="1:16" x14ac:dyDescent="0.2">
      <c r="A139" s="236" t="s">
        <v>16</v>
      </c>
      <c r="B139" s="236" t="s">
        <v>17</v>
      </c>
      <c r="C139" s="236" t="s">
        <v>18</v>
      </c>
      <c r="D139" s="236" t="s">
        <v>129</v>
      </c>
      <c r="E139" s="237">
        <v>10.3</v>
      </c>
      <c r="F139" s="237">
        <v>7.5</v>
      </c>
      <c r="G139" s="236">
        <v>0</v>
      </c>
      <c r="H139" s="236">
        <v>2.3199999999999998</v>
      </c>
      <c r="I139" s="236" t="s">
        <v>20</v>
      </c>
      <c r="J139" s="237">
        <v>3880</v>
      </c>
      <c r="K139" s="237">
        <v>2490</v>
      </c>
      <c r="L139" s="236">
        <v>2.57</v>
      </c>
      <c r="M139" s="236"/>
      <c r="N139" s="236">
        <v>0</v>
      </c>
      <c r="O139" s="236" t="s">
        <v>21</v>
      </c>
      <c r="P139" s="236" t="s">
        <v>21</v>
      </c>
    </row>
    <row r="140" spans="1:16" x14ac:dyDescent="0.2">
      <c r="A140" s="236" t="s">
        <v>16</v>
      </c>
      <c r="B140" s="236" t="s">
        <v>17</v>
      </c>
      <c r="C140" s="236" t="s">
        <v>18</v>
      </c>
      <c r="D140" s="236" t="s">
        <v>129</v>
      </c>
      <c r="E140" s="237">
        <v>15.5</v>
      </c>
      <c r="F140" s="237">
        <v>13.6</v>
      </c>
      <c r="G140" s="236">
        <v>0</v>
      </c>
      <c r="H140" s="236">
        <v>2.2599999999999998</v>
      </c>
      <c r="I140" s="236" t="s">
        <v>20</v>
      </c>
      <c r="J140" s="237">
        <v>3480</v>
      </c>
      <c r="K140" s="237">
        <v>2070</v>
      </c>
      <c r="L140" s="236">
        <v>2.57</v>
      </c>
      <c r="M140" s="236"/>
      <c r="N140" s="236">
        <v>0</v>
      </c>
      <c r="O140" s="236" t="s">
        <v>21</v>
      </c>
      <c r="P140" s="236" t="s">
        <v>21</v>
      </c>
    </row>
    <row r="141" spans="1:16" x14ac:dyDescent="0.2">
      <c r="A141" s="236" t="s">
        <v>16</v>
      </c>
      <c r="B141" s="236" t="s">
        <v>17</v>
      </c>
      <c r="C141" s="236" t="s">
        <v>18</v>
      </c>
      <c r="D141" s="236" t="s">
        <v>129</v>
      </c>
      <c r="E141" s="237">
        <v>0</v>
      </c>
      <c r="F141" s="237">
        <v>0</v>
      </c>
      <c r="G141" s="236">
        <v>0</v>
      </c>
      <c r="H141" s="236">
        <v>0</v>
      </c>
      <c r="I141" s="236" t="s">
        <v>20</v>
      </c>
      <c r="J141" s="237">
        <v>3430</v>
      </c>
      <c r="K141" s="237">
        <v>2200</v>
      </c>
      <c r="L141" s="236">
        <v>2.57</v>
      </c>
      <c r="M141" s="236"/>
      <c r="N141" s="236">
        <v>0</v>
      </c>
      <c r="O141" s="236" t="s">
        <v>21</v>
      </c>
      <c r="P141" s="236" t="s">
        <v>21</v>
      </c>
    </row>
    <row r="142" spans="1:16" x14ac:dyDescent="0.2">
      <c r="A142" s="236" t="s">
        <v>78</v>
      </c>
      <c r="B142" s="236" t="s">
        <v>24</v>
      </c>
      <c r="C142" s="236" t="s">
        <v>18</v>
      </c>
      <c r="D142" s="236" t="s">
        <v>129</v>
      </c>
      <c r="E142" s="237">
        <v>10.3</v>
      </c>
      <c r="F142" s="237">
        <v>13.3</v>
      </c>
      <c r="G142" s="236" t="s">
        <v>21</v>
      </c>
      <c r="H142" s="236">
        <v>2.29</v>
      </c>
      <c r="I142" s="236" t="s">
        <v>20</v>
      </c>
      <c r="J142" s="237">
        <v>1460000</v>
      </c>
      <c r="K142" s="237">
        <v>1130000</v>
      </c>
      <c r="L142" s="236">
        <v>2.57</v>
      </c>
      <c r="M142" s="236"/>
      <c r="N142" s="236">
        <v>0</v>
      </c>
      <c r="O142" s="236" t="s">
        <v>25</v>
      </c>
      <c r="P142" s="236" t="s">
        <v>21</v>
      </c>
    </row>
    <row r="143" spans="1:16" x14ac:dyDescent="0.2">
      <c r="A143" s="236" t="s">
        <v>79</v>
      </c>
      <c r="B143" s="236" t="s">
        <v>24</v>
      </c>
      <c r="C143" s="236" t="s">
        <v>18</v>
      </c>
      <c r="D143" s="236" t="s">
        <v>129</v>
      </c>
      <c r="E143" s="237">
        <v>41.3</v>
      </c>
      <c r="F143" s="237">
        <v>33.5</v>
      </c>
      <c r="G143" s="236" t="s">
        <v>21</v>
      </c>
      <c r="H143" s="236">
        <v>2.2999999999999998</v>
      </c>
      <c r="I143" s="236" t="s">
        <v>20</v>
      </c>
      <c r="J143" s="237">
        <v>1470000</v>
      </c>
      <c r="K143" s="237">
        <v>1290000</v>
      </c>
      <c r="L143" s="236">
        <v>2.57</v>
      </c>
      <c r="M143" s="236"/>
      <c r="N143" s="236">
        <v>0</v>
      </c>
      <c r="O143" s="236" t="s">
        <v>25</v>
      </c>
      <c r="P143" s="236" t="s">
        <v>21</v>
      </c>
    </row>
    <row r="144" spans="1:16" x14ac:dyDescent="0.2">
      <c r="A144" s="236" t="s">
        <v>80</v>
      </c>
      <c r="B144" s="236" t="s">
        <v>24</v>
      </c>
      <c r="C144" s="236" t="s">
        <v>18</v>
      </c>
      <c r="D144" s="236" t="s">
        <v>129</v>
      </c>
      <c r="E144" s="237">
        <v>201</v>
      </c>
      <c r="F144" s="237">
        <v>200</v>
      </c>
      <c r="G144" s="236" t="s">
        <v>21</v>
      </c>
      <c r="H144" s="236">
        <v>2.2999999999999998</v>
      </c>
      <c r="I144" s="236" t="s">
        <v>20</v>
      </c>
      <c r="J144" s="237">
        <v>1540000</v>
      </c>
      <c r="K144" s="237">
        <v>1450000</v>
      </c>
      <c r="L144" s="236">
        <v>2.57</v>
      </c>
      <c r="M144" s="236"/>
      <c r="N144" s="236">
        <v>0</v>
      </c>
      <c r="O144" s="236">
        <v>5.5899999999999998E-2</v>
      </c>
      <c r="P144" s="236" t="s">
        <v>21</v>
      </c>
    </row>
    <row r="145" spans="1:16" x14ac:dyDescent="0.2">
      <c r="A145" s="236" t="s">
        <v>16</v>
      </c>
      <c r="B145" s="236" t="s">
        <v>17</v>
      </c>
      <c r="C145" s="236" t="s">
        <v>18</v>
      </c>
      <c r="D145" s="236" t="s">
        <v>129</v>
      </c>
      <c r="E145" s="237">
        <v>5.17</v>
      </c>
      <c r="F145" s="237">
        <v>6.67</v>
      </c>
      <c r="G145" s="236">
        <v>0</v>
      </c>
      <c r="H145" s="236">
        <v>2.31</v>
      </c>
      <c r="I145" s="236" t="s">
        <v>20</v>
      </c>
      <c r="J145" s="237">
        <v>4670</v>
      </c>
      <c r="K145" s="237">
        <v>2760</v>
      </c>
      <c r="L145" s="236">
        <v>2.57</v>
      </c>
      <c r="M145" s="236"/>
      <c r="N145" s="236">
        <v>0</v>
      </c>
      <c r="O145" s="236" t="s">
        <v>21</v>
      </c>
      <c r="P145" s="236" t="s">
        <v>21</v>
      </c>
    </row>
    <row r="146" spans="1:16" x14ac:dyDescent="0.2">
      <c r="A146" s="236" t="s">
        <v>16</v>
      </c>
      <c r="B146" s="236" t="s">
        <v>17</v>
      </c>
      <c r="C146" s="236" t="s">
        <v>18</v>
      </c>
      <c r="D146" s="236" t="s">
        <v>129</v>
      </c>
      <c r="E146" s="237">
        <v>10.3</v>
      </c>
      <c r="F146" s="237">
        <v>13.3</v>
      </c>
      <c r="G146" s="236">
        <v>0</v>
      </c>
      <c r="H146" s="236">
        <v>2.31</v>
      </c>
      <c r="I146" s="236" t="s">
        <v>20</v>
      </c>
      <c r="J146" s="237">
        <v>3300</v>
      </c>
      <c r="K146" s="237">
        <v>2040</v>
      </c>
      <c r="L146" s="236">
        <v>2.57</v>
      </c>
      <c r="M146" s="236"/>
      <c r="N146" s="236">
        <v>0</v>
      </c>
      <c r="O146" s="236" t="s">
        <v>21</v>
      </c>
      <c r="P146" s="236" t="s">
        <v>21</v>
      </c>
    </row>
    <row r="147" spans="1:16" x14ac:dyDescent="0.2">
      <c r="A147" s="236" t="s">
        <v>16</v>
      </c>
      <c r="B147" s="236" t="s">
        <v>17</v>
      </c>
      <c r="C147" s="236" t="s">
        <v>18</v>
      </c>
      <c r="D147" s="236" t="s">
        <v>129</v>
      </c>
      <c r="E147" s="237">
        <v>15.5</v>
      </c>
      <c r="F147" s="237">
        <v>13.6</v>
      </c>
      <c r="G147" s="236">
        <v>0</v>
      </c>
      <c r="H147" s="236">
        <v>2.27</v>
      </c>
      <c r="I147" s="236" t="s">
        <v>20</v>
      </c>
      <c r="J147" s="237">
        <v>14700</v>
      </c>
      <c r="K147" s="237">
        <v>8530</v>
      </c>
      <c r="L147" s="236">
        <v>2.56</v>
      </c>
      <c r="M147" s="236"/>
      <c r="N147" s="236">
        <v>0</v>
      </c>
      <c r="O147" s="236" t="s">
        <v>21</v>
      </c>
      <c r="P147" s="236" t="s">
        <v>21</v>
      </c>
    </row>
    <row r="148" spans="1:16" x14ac:dyDescent="0.2">
      <c r="A148" s="236" t="s">
        <v>16</v>
      </c>
      <c r="B148" s="236" t="s">
        <v>17</v>
      </c>
      <c r="C148" s="236" t="s">
        <v>18</v>
      </c>
      <c r="D148" s="236" t="s">
        <v>129</v>
      </c>
      <c r="E148" s="237">
        <v>15.5</v>
      </c>
      <c r="F148" s="237">
        <v>13.6</v>
      </c>
      <c r="G148" s="236">
        <v>0</v>
      </c>
      <c r="H148" s="236">
        <v>2.29</v>
      </c>
      <c r="I148" s="236" t="s">
        <v>20</v>
      </c>
      <c r="J148" s="237">
        <v>4080</v>
      </c>
      <c r="K148" s="237">
        <v>2320</v>
      </c>
      <c r="L148" s="236">
        <v>2.57</v>
      </c>
      <c r="M148" s="236"/>
      <c r="N148" s="236">
        <v>0</v>
      </c>
      <c r="O148" s="236" t="s">
        <v>21</v>
      </c>
      <c r="P148" s="236" t="s">
        <v>21</v>
      </c>
    </row>
    <row r="149" spans="1:16" x14ac:dyDescent="0.2">
      <c r="A149" s="236">
        <v>0.5</v>
      </c>
      <c r="B149" s="236" t="s">
        <v>49</v>
      </c>
      <c r="C149" s="236" t="s">
        <v>18</v>
      </c>
      <c r="D149" s="236" t="s">
        <v>129</v>
      </c>
      <c r="E149" s="237">
        <v>1300</v>
      </c>
      <c r="F149" s="237">
        <v>1310</v>
      </c>
      <c r="G149" s="236">
        <v>0.5</v>
      </c>
      <c r="H149" s="236">
        <v>2.2999999999999998</v>
      </c>
      <c r="I149" s="236" t="s">
        <v>20</v>
      </c>
      <c r="J149" s="237">
        <v>1450000</v>
      </c>
      <c r="K149" s="237">
        <v>985000</v>
      </c>
      <c r="L149" s="236">
        <v>2.56</v>
      </c>
      <c r="M149" s="236">
        <v>1</v>
      </c>
      <c r="N149" s="236">
        <v>0</v>
      </c>
      <c r="O149" s="236">
        <v>0.505</v>
      </c>
      <c r="P149" s="236">
        <v>101</v>
      </c>
    </row>
    <row r="150" spans="1:16" x14ac:dyDescent="0.2">
      <c r="A150" s="236">
        <v>1</v>
      </c>
      <c r="B150" s="236" t="s">
        <v>49</v>
      </c>
      <c r="C150" s="236" t="s">
        <v>18</v>
      </c>
      <c r="D150" s="236" t="s">
        <v>129</v>
      </c>
      <c r="E150" s="237">
        <v>2490</v>
      </c>
      <c r="F150" s="237">
        <v>2740</v>
      </c>
      <c r="G150" s="236">
        <v>1</v>
      </c>
      <c r="H150" s="236">
        <v>2.2999999999999998</v>
      </c>
      <c r="I150" s="236" t="s">
        <v>20</v>
      </c>
      <c r="J150" s="237">
        <v>1480000</v>
      </c>
      <c r="K150" s="237">
        <v>1250000</v>
      </c>
      <c r="L150" s="236">
        <v>2.57</v>
      </c>
      <c r="M150" s="236">
        <v>1</v>
      </c>
      <c r="N150" s="236">
        <v>0</v>
      </c>
      <c r="O150" s="236">
        <v>0.96699999999999997</v>
      </c>
      <c r="P150" s="236">
        <v>96.7</v>
      </c>
    </row>
    <row r="151" spans="1:16" x14ac:dyDescent="0.2">
      <c r="A151" s="236">
        <v>5</v>
      </c>
      <c r="B151" s="236" t="s">
        <v>49</v>
      </c>
      <c r="C151" s="236" t="s">
        <v>18</v>
      </c>
      <c r="D151" s="236" t="s">
        <v>129</v>
      </c>
      <c r="E151" s="237">
        <v>13200</v>
      </c>
      <c r="F151" s="237">
        <v>14700</v>
      </c>
      <c r="G151" s="236">
        <v>5</v>
      </c>
      <c r="H151" s="236">
        <v>2.2999999999999998</v>
      </c>
      <c r="I151" s="236" t="s">
        <v>20</v>
      </c>
      <c r="J151" s="237">
        <v>1410000</v>
      </c>
      <c r="K151" s="237">
        <v>1050000</v>
      </c>
      <c r="L151" s="236">
        <v>2.57</v>
      </c>
      <c r="M151" s="236">
        <v>1</v>
      </c>
      <c r="N151" s="236">
        <v>0</v>
      </c>
      <c r="O151" s="236">
        <v>5.46</v>
      </c>
      <c r="P151" s="236">
        <v>109</v>
      </c>
    </row>
    <row r="152" spans="1:16" x14ac:dyDescent="0.2">
      <c r="A152" s="236">
        <v>10</v>
      </c>
      <c r="B152" s="236" t="s">
        <v>49</v>
      </c>
      <c r="C152" s="236" t="s">
        <v>18</v>
      </c>
      <c r="D152" s="236" t="s">
        <v>129</v>
      </c>
      <c r="E152" s="237">
        <v>24700</v>
      </c>
      <c r="F152" s="237">
        <v>28100</v>
      </c>
      <c r="G152" s="236">
        <v>10</v>
      </c>
      <c r="H152" s="236">
        <v>2.2999999999999998</v>
      </c>
      <c r="I152" s="236" t="s">
        <v>20</v>
      </c>
      <c r="J152" s="237">
        <v>1410000</v>
      </c>
      <c r="K152" s="237">
        <v>1160000</v>
      </c>
      <c r="L152" s="236">
        <v>2.57</v>
      </c>
      <c r="M152" s="236">
        <v>1</v>
      </c>
      <c r="N152" s="236">
        <v>0</v>
      </c>
      <c r="O152" s="236">
        <v>10.3</v>
      </c>
      <c r="P152" s="236">
        <v>103</v>
      </c>
    </row>
    <row r="153" spans="1:16" x14ac:dyDescent="0.2">
      <c r="A153" s="236">
        <v>50</v>
      </c>
      <c r="B153" s="236" t="s">
        <v>49</v>
      </c>
      <c r="C153" s="236" t="s">
        <v>18</v>
      </c>
      <c r="D153" s="236" t="s">
        <v>129</v>
      </c>
      <c r="E153" s="237">
        <v>112000</v>
      </c>
      <c r="F153" s="237">
        <v>107000</v>
      </c>
      <c r="G153" s="236">
        <v>50</v>
      </c>
      <c r="H153" s="236">
        <v>2.2999999999999998</v>
      </c>
      <c r="I153" s="236" t="s">
        <v>20</v>
      </c>
      <c r="J153" s="237">
        <v>1430000</v>
      </c>
      <c r="K153" s="237">
        <v>1110000</v>
      </c>
      <c r="L153" s="236">
        <v>2.56</v>
      </c>
      <c r="M153" s="236">
        <v>1</v>
      </c>
      <c r="N153" s="236">
        <v>0</v>
      </c>
      <c r="O153" s="236">
        <v>46.4</v>
      </c>
      <c r="P153" s="236">
        <v>92.9</v>
      </c>
    </row>
    <row r="154" spans="1:16" x14ac:dyDescent="0.2">
      <c r="A154" s="236">
        <v>100</v>
      </c>
      <c r="B154" s="236" t="s">
        <v>49</v>
      </c>
      <c r="C154" s="236" t="s">
        <v>18</v>
      </c>
      <c r="D154" s="236" t="s">
        <v>129</v>
      </c>
      <c r="E154" s="237">
        <v>239000</v>
      </c>
      <c r="F154" s="237">
        <v>253000</v>
      </c>
      <c r="G154" s="236">
        <v>100</v>
      </c>
      <c r="H154" s="236">
        <v>2.2999999999999998</v>
      </c>
      <c r="I154" s="236" t="s">
        <v>20</v>
      </c>
      <c r="J154" s="237">
        <v>1420000</v>
      </c>
      <c r="K154" s="237">
        <v>976000</v>
      </c>
      <c r="L154" s="236">
        <v>2.57</v>
      </c>
      <c r="M154" s="236">
        <v>1</v>
      </c>
      <c r="N154" s="236">
        <v>0</v>
      </c>
      <c r="O154" s="236">
        <v>103</v>
      </c>
      <c r="P154" s="236">
        <v>103</v>
      </c>
    </row>
    <row r="155" spans="1:16" x14ac:dyDescent="0.2">
      <c r="A155" s="236">
        <v>500</v>
      </c>
      <c r="B155" s="236" t="s">
        <v>49</v>
      </c>
      <c r="C155" s="236" t="s">
        <v>18</v>
      </c>
      <c r="D155" s="236" t="s">
        <v>129</v>
      </c>
      <c r="E155" s="237">
        <v>965000</v>
      </c>
      <c r="F155" s="237">
        <v>980000</v>
      </c>
      <c r="G155" s="236">
        <v>500</v>
      </c>
      <c r="H155" s="236">
        <v>2.2999999999999998</v>
      </c>
      <c r="I155" s="236" t="s">
        <v>20</v>
      </c>
      <c r="J155" s="237">
        <v>1430000</v>
      </c>
      <c r="K155" s="237">
        <v>1010000</v>
      </c>
      <c r="L155" s="236">
        <v>2.56</v>
      </c>
      <c r="M155" s="236">
        <v>1</v>
      </c>
      <c r="N155" s="236">
        <v>0</v>
      </c>
      <c r="O155" s="236">
        <v>477</v>
      </c>
      <c r="P155" s="236">
        <v>95.4</v>
      </c>
    </row>
    <row r="156" spans="1:16" x14ac:dyDescent="0.2">
      <c r="A156" s="236">
        <v>1000</v>
      </c>
      <c r="B156" s="236" t="s">
        <v>49</v>
      </c>
      <c r="C156" s="236" t="s">
        <v>18</v>
      </c>
      <c r="D156" s="236" t="s">
        <v>129</v>
      </c>
      <c r="E156" s="237">
        <v>1660000</v>
      </c>
      <c r="F156" s="237">
        <v>1520000</v>
      </c>
      <c r="G156" s="236">
        <v>1000</v>
      </c>
      <c r="H156" s="236">
        <v>2.2999999999999998</v>
      </c>
      <c r="I156" s="236" t="s">
        <v>20</v>
      </c>
      <c r="J156" s="237">
        <v>1480000</v>
      </c>
      <c r="K156" s="237">
        <v>1070000</v>
      </c>
      <c r="L156" s="236">
        <v>2.56</v>
      </c>
      <c r="M156" s="236">
        <v>1</v>
      </c>
      <c r="N156" s="236">
        <v>0</v>
      </c>
      <c r="O156" s="236">
        <v>1040</v>
      </c>
      <c r="P156" s="236">
        <v>104</v>
      </c>
    </row>
    <row r="157" spans="1:16" x14ac:dyDescent="0.2">
      <c r="A157" s="236" t="s">
        <v>16</v>
      </c>
      <c r="B157" s="236" t="s">
        <v>17</v>
      </c>
      <c r="C157" s="236" t="s">
        <v>18</v>
      </c>
      <c r="D157" s="236" t="s">
        <v>129</v>
      </c>
      <c r="E157" s="237">
        <v>140</v>
      </c>
      <c r="F157" s="237">
        <v>66.7</v>
      </c>
      <c r="G157" s="236">
        <v>0</v>
      </c>
      <c r="H157" s="236">
        <v>2.31</v>
      </c>
      <c r="I157" s="236" t="s">
        <v>20</v>
      </c>
      <c r="J157" s="237">
        <v>3970</v>
      </c>
      <c r="K157" s="237">
        <v>3060</v>
      </c>
      <c r="L157" s="236">
        <v>2.57</v>
      </c>
      <c r="M157" s="236"/>
      <c r="N157" s="236">
        <v>0</v>
      </c>
      <c r="O157" s="236" t="s">
        <v>21</v>
      </c>
      <c r="P157" s="236" t="s">
        <v>21</v>
      </c>
    </row>
    <row r="158" spans="1:16" x14ac:dyDescent="0.2">
      <c r="A158" s="236" t="s">
        <v>16</v>
      </c>
      <c r="B158" s="236" t="s">
        <v>17</v>
      </c>
      <c r="C158" s="236" t="s">
        <v>18</v>
      </c>
      <c r="D158" s="236" t="s">
        <v>129</v>
      </c>
      <c r="E158" s="237">
        <v>18.100000000000001</v>
      </c>
      <c r="F158" s="237">
        <v>23.2</v>
      </c>
      <c r="G158" s="236">
        <v>0</v>
      </c>
      <c r="H158" s="236">
        <v>2.2999999999999998</v>
      </c>
      <c r="I158" s="236" t="s">
        <v>20</v>
      </c>
      <c r="J158" s="237">
        <v>3910</v>
      </c>
      <c r="K158" s="237">
        <v>2740</v>
      </c>
      <c r="L158" s="236">
        <v>2.57</v>
      </c>
      <c r="M158" s="236"/>
      <c r="N158" s="236">
        <v>0</v>
      </c>
      <c r="O158" s="236" t="s">
        <v>21</v>
      </c>
      <c r="P158" s="236" t="s">
        <v>21</v>
      </c>
    </row>
    <row r="159" spans="1:16" x14ac:dyDescent="0.2">
      <c r="A159" s="236" t="s">
        <v>16</v>
      </c>
      <c r="B159" s="236" t="s">
        <v>17</v>
      </c>
      <c r="C159" s="236" t="s">
        <v>18</v>
      </c>
      <c r="D159" s="236" t="s">
        <v>129</v>
      </c>
      <c r="E159" s="237">
        <v>36.200000000000003</v>
      </c>
      <c r="F159" s="237">
        <v>21.7</v>
      </c>
      <c r="G159" s="236">
        <v>0</v>
      </c>
      <c r="H159" s="236">
        <v>2.31</v>
      </c>
      <c r="I159" s="236" t="s">
        <v>20</v>
      </c>
      <c r="J159" s="237">
        <v>4260</v>
      </c>
      <c r="K159" s="237">
        <v>2210</v>
      </c>
      <c r="L159" s="236">
        <v>2.57</v>
      </c>
      <c r="M159" s="236"/>
      <c r="N159" s="236">
        <v>0</v>
      </c>
      <c r="O159" s="236" t="s">
        <v>21</v>
      </c>
      <c r="P159" s="236" t="s">
        <v>21</v>
      </c>
    </row>
    <row r="160" spans="1:16" x14ac:dyDescent="0.2">
      <c r="A160" s="236" t="s">
        <v>50</v>
      </c>
      <c r="B160" s="236" t="s">
        <v>51</v>
      </c>
      <c r="C160" s="236" t="s">
        <v>18</v>
      </c>
      <c r="D160" s="236" t="s">
        <v>129</v>
      </c>
      <c r="E160" s="237">
        <v>7070</v>
      </c>
      <c r="F160" s="237">
        <v>8090</v>
      </c>
      <c r="G160" s="236">
        <v>3</v>
      </c>
      <c r="H160" s="236">
        <v>2.2999999999999998</v>
      </c>
      <c r="I160" s="236" t="s">
        <v>20</v>
      </c>
      <c r="J160" s="237">
        <v>1410000</v>
      </c>
      <c r="K160" s="237">
        <v>1170000</v>
      </c>
      <c r="L160" s="236">
        <v>2.57</v>
      </c>
      <c r="M160" s="236">
        <v>1</v>
      </c>
      <c r="N160" s="236">
        <v>0</v>
      </c>
      <c r="O160" s="236">
        <v>2.93</v>
      </c>
      <c r="P160" s="236">
        <v>97.8</v>
      </c>
    </row>
    <row r="161" spans="1:16" x14ac:dyDescent="0.2">
      <c r="A161" s="236" t="s">
        <v>52</v>
      </c>
      <c r="B161" s="236" t="s">
        <v>51</v>
      </c>
      <c r="C161" s="236" t="s">
        <v>18</v>
      </c>
      <c r="D161" s="236" t="s">
        <v>129</v>
      </c>
      <c r="E161" s="237">
        <v>72000</v>
      </c>
      <c r="F161" s="237">
        <v>76300</v>
      </c>
      <c r="G161" s="236">
        <v>30</v>
      </c>
      <c r="H161" s="236">
        <v>2.2999999999999998</v>
      </c>
      <c r="I161" s="236" t="s">
        <v>20</v>
      </c>
      <c r="J161" s="237">
        <v>1360000</v>
      </c>
      <c r="K161" s="237">
        <v>1230000</v>
      </c>
      <c r="L161" s="236">
        <v>2.57</v>
      </c>
      <c r="M161" s="236">
        <v>1</v>
      </c>
      <c r="N161" s="236">
        <v>0</v>
      </c>
      <c r="O161" s="236">
        <v>31.4</v>
      </c>
      <c r="P161" s="236">
        <v>105</v>
      </c>
    </row>
    <row r="162" spans="1:16" x14ac:dyDescent="0.2">
      <c r="A162" s="236" t="s">
        <v>53</v>
      </c>
      <c r="B162" s="236" t="s">
        <v>51</v>
      </c>
      <c r="C162" s="236" t="s">
        <v>18</v>
      </c>
      <c r="D162" s="236" t="s">
        <v>129</v>
      </c>
      <c r="E162" s="237">
        <v>688000</v>
      </c>
      <c r="F162" s="237">
        <v>738000</v>
      </c>
      <c r="G162" s="236">
        <v>300</v>
      </c>
      <c r="H162" s="236">
        <v>2.2999999999999998</v>
      </c>
      <c r="I162" s="236" t="s">
        <v>20</v>
      </c>
      <c r="J162" s="237">
        <v>1390000</v>
      </c>
      <c r="K162" s="237">
        <v>1230000</v>
      </c>
      <c r="L162" s="236">
        <v>2.57</v>
      </c>
      <c r="M162" s="236">
        <v>1</v>
      </c>
      <c r="N162" s="236">
        <v>0</v>
      </c>
      <c r="O162" s="236">
        <v>329</v>
      </c>
      <c r="P162" s="236">
        <v>110</v>
      </c>
    </row>
    <row r="163" spans="1:16" x14ac:dyDescent="0.2">
      <c r="A163" s="236" t="s">
        <v>16</v>
      </c>
      <c r="B163" s="236" t="s">
        <v>17</v>
      </c>
      <c r="C163" s="236" t="s">
        <v>18</v>
      </c>
      <c r="D163" s="236" t="s">
        <v>129</v>
      </c>
      <c r="E163" s="237">
        <v>51.7</v>
      </c>
      <c r="F163" s="237">
        <v>40</v>
      </c>
      <c r="G163" s="236">
        <v>0</v>
      </c>
      <c r="H163" s="236">
        <v>2.31</v>
      </c>
      <c r="I163" s="236" t="s">
        <v>20</v>
      </c>
      <c r="J163" s="237">
        <v>4700</v>
      </c>
      <c r="K163" s="237">
        <v>2360</v>
      </c>
      <c r="L163" s="236">
        <v>2.57</v>
      </c>
      <c r="M163" s="236"/>
      <c r="N163" s="236">
        <v>0</v>
      </c>
      <c r="O163" s="236" t="s">
        <v>21</v>
      </c>
      <c r="P163" s="236" t="s">
        <v>21</v>
      </c>
    </row>
    <row r="164" spans="1:16" x14ac:dyDescent="0.2">
      <c r="A164" s="236" t="s">
        <v>16</v>
      </c>
      <c r="B164" s="236" t="s">
        <v>17</v>
      </c>
      <c r="C164" s="236" t="s">
        <v>18</v>
      </c>
      <c r="D164" s="236" t="s">
        <v>129</v>
      </c>
      <c r="E164" s="237">
        <v>12.9</v>
      </c>
      <c r="F164" s="237">
        <v>16.5</v>
      </c>
      <c r="G164" s="236">
        <v>0</v>
      </c>
      <c r="H164" s="236">
        <v>2.31</v>
      </c>
      <c r="I164" s="236" t="s">
        <v>20</v>
      </c>
      <c r="J164" s="237">
        <v>3870</v>
      </c>
      <c r="K164" s="237">
        <v>2050</v>
      </c>
      <c r="L164" s="236">
        <v>2.57</v>
      </c>
      <c r="M164" s="236"/>
      <c r="N164" s="236">
        <v>0</v>
      </c>
      <c r="O164" s="236" t="s">
        <v>21</v>
      </c>
      <c r="P164" s="236" t="s">
        <v>21</v>
      </c>
    </row>
    <row r="165" spans="1:16" x14ac:dyDescent="0.2">
      <c r="A165" s="236" t="s">
        <v>16</v>
      </c>
      <c r="B165" s="236" t="s">
        <v>17</v>
      </c>
      <c r="C165" s="236" t="s">
        <v>18</v>
      </c>
      <c r="D165" s="236" t="s">
        <v>129</v>
      </c>
      <c r="E165" s="237">
        <v>15.5</v>
      </c>
      <c r="F165" s="237">
        <v>11.7</v>
      </c>
      <c r="G165" s="236">
        <v>0</v>
      </c>
      <c r="H165" s="236">
        <v>2.31</v>
      </c>
      <c r="I165" s="236" t="s">
        <v>20</v>
      </c>
      <c r="J165" s="237">
        <v>3860</v>
      </c>
      <c r="K165" s="237">
        <v>2480</v>
      </c>
      <c r="L165" s="236">
        <v>2.57</v>
      </c>
      <c r="M165" s="236"/>
      <c r="N165" s="236">
        <v>0</v>
      </c>
      <c r="O165" s="236" t="s">
        <v>21</v>
      </c>
      <c r="P165" s="236" t="s">
        <v>21</v>
      </c>
    </row>
    <row r="166" spans="1:16" x14ac:dyDescent="0.2">
      <c r="A166" s="236" t="s">
        <v>130</v>
      </c>
      <c r="B166" s="236" t="s">
        <v>24</v>
      </c>
      <c r="C166" s="236" t="s">
        <v>18</v>
      </c>
      <c r="D166" s="236" t="s">
        <v>129</v>
      </c>
      <c r="E166" s="237">
        <v>763000</v>
      </c>
      <c r="F166" s="237">
        <v>807000</v>
      </c>
      <c r="G166" s="236" t="s">
        <v>21</v>
      </c>
      <c r="H166" s="236">
        <v>2.2999999999999998</v>
      </c>
      <c r="I166" s="236" t="s">
        <v>20</v>
      </c>
      <c r="J166" s="237">
        <v>1540000</v>
      </c>
      <c r="K166" s="237">
        <v>1080000</v>
      </c>
      <c r="L166" s="236">
        <v>2.57</v>
      </c>
      <c r="M166" s="236"/>
      <c r="N166" s="236">
        <v>0</v>
      </c>
      <c r="O166" s="236">
        <v>330</v>
      </c>
      <c r="P166" s="236" t="s">
        <v>21</v>
      </c>
    </row>
    <row r="167" spans="1:16" x14ac:dyDescent="0.2">
      <c r="A167" s="236" t="s">
        <v>131</v>
      </c>
      <c r="B167" s="236" t="s">
        <v>24</v>
      </c>
      <c r="C167" s="236" t="s">
        <v>18</v>
      </c>
      <c r="D167" s="236" t="s">
        <v>129</v>
      </c>
      <c r="E167" s="237">
        <v>798000</v>
      </c>
      <c r="F167" s="237">
        <v>870000</v>
      </c>
      <c r="G167" s="236" t="s">
        <v>21</v>
      </c>
      <c r="H167" s="236">
        <v>2.2999999999999998</v>
      </c>
      <c r="I167" s="236" t="s">
        <v>20</v>
      </c>
      <c r="J167" s="237">
        <v>1540000</v>
      </c>
      <c r="K167" s="237">
        <v>1350000</v>
      </c>
      <c r="L167" s="236">
        <v>2.57</v>
      </c>
      <c r="M167" s="236"/>
      <c r="N167" s="236">
        <v>0</v>
      </c>
      <c r="O167" s="236">
        <v>346</v>
      </c>
      <c r="P167" s="236" t="s">
        <v>21</v>
      </c>
    </row>
    <row r="168" spans="1:16" x14ac:dyDescent="0.2">
      <c r="A168" s="236" t="s">
        <v>132</v>
      </c>
      <c r="B168" s="236" t="s">
        <v>24</v>
      </c>
      <c r="C168" s="236" t="s">
        <v>18</v>
      </c>
      <c r="D168" s="236" t="s">
        <v>129</v>
      </c>
      <c r="E168" s="237">
        <v>736000</v>
      </c>
      <c r="F168" s="237">
        <v>786000</v>
      </c>
      <c r="G168" s="236" t="s">
        <v>21</v>
      </c>
      <c r="H168" s="236">
        <v>2.2999999999999998</v>
      </c>
      <c r="I168" s="236" t="s">
        <v>20</v>
      </c>
      <c r="J168" s="237">
        <v>1530000</v>
      </c>
      <c r="K168" s="237">
        <v>1060000</v>
      </c>
      <c r="L168" s="236">
        <v>2.57</v>
      </c>
      <c r="M168" s="236"/>
      <c r="N168" s="236">
        <v>0</v>
      </c>
      <c r="O168" s="236">
        <v>317</v>
      </c>
      <c r="P168" s="236" t="s">
        <v>21</v>
      </c>
    </row>
    <row r="169" spans="1:16" x14ac:dyDescent="0.2">
      <c r="A169" s="236" t="s">
        <v>133</v>
      </c>
      <c r="B169" s="236" t="s">
        <v>24</v>
      </c>
      <c r="C169" s="236" t="s">
        <v>18</v>
      </c>
      <c r="D169" s="236" t="s">
        <v>129</v>
      </c>
      <c r="E169" s="237">
        <v>775000</v>
      </c>
      <c r="F169" s="237">
        <v>856000</v>
      </c>
      <c r="G169" s="236" t="s">
        <v>21</v>
      </c>
      <c r="H169" s="236">
        <v>2.2999999999999998</v>
      </c>
      <c r="I169" s="236" t="s">
        <v>20</v>
      </c>
      <c r="J169" s="237">
        <v>1510000</v>
      </c>
      <c r="K169" s="237">
        <v>1170000</v>
      </c>
      <c r="L169" s="236">
        <v>2.57</v>
      </c>
      <c r="M169" s="236"/>
      <c r="N169" s="236">
        <v>0</v>
      </c>
      <c r="O169" s="236">
        <v>343</v>
      </c>
      <c r="P169" s="236" t="s">
        <v>21</v>
      </c>
    </row>
    <row r="170" spans="1:16" x14ac:dyDescent="0.2">
      <c r="A170" s="236" t="s">
        <v>134</v>
      </c>
      <c r="B170" s="236" t="s">
        <v>24</v>
      </c>
      <c r="C170" s="236" t="s">
        <v>18</v>
      </c>
      <c r="D170" s="236" t="s">
        <v>129</v>
      </c>
      <c r="E170" s="237">
        <v>697000</v>
      </c>
      <c r="F170" s="237">
        <v>692000</v>
      </c>
      <c r="G170" s="236" t="s">
        <v>21</v>
      </c>
      <c r="H170" s="236">
        <v>2.2999999999999998</v>
      </c>
      <c r="I170" s="236" t="s">
        <v>20</v>
      </c>
      <c r="J170" s="237">
        <v>1560000</v>
      </c>
      <c r="K170" s="237">
        <v>1130000</v>
      </c>
      <c r="L170" s="236">
        <v>2.56</v>
      </c>
      <c r="M170" s="236"/>
      <c r="N170" s="236">
        <v>0</v>
      </c>
      <c r="O170" s="236">
        <v>293</v>
      </c>
      <c r="P170" s="236" t="s">
        <v>21</v>
      </c>
    </row>
    <row r="171" spans="1:16" x14ac:dyDescent="0.2">
      <c r="A171" s="236" t="s">
        <v>135</v>
      </c>
      <c r="B171" s="236" t="s">
        <v>24</v>
      </c>
      <c r="C171" s="236" t="s">
        <v>18</v>
      </c>
      <c r="D171" s="236" t="s">
        <v>129</v>
      </c>
      <c r="E171" s="237">
        <v>806000</v>
      </c>
      <c r="F171" s="237">
        <v>880000</v>
      </c>
      <c r="G171" s="236" t="s">
        <v>21</v>
      </c>
      <c r="H171" s="236">
        <v>2.2999999999999998</v>
      </c>
      <c r="I171" s="236" t="s">
        <v>20</v>
      </c>
      <c r="J171" s="237">
        <v>1470000</v>
      </c>
      <c r="K171" s="237">
        <v>1240000</v>
      </c>
      <c r="L171" s="236">
        <v>2.57</v>
      </c>
      <c r="M171" s="236"/>
      <c r="N171" s="236">
        <v>0</v>
      </c>
      <c r="O171" s="236">
        <v>370</v>
      </c>
      <c r="P171" s="236" t="s">
        <v>21</v>
      </c>
    </row>
    <row r="172" spans="1:16" x14ac:dyDescent="0.2">
      <c r="A172" s="236" t="s">
        <v>136</v>
      </c>
      <c r="B172" s="236" t="s">
        <v>24</v>
      </c>
      <c r="C172" s="236" t="s">
        <v>18</v>
      </c>
      <c r="D172" s="236" t="s">
        <v>129</v>
      </c>
      <c r="E172" s="237">
        <v>810000</v>
      </c>
      <c r="F172" s="237">
        <v>905000</v>
      </c>
      <c r="G172" s="236" t="s">
        <v>21</v>
      </c>
      <c r="H172" s="236">
        <v>2.2999999999999998</v>
      </c>
      <c r="I172" s="236" t="s">
        <v>20</v>
      </c>
      <c r="J172" s="237">
        <v>1540000</v>
      </c>
      <c r="K172" s="237">
        <v>1150000</v>
      </c>
      <c r="L172" s="236">
        <v>2.57</v>
      </c>
      <c r="M172" s="236"/>
      <c r="N172" s="236">
        <v>0</v>
      </c>
      <c r="O172" s="236">
        <v>353</v>
      </c>
      <c r="P172" s="236" t="s">
        <v>21</v>
      </c>
    </row>
    <row r="173" spans="1:16" x14ac:dyDescent="0.2">
      <c r="A173" s="236" t="s">
        <v>137</v>
      </c>
      <c r="B173" s="236" t="s">
        <v>24</v>
      </c>
      <c r="C173" s="236" t="s">
        <v>18</v>
      </c>
      <c r="D173" s="236" t="s">
        <v>129</v>
      </c>
      <c r="E173" s="237">
        <v>735000</v>
      </c>
      <c r="F173" s="237">
        <v>772000</v>
      </c>
      <c r="G173" s="236" t="s">
        <v>21</v>
      </c>
      <c r="H173" s="236">
        <v>2.2999999999999998</v>
      </c>
      <c r="I173" s="236" t="s">
        <v>20</v>
      </c>
      <c r="J173" s="237">
        <v>1580000</v>
      </c>
      <c r="K173" s="237">
        <v>1080000</v>
      </c>
      <c r="L173" s="236">
        <v>2.56</v>
      </c>
      <c r="M173" s="236"/>
      <c r="N173" s="236">
        <v>0</v>
      </c>
      <c r="O173" s="236">
        <v>305</v>
      </c>
      <c r="P173" s="236" t="s">
        <v>21</v>
      </c>
    </row>
    <row r="174" spans="1:16" x14ac:dyDescent="0.2">
      <c r="A174" s="236" t="s">
        <v>138</v>
      </c>
      <c r="B174" s="236" t="s">
        <v>24</v>
      </c>
      <c r="C174" s="236" t="s">
        <v>18</v>
      </c>
      <c r="D174" s="236" t="s">
        <v>129</v>
      </c>
      <c r="E174" s="237">
        <v>713000</v>
      </c>
      <c r="F174" s="237">
        <v>623000</v>
      </c>
      <c r="G174" s="236" t="s">
        <v>21</v>
      </c>
      <c r="H174" s="236">
        <v>2.2999999999999998</v>
      </c>
      <c r="I174" s="236" t="s">
        <v>20</v>
      </c>
      <c r="J174" s="237">
        <v>1550000</v>
      </c>
      <c r="K174" s="237">
        <v>1400000</v>
      </c>
      <c r="L174" s="236">
        <v>2.57</v>
      </c>
      <c r="M174" s="236"/>
      <c r="N174" s="236">
        <v>0</v>
      </c>
      <c r="O174" s="236">
        <v>303</v>
      </c>
      <c r="P174" s="236" t="s">
        <v>21</v>
      </c>
    </row>
    <row r="175" spans="1:16" x14ac:dyDescent="0.2">
      <c r="A175" s="236" t="s">
        <v>139</v>
      </c>
      <c r="B175" s="236" t="s">
        <v>24</v>
      </c>
      <c r="C175" s="236" t="s">
        <v>18</v>
      </c>
      <c r="D175" s="236" t="s">
        <v>129</v>
      </c>
      <c r="E175" s="237">
        <v>707000</v>
      </c>
      <c r="F175" s="237">
        <v>603000</v>
      </c>
      <c r="G175" s="236" t="s">
        <v>21</v>
      </c>
      <c r="H175" s="236">
        <v>2.2999999999999998</v>
      </c>
      <c r="I175" s="236" t="s">
        <v>20</v>
      </c>
      <c r="J175" s="237">
        <v>1510000</v>
      </c>
      <c r="K175" s="237">
        <v>1370000</v>
      </c>
      <c r="L175" s="236">
        <v>2.57</v>
      </c>
      <c r="M175" s="236"/>
      <c r="N175" s="236">
        <v>0</v>
      </c>
      <c r="O175" s="236">
        <v>309</v>
      </c>
      <c r="P175" s="236" t="s">
        <v>21</v>
      </c>
    </row>
    <row r="176" spans="1:16" x14ac:dyDescent="0.2">
      <c r="A176" s="236" t="s">
        <v>140</v>
      </c>
      <c r="B176" s="236" t="s">
        <v>24</v>
      </c>
      <c r="C176" s="236" t="s">
        <v>18</v>
      </c>
      <c r="D176" s="236" t="s">
        <v>129</v>
      </c>
      <c r="E176" s="237">
        <v>755000</v>
      </c>
      <c r="F176" s="237">
        <v>818000</v>
      </c>
      <c r="G176" s="236" t="s">
        <v>21</v>
      </c>
      <c r="H176" s="236">
        <v>2.2999999999999998</v>
      </c>
      <c r="I176" s="236" t="s">
        <v>20</v>
      </c>
      <c r="J176" s="237">
        <v>1520000</v>
      </c>
      <c r="K176" s="237">
        <v>1330000</v>
      </c>
      <c r="L176" s="236">
        <v>2.57</v>
      </c>
      <c r="M176" s="236"/>
      <c r="N176" s="236">
        <v>0</v>
      </c>
      <c r="O176" s="236">
        <v>331</v>
      </c>
      <c r="P176" s="236" t="s">
        <v>21</v>
      </c>
    </row>
    <row r="177" spans="1:16" x14ac:dyDescent="0.2">
      <c r="A177" s="236" t="s">
        <v>141</v>
      </c>
      <c r="B177" s="236" t="s">
        <v>24</v>
      </c>
      <c r="C177" s="236" t="s">
        <v>18</v>
      </c>
      <c r="D177" s="236" t="s">
        <v>129</v>
      </c>
      <c r="E177" s="237">
        <v>679000</v>
      </c>
      <c r="F177" s="237">
        <v>675000</v>
      </c>
      <c r="G177" s="236" t="s">
        <v>21</v>
      </c>
      <c r="H177" s="236">
        <v>2.2999999999999998</v>
      </c>
      <c r="I177" s="236" t="s">
        <v>20</v>
      </c>
      <c r="J177" s="237">
        <v>1510000</v>
      </c>
      <c r="K177" s="237">
        <v>1040000</v>
      </c>
      <c r="L177" s="236">
        <v>2.56</v>
      </c>
      <c r="M177" s="236"/>
      <c r="N177" s="236">
        <v>0</v>
      </c>
      <c r="O177" s="236">
        <v>293</v>
      </c>
      <c r="P177" s="236" t="s">
        <v>21</v>
      </c>
    </row>
    <row r="178" spans="1:16" x14ac:dyDescent="0.2">
      <c r="A178" s="236" t="s">
        <v>16</v>
      </c>
      <c r="B178" s="236" t="s">
        <v>17</v>
      </c>
      <c r="C178" s="236" t="s">
        <v>18</v>
      </c>
      <c r="D178" s="236" t="s">
        <v>129</v>
      </c>
      <c r="E178" s="237">
        <v>107</v>
      </c>
      <c r="F178" s="237">
        <v>48.8</v>
      </c>
      <c r="G178" s="236">
        <v>0</v>
      </c>
      <c r="H178" s="236">
        <v>2.2999999999999998</v>
      </c>
      <c r="I178" s="236" t="s">
        <v>20</v>
      </c>
      <c r="J178" s="237">
        <v>3800</v>
      </c>
      <c r="K178" s="237">
        <v>2750</v>
      </c>
      <c r="L178" s="236">
        <v>2.57</v>
      </c>
      <c r="M178" s="236"/>
      <c r="N178" s="236">
        <v>0</v>
      </c>
      <c r="O178" s="236" t="s">
        <v>21</v>
      </c>
      <c r="P178" s="236" t="s">
        <v>21</v>
      </c>
    </row>
    <row r="179" spans="1:16" x14ac:dyDescent="0.2">
      <c r="A179" s="236" t="s">
        <v>16</v>
      </c>
      <c r="B179" s="236" t="s">
        <v>17</v>
      </c>
      <c r="C179" s="236" t="s">
        <v>18</v>
      </c>
      <c r="D179" s="236" t="s">
        <v>129</v>
      </c>
      <c r="E179" s="237">
        <v>134</v>
      </c>
      <c r="F179" s="237">
        <v>26.7</v>
      </c>
      <c r="G179" s="236">
        <v>0</v>
      </c>
      <c r="H179" s="236">
        <v>2.33</v>
      </c>
      <c r="I179" s="236" t="s">
        <v>20</v>
      </c>
      <c r="J179" s="237">
        <v>3750</v>
      </c>
      <c r="K179" s="237">
        <v>2410</v>
      </c>
      <c r="L179" s="236">
        <v>2.57</v>
      </c>
      <c r="M179" s="236"/>
      <c r="N179" s="236">
        <v>0</v>
      </c>
      <c r="O179" s="236" t="s">
        <v>21</v>
      </c>
      <c r="P179" s="236" t="s">
        <v>21</v>
      </c>
    </row>
    <row r="180" spans="1:16" x14ac:dyDescent="0.2">
      <c r="A180" s="236" t="s">
        <v>142</v>
      </c>
      <c r="B180" s="236" t="s">
        <v>24</v>
      </c>
      <c r="C180" s="236" t="s">
        <v>18</v>
      </c>
      <c r="D180" s="236" t="s">
        <v>129</v>
      </c>
      <c r="E180" s="237">
        <v>671000</v>
      </c>
      <c r="F180" s="237">
        <v>736000</v>
      </c>
      <c r="G180" s="236" t="s">
        <v>21</v>
      </c>
      <c r="H180" s="236">
        <v>2.2999999999999998</v>
      </c>
      <c r="I180" s="236" t="s">
        <v>20</v>
      </c>
      <c r="J180" s="237">
        <v>1520000</v>
      </c>
      <c r="K180" s="237">
        <v>1160000</v>
      </c>
      <c r="L180" s="236">
        <v>2.57</v>
      </c>
      <c r="M180" s="236"/>
      <c r="N180" s="236">
        <v>0</v>
      </c>
      <c r="O180" s="236">
        <v>289</v>
      </c>
      <c r="P180" s="236" t="s">
        <v>21</v>
      </c>
    </row>
    <row r="181" spans="1:16" x14ac:dyDescent="0.2">
      <c r="A181" s="236" t="s">
        <v>143</v>
      </c>
      <c r="B181" s="236" t="s">
        <v>24</v>
      </c>
      <c r="C181" s="236" t="s">
        <v>18</v>
      </c>
      <c r="D181" s="236" t="s">
        <v>129</v>
      </c>
      <c r="E181" s="237">
        <v>663000</v>
      </c>
      <c r="F181" s="237">
        <v>671000</v>
      </c>
      <c r="G181" s="236" t="s">
        <v>21</v>
      </c>
      <c r="H181" s="236">
        <v>2.2999999999999998</v>
      </c>
      <c r="I181" s="236" t="s">
        <v>20</v>
      </c>
      <c r="J181" s="237">
        <v>1420000</v>
      </c>
      <c r="K181" s="237">
        <v>1240000</v>
      </c>
      <c r="L181" s="236">
        <v>2.57</v>
      </c>
      <c r="M181" s="236"/>
      <c r="N181" s="236">
        <v>0</v>
      </c>
      <c r="O181" s="236">
        <v>308</v>
      </c>
      <c r="P181" s="236" t="s">
        <v>21</v>
      </c>
    </row>
    <row r="182" spans="1:16" x14ac:dyDescent="0.2">
      <c r="A182" s="236" t="s">
        <v>144</v>
      </c>
      <c r="B182" s="236" t="s">
        <v>24</v>
      </c>
      <c r="C182" s="236" t="s">
        <v>18</v>
      </c>
      <c r="D182" s="236" t="s">
        <v>129</v>
      </c>
      <c r="E182" s="237">
        <v>618000</v>
      </c>
      <c r="F182" s="237">
        <v>607000</v>
      </c>
      <c r="G182" s="236" t="s">
        <v>21</v>
      </c>
      <c r="H182" s="236">
        <v>2.2999999999999998</v>
      </c>
      <c r="I182" s="236" t="s">
        <v>20</v>
      </c>
      <c r="J182" s="237">
        <v>1530000</v>
      </c>
      <c r="K182" s="237">
        <v>1080000</v>
      </c>
      <c r="L182" s="236">
        <v>2.56</v>
      </c>
      <c r="M182" s="236"/>
      <c r="N182" s="236">
        <v>0</v>
      </c>
      <c r="O182" s="236">
        <v>261</v>
      </c>
      <c r="P182" s="236" t="s">
        <v>21</v>
      </c>
    </row>
    <row r="183" spans="1:16" x14ac:dyDescent="0.2">
      <c r="A183" s="236" t="s">
        <v>145</v>
      </c>
      <c r="B183" s="236" t="s">
        <v>24</v>
      </c>
      <c r="C183" s="236" t="s">
        <v>18</v>
      </c>
      <c r="D183" s="236" t="s">
        <v>129</v>
      </c>
      <c r="E183" s="237">
        <v>667000</v>
      </c>
      <c r="F183" s="237">
        <v>581000</v>
      </c>
      <c r="G183" s="236" t="s">
        <v>21</v>
      </c>
      <c r="H183" s="236">
        <v>2.2999999999999998</v>
      </c>
      <c r="I183" s="236" t="s">
        <v>20</v>
      </c>
      <c r="J183" s="237">
        <v>1570000</v>
      </c>
      <c r="K183" s="237">
        <v>1210000</v>
      </c>
      <c r="L183" s="236">
        <v>2.56</v>
      </c>
      <c r="M183" s="236"/>
      <c r="N183" s="236">
        <v>0</v>
      </c>
      <c r="O183" s="236">
        <v>276</v>
      </c>
      <c r="P183" s="236" t="s">
        <v>21</v>
      </c>
    </row>
    <row r="184" spans="1:16" x14ac:dyDescent="0.2">
      <c r="A184" s="236" t="s">
        <v>146</v>
      </c>
      <c r="B184" s="236" t="s">
        <v>24</v>
      </c>
      <c r="C184" s="236" t="s">
        <v>18</v>
      </c>
      <c r="D184" s="236" t="s">
        <v>129</v>
      </c>
      <c r="E184" s="237">
        <v>555000</v>
      </c>
      <c r="F184" s="237">
        <v>418000</v>
      </c>
      <c r="G184" s="236" t="s">
        <v>21</v>
      </c>
      <c r="H184" s="236">
        <v>2.29</v>
      </c>
      <c r="I184" s="236" t="s">
        <v>20</v>
      </c>
      <c r="J184" s="237">
        <v>1540000</v>
      </c>
      <c r="K184" s="237">
        <v>1420000</v>
      </c>
      <c r="L184" s="236">
        <v>2.56</v>
      </c>
      <c r="M184" s="236"/>
      <c r="N184" s="236">
        <v>0</v>
      </c>
      <c r="O184" s="236">
        <v>230</v>
      </c>
      <c r="P184" s="236" t="s">
        <v>21</v>
      </c>
    </row>
    <row r="185" spans="1:16" x14ac:dyDescent="0.2">
      <c r="A185" s="236" t="s">
        <v>147</v>
      </c>
      <c r="B185" s="236" t="s">
        <v>24</v>
      </c>
      <c r="C185" s="236" t="s">
        <v>18</v>
      </c>
      <c r="D185" s="236" t="s">
        <v>129</v>
      </c>
      <c r="E185" s="237">
        <v>660000</v>
      </c>
      <c r="F185" s="237">
        <v>692000</v>
      </c>
      <c r="G185" s="236" t="s">
        <v>21</v>
      </c>
      <c r="H185" s="236">
        <v>2.2999999999999998</v>
      </c>
      <c r="I185" s="236" t="s">
        <v>20</v>
      </c>
      <c r="J185" s="237">
        <v>1570000</v>
      </c>
      <c r="K185" s="237">
        <v>1070000</v>
      </c>
      <c r="L185" s="236">
        <v>2.57</v>
      </c>
      <c r="M185" s="236"/>
      <c r="N185" s="236">
        <v>0</v>
      </c>
      <c r="O185" s="236">
        <v>274</v>
      </c>
      <c r="P185" s="236" t="s">
        <v>21</v>
      </c>
    </row>
    <row r="186" spans="1:16" x14ac:dyDescent="0.2">
      <c r="A186" s="236" t="s">
        <v>148</v>
      </c>
      <c r="B186" s="236" t="s">
        <v>24</v>
      </c>
      <c r="C186" s="236" t="s">
        <v>18</v>
      </c>
      <c r="D186" s="236" t="s">
        <v>129</v>
      </c>
      <c r="E186" s="237">
        <v>665000</v>
      </c>
      <c r="F186" s="237">
        <v>559000</v>
      </c>
      <c r="G186" s="236" t="s">
        <v>21</v>
      </c>
      <c r="H186" s="236">
        <v>2.2999999999999998</v>
      </c>
      <c r="I186" s="236" t="s">
        <v>20</v>
      </c>
      <c r="J186" s="237">
        <v>1580000</v>
      </c>
      <c r="K186" s="237">
        <v>1430000</v>
      </c>
      <c r="L186" s="236">
        <v>2.57</v>
      </c>
      <c r="M186" s="236"/>
      <c r="N186" s="236">
        <v>0</v>
      </c>
      <c r="O186" s="236">
        <v>274</v>
      </c>
      <c r="P186" s="236" t="s">
        <v>21</v>
      </c>
    </row>
    <row r="187" spans="1:16" x14ac:dyDescent="0.2">
      <c r="A187" s="236" t="s">
        <v>149</v>
      </c>
      <c r="B187" s="236" t="s">
        <v>24</v>
      </c>
      <c r="C187" s="236" t="s">
        <v>18</v>
      </c>
      <c r="D187" s="236" t="s">
        <v>129</v>
      </c>
      <c r="E187" s="237">
        <v>734000</v>
      </c>
      <c r="F187" s="237">
        <v>819000</v>
      </c>
      <c r="G187" s="236" t="s">
        <v>21</v>
      </c>
      <c r="H187" s="236">
        <v>2.2999999999999998</v>
      </c>
      <c r="I187" s="236" t="s">
        <v>20</v>
      </c>
      <c r="J187" s="237">
        <v>1510000</v>
      </c>
      <c r="K187" s="237">
        <v>1200000</v>
      </c>
      <c r="L187" s="236">
        <v>2.57</v>
      </c>
      <c r="M187" s="236"/>
      <c r="N187" s="236">
        <v>0</v>
      </c>
      <c r="O187" s="236">
        <v>322</v>
      </c>
      <c r="P187" s="236" t="s">
        <v>21</v>
      </c>
    </row>
    <row r="188" spans="1:16" x14ac:dyDescent="0.2">
      <c r="A188" s="236" t="s">
        <v>150</v>
      </c>
      <c r="B188" s="236" t="s">
        <v>24</v>
      </c>
      <c r="C188" s="236" t="s">
        <v>18</v>
      </c>
      <c r="D188" s="236" t="s">
        <v>129</v>
      </c>
      <c r="E188" s="237">
        <v>617000</v>
      </c>
      <c r="F188" s="237">
        <v>459000</v>
      </c>
      <c r="G188" s="236" t="s">
        <v>21</v>
      </c>
      <c r="H188" s="236">
        <v>2.2999999999999998</v>
      </c>
      <c r="I188" s="236" t="s">
        <v>20</v>
      </c>
      <c r="J188" s="237">
        <v>1530000</v>
      </c>
      <c r="K188" s="237">
        <v>1270000</v>
      </c>
      <c r="L188" s="236">
        <v>2.56</v>
      </c>
      <c r="M188" s="236"/>
      <c r="N188" s="236">
        <v>0</v>
      </c>
      <c r="O188" s="236">
        <v>261</v>
      </c>
      <c r="P188" s="236" t="s">
        <v>21</v>
      </c>
    </row>
    <row r="189" spans="1:16" x14ac:dyDescent="0.2">
      <c r="A189" s="236" t="s">
        <v>151</v>
      </c>
      <c r="B189" s="236" t="s">
        <v>24</v>
      </c>
      <c r="C189" s="236" t="s">
        <v>18</v>
      </c>
      <c r="D189" s="236" t="s">
        <v>129</v>
      </c>
      <c r="E189" s="237">
        <v>637000</v>
      </c>
      <c r="F189" s="237">
        <v>534000</v>
      </c>
      <c r="G189" s="236" t="s">
        <v>21</v>
      </c>
      <c r="H189" s="236">
        <v>2.29</v>
      </c>
      <c r="I189" s="236" t="s">
        <v>20</v>
      </c>
      <c r="J189" s="237">
        <v>1460000</v>
      </c>
      <c r="K189" s="237">
        <v>1320000</v>
      </c>
      <c r="L189" s="236">
        <v>2.56</v>
      </c>
      <c r="M189" s="236"/>
      <c r="N189" s="236">
        <v>0</v>
      </c>
      <c r="O189" s="236">
        <v>284</v>
      </c>
      <c r="P189" s="236" t="s">
        <v>21</v>
      </c>
    </row>
    <row r="190" spans="1:16" x14ac:dyDescent="0.2">
      <c r="A190" s="236" t="s">
        <v>152</v>
      </c>
      <c r="B190" s="236" t="s">
        <v>24</v>
      </c>
      <c r="C190" s="236" t="s">
        <v>18</v>
      </c>
      <c r="D190" s="236" t="s">
        <v>129</v>
      </c>
      <c r="E190" s="237">
        <v>682000</v>
      </c>
      <c r="F190" s="237">
        <v>699000</v>
      </c>
      <c r="G190" s="236" t="s">
        <v>21</v>
      </c>
      <c r="H190" s="236">
        <v>2.2999999999999998</v>
      </c>
      <c r="I190" s="236" t="s">
        <v>20</v>
      </c>
      <c r="J190" s="237">
        <v>1570000</v>
      </c>
      <c r="K190" s="237">
        <v>1170000</v>
      </c>
      <c r="L190" s="236">
        <v>2.56</v>
      </c>
      <c r="M190" s="236"/>
      <c r="N190" s="236">
        <v>0</v>
      </c>
      <c r="O190" s="236">
        <v>283</v>
      </c>
      <c r="P190" s="236" t="s">
        <v>21</v>
      </c>
    </row>
    <row r="191" spans="1:16" x14ac:dyDescent="0.2">
      <c r="A191" s="236" t="s">
        <v>153</v>
      </c>
      <c r="B191" s="236" t="s">
        <v>24</v>
      </c>
      <c r="C191" s="236" t="s">
        <v>18</v>
      </c>
      <c r="D191" s="236" t="s">
        <v>129</v>
      </c>
      <c r="E191" s="237">
        <v>716000</v>
      </c>
      <c r="F191" s="237">
        <v>796000</v>
      </c>
      <c r="G191" s="236" t="s">
        <v>21</v>
      </c>
      <c r="H191" s="236">
        <v>2.2999999999999998</v>
      </c>
      <c r="I191" s="236" t="s">
        <v>20</v>
      </c>
      <c r="J191" s="237">
        <v>1430000</v>
      </c>
      <c r="K191" s="237">
        <v>1090000</v>
      </c>
      <c r="L191" s="236">
        <v>2.57</v>
      </c>
      <c r="M191" s="236"/>
      <c r="N191" s="236">
        <v>0</v>
      </c>
      <c r="O191" s="236">
        <v>332</v>
      </c>
      <c r="P191" s="236" t="s">
        <v>21</v>
      </c>
    </row>
    <row r="192" spans="1:16" x14ac:dyDescent="0.2">
      <c r="A192" s="236" t="s">
        <v>16</v>
      </c>
      <c r="B192" s="236" t="s">
        <v>17</v>
      </c>
      <c r="C192" s="236" t="s">
        <v>18</v>
      </c>
      <c r="D192" s="236" t="s">
        <v>129</v>
      </c>
      <c r="E192" s="237">
        <v>173</v>
      </c>
      <c r="F192" s="237">
        <v>140</v>
      </c>
      <c r="G192" s="236">
        <v>0</v>
      </c>
      <c r="H192" s="236">
        <v>2.31</v>
      </c>
      <c r="I192" s="236" t="s">
        <v>20</v>
      </c>
      <c r="J192" s="237">
        <v>3520</v>
      </c>
      <c r="K192" s="237">
        <v>2690</v>
      </c>
      <c r="L192" s="236">
        <v>2.57</v>
      </c>
      <c r="M192" s="236"/>
      <c r="N192" s="236">
        <v>0</v>
      </c>
      <c r="O192" s="236" t="s">
        <v>21</v>
      </c>
      <c r="P192" s="236" t="s">
        <v>21</v>
      </c>
    </row>
    <row r="193" spans="1:16" x14ac:dyDescent="0.2">
      <c r="A193" s="236" t="s">
        <v>16</v>
      </c>
      <c r="B193" s="236" t="s">
        <v>17</v>
      </c>
      <c r="C193" s="236" t="s">
        <v>18</v>
      </c>
      <c r="D193" s="236" t="s">
        <v>129</v>
      </c>
      <c r="E193" s="237">
        <v>114</v>
      </c>
      <c r="F193" s="237">
        <v>57.9</v>
      </c>
      <c r="G193" s="236">
        <v>0</v>
      </c>
      <c r="H193" s="236">
        <v>2.31</v>
      </c>
      <c r="I193" s="236" t="s">
        <v>20</v>
      </c>
      <c r="J193" s="237">
        <v>4100</v>
      </c>
      <c r="K193" s="237">
        <v>2090</v>
      </c>
      <c r="L193" s="236">
        <v>2.56</v>
      </c>
      <c r="M193" s="236"/>
      <c r="N193" s="236">
        <v>0</v>
      </c>
      <c r="O193" s="236" t="s">
        <v>21</v>
      </c>
      <c r="P193" s="236" t="s">
        <v>21</v>
      </c>
    </row>
    <row r="194" spans="1:16" x14ac:dyDescent="0.2">
      <c r="A194" s="236" t="s">
        <v>154</v>
      </c>
      <c r="B194" s="236" t="s">
        <v>24</v>
      </c>
      <c r="C194" s="236" t="s">
        <v>18</v>
      </c>
      <c r="D194" s="236" t="s">
        <v>129</v>
      </c>
      <c r="E194" s="237">
        <v>13900</v>
      </c>
      <c r="F194" s="237">
        <v>15600</v>
      </c>
      <c r="G194" s="236" t="s">
        <v>21</v>
      </c>
      <c r="H194" s="236">
        <v>2.2999999999999998</v>
      </c>
      <c r="I194" s="236" t="s">
        <v>20</v>
      </c>
      <c r="J194" s="237">
        <v>1550000</v>
      </c>
      <c r="K194" s="237">
        <v>1250000</v>
      </c>
      <c r="L194" s="236">
        <v>2.57</v>
      </c>
      <c r="M194" s="236"/>
      <c r="N194" s="236">
        <v>0</v>
      </c>
      <c r="O194" s="236">
        <v>5.24</v>
      </c>
      <c r="P194" s="236" t="s">
        <v>21</v>
      </c>
    </row>
    <row r="195" spans="1:16" x14ac:dyDescent="0.2">
      <c r="A195" s="236" t="s">
        <v>155</v>
      </c>
      <c r="B195" s="236" t="s">
        <v>24</v>
      </c>
      <c r="C195" s="236" t="s">
        <v>18</v>
      </c>
      <c r="D195" s="236" t="s">
        <v>129</v>
      </c>
      <c r="E195" s="237">
        <v>11100</v>
      </c>
      <c r="F195" s="237">
        <v>10500</v>
      </c>
      <c r="G195" s="236" t="s">
        <v>21</v>
      </c>
      <c r="H195" s="236">
        <v>2.2999999999999998</v>
      </c>
      <c r="I195" s="236" t="s">
        <v>20</v>
      </c>
      <c r="J195" s="237">
        <v>1600000</v>
      </c>
      <c r="K195" s="237">
        <v>1500000</v>
      </c>
      <c r="L195" s="236">
        <v>2.57</v>
      </c>
      <c r="M195" s="236"/>
      <c r="N195" s="236">
        <v>0</v>
      </c>
      <c r="O195" s="236">
        <v>4.07</v>
      </c>
      <c r="P195" s="236" t="s">
        <v>21</v>
      </c>
    </row>
    <row r="196" spans="1:16" x14ac:dyDescent="0.2">
      <c r="A196" s="236" t="s">
        <v>156</v>
      </c>
      <c r="B196" s="236" t="s">
        <v>24</v>
      </c>
      <c r="C196" s="236" t="s">
        <v>18</v>
      </c>
      <c r="D196" s="236" t="s">
        <v>129</v>
      </c>
      <c r="E196" s="237">
        <v>13800</v>
      </c>
      <c r="F196" s="237">
        <v>14600</v>
      </c>
      <c r="G196" s="236" t="s">
        <v>21</v>
      </c>
      <c r="H196" s="236">
        <v>2.2999999999999998</v>
      </c>
      <c r="I196" s="236" t="s">
        <v>20</v>
      </c>
      <c r="J196" s="237">
        <v>1550000</v>
      </c>
      <c r="K196" s="237">
        <v>1140000</v>
      </c>
      <c r="L196" s="236">
        <v>2.56</v>
      </c>
      <c r="M196" s="236"/>
      <c r="N196" s="236">
        <v>0</v>
      </c>
      <c r="O196" s="236">
        <v>5.22</v>
      </c>
      <c r="P196" s="236" t="s">
        <v>21</v>
      </c>
    </row>
    <row r="197" spans="1:16" x14ac:dyDescent="0.2">
      <c r="A197" s="236" t="s">
        <v>157</v>
      </c>
      <c r="B197" s="236" t="s">
        <v>24</v>
      </c>
      <c r="C197" s="236" t="s">
        <v>18</v>
      </c>
      <c r="D197" s="236" t="s">
        <v>129</v>
      </c>
      <c r="E197" s="237">
        <v>23100</v>
      </c>
      <c r="F197" s="237">
        <v>25300</v>
      </c>
      <c r="G197" s="236" t="s">
        <v>21</v>
      </c>
      <c r="H197" s="236">
        <v>2.2999999999999998</v>
      </c>
      <c r="I197" s="236" t="s">
        <v>20</v>
      </c>
      <c r="J197" s="237">
        <v>1530000</v>
      </c>
      <c r="K197" s="237">
        <v>1300000</v>
      </c>
      <c r="L197" s="236">
        <v>2.57</v>
      </c>
      <c r="M197" s="236"/>
      <c r="N197" s="236">
        <v>0</v>
      </c>
      <c r="O197" s="236">
        <v>8.86</v>
      </c>
      <c r="P197" s="236" t="s">
        <v>21</v>
      </c>
    </row>
    <row r="198" spans="1:16" x14ac:dyDescent="0.2">
      <c r="A198" s="236" t="s">
        <v>158</v>
      </c>
      <c r="B198" s="236" t="s">
        <v>24</v>
      </c>
      <c r="C198" s="236" t="s">
        <v>18</v>
      </c>
      <c r="D198" s="236" t="s">
        <v>129</v>
      </c>
      <c r="E198" s="237">
        <v>22600</v>
      </c>
      <c r="F198" s="237">
        <v>24400</v>
      </c>
      <c r="G198" s="236" t="s">
        <v>21</v>
      </c>
      <c r="H198" s="236">
        <v>2.2999999999999998</v>
      </c>
      <c r="I198" s="236" t="s">
        <v>20</v>
      </c>
      <c r="J198" s="237">
        <v>1500000</v>
      </c>
      <c r="K198" s="237">
        <v>1020000</v>
      </c>
      <c r="L198" s="236">
        <v>2.57</v>
      </c>
      <c r="M198" s="236"/>
      <c r="N198" s="236">
        <v>0</v>
      </c>
      <c r="O198" s="236">
        <v>8.84</v>
      </c>
      <c r="P198" s="236" t="s">
        <v>21</v>
      </c>
    </row>
    <row r="199" spans="1:16" x14ac:dyDescent="0.2">
      <c r="A199" s="236" t="s">
        <v>159</v>
      </c>
      <c r="B199" s="236" t="s">
        <v>24</v>
      </c>
      <c r="C199" s="236" t="s">
        <v>18</v>
      </c>
      <c r="D199" s="236" t="s">
        <v>129</v>
      </c>
      <c r="E199" s="237">
        <v>21800</v>
      </c>
      <c r="F199" s="237">
        <v>24600</v>
      </c>
      <c r="G199" s="236" t="s">
        <v>21</v>
      </c>
      <c r="H199" s="236">
        <v>2.2999999999999998</v>
      </c>
      <c r="I199" s="236" t="s">
        <v>20</v>
      </c>
      <c r="J199" s="237">
        <v>1530000</v>
      </c>
      <c r="K199" s="237">
        <v>1110000</v>
      </c>
      <c r="L199" s="236">
        <v>2.57</v>
      </c>
      <c r="M199" s="236"/>
      <c r="N199" s="236">
        <v>0</v>
      </c>
      <c r="O199" s="236">
        <v>8.3800000000000008</v>
      </c>
      <c r="P199" s="236" t="s">
        <v>21</v>
      </c>
    </row>
    <row r="200" spans="1:16" x14ac:dyDescent="0.2">
      <c r="A200" s="236" t="s">
        <v>160</v>
      </c>
      <c r="B200" s="236" t="s">
        <v>24</v>
      </c>
      <c r="C200" s="236" t="s">
        <v>18</v>
      </c>
      <c r="D200" s="236" t="s">
        <v>129</v>
      </c>
      <c r="E200" s="237">
        <v>6340</v>
      </c>
      <c r="F200" s="237">
        <v>6340</v>
      </c>
      <c r="G200" s="236" t="s">
        <v>21</v>
      </c>
      <c r="H200" s="236">
        <v>2.2999999999999998</v>
      </c>
      <c r="I200" s="236" t="s">
        <v>20</v>
      </c>
      <c r="J200" s="237">
        <v>1550000</v>
      </c>
      <c r="K200" s="237">
        <v>1150000</v>
      </c>
      <c r="L200" s="236">
        <v>2.56</v>
      </c>
      <c r="M200" s="236"/>
      <c r="N200" s="236">
        <v>0</v>
      </c>
      <c r="O200" s="236">
        <v>2.39</v>
      </c>
      <c r="P200" s="236" t="s">
        <v>21</v>
      </c>
    </row>
    <row r="201" spans="1:16" x14ac:dyDescent="0.2">
      <c r="A201" s="236" t="s">
        <v>161</v>
      </c>
      <c r="B201" s="236" t="s">
        <v>24</v>
      </c>
      <c r="C201" s="236" t="s">
        <v>18</v>
      </c>
      <c r="D201" s="236" t="s">
        <v>129</v>
      </c>
      <c r="E201" s="237">
        <v>6870</v>
      </c>
      <c r="F201" s="237">
        <v>6890</v>
      </c>
      <c r="G201" s="236" t="s">
        <v>21</v>
      </c>
      <c r="H201" s="236">
        <v>2.2999999999999998</v>
      </c>
      <c r="I201" s="236" t="s">
        <v>20</v>
      </c>
      <c r="J201" s="237">
        <v>1500000</v>
      </c>
      <c r="K201" s="237">
        <v>1380000</v>
      </c>
      <c r="L201" s="236">
        <v>2.57</v>
      </c>
      <c r="M201" s="236"/>
      <c r="N201" s="236">
        <v>0</v>
      </c>
      <c r="O201" s="236">
        <v>2.68</v>
      </c>
      <c r="P201" s="236" t="s">
        <v>21</v>
      </c>
    </row>
    <row r="202" spans="1:16" x14ac:dyDescent="0.2">
      <c r="A202" s="236" t="s">
        <v>162</v>
      </c>
      <c r="B202" s="236" t="s">
        <v>24</v>
      </c>
      <c r="C202" s="236" t="s">
        <v>18</v>
      </c>
      <c r="D202" s="236" t="s">
        <v>129</v>
      </c>
      <c r="E202" s="237">
        <v>9980</v>
      </c>
      <c r="F202" s="237">
        <v>11200</v>
      </c>
      <c r="G202" s="236" t="s">
        <v>21</v>
      </c>
      <c r="H202" s="236">
        <v>2.2999999999999998</v>
      </c>
      <c r="I202" s="236" t="s">
        <v>20</v>
      </c>
      <c r="J202" s="237">
        <v>1460000</v>
      </c>
      <c r="K202" s="237">
        <v>1170000</v>
      </c>
      <c r="L202" s="236">
        <v>2.57</v>
      </c>
      <c r="M202" s="236"/>
      <c r="N202" s="236">
        <v>0</v>
      </c>
      <c r="O202" s="236">
        <v>3.99</v>
      </c>
      <c r="P202" s="236" t="s">
        <v>21</v>
      </c>
    </row>
    <row r="203" spans="1:16" x14ac:dyDescent="0.2">
      <c r="A203" s="236" t="s">
        <v>163</v>
      </c>
      <c r="B203" s="236" t="s">
        <v>24</v>
      </c>
      <c r="C203" s="236" t="s">
        <v>18</v>
      </c>
      <c r="D203" s="236" t="s">
        <v>129</v>
      </c>
      <c r="E203" s="237">
        <v>11000</v>
      </c>
      <c r="F203" s="237">
        <v>12100</v>
      </c>
      <c r="G203" s="236" t="s">
        <v>21</v>
      </c>
      <c r="H203" s="236">
        <v>2.2999999999999998</v>
      </c>
      <c r="I203" s="236" t="s">
        <v>20</v>
      </c>
      <c r="J203" s="237">
        <v>1550000</v>
      </c>
      <c r="K203" s="237">
        <v>1090000</v>
      </c>
      <c r="L203" s="236">
        <v>2.56</v>
      </c>
      <c r="M203" s="236"/>
      <c r="N203" s="236">
        <v>0</v>
      </c>
      <c r="O203" s="236">
        <v>4.18</v>
      </c>
      <c r="P203" s="236" t="s">
        <v>21</v>
      </c>
    </row>
    <row r="204" spans="1:16" x14ac:dyDescent="0.2">
      <c r="A204" s="236" t="s">
        <v>164</v>
      </c>
      <c r="B204" s="236" t="s">
        <v>24</v>
      </c>
      <c r="C204" s="236" t="s">
        <v>18</v>
      </c>
      <c r="D204" s="236" t="s">
        <v>129</v>
      </c>
      <c r="E204" s="237">
        <v>10400</v>
      </c>
      <c r="F204" s="237">
        <v>11300</v>
      </c>
      <c r="G204" s="236" t="s">
        <v>21</v>
      </c>
      <c r="H204" s="236">
        <v>2.2999999999999998</v>
      </c>
      <c r="I204" s="236" t="s">
        <v>20</v>
      </c>
      <c r="J204" s="237">
        <v>1530000</v>
      </c>
      <c r="K204" s="237">
        <v>1140000</v>
      </c>
      <c r="L204" s="236">
        <v>2.57</v>
      </c>
      <c r="M204" s="236"/>
      <c r="N204" s="236">
        <v>0</v>
      </c>
      <c r="O204" s="236">
        <v>3.96</v>
      </c>
      <c r="P204" s="236" t="s">
        <v>21</v>
      </c>
    </row>
    <row r="205" spans="1:16" x14ac:dyDescent="0.2">
      <c r="A205" s="236" t="s">
        <v>165</v>
      </c>
      <c r="B205" s="236" t="s">
        <v>24</v>
      </c>
      <c r="C205" s="236" t="s">
        <v>18</v>
      </c>
      <c r="D205" s="236" t="s">
        <v>129</v>
      </c>
      <c r="E205" s="237">
        <v>9250</v>
      </c>
      <c r="F205" s="237">
        <v>8740</v>
      </c>
      <c r="G205" s="236" t="s">
        <v>21</v>
      </c>
      <c r="H205" s="236">
        <v>2.2999999999999998</v>
      </c>
      <c r="I205" s="236" t="s">
        <v>20</v>
      </c>
      <c r="J205" s="237">
        <v>1520000</v>
      </c>
      <c r="K205" s="237">
        <v>1100000</v>
      </c>
      <c r="L205" s="236">
        <v>2.56</v>
      </c>
      <c r="M205" s="236"/>
      <c r="N205" s="236">
        <v>0</v>
      </c>
      <c r="O205" s="236">
        <v>3.56</v>
      </c>
      <c r="P205" s="236" t="s">
        <v>21</v>
      </c>
    </row>
    <row r="206" spans="1:16" x14ac:dyDescent="0.2">
      <c r="A206" s="236" t="s">
        <v>16</v>
      </c>
      <c r="B206" s="236" t="s">
        <v>17</v>
      </c>
      <c r="C206" s="236" t="s">
        <v>18</v>
      </c>
      <c r="D206" s="236" t="s">
        <v>129</v>
      </c>
      <c r="E206" s="237">
        <v>23.2</v>
      </c>
      <c r="F206" s="237">
        <v>29.9</v>
      </c>
      <c r="G206" s="236">
        <v>0</v>
      </c>
      <c r="H206" s="236">
        <v>2.2999999999999998</v>
      </c>
      <c r="I206" s="236" t="s">
        <v>20</v>
      </c>
      <c r="J206" s="237">
        <v>6440</v>
      </c>
      <c r="K206" s="237">
        <v>2820</v>
      </c>
      <c r="L206" s="236">
        <v>2.57</v>
      </c>
      <c r="M206" s="236"/>
      <c r="N206" s="236">
        <v>0</v>
      </c>
      <c r="O206" s="236" t="s">
        <v>21</v>
      </c>
      <c r="P206" s="236" t="s">
        <v>21</v>
      </c>
    </row>
    <row r="207" spans="1:16" x14ac:dyDescent="0.2">
      <c r="A207" s="236" t="s">
        <v>16</v>
      </c>
      <c r="B207" s="236" t="s">
        <v>17</v>
      </c>
      <c r="C207" s="236" t="s">
        <v>18</v>
      </c>
      <c r="D207" s="236" t="s">
        <v>129</v>
      </c>
      <c r="E207" s="237">
        <v>31</v>
      </c>
      <c r="F207" s="237">
        <v>29.2</v>
      </c>
      <c r="G207" s="236">
        <v>0</v>
      </c>
      <c r="H207" s="236">
        <v>2.29</v>
      </c>
      <c r="I207" s="236" t="s">
        <v>20</v>
      </c>
      <c r="J207" s="237">
        <v>4030</v>
      </c>
      <c r="K207" s="237">
        <v>2780</v>
      </c>
      <c r="L207" s="236">
        <v>2.57</v>
      </c>
      <c r="M207" s="236"/>
      <c r="N207" s="236">
        <v>0</v>
      </c>
      <c r="O207" s="236" t="s">
        <v>21</v>
      </c>
      <c r="P207" s="236" t="s">
        <v>21</v>
      </c>
    </row>
    <row r="208" spans="1:16" x14ac:dyDescent="0.2">
      <c r="A208" s="236" t="s">
        <v>166</v>
      </c>
      <c r="B208" s="236" t="s">
        <v>24</v>
      </c>
      <c r="C208" s="236" t="s">
        <v>18</v>
      </c>
      <c r="D208" s="236" t="s">
        <v>129</v>
      </c>
      <c r="E208" s="237">
        <v>15400</v>
      </c>
      <c r="F208" s="237">
        <v>17200</v>
      </c>
      <c r="G208" s="236" t="s">
        <v>21</v>
      </c>
      <c r="H208" s="236">
        <v>2.2999999999999998</v>
      </c>
      <c r="I208" s="236" t="s">
        <v>20</v>
      </c>
      <c r="J208" s="237">
        <v>1500000</v>
      </c>
      <c r="K208" s="237">
        <v>1370000</v>
      </c>
      <c r="L208" s="236">
        <v>2.57</v>
      </c>
      <c r="M208" s="236"/>
      <c r="N208" s="236">
        <v>0</v>
      </c>
      <c r="O208" s="236">
        <v>6.02</v>
      </c>
      <c r="P208" s="236" t="s">
        <v>21</v>
      </c>
    </row>
    <row r="209" spans="1:16" x14ac:dyDescent="0.2">
      <c r="A209" s="236" t="s">
        <v>167</v>
      </c>
      <c r="B209" s="236" t="s">
        <v>24</v>
      </c>
      <c r="C209" s="236" t="s">
        <v>18</v>
      </c>
      <c r="D209" s="236" t="s">
        <v>129</v>
      </c>
      <c r="E209" s="237">
        <v>13900</v>
      </c>
      <c r="F209" s="237">
        <v>13000</v>
      </c>
      <c r="G209" s="236" t="s">
        <v>21</v>
      </c>
      <c r="H209" s="236">
        <v>2.2999999999999998</v>
      </c>
      <c r="I209" s="236" t="s">
        <v>20</v>
      </c>
      <c r="J209" s="237">
        <v>1510000</v>
      </c>
      <c r="K209" s="237">
        <v>1400000</v>
      </c>
      <c r="L209" s="236">
        <v>2.57</v>
      </c>
      <c r="M209" s="236"/>
      <c r="N209" s="236">
        <v>0</v>
      </c>
      <c r="O209" s="236">
        <v>5.4</v>
      </c>
      <c r="P209" s="236" t="s">
        <v>21</v>
      </c>
    </row>
    <row r="210" spans="1:16" x14ac:dyDescent="0.2">
      <c r="A210" s="236" t="s">
        <v>168</v>
      </c>
      <c r="B210" s="236" t="s">
        <v>24</v>
      </c>
      <c r="C210" s="236" t="s">
        <v>18</v>
      </c>
      <c r="D210" s="236" t="s">
        <v>129</v>
      </c>
      <c r="E210" s="237">
        <v>16600</v>
      </c>
      <c r="F210" s="237">
        <v>18800</v>
      </c>
      <c r="G210" s="236" t="s">
        <v>21</v>
      </c>
      <c r="H210" s="236">
        <v>2.2999999999999998</v>
      </c>
      <c r="I210" s="236" t="s">
        <v>20</v>
      </c>
      <c r="J210" s="237">
        <v>1520000</v>
      </c>
      <c r="K210" s="237">
        <v>1170000</v>
      </c>
      <c r="L210" s="236">
        <v>2.57</v>
      </c>
      <c r="M210" s="236"/>
      <c r="N210" s="236">
        <v>0</v>
      </c>
      <c r="O210" s="236">
        <v>6.42</v>
      </c>
      <c r="P210" s="236" t="s">
        <v>21</v>
      </c>
    </row>
    <row r="211" spans="1:16" x14ac:dyDescent="0.2">
      <c r="A211" s="236" t="s">
        <v>169</v>
      </c>
      <c r="B211" s="236" t="s">
        <v>24</v>
      </c>
      <c r="C211" s="236" t="s">
        <v>18</v>
      </c>
      <c r="D211" s="236" t="s">
        <v>129</v>
      </c>
      <c r="E211" s="237">
        <v>26700</v>
      </c>
      <c r="F211" s="237">
        <v>27200</v>
      </c>
      <c r="G211" s="236" t="s">
        <v>21</v>
      </c>
      <c r="H211" s="236">
        <v>2.2999999999999998</v>
      </c>
      <c r="I211" s="236" t="s">
        <v>20</v>
      </c>
      <c r="J211" s="237">
        <v>1510000</v>
      </c>
      <c r="K211" s="237">
        <v>1060000</v>
      </c>
      <c r="L211" s="236">
        <v>2.56</v>
      </c>
      <c r="M211" s="236"/>
      <c r="N211" s="236">
        <v>0</v>
      </c>
      <c r="O211" s="236">
        <v>10.4</v>
      </c>
      <c r="P211" s="236" t="s">
        <v>21</v>
      </c>
    </row>
    <row r="212" spans="1:16" x14ac:dyDescent="0.2">
      <c r="A212" s="236" t="s">
        <v>170</v>
      </c>
      <c r="B212" s="236" t="s">
        <v>24</v>
      </c>
      <c r="C212" s="236" t="s">
        <v>18</v>
      </c>
      <c r="D212" s="236" t="s">
        <v>129</v>
      </c>
      <c r="E212" s="237">
        <v>27400</v>
      </c>
      <c r="F212" s="237">
        <v>23400</v>
      </c>
      <c r="G212" s="236" t="s">
        <v>21</v>
      </c>
      <c r="H212" s="236">
        <v>2.2999999999999998</v>
      </c>
      <c r="I212" s="236" t="s">
        <v>20</v>
      </c>
      <c r="J212" s="237">
        <v>1510000</v>
      </c>
      <c r="K212" s="237">
        <v>1390000</v>
      </c>
      <c r="L212" s="236">
        <v>2.57</v>
      </c>
      <c r="M212" s="236"/>
      <c r="N212" s="236">
        <v>0</v>
      </c>
      <c r="O212" s="236">
        <v>10.7</v>
      </c>
      <c r="P212" s="236" t="s">
        <v>21</v>
      </c>
    </row>
    <row r="213" spans="1:16" x14ac:dyDescent="0.2">
      <c r="A213" s="236" t="s">
        <v>171</v>
      </c>
      <c r="B213" s="236" t="s">
        <v>24</v>
      </c>
      <c r="C213" s="236" t="s">
        <v>18</v>
      </c>
      <c r="D213" s="236" t="s">
        <v>129</v>
      </c>
      <c r="E213" s="237">
        <v>29300</v>
      </c>
      <c r="F213" s="237">
        <v>29400</v>
      </c>
      <c r="G213" s="236" t="s">
        <v>21</v>
      </c>
      <c r="H213" s="236">
        <v>2.2999999999999998</v>
      </c>
      <c r="I213" s="236" t="s">
        <v>20</v>
      </c>
      <c r="J213" s="237">
        <v>1410000</v>
      </c>
      <c r="K213" s="237">
        <v>963000</v>
      </c>
      <c r="L213" s="236">
        <v>2.56</v>
      </c>
      <c r="M213" s="236"/>
      <c r="N213" s="236">
        <v>0</v>
      </c>
      <c r="O213" s="236">
        <v>12.2</v>
      </c>
      <c r="P213" s="236" t="s">
        <v>21</v>
      </c>
    </row>
    <row r="214" spans="1:16" x14ac:dyDescent="0.2">
      <c r="A214" s="236" t="s">
        <v>172</v>
      </c>
      <c r="B214" s="236" t="s">
        <v>24</v>
      </c>
      <c r="C214" s="236" t="s">
        <v>18</v>
      </c>
      <c r="D214" s="236" t="s">
        <v>129</v>
      </c>
      <c r="E214" s="237">
        <v>13200</v>
      </c>
      <c r="F214" s="237">
        <v>13200</v>
      </c>
      <c r="G214" s="236" t="s">
        <v>21</v>
      </c>
      <c r="H214" s="236">
        <v>2.2999999999999998</v>
      </c>
      <c r="I214" s="236" t="s">
        <v>20</v>
      </c>
      <c r="J214" s="237">
        <v>1490000</v>
      </c>
      <c r="K214" s="237">
        <v>1380000</v>
      </c>
      <c r="L214" s="236">
        <v>2.57</v>
      </c>
      <c r="M214" s="236"/>
      <c r="N214" s="236">
        <v>0</v>
      </c>
      <c r="O214" s="236">
        <v>5.17</v>
      </c>
      <c r="P214" s="236" t="s">
        <v>21</v>
      </c>
    </row>
    <row r="215" spans="1:16" x14ac:dyDescent="0.2">
      <c r="A215" s="236" t="s">
        <v>173</v>
      </c>
      <c r="B215" s="236" t="s">
        <v>24</v>
      </c>
      <c r="C215" s="236" t="s">
        <v>18</v>
      </c>
      <c r="D215" s="236" t="s">
        <v>129</v>
      </c>
      <c r="E215" s="237">
        <v>14800</v>
      </c>
      <c r="F215" s="237">
        <v>14900</v>
      </c>
      <c r="G215" s="236" t="s">
        <v>21</v>
      </c>
      <c r="H215" s="236">
        <v>2.2999999999999998</v>
      </c>
      <c r="I215" s="236" t="s">
        <v>20</v>
      </c>
      <c r="J215" s="237">
        <v>1490000</v>
      </c>
      <c r="K215" s="237">
        <v>1360000</v>
      </c>
      <c r="L215" s="236">
        <v>2.57</v>
      </c>
      <c r="M215" s="236"/>
      <c r="N215" s="236">
        <v>0</v>
      </c>
      <c r="O215" s="236">
        <v>5.8</v>
      </c>
      <c r="P215" s="236" t="s">
        <v>21</v>
      </c>
    </row>
    <row r="216" spans="1:16" x14ac:dyDescent="0.2">
      <c r="A216" s="236" t="s">
        <v>174</v>
      </c>
      <c r="B216" s="236" t="s">
        <v>24</v>
      </c>
      <c r="C216" s="236" t="s">
        <v>18</v>
      </c>
      <c r="D216" s="236" t="s">
        <v>129</v>
      </c>
      <c r="E216" s="237">
        <v>12800</v>
      </c>
      <c r="F216" s="237">
        <v>12400</v>
      </c>
      <c r="G216" s="236" t="s">
        <v>21</v>
      </c>
      <c r="H216" s="236">
        <v>2.2999999999999998</v>
      </c>
      <c r="I216" s="236" t="s">
        <v>20</v>
      </c>
      <c r="J216" s="237">
        <v>1590000</v>
      </c>
      <c r="K216" s="237">
        <v>1140000</v>
      </c>
      <c r="L216" s="236">
        <v>2.56</v>
      </c>
      <c r="M216" s="236"/>
      <c r="N216" s="236">
        <v>0</v>
      </c>
      <c r="O216" s="236">
        <v>4.7300000000000004</v>
      </c>
      <c r="P216" s="236" t="s">
        <v>21</v>
      </c>
    </row>
    <row r="217" spans="1:16" x14ac:dyDescent="0.2">
      <c r="A217" s="236" t="s">
        <v>175</v>
      </c>
      <c r="B217" s="236" t="s">
        <v>24</v>
      </c>
      <c r="C217" s="236" t="s">
        <v>18</v>
      </c>
      <c r="D217" s="236" t="s">
        <v>129</v>
      </c>
      <c r="E217" s="237">
        <v>17100</v>
      </c>
      <c r="F217" s="237">
        <v>17100</v>
      </c>
      <c r="G217" s="236" t="s">
        <v>21</v>
      </c>
      <c r="H217" s="236">
        <v>2.2999999999999998</v>
      </c>
      <c r="I217" s="236" t="s">
        <v>20</v>
      </c>
      <c r="J217" s="237">
        <v>1560000</v>
      </c>
      <c r="K217" s="237">
        <v>1460000</v>
      </c>
      <c r="L217" s="236">
        <v>2.57</v>
      </c>
      <c r="M217" s="236"/>
      <c r="N217" s="236">
        <v>0</v>
      </c>
      <c r="O217" s="236">
        <v>6.41</v>
      </c>
      <c r="P217" s="236" t="s">
        <v>21</v>
      </c>
    </row>
    <row r="218" spans="1:16" x14ac:dyDescent="0.2">
      <c r="A218" s="236" t="s">
        <v>176</v>
      </c>
      <c r="B218" s="236" t="s">
        <v>24</v>
      </c>
      <c r="C218" s="236" t="s">
        <v>18</v>
      </c>
      <c r="D218" s="236" t="s">
        <v>129</v>
      </c>
      <c r="E218" s="237">
        <v>15300</v>
      </c>
      <c r="F218" s="237">
        <v>13600</v>
      </c>
      <c r="G218" s="236" t="s">
        <v>21</v>
      </c>
      <c r="H218" s="236">
        <v>2.2999999999999998</v>
      </c>
      <c r="I218" s="236" t="s">
        <v>20</v>
      </c>
      <c r="J218" s="237">
        <v>1500000</v>
      </c>
      <c r="K218" s="237">
        <v>1380000</v>
      </c>
      <c r="L218" s="236">
        <v>2.57</v>
      </c>
      <c r="M218" s="236"/>
      <c r="N218" s="236">
        <v>0</v>
      </c>
      <c r="O218" s="236">
        <v>5.96</v>
      </c>
      <c r="P218" s="236" t="s">
        <v>21</v>
      </c>
    </row>
    <row r="219" spans="1:16" x14ac:dyDescent="0.2">
      <c r="A219" s="236" t="s">
        <v>177</v>
      </c>
      <c r="B219" s="236" t="s">
        <v>24</v>
      </c>
      <c r="C219" s="236" t="s">
        <v>18</v>
      </c>
      <c r="D219" s="236" t="s">
        <v>129</v>
      </c>
      <c r="E219" s="237">
        <v>16400</v>
      </c>
      <c r="F219" s="237">
        <v>15200</v>
      </c>
      <c r="G219" s="236" t="s">
        <v>21</v>
      </c>
      <c r="H219" s="236">
        <v>2.29</v>
      </c>
      <c r="I219" s="236" t="s">
        <v>20</v>
      </c>
      <c r="J219" s="237">
        <v>1520000</v>
      </c>
      <c r="K219" s="237">
        <v>1400000</v>
      </c>
      <c r="L219" s="236">
        <v>2.56</v>
      </c>
      <c r="M219" s="236"/>
      <c r="N219" s="236">
        <v>0</v>
      </c>
      <c r="O219" s="236">
        <v>6.31</v>
      </c>
      <c r="P219" s="236" t="s">
        <v>21</v>
      </c>
    </row>
    <row r="220" spans="1:16" x14ac:dyDescent="0.2">
      <c r="A220" s="236" t="s">
        <v>16</v>
      </c>
      <c r="B220" s="236" t="s">
        <v>17</v>
      </c>
      <c r="C220" s="236" t="s">
        <v>18</v>
      </c>
      <c r="D220" s="236" t="s">
        <v>129</v>
      </c>
      <c r="E220" s="237">
        <v>25.8</v>
      </c>
      <c r="F220" s="237">
        <v>20.8</v>
      </c>
      <c r="G220" s="236">
        <v>0</v>
      </c>
      <c r="H220" s="236">
        <v>2.2999999999999998</v>
      </c>
      <c r="I220" s="236" t="s">
        <v>20</v>
      </c>
      <c r="J220" s="237">
        <v>4100</v>
      </c>
      <c r="K220" s="237">
        <v>2310</v>
      </c>
      <c r="L220" s="236">
        <v>2.57</v>
      </c>
      <c r="M220" s="236"/>
      <c r="N220" s="236">
        <v>0</v>
      </c>
      <c r="O220" s="236" t="s">
        <v>21</v>
      </c>
      <c r="P220" s="236" t="s">
        <v>21</v>
      </c>
    </row>
    <row r="221" spans="1:16" x14ac:dyDescent="0.2">
      <c r="A221" s="236" t="s">
        <v>16</v>
      </c>
      <c r="B221" s="236" t="s">
        <v>17</v>
      </c>
      <c r="C221" s="236" t="s">
        <v>18</v>
      </c>
      <c r="D221" s="236" t="s">
        <v>129</v>
      </c>
      <c r="E221" s="237">
        <v>0</v>
      </c>
      <c r="F221" s="237">
        <v>0</v>
      </c>
      <c r="G221" s="236">
        <v>0</v>
      </c>
      <c r="H221" s="236">
        <v>0</v>
      </c>
      <c r="I221" s="236" t="s">
        <v>20</v>
      </c>
      <c r="J221" s="237">
        <v>4100</v>
      </c>
      <c r="K221" s="237">
        <v>2110</v>
      </c>
      <c r="L221" s="236">
        <v>2.57</v>
      </c>
      <c r="M221" s="236"/>
      <c r="N221" s="236">
        <v>0</v>
      </c>
      <c r="O221" s="236" t="s">
        <v>21</v>
      </c>
      <c r="P221" s="236" t="s">
        <v>21</v>
      </c>
    </row>
    <row r="222" spans="1:16" x14ac:dyDescent="0.2">
      <c r="A222" s="236" t="s">
        <v>16</v>
      </c>
      <c r="B222" s="236" t="s">
        <v>17</v>
      </c>
      <c r="C222" s="236" t="s">
        <v>18</v>
      </c>
      <c r="D222" s="236" t="s">
        <v>129</v>
      </c>
      <c r="E222" s="237">
        <v>10.3</v>
      </c>
      <c r="F222" s="237">
        <v>13.3</v>
      </c>
      <c r="G222" s="236">
        <v>0</v>
      </c>
      <c r="H222" s="236">
        <v>2.27</v>
      </c>
      <c r="I222" s="236" t="s">
        <v>20</v>
      </c>
      <c r="J222" s="237">
        <v>3860</v>
      </c>
      <c r="K222" s="237">
        <v>2250</v>
      </c>
      <c r="L222" s="236">
        <v>2.56</v>
      </c>
      <c r="M222" s="236"/>
      <c r="N222" s="236">
        <v>0</v>
      </c>
      <c r="O222" s="236" t="s">
        <v>21</v>
      </c>
      <c r="P222" s="236" t="s">
        <v>21</v>
      </c>
    </row>
    <row r="223" spans="1:16" x14ac:dyDescent="0.2">
      <c r="A223" s="236" t="s">
        <v>50</v>
      </c>
      <c r="B223" s="236" t="s">
        <v>51</v>
      </c>
      <c r="C223" s="236" t="s">
        <v>18</v>
      </c>
      <c r="D223" s="236" t="s">
        <v>129</v>
      </c>
      <c r="E223" s="237">
        <v>6060</v>
      </c>
      <c r="F223" s="237">
        <v>6590</v>
      </c>
      <c r="G223" s="236">
        <v>3</v>
      </c>
      <c r="H223" s="236">
        <v>2.2999999999999998</v>
      </c>
      <c r="I223" s="236" t="s">
        <v>20</v>
      </c>
      <c r="J223" s="237">
        <v>1380000</v>
      </c>
      <c r="K223" s="237">
        <v>984000</v>
      </c>
      <c r="L223" s="236">
        <v>2.57</v>
      </c>
      <c r="M223" s="236">
        <v>1</v>
      </c>
      <c r="N223" s="236">
        <v>0</v>
      </c>
      <c r="O223" s="236">
        <v>2.57</v>
      </c>
      <c r="P223" s="236">
        <v>85.5</v>
      </c>
    </row>
    <row r="224" spans="1:16" x14ac:dyDescent="0.2">
      <c r="A224" s="236" t="s">
        <v>52</v>
      </c>
      <c r="B224" s="236" t="s">
        <v>51</v>
      </c>
      <c r="C224" s="236" t="s">
        <v>18</v>
      </c>
      <c r="D224" s="236" t="s">
        <v>129</v>
      </c>
      <c r="E224" s="237">
        <v>67300</v>
      </c>
      <c r="F224" s="237">
        <v>66000</v>
      </c>
      <c r="G224" s="236">
        <v>30</v>
      </c>
      <c r="H224" s="236">
        <v>2.2999999999999998</v>
      </c>
      <c r="I224" s="236" t="s">
        <v>20</v>
      </c>
      <c r="J224" s="237">
        <v>1350000</v>
      </c>
      <c r="K224" s="237">
        <v>1250000</v>
      </c>
      <c r="L224" s="236">
        <v>2.57</v>
      </c>
      <c r="M224" s="236">
        <v>1</v>
      </c>
      <c r="N224" s="236">
        <v>0</v>
      </c>
      <c r="O224" s="236">
        <v>29.6</v>
      </c>
      <c r="P224" s="236">
        <v>98.6</v>
      </c>
    </row>
    <row r="225" spans="1:16" x14ac:dyDescent="0.2">
      <c r="A225" s="236" t="s">
        <v>53</v>
      </c>
      <c r="B225" s="236" t="s">
        <v>51</v>
      </c>
      <c r="C225" s="236" t="s">
        <v>18</v>
      </c>
      <c r="D225" s="236" t="s">
        <v>129</v>
      </c>
      <c r="E225" s="237">
        <v>674000</v>
      </c>
      <c r="F225" s="237">
        <v>741000</v>
      </c>
      <c r="G225" s="236">
        <v>300</v>
      </c>
      <c r="H225" s="236">
        <v>2.2999999999999998</v>
      </c>
      <c r="I225" s="236" t="s">
        <v>20</v>
      </c>
      <c r="J225" s="237">
        <v>1350000</v>
      </c>
      <c r="K225" s="237">
        <v>1060000</v>
      </c>
      <c r="L225" s="236">
        <v>2.57</v>
      </c>
      <c r="M225" s="236">
        <v>1</v>
      </c>
      <c r="N225" s="236">
        <v>0</v>
      </c>
      <c r="O225" s="236">
        <v>331</v>
      </c>
      <c r="P225" s="236">
        <v>110</v>
      </c>
    </row>
    <row r="226" spans="1:16" x14ac:dyDescent="0.2">
      <c r="A226" s="236" t="s">
        <v>16</v>
      </c>
      <c r="B226" s="236" t="s">
        <v>17</v>
      </c>
      <c r="C226" s="236" t="s">
        <v>18</v>
      </c>
      <c r="D226" s="236" t="s">
        <v>129</v>
      </c>
      <c r="E226" s="237">
        <v>23.2</v>
      </c>
      <c r="F226" s="237">
        <v>29.9</v>
      </c>
      <c r="G226" s="236">
        <v>0</v>
      </c>
      <c r="H226" s="236">
        <v>2.2999999999999998</v>
      </c>
      <c r="I226" s="236" t="s">
        <v>20</v>
      </c>
      <c r="J226" s="237">
        <v>4240</v>
      </c>
      <c r="K226" s="237">
        <v>2680</v>
      </c>
      <c r="L226" s="236">
        <v>2.57</v>
      </c>
      <c r="M226" s="236"/>
      <c r="N226" s="236">
        <v>0</v>
      </c>
      <c r="O226" s="236" t="s">
        <v>21</v>
      </c>
      <c r="P226" s="236" t="s">
        <v>21</v>
      </c>
    </row>
    <row r="227" spans="1:16" x14ac:dyDescent="0.2">
      <c r="A227" s="236" t="s">
        <v>16</v>
      </c>
      <c r="B227" s="236" t="s">
        <v>17</v>
      </c>
      <c r="C227" s="236" t="s">
        <v>18</v>
      </c>
      <c r="D227" s="236" t="s">
        <v>129</v>
      </c>
      <c r="E227" s="237">
        <v>12.9</v>
      </c>
      <c r="F227" s="237">
        <v>16.5</v>
      </c>
      <c r="G227" s="236">
        <v>0</v>
      </c>
      <c r="H227" s="236">
        <v>2.31</v>
      </c>
      <c r="I227" s="236" t="s">
        <v>20</v>
      </c>
      <c r="J227" s="237">
        <v>5470</v>
      </c>
      <c r="K227" s="237">
        <v>2000</v>
      </c>
      <c r="L227" s="236">
        <v>2.56</v>
      </c>
      <c r="M227" s="236"/>
      <c r="N227" s="236">
        <v>0</v>
      </c>
      <c r="O227" s="236" t="s">
        <v>21</v>
      </c>
      <c r="P227" s="236" t="s">
        <v>21</v>
      </c>
    </row>
    <row r="228" spans="1:16" x14ac:dyDescent="0.2">
      <c r="A228" s="236" t="s">
        <v>16</v>
      </c>
      <c r="B228" s="236" t="s">
        <v>17</v>
      </c>
      <c r="C228" s="236" t="s">
        <v>18</v>
      </c>
      <c r="D228" s="236" t="s">
        <v>129</v>
      </c>
      <c r="E228" s="237">
        <v>0</v>
      </c>
      <c r="F228" s="237">
        <v>0</v>
      </c>
      <c r="G228" s="236">
        <v>0</v>
      </c>
      <c r="H228" s="236">
        <v>0</v>
      </c>
      <c r="I228" s="236" t="s">
        <v>20</v>
      </c>
      <c r="J228" s="237">
        <v>14300</v>
      </c>
      <c r="K228" s="237">
        <v>8060</v>
      </c>
      <c r="L228" s="236">
        <v>2.56</v>
      </c>
      <c r="M228" s="236"/>
      <c r="N228" s="236">
        <v>0</v>
      </c>
      <c r="O228" s="236" t="s">
        <v>21</v>
      </c>
      <c r="P228" s="236" t="s">
        <v>21</v>
      </c>
    </row>
    <row r="229" spans="1:16" x14ac:dyDescent="0.2">
      <c r="A229" s="236" t="s">
        <v>16</v>
      </c>
      <c r="B229" s="236" t="s">
        <v>17</v>
      </c>
      <c r="C229" s="236" t="s">
        <v>18</v>
      </c>
      <c r="D229" s="236" t="s">
        <v>129</v>
      </c>
      <c r="E229" s="237">
        <v>15.5</v>
      </c>
      <c r="F229" s="237">
        <v>13.6</v>
      </c>
      <c r="G229" s="236">
        <v>0</v>
      </c>
      <c r="H229" s="236">
        <v>2.2999999999999998</v>
      </c>
      <c r="I229" s="236" t="s">
        <v>20</v>
      </c>
      <c r="J229" s="237">
        <v>3950</v>
      </c>
      <c r="K229" s="237">
        <v>2190</v>
      </c>
      <c r="L229" s="236">
        <v>2.57</v>
      </c>
      <c r="M229" s="236"/>
      <c r="N229" s="236">
        <v>0</v>
      </c>
      <c r="O229" s="236" t="s">
        <v>21</v>
      </c>
      <c r="P229" s="236" t="s">
        <v>21</v>
      </c>
    </row>
    <row r="230" spans="1:16" x14ac:dyDescent="0.2">
      <c r="A230" s="236" t="s">
        <v>78</v>
      </c>
      <c r="B230" s="236" t="s">
        <v>24</v>
      </c>
      <c r="C230" s="236" t="s">
        <v>18</v>
      </c>
      <c r="D230" s="236" t="s">
        <v>129</v>
      </c>
      <c r="E230" s="237">
        <v>35000</v>
      </c>
      <c r="F230" s="237">
        <v>27400</v>
      </c>
      <c r="G230" s="236" t="s">
        <v>21</v>
      </c>
      <c r="H230" s="236">
        <v>2.29</v>
      </c>
      <c r="I230" s="236" t="s">
        <v>20</v>
      </c>
      <c r="J230" s="237">
        <v>1460000</v>
      </c>
      <c r="K230" s="237">
        <v>1280000</v>
      </c>
      <c r="L230" s="236">
        <v>2.56</v>
      </c>
      <c r="M230" s="236"/>
      <c r="N230" s="236">
        <v>0</v>
      </c>
      <c r="O230" s="236">
        <v>14.1</v>
      </c>
      <c r="P230" s="236" t="s">
        <v>21</v>
      </c>
    </row>
    <row r="231" spans="1:16" x14ac:dyDescent="0.2">
      <c r="A231" s="236" t="s">
        <v>79</v>
      </c>
      <c r="B231" s="236" t="s">
        <v>24</v>
      </c>
      <c r="C231" s="236" t="s">
        <v>18</v>
      </c>
      <c r="D231" s="236" t="s">
        <v>129</v>
      </c>
      <c r="E231" s="237">
        <v>327000</v>
      </c>
      <c r="F231" s="237">
        <v>231000</v>
      </c>
      <c r="G231" s="236" t="s">
        <v>21</v>
      </c>
      <c r="H231" s="236">
        <v>2.29</v>
      </c>
      <c r="I231" s="236" t="s">
        <v>20</v>
      </c>
      <c r="J231" s="237">
        <v>1570000</v>
      </c>
      <c r="K231" s="237">
        <v>1400000</v>
      </c>
      <c r="L231" s="236">
        <v>2.56</v>
      </c>
      <c r="M231" s="236"/>
      <c r="N231" s="236">
        <v>0</v>
      </c>
      <c r="O231" s="236">
        <v>128</v>
      </c>
      <c r="P231" s="236" t="s">
        <v>21</v>
      </c>
    </row>
    <row r="232" spans="1:16" x14ac:dyDescent="0.2">
      <c r="A232" s="236" t="s">
        <v>80</v>
      </c>
      <c r="B232" s="236" t="s">
        <v>24</v>
      </c>
      <c r="C232" s="236" t="s">
        <v>18</v>
      </c>
      <c r="D232" s="236" t="s">
        <v>129</v>
      </c>
      <c r="E232" s="237">
        <v>2130000</v>
      </c>
      <c r="F232" s="237">
        <v>1260000</v>
      </c>
      <c r="G232" s="236" t="s">
        <v>21</v>
      </c>
      <c r="H232" s="236">
        <v>2.29</v>
      </c>
      <c r="I232" s="236" t="s">
        <v>20</v>
      </c>
      <c r="J232" s="237">
        <v>1580000</v>
      </c>
      <c r="K232" s="237">
        <v>1130000</v>
      </c>
      <c r="L232" s="236">
        <v>2.57</v>
      </c>
      <c r="M232" s="236"/>
      <c r="N232" s="236">
        <v>0</v>
      </c>
      <c r="O232" s="236" t="s">
        <v>178</v>
      </c>
      <c r="P232" s="236" t="s">
        <v>21</v>
      </c>
    </row>
    <row r="233" spans="1:16" x14ac:dyDescent="0.2">
      <c r="A233" s="236" t="s">
        <v>16</v>
      </c>
      <c r="B233" s="236" t="s">
        <v>17</v>
      </c>
      <c r="C233" s="236" t="s">
        <v>18</v>
      </c>
      <c r="D233" s="236" t="s">
        <v>129</v>
      </c>
      <c r="E233" s="237">
        <v>98.2</v>
      </c>
      <c r="F233" s="237">
        <v>47.1</v>
      </c>
      <c r="G233" s="236">
        <v>0</v>
      </c>
      <c r="H233" s="236">
        <v>2.31</v>
      </c>
      <c r="I233" s="236" t="s">
        <v>20</v>
      </c>
      <c r="J233" s="237">
        <v>4150</v>
      </c>
      <c r="K233" s="237">
        <v>2850</v>
      </c>
      <c r="L233" s="236">
        <v>2.57</v>
      </c>
      <c r="M233" s="236"/>
      <c r="N233" s="236">
        <v>0</v>
      </c>
      <c r="O233" s="236" t="s">
        <v>21</v>
      </c>
      <c r="P233" s="236" t="s">
        <v>21</v>
      </c>
    </row>
    <row r="234" spans="1:16" x14ac:dyDescent="0.2">
      <c r="A234" s="236" t="s">
        <v>16</v>
      </c>
      <c r="B234" s="236" t="s">
        <v>17</v>
      </c>
      <c r="C234" s="236" t="s">
        <v>18</v>
      </c>
      <c r="D234" s="236" t="s">
        <v>129</v>
      </c>
      <c r="E234" s="237">
        <v>28.4</v>
      </c>
      <c r="F234" s="237">
        <v>36.6</v>
      </c>
      <c r="G234" s="236">
        <v>0</v>
      </c>
      <c r="H234" s="236">
        <v>2.2999999999999998</v>
      </c>
      <c r="I234" s="236" t="s">
        <v>20</v>
      </c>
      <c r="J234" s="237">
        <v>3800</v>
      </c>
      <c r="K234" s="237">
        <v>2320</v>
      </c>
      <c r="L234" s="236">
        <v>2.56</v>
      </c>
      <c r="M234" s="236"/>
      <c r="N234" s="236">
        <v>0</v>
      </c>
      <c r="O234" s="236" t="s">
        <v>21</v>
      </c>
      <c r="P234" s="236" t="s">
        <v>21</v>
      </c>
    </row>
  </sheetData>
  <mergeCells count="4">
    <mergeCell ref="T10:U10"/>
    <mergeCell ref="V10:W10"/>
    <mergeCell ref="S16:V16"/>
    <mergeCell ref="X16:Z1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97146007293A24BB280CC357906A09C" ma:contentTypeVersion="13" ma:contentTypeDescription="Create a new document." ma:contentTypeScope="" ma:versionID="5d4594dfed658297b431496b6b114241">
  <xsd:schema xmlns:xsd="http://www.w3.org/2001/XMLSchema" xmlns:xs="http://www.w3.org/2001/XMLSchema" xmlns:p="http://schemas.microsoft.com/office/2006/metadata/properties" xmlns:ns3="2b6ff7f9-26b8-4d17-9cf3-0aedc9fc6492" xmlns:ns4="16b72e08-e0ce-4005-ae78-564911f6aa6d" targetNamespace="http://schemas.microsoft.com/office/2006/metadata/properties" ma:root="true" ma:fieldsID="a376f09bb11186d070ba59d9621f5b7d" ns3:_="" ns4:_="">
    <xsd:import namespace="2b6ff7f9-26b8-4d17-9cf3-0aedc9fc6492"/>
    <xsd:import namespace="16b72e08-e0ce-4005-ae78-564911f6aa6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6ff7f9-26b8-4d17-9cf3-0aedc9fc649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b72e08-e0ce-4005-ae78-564911f6aa6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2B54F48-CEE9-48F4-A007-A605429FC2B5}">
  <ds:schemaRefs>
    <ds:schemaRef ds:uri="http://schemas.microsoft.com/sharepoint/v3/contenttype/forms"/>
  </ds:schemaRefs>
</ds:datastoreItem>
</file>

<file path=customXml/itemProps2.xml><?xml version="1.0" encoding="utf-8"?>
<ds:datastoreItem xmlns:ds="http://schemas.openxmlformats.org/officeDocument/2006/customXml" ds:itemID="{FE92A659-1D39-4D7C-9A92-BB124FC45F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6ff7f9-26b8-4d17-9cf3-0aedc9fc6492"/>
    <ds:schemaRef ds:uri="16b72e08-e0ce-4005-ae78-564911f6a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08F4472-7223-4052-B30B-8D9460E9355E}">
  <ds:schemaRefs>
    <ds:schemaRef ds:uri="http://purl.org/dc/elements/1.1/"/>
    <ds:schemaRef ds:uri="http://www.w3.org/XML/1998/namespace"/>
    <ds:schemaRef ds:uri="http://schemas.microsoft.com/office/2006/documentManagement/types"/>
    <ds:schemaRef ds:uri="2b6ff7f9-26b8-4d17-9cf3-0aedc9fc6492"/>
    <ds:schemaRef ds:uri="http://schemas.microsoft.com/office/2006/metadata/properties"/>
    <ds:schemaRef ds:uri="http://purl.org/dc/dcmitype/"/>
    <ds:schemaRef ds:uri="http://schemas.microsoft.com/office/infopath/2007/PartnerControls"/>
    <ds:schemaRef ds:uri="http://schemas.openxmlformats.org/package/2006/metadata/core-properties"/>
    <ds:schemaRef ds:uri="16b72e08-e0ce-4005-ae78-564911f6aa6d"/>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Summary</vt:lpstr>
      <vt:lpstr>TMP Supernatant</vt:lpstr>
      <vt:lpstr>TMP Pellets</vt:lpstr>
      <vt:lpstr>MSM-V-041 Supernatant</vt:lpstr>
      <vt:lpstr>MSM-V-041 Pellets</vt:lpstr>
      <vt:lpstr>BCA</vt:lpstr>
      <vt:lpstr>Metabolite TMP</vt:lpstr>
      <vt:lpstr>Metabolite MSM-V-041</vt:lpstr>
    </vt:vector>
  </TitlesOfParts>
  <Company>UT Southwestern Medical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dc:creator>
  <cp:lastModifiedBy>Madhu Manna</cp:lastModifiedBy>
  <dcterms:created xsi:type="dcterms:W3CDTF">2020-11-17T00:18:28Z</dcterms:created>
  <dcterms:modified xsi:type="dcterms:W3CDTF">2021-03-09T23:28:43Z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0x010100197146007293A24BB280CC357906A09C</vt:lpwstr>
  </property>
</Properties>
</file>