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1.bin" ContentType="application/vnd.openxmlformats-officedocument.spreadsheetml.printerSettings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ytalhatamerlab/Dropbox/DHFR Project/Supporting Figures/7. Toxicity/"/>
    </mc:Choice>
  </mc:AlternateContent>
  <xr:revisionPtr revIDLastSave="0" documentId="13_ncr:1_{2A57F851-1C0A-2D44-A5D6-0A13FF071C17}" xr6:coauthVersionLast="36" xr6:coauthVersionMax="36" xr10:uidLastSave="{00000000-0000-0000-0000-000000000000}"/>
  <bookViews>
    <workbookView xWindow="960" yWindow="460" windowWidth="27840" windowHeight="17540" activeTab="8" xr2:uid="{00000000-000D-0000-FFFF-FFFF00000000}"/>
  </bookViews>
  <sheets>
    <sheet name="061419, 48h" sheetId="3" r:id="rId1"/>
    <sheet name="061719, 24h" sheetId="4" r:id="rId2"/>
    <sheet name="061819, 48h" sheetId="5" r:id="rId3"/>
    <sheet name="062119, 48h" sheetId="6" r:id="rId4"/>
    <sheet name="070919, 24h" sheetId="7" r:id="rId5"/>
    <sheet name="071019 ,48h" sheetId="8" r:id="rId6"/>
    <sheet name="081619, 24h" sheetId="2" r:id="rId7"/>
    <sheet name="081618, 48h" sheetId="1" r:id="rId8"/>
    <sheet name="Summary" sheetId="9" r:id="rId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7" i="2" l="1"/>
  <c r="AM27" i="2"/>
  <c r="AN27" i="2"/>
  <c r="AM28" i="2"/>
  <c r="AH15" i="2" s="1"/>
  <c r="AL28" i="2"/>
  <c r="AG15" i="2" s="1"/>
  <c r="Z27" i="2"/>
  <c r="AA27" i="2"/>
  <c r="AB27" i="2"/>
  <c r="AA28" i="2"/>
  <c r="T15" i="2" s="1"/>
  <c r="AR27" i="2"/>
  <c r="AQ27" i="2"/>
  <c r="AQ28" i="2" s="1"/>
  <c r="AJ15" i="2" s="1"/>
  <c r="AP27" i="2"/>
  <c r="Z28" i="2"/>
  <c r="S15" i="2"/>
  <c r="X27" i="2"/>
  <c r="W28" i="2" s="1"/>
  <c r="R15" i="2" s="1"/>
  <c r="W27" i="2"/>
  <c r="V27" i="2"/>
  <c r="V28" i="2" s="1"/>
  <c r="Q15" i="2" s="1"/>
  <c r="AL24" i="2"/>
  <c r="AL25" i="2" s="1"/>
  <c r="AG16" i="2" s="1"/>
  <c r="AM24" i="2"/>
  <c r="AN24" i="2"/>
  <c r="AR24" i="2"/>
  <c r="AP24" i="2"/>
  <c r="AQ24" i="2"/>
  <c r="AP25" i="2"/>
  <c r="AI16" i="2"/>
  <c r="AB24" i="2"/>
  <c r="Z24" i="2"/>
  <c r="Z25" i="2" s="1"/>
  <c r="S16" i="2" s="1"/>
  <c r="AA24" i="2"/>
  <c r="AA25" i="2"/>
  <c r="T16" i="2" s="1"/>
  <c r="X24" i="2"/>
  <c r="W24" i="2"/>
  <c r="W25" i="2" s="1"/>
  <c r="R16" i="2" s="1"/>
  <c r="V24" i="2"/>
  <c r="AP21" i="2"/>
  <c r="AQ22" i="2" s="1"/>
  <c r="AJ17" i="2" s="1"/>
  <c r="AQ21" i="2"/>
  <c r="AP22" i="2" s="1"/>
  <c r="AI17" i="2" s="1"/>
  <c r="AR21" i="2"/>
  <c r="Z21" i="2"/>
  <c r="AA21" i="2"/>
  <c r="AB21" i="2"/>
  <c r="Z22" i="2"/>
  <c r="AN21" i="2"/>
  <c r="AM21" i="2"/>
  <c r="AM22" i="2" s="1"/>
  <c r="AH17" i="2" s="1"/>
  <c r="AL21" i="2"/>
  <c r="AA22" i="2"/>
  <c r="T17" i="2"/>
  <c r="X21" i="2"/>
  <c r="W21" i="2"/>
  <c r="V21" i="2"/>
  <c r="V22" i="2" s="1"/>
  <c r="Q17" i="2" s="1"/>
  <c r="Z18" i="2"/>
  <c r="Z19" i="2" s="1"/>
  <c r="S18" i="2" s="1"/>
  <c r="AA18" i="2"/>
  <c r="AB18" i="2"/>
  <c r="AR18" i="2"/>
  <c r="AQ18" i="2"/>
  <c r="AP18" i="2"/>
  <c r="AP19" i="2"/>
  <c r="AI18" i="2" s="1"/>
  <c r="AN18" i="2"/>
  <c r="AM18" i="2"/>
  <c r="AM19" i="2" s="1"/>
  <c r="AH18" i="2" s="1"/>
  <c r="AL18" i="2"/>
  <c r="AL19" i="2"/>
  <c r="AG18" i="2"/>
  <c r="X18" i="2"/>
  <c r="W18" i="2"/>
  <c r="V18" i="2"/>
  <c r="W19" i="2" s="1"/>
  <c r="R18" i="2" s="1"/>
  <c r="S17" i="2"/>
  <c r="AP15" i="2"/>
  <c r="AQ15" i="2"/>
  <c r="AQ16" i="2" s="1"/>
  <c r="AJ19" i="2" s="1"/>
  <c r="AR15" i="2"/>
  <c r="AP16" i="2" s="1"/>
  <c r="AI19" i="2" s="1"/>
  <c r="Z15" i="2"/>
  <c r="Z16" i="2" s="1"/>
  <c r="S19" i="2" s="1"/>
  <c r="AA15" i="2"/>
  <c r="AB15" i="2"/>
  <c r="V15" i="2"/>
  <c r="W16" i="2" s="1"/>
  <c r="R19" i="2" s="1"/>
  <c r="W15" i="2"/>
  <c r="X15" i="2"/>
  <c r="V16" i="2"/>
  <c r="Q19" i="2" s="1"/>
  <c r="AN15" i="2"/>
  <c r="AM15" i="2"/>
  <c r="AL15" i="2"/>
  <c r="AM16" i="2"/>
  <c r="AH19" i="2"/>
  <c r="AG13" i="2"/>
  <c r="AH14" i="2" s="1"/>
  <c r="AH13" i="2"/>
  <c r="AI13" i="2"/>
  <c r="AG14" i="2"/>
  <c r="Z12" i="2"/>
  <c r="Z13" i="2" s="1"/>
  <c r="S20" i="2" s="1"/>
  <c r="AA12" i="2"/>
  <c r="AB12" i="2"/>
  <c r="Q11" i="2"/>
  <c r="Q13" i="2"/>
  <c r="AR12" i="2"/>
  <c r="AP12" i="2"/>
  <c r="AQ13" i="2" s="1"/>
  <c r="AJ20" i="2" s="1"/>
  <c r="AQ12" i="2"/>
  <c r="AN12" i="2"/>
  <c r="AM13" i="2" s="1"/>
  <c r="AH20" i="2" s="1"/>
  <c r="AM12" i="2"/>
  <c r="AL12" i="2"/>
  <c r="AL13" i="2" s="1"/>
  <c r="AG20" i="2" s="1"/>
  <c r="AG12" i="2"/>
  <c r="X12" i="2"/>
  <c r="W12" i="2"/>
  <c r="V12" i="2"/>
  <c r="W13" i="2" s="1"/>
  <c r="R20" i="2" s="1"/>
  <c r="S11" i="2"/>
  <c r="S13" i="2" s="1"/>
  <c r="R11" i="2"/>
  <c r="R13" i="2" s="1"/>
  <c r="R14" i="2" s="1"/>
  <c r="Q12" i="2"/>
  <c r="AP28" i="2"/>
  <c r="AI15" i="2" s="1"/>
  <c r="AQ19" i="2"/>
  <c r="AJ18" i="2"/>
  <c r="AQ25" i="2"/>
  <c r="AJ16" i="2" s="1"/>
  <c r="AL16" i="2"/>
  <c r="AG19" i="2"/>
  <c r="AL22" i="2"/>
  <c r="AG17" i="2" s="1"/>
  <c r="AR27" i="1"/>
  <c r="AQ27" i="1"/>
  <c r="AP27" i="1"/>
  <c r="AR24" i="1"/>
  <c r="AQ24" i="1"/>
  <c r="AQ25" i="1" s="1"/>
  <c r="AJ16" i="1" s="1"/>
  <c r="AP24" i="1"/>
  <c r="AR21" i="1"/>
  <c r="AQ21" i="1"/>
  <c r="AP22" i="1" s="1"/>
  <c r="AI17" i="1" s="1"/>
  <c r="AP21" i="1"/>
  <c r="AR18" i="1"/>
  <c r="AQ18" i="1"/>
  <c r="AP18" i="1"/>
  <c r="AQ19" i="1" s="1"/>
  <c r="AJ18" i="1" s="1"/>
  <c r="AR15" i="1"/>
  <c r="AQ15" i="1"/>
  <c r="AP16" i="1" s="1"/>
  <c r="AI19" i="1" s="1"/>
  <c r="AP15" i="1"/>
  <c r="AR12" i="1"/>
  <c r="AQ12" i="1"/>
  <c r="AP12" i="1"/>
  <c r="AN27" i="1"/>
  <c r="AM27" i="1"/>
  <c r="AL27" i="1"/>
  <c r="AM28" i="1" s="1"/>
  <c r="AH15" i="1" s="1"/>
  <c r="AN24" i="1"/>
  <c r="AM24" i="1"/>
  <c r="AL24" i="1"/>
  <c r="AN21" i="1"/>
  <c r="AM21" i="1"/>
  <c r="AL21" i="1"/>
  <c r="AN18" i="1"/>
  <c r="AM18" i="1"/>
  <c r="AL18" i="1"/>
  <c r="AM19" i="1" s="1"/>
  <c r="AH18" i="1" s="1"/>
  <c r="AN15" i="1"/>
  <c r="AM15" i="1"/>
  <c r="AL16" i="1" s="1"/>
  <c r="AG19" i="1" s="1"/>
  <c r="AL15" i="1"/>
  <c r="AM12" i="1"/>
  <c r="AN12" i="1"/>
  <c r="AL12" i="1"/>
  <c r="AL13" i="1" s="1"/>
  <c r="AG20" i="1" s="1"/>
  <c r="AI13" i="1"/>
  <c r="AH14" i="1" s="1"/>
  <c r="AH13" i="1"/>
  <c r="AG14" i="1" s="1"/>
  <c r="AG13" i="1"/>
  <c r="AB27" i="1"/>
  <c r="AA27" i="1"/>
  <c r="Z27" i="1"/>
  <c r="AB24" i="1"/>
  <c r="AA24" i="1"/>
  <c r="Z24" i="1"/>
  <c r="AA25" i="1" s="1"/>
  <c r="T16" i="1" s="1"/>
  <c r="AB21" i="1"/>
  <c r="AA22" i="1" s="1"/>
  <c r="T17" i="1" s="1"/>
  <c r="AA21" i="1"/>
  <c r="Z21" i="1"/>
  <c r="Z22" i="1" s="1"/>
  <c r="S17" i="1" s="1"/>
  <c r="AB18" i="1"/>
  <c r="AA18" i="1"/>
  <c r="Z18" i="1"/>
  <c r="AB15" i="1"/>
  <c r="AA15" i="1"/>
  <c r="Z15" i="1"/>
  <c r="AA16" i="1" s="1"/>
  <c r="T19" i="1" s="1"/>
  <c r="AB12" i="1"/>
  <c r="AA12" i="1"/>
  <c r="Z12" i="1"/>
  <c r="X27" i="1"/>
  <c r="W27" i="1"/>
  <c r="V27" i="1"/>
  <c r="V28" i="1" s="1"/>
  <c r="Q15" i="1" s="1"/>
  <c r="X24" i="1"/>
  <c r="W24" i="1"/>
  <c r="W25" i="1" s="1"/>
  <c r="R16" i="1" s="1"/>
  <c r="V24" i="1"/>
  <c r="V25" i="1" s="1"/>
  <c r="Q16" i="1" s="1"/>
  <c r="X21" i="1"/>
  <c r="W22" i="1" s="1"/>
  <c r="R17" i="1" s="1"/>
  <c r="W21" i="1"/>
  <c r="V21" i="1"/>
  <c r="X18" i="1"/>
  <c r="W18" i="1"/>
  <c r="V18" i="1"/>
  <c r="W19" i="1" s="1"/>
  <c r="R18" i="1" s="1"/>
  <c r="X15" i="1"/>
  <c r="W15" i="1"/>
  <c r="V15" i="1"/>
  <c r="V16" i="1" s="1"/>
  <c r="Q19" i="1" s="1"/>
  <c r="W12" i="1"/>
  <c r="X12" i="1"/>
  <c r="V12" i="1"/>
  <c r="R13" i="1"/>
  <c r="S13" i="1"/>
  <c r="Q13" i="1"/>
  <c r="R14" i="1" s="1"/>
  <c r="AL25" i="1"/>
  <c r="AG16" i="1" s="1"/>
  <c r="AQ28" i="1"/>
  <c r="AJ15" i="1"/>
  <c r="AL28" i="1"/>
  <c r="AG15" i="1" s="1"/>
  <c r="AG12" i="1"/>
  <c r="AA13" i="1"/>
  <c r="T20" i="1" s="1"/>
  <c r="AA28" i="1"/>
  <c r="T15" i="1" s="1"/>
  <c r="W16" i="1"/>
  <c r="R19" i="1" s="1"/>
  <c r="W13" i="1"/>
  <c r="R20" i="1" s="1"/>
  <c r="AQ13" i="1"/>
  <c r="AJ20" i="1" s="1"/>
  <c r="AA19" i="1"/>
  <c r="T18" i="1"/>
  <c r="AP19" i="1"/>
  <c r="AI18" i="1" s="1"/>
  <c r="AP13" i="1"/>
  <c r="AI20" i="1" s="1"/>
  <c r="AM25" i="1"/>
  <c r="AH16" i="1"/>
  <c r="AM22" i="1"/>
  <c r="AH17" i="1" s="1"/>
  <c r="AL22" i="1"/>
  <c r="AG17" i="1"/>
  <c r="AP25" i="1"/>
  <c r="AI16" i="1" s="1"/>
  <c r="AM13" i="1"/>
  <c r="AH20" i="1"/>
  <c r="AP28" i="1"/>
  <c r="AI15" i="1" s="1"/>
  <c r="Q12" i="1"/>
  <c r="Z28" i="1"/>
  <c r="S15" i="1" s="1"/>
  <c r="Z19" i="1"/>
  <c r="S18" i="1"/>
  <c r="Z13" i="1"/>
  <c r="S20" i="1" s="1"/>
  <c r="V19" i="1"/>
  <c r="Q18" i="1" s="1"/>
  <c r="V13" i="1"/>
  <c r="Q20" i="1"/>
  <c r="Q14" i="2" l="1"/>
  <c r="Z16" i="1"/>
  <c r="S19" i="1" s="1"/>
  <c r="AQ16" i="1"/>
  <c r="AJ19" i="1" s="1"/>
  <c r="AP13" i="2"/>
  <c r="AI20" i="2" s="1"/>
  <c r="W22" i="2"/>
  <c r="R17" i="2" s="1"/>
  <c r="AL19" i="1"/>
  <c r="AG18" i="1" s="1"/>
  <c r="W28" i="1"/>
  <c r="R15" i="1" s="1"/>
  <c r="AA13" i="2"/>
  <c r="T20" i="2" s="1"/>
  <c r="AA19" i="2"/>
  <c r="T18" i="2" s="1"/>
  <c r="Z25" i="1"/>
  <c r="S16" i="1" s="1"/>
  <c r="AM16" i="1"/>
  <c r="AH19" i="1" s="1"/>
  <c r="AQ22" i="1"/>
  <c r="AJ17" i="1" s="1"/>
  <c r="V13" i="2"/>
  <c r="Q20" i="2" s="1"/>
  <c r="AM25" i="2"/>
  <c r="AH16" i="2" s="1"/>
  <c r="V25" i="2"/>
  <c r="Q16" i="2" s="1"/>
  <c r="AA16" i="2"/>
  <c r="T19" i="2" s="1"/>
  <c r="V19" i="2"/>
  <c r="Q18" i="2" s="1"/>
  <c r="V22" i="1"/>
  <c r="Q17" i="1" s="1"/>
  <c r="Q14" i="1"/>
</calcChain>
</file>

<file path=xl/sharedStrings.xml><?xml version="1.0" encoding="utf-8"?>
<sst xmlns="http://schemas.openxmlformats.org/spreadsheetml/2006/main" count="1313" uniqueCount="110">
  <si>
    <t>A</t>
  </si>
  <si>
    <t>Lum</t>
  </si>
  <si>
    <t>B</t>
  </si>
  <si>
    <t>C</t>
  </si>
  <si>
    <t>D</t>
  </si>
  <si>
    <t>E</t>
  </si>
  <si>
    <t>F</t>
  </si>
  <si>
    <t>G</t>
  </si>
  <si>
    <t>H</t>
  </si>
  <si>
    <t>DMSO</t>
  </si>
  <si>
    <t>1 mM</t>
  </si>
  <si>
    <t>500 uM</t>
  </si>
  <si>
    <t>250 uM</t>
  </si>
  <si>
    <t>125 uM</t>
  </si>
  <si>
    <t>62.5 uM</t>
  </si>
  <si>
    <t>31.25 uM</t>
  </si>
  <si>
    <t>1:200 DMSO</t>
  </si>
  <si>
    <t>DIVIDING</t>
  </si>
  <si>
    <t>CONFLUENT</t>
  </si>
  <si>
    <t>PLATE LAYOUT</t>
  </si>
  <si>
    <t>DMSO 1:200</t>
  </si>
  <si>
    <t>DMSO 1:400</t>
  </si>
  <si>
    <t>CONFLUENT (10,000 cells/well)</t>
  </si>
  <si>
    <t>DIVIDING (2,000 cells/well)</t>
  </si>
  <si>
    <t>1 mM TMP</t>
  </si>
  <si>
    <t>1 mM V-041</t>
  </si>
  <si>
    <t>500 uM TMP</t>
  </si>
  <si>
    <t>Madhu gave fresh powder of TMP and V-041 on 8/14/19</t>
  </si>
  <si>
    <t>250 uM TMP</t>
  </si>
  <si>
    <t>125 uM TMP</t>
  </si>
  <si>
    <t>62.5 uM TMP</t>
  </si>
  <si>
    <t>31.25 uM TMP</t>
  </si>
  <si>
    <t>500 uM V-041</t>
  </si>
  <si>
    <t>250 uM V-041</t>
  </si>
  <si>
    <t>125 uM V-041</t>
  </si>
  <si>
    <t>62.5 uM V-041</t>
  </si>
  <si>
    <t>31.25 uM V-041</t>
  </si>
  <si>
    <t xml:space="preserve"> </t>
  </si>
  <si>
    <t>Confluent cells, 10k/well</t>
  </si>
  <si>
    <t>Dividing cells, 2,500 cells/well</t>
  </si>
  <si>
    <t>1:100 DMSO</t>
  </si>
  <si>
    <t>1:400 DMSO</t>
  </si>
  <si>
    <t>2 mM V-041</t>
  </si>
  <si>
    <t>15.625 uM V-041</t>
  </si>
  <si>
    <t>10 uM MTX</t>
  </si>
  <si>
    <t>15.625 uM TMP</t>
  </si>
  <si>
    <t>2 mM TMP</t>
  </si>
  <si>
    <t>DMSO average</t>
  </si>
  <si>
    <t>DOSE (mM)</t>
  </si>
  <si>
    <t>TMP</t>
  </si>
  <si>
    <t>MSM-V-041</t>
  </si>
  <si>
    <t>1:800 DMSO</t>
  </si>
  <si>
    <t>15.625 uM MTX</t>
  </si>
  <si>
    <t>1 mM MTX</t>
  </si>
  <si>
    <t>31.25 uM MTX</t>
  </si>
  <si>
    <t>62.5 uM MTX</t>
  </si>
  <si>
    <t>125 uM MTX</t>
  </si>
  <si>
    <t>250 uM MTX</t>
  </si>
  <si>
    <t>500 uM MTX</t>
  </si>
  <si>
    <t>% relative to DMSO</t>
  </si>
  <si>
    <t>dividing</t>
  </si>
  <si>
    <t>dividing (2,500 cells/well)</t>
  </si>
  <si>
    <t>background</t>
  </si>
  <si>
    <t>BFA 50 ng/mL</t>
  </si>
  <si>
    <t>CHX 20 ug/mL</t>
  </si>
  <si>
    <t>Plate layout</t>
  </si>
  <si>
    <t>15.6 uM TMP</t>
  </si>
  <si>
    <t>15.6 uM V041A</t>
  </si>
  <si>
    <t>15.6 uM V079</t>
  </si>
  <si>
    <t>1:19200 DMSO</t>
  </si>
  <si>
    <t>62.5 uM V041</t>
  </si>
  <si>
    <t>62.5 uM V041A</t>
  </si>
  <si>
    <t>62.5 uM V079</t>
  </si>
  <si>
    <t>1:4800 DMSO</t>
  </si>
  <si>
    <t>250 uM V041</t>
  </si>
  <si>
    <t>250 uM V041A</t>
  </si>
  <si>
    <t>250 uM V079</t>
  </si>
  <si>
    <t>1:1200 DMSO</t>
  </si>
  <si>
    <t>1 mM V041</t>
  </si>
  <si>
    <t>1 mM V041A</t>
  </si>
  <si>
    <t>1 mM V079</t>
  </si>
  <si>
    <t>1:300 DMSO</t>
  </si>
  <si>
    <t>15.6 uM V041</t>
  </si>
  <si>
    <t>15.6 uM V041B</t>
  </si>
  <si>
    <t>15.6 uM V080*</t>
  </si>
  <si>
    <t>CHX</t>
  </si>
  <si>
    <t>V080 was very insoluble in DMSO, even at 150 mM, so I am not sure of its final concentration, there was an extensive amount of precipitate</t>
  </si>
  <si>
    <t>62.5 uM V041B</t>
  </si>
  <si>
    <t>62.5 uM V080*</t>
  </si>
  <si>
    <t>BFA</t>
  </si>
  <si>
    <t>250 uM V041B</t>
  </si>
  <si>
    <t>250 uM V080*</t>
  </si>
  <si>
    <t>1:600 DMSO</t>
  </si>
  <si>
    <t>1 mM V041B</t>
  </si>
  <si>
    <t>1 mM V080*</t>
  </si>
  <si>
    <t>1:150 DMSO</t>
  </si>
  <si>
    <t>2.5k cells</t>
  </si>
  <si>
    <t xml:space="preserve">24 h </t>
  </si>
  <si>
    <t>Cell Titer Glo</t>
  </si>
  <si>
    <t>10k cells</t>
  </si>
  <si>
    <t xml:space="preserve">48 h </t>
  </si>
  <si>
    <t>CellType</t>
  </si>
  <si>
    <t>Time</t>
  </si>
  <si>
    <t>Growth</t>
  </si>
  <si>
    <t>Dividing</t>
  </si>
  <si>
    <t>Concentration</t>
  </si>
  <si>
    <t>Replica</t>
  </si>
  <si>
    <t>Drug</t>
  </si>
  <si>
    <t>4'-DTMP</t>
  </si>
  <si>
    <t>Confluent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</si>
</sst>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12</xdr:row>
          <xdr:rowOff>177800</xdr:rowOff>
        </xdr:from>
        <xdr:to>
          <xdr:col>8</xdr:col>
          <xdr:colOff>393700</xdr:colOff>
          <xdr:row>29</xdr:row>
          <xdr:rowOff>165100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8</xdr:col>
          <xdr:colOff>368300</xdr:colOff>
          <xdr:row>28</xdr:row>
          <xdr:rowOff>139700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8</xdr:col>
          <xdr:colOff>368300</xdr:colOff>
          <xdr:row>29</xdr:row>
          <xdr:rowOff>177800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139700</xdr:rowOff>
        </xdr:from>
        <xdr:to>
          <xdr:col>8</xdr:col>
          <xdr:colOff>368300</xdr:colOff>
          <xdr:row>29</xdr:row>
          <xdr:rowOff>127000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8</xdr:col>
          <xdr:colOff>469900</xdr:colOff>
          <xdr:row>49</xdr:row>
          <xdr:rowOff>139700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8</xdr:col>
          <xdr:colOff>469900</xdr:colOff>
          <xdr:row>30</xdr:row>
          <xdr:rowOff>139700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33</xdr:row>
          <xdr:rowOff>25400</xdr:rowOff>
        </xdr:from>
        <xdr:to>
          <xdr:col>8</xdr:col>
          <xdr:colOff>749300</xdr:colOff>
          <xdr:row>50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15</xdr:row>
          <xdr:rowOff>0</xdr:rowOff>
        </xdr:from>
        <xdr:to>
          <xdr:col>9</xdr:col>
          <xdr:colOff>0</xdr:colOff>
          <xdr:row>32</xdr:row>
          <xdr:rowOff>139700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7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5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zoomScale="55" zoomScaleNormal="55" zoomScalePageLayoutView="55" workbookViewId="0">
      <selection activeCell="G40" sqref="G40"/>
    </sheetView>
  </sheetViews>
  <sheetFormatPr baseColWidth="10" defaultColWidth="8.83203125" defaultRowHeight="15"/>
  <cols>
    <col min="16" max="16" width="13.1640625" bestFit="1" customWidth="1"/>
    <col min="17" max="17" width="12" bestFit="1" customWidth="1"/>
  </cols>
  <sheetData>
    <row r="1" spans="1:28" ht="32">
      <c r="A1" s="1" t="s">
        <v>19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/>
      <c r="Q1" s="16">
        <v>1</v>
      </c>
      <c r="R1" s="16">
        <v>2</v>
      </c>
      <c r="S1" s="16">
        <v>3</v>
      </c>
      <c r="T1" s="16">
        <v>4</v>
      </c>
      <c r="U1" s="16">
        <v>5</v>
      </c>
      <c r="V1" s="16">
        <v>6</v>
      </c>
      <c r="W1" s="16">
        <v>7</v>
      </c>
      <c r="X1" s="16">
        <v>8</v>
      </c>
      <c r="Y1" s="16">
        <v>9</v>
      </c>
      <c r="Z1" s="16">
        <v>10</v>
      </c>
      <c r="AA1" s="16">
        <v>11</v>
      </c>
      <c r="AB1" s="16">
        <v>12</v>
      </c>
    </row>
    <row r="2" spans="1:28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8" ht="28">
      <c r="A3" s="2" t="s">
        <v>2</v>
      </c>
      <c r="B3" s="6" t="s">
        <v>40</v>
      </c>
      <c r="C3" s="6" t="s">
        <v>40</v>
      </c>
      <c r="D3" s="6" t="s">
        <v>40</v>
      </c>
      <c r="E3" s="6" t="s">
        <v>31</v>
      </c>
      <c r="F3" s="6" t="s">
        <v>31</v>
      </c>
      <c r="G3" s="6" t="s">
        <v>31</v>
      </c>
      <c r="H3" s="6" t="s">
        <v>24</v>
      </c>
      <c r="I3" s="6" t="s">
        <v>24</v>
      </c>
      <c r="J3" s="6" t="s">
        <v>24</v>
      </c>
      <c r="K3" s="6" t="s">
        <v>34</v>
      </c>
      <c r="L3" s="6" t="s">
        <v>34</v>
      </c>
      <c r="M3" s="6" t="s">
        <v>34</v>
      </c>
      <c r="P3" s="16" t="s">
        <v>2</v>
      </c>
      <c r="Q3" s="6">
        <v>737142</v>
      </c>
      <c r="R3" s="6">
        <v>689229</v>
      </c>
      <c r="S3" s="6">
        <v>683942</v>
      </c>
      <c r="T3" s="6">
        <v>772394</v>
      </c>
      <c r="U3" s="6">
        <v>779755</v>
      </c>
      <c r="V3" s="6">
        <v>755524</v>
      </c>
      <c r="W3" s="6">
        <v>422331</v>
      </c>
      <c r="X3" s="6">
        <v>411924</v>
      </c>
      <c r="Y3" s="6">
        <v>438151</v>
      </c>
      <c r="Z3" s="6">
        <v>879820</v>
      </c>
      <c r="AA3" s="6">
        <v>894418</v>
      </c>
      <c r="AB3" s="6">
        <v>973076</v>
      </c>
    </row>
    <row r="4" spans="1:28" ht="28">
      <c r="A4" s="2" t="s">
        <v>3</v>
      </c>
      <c r="B4" s="6" t="s">
        <v>16</v>
      </c>
      <c r="C4" s="6" t="s">
        <v>16</v>
      </c>
      <c r="D4" s="6" t="s">
        <v>16</v>
      </c>
      <c r="E4" s="6" t="s">
        <v>30</v>
      </c>
      <c r="F4" s="6" t="s">
        <v>30</v>
      </c>
      <c r="G4" s="6" t="s">
        <v>30</v>
      </c>
      <c r="H4" s="6" t="s">
        <v>46</v>
      </c>
      <c r="I4" s="6" t="s">
        <v>46</v>
      </c>
      <c r="J4" s="6" t="s">
        <v>46</v>
      </c>
      <c r="K4" s="17" t="s">
        <v>33</v>
      </c>
      <c r="L4" s="17" t="s">
        <v>33</v>
      </c>
      <c r="M4" s="17" t="s">
        <v>33</v>
      </c>
      <c r="P4" s="16" t="s">
        <v>3</v>
      </c>
      <c r="Q4" s="6">
        <v>811289</v>
      </c>
      <c r="R4" s="6">
        <v>749655</v>
      </c>
      <c r="S4" s="6">
        <v>735840</v>
      </c>
      <c r="T4" s="6">
        <v>796186</v>
      </c>
      <c r="U4" s="6">
        <v>740539</v>
      </c>
      <c r="V4" s="6">
        <v>753624</v>
      </c>
      <c r="W4" s="6">
        <v>349701</v>
      </c>
      <c r="X4" s="6">
        <v>343448</v>
      </c>
      <c r="Y4" s="6">
        <v>350372</v>
      </c>
      <c r="Z4" s="6">
        <v>892354</v>
      </c>
      <c r="AA4" s="6">
        <v>976395</v>
      </c>
      <c r="AB4" s="6">
        <v>988086</v>
      </c>
    </row>
    <row r="5" spans="1:28" ht="28">
      <c r="A5" s="2" t="s">
        <v>4</v>
      </c>
      <c r="B5" s="6" t="s">
        <v>41</v>
      </c>
      <c r="C5" s="6" t="s">
        <v>41</v>
      </c>
      <c r="D5" s="6" t="s">
        <v>41</v>
      </c>
      <c r="E5" s="6" t="s">
        <v>29</v>
      </c>
      <c r="F5" s="6" t="s">
        <v>29</v>
      </c>
      <c r="G5" s="6" t="s">
        <v>29</v>
      </c>
      <c r="H5" s="6" t="s">
        <v>43</v>
      </c>
      <c r="I5" s="6" t="s">
        <v>43</v>
      </c>
      <c r="J5" s="6" t="s">
        <v>43</v>
      </c>
      <c r="K5" s="6" t="s">
        <v>32</v>
      </c>
      <c r="L5" s="6" t="s">
        <v>32</v>
      </c>
      <c r="M5" s="6" t="s">
        <v>32</v>
      </c>
      <c r="P5" s="16" t="s">
        <v>4</v>
      </c>
      <c r="Q5" s="6">
        <v>855550</v>
      </c>
      <c r="R5" s="6">
        <v>795745</v>
      </c>
      <c r="S5" s="6">
        <v>779704</v>
      </c>
      <c r="T5" s="6">
        <v>746799</v>
      </c>
      <c r="U5" s="6">
        <v>728220</v>
      </c>
      <c r="V5" s="6">
        <v>704936</v>
      </c>
      <c r="W5" s="6">
        <v>811030</v>
      </c>
      <c r="X5" s="6">
        <v>807487</v>
      </c>
      <c r="Y5" s="6">
        <v>883878</v>
      </c>
      <c r="Z5" s="6">
        <v>914151</v>
      </c>
      <c r="AA5" s="6">
        <v>946780</v>
      </c>
      <c r="AB5" s="6">
        <v>978365</v>
      </c>
    </row>
    <row r="6" spans="1:28" ht="28">
      <c r="A6" s="2" t="s">
        <v>5</v>
      </c>
      <c r="B6" s="6" t="s">
        <v>44</v>
      </c>
      <c r="C6" s="6" t="s">
        <v>44</v>
      </c>
      <c r="D6" s="6" t="s">
        <v>44</v>
      </c>
      <c r="E6" s="17" t="s">
        <v>28</v>
      </c>
      <c r="F6" s="17" t="s">
        <v>28</v>
      </c>
      <c r="G6" s="17" t="s">
        <v>28</v>
      </c>
      <c r="H6" s="6" t="s">
        <v>36</v>
      </c>
      <c r="I6" s="6" t="s">
        <v>36</v>
      </c>
      <c r="J6" s="6" t="s">
        <v>36</v>
      </c>
      <c r="K6" s="6" t="s">
        <v>25</v>
      </c>
      <c r="L6" s="6" t="s">
        <v>25</v>
      </c>
      <c r="M6" s="6" t="s">
        <v>25</v>
      </c>
      <c r="P6" s="16" t="s">
        <v>5</v>
      </c>
      <c r="Q6" s="6">
        <v>886452</v>
      </c>
      <c r="R6" s="6">
        <v>799832</v>
      </c>
      <c r="S6" s="6">
        <v>802703</v>
      </c>
      <c r="T6" s="6">
        <v>649392</v>
      </c>
      <c r="U6" s="6">
        <v>640788</v>
      </c>
      <c r="V6" s="6">
        <v>648176</v>
      </c>
      <c r="W6" s="6">
        <v>821309</v>
      </c>
      <c r="X6" s="6">
        <v>825807</v>
      </c>
      <c r="Y6" s="6">
        <v>788574</v>
      </c>
      <c r="Z6" s="6">
        <v>819435</v>
      </c>
      <c r="AA6" s="6">
        <v>817983</v>
      </c>
      <c r="AB6" s="6">
        <v>834666</v>
      </c>
    </row>
    <row r="7" spans="1:28" ht="28">
      <c r="A7" s="2" t="s">
        <v>6</v>
      </c>
      <c r="B7" s="6" t="s">
        <v>45</v>
      </c>
      <c r="C7" s="6" t="s">
        <v>45</v>
      </c>
      <c r="D7" s="6" t="s">
        <v>45</v>
      </c>
      <c r="E7" s="6" t="s">
        <v>26</v>
      </c>
      <c r="F7" s="6" t="s">
        <v>26</v>
      </c>
      <c r="G7" s="6" t="s">
        <v>26</v>
      </c>
      <c r="H7" s="6" t="s">
        <v>35</v>
      </c>
      <c r="I7" s="6" t="s">
        <v>35</v>
      </c>
      <c r="J7" s="6" t="s">
        <v>35</v>
      </c>
      <c r="K7" s="6" t="s">
        <v>42</v>
      </c>
      <c r="L7" s="6" t="s">
        <v>42</v>
      </c>
      <c r="M7" s="6" t="s">
        <v>42</v>
      </c>
      <c r="P7" s="16" t="s">
        <v>6</v>
      </c>
      <c r="Q7" s="6">
        <v>857517</v>
      </c>
      <c r="R7" s="6">
        <v>798248</v>
      </c>
      <c r="S7" s="6">
        <v>792549</v>
      </c>
      <c r="T7" s="6">
        <v>551682</v>
      </c>
      <c r="U7" s="6">
        <v>548554</v>
      </c>
      <c r="V7" s="6">
        <v>525366</v>
      </c>
      <c r="W7" s="6">
        <v>827483</v>
      </c>
      <c r="X7" s="6">
        <v>824103</v>
      </c>
      <c r="Y7" s="6">
        <v>838875</v>
      </c>
      <c r="Z7" s="6">
        <v>2676</v>
      </c>
      <c r="AA7" s="6">
        <v>1851</v>
      </c>
      <c r="AB7" s="6">
        <v>1887</v>
      </c>
    </row>
    <row r="8" spans="1:28">
      <c r="A8" s="2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28"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</row>
    <row r="10" spans="1:28">
      <c r="B10" t="s">
        <v>22</v>
      </c>
    </row>
    <row r="11" spans="1:28">
      <c r="P11" t="s">
        <v>47</v>
      </c>
      <c r="Q11">
        <v>765594.66666666663</v>
      </c>
    </row>
    <row r="12" spans="1:28">
      <c r="Q12">
        <v>96.283586092553762</v>
      </c>
      <c r="R12">
        <v>90.025313655964169</v>
      </c>
      <c r="S12">
        <v>89.334739357292634</v>
      </c>
      <c r="T12">
        <v>100.88811137660312</v>
      </c>
      <c r="U12">
        <v>101.84958620401396</v>
      </c>
      <c r="V12">
        <v>98.684595503974265</v>
      </c>
      <c r="W12">
        <v>55.163785536646024</v>
      </c>
      <c r="X12">
        <v>53.804450048415532</v>
      </c>
      <c r="Y12">
        <v>57.230153118447355</v>
      </c>
      <c r="Z12">
        <v>114.91981831987684</v>
      </c>
      <c r="AA12">
        <v>116.82657141463891</v>
      </c>
      <c r="AB12">
        <v>127.10067642407819</v>
      </c>
    </row>
    <row r="13" spans="1:28">
      <c r="Q13">
        <v>105.96847592111405</v>
      </c>
      <c r="R13">
        <v>97.918001866958321</v>
      </c>
      <c r="S13">
        <v>96.113522211927631</v>
      </c>
      <c r="T13">
        <v>103.99576102933494</v>
      </c>
      <c r="U13">
        <v>96.727293467735763</v>
      </c>
      <c r="V13">
        <v>98.436422406286368</v>
      </c>
      <c r="W13">
        <v>45.677042333976551</v>
      </c>
      <c r="X13">
        <v>44.860291607743704</v>
      </c>
      <c r="Y13">
        <v>45.764686622686334</v>
      </c>
      <c r="Z13">
        <v>116.55697706009795</v>
      </c>
      <c r="AA13">
        <v>127.534195640513</v>
      </c>
      <c r="AB13">
        <v>129.06124389581259</v>
      </c>
    </row>
    <row r="14" spans="1:28">
      <c r="Q14">
        <v>111.74973354046354</v>
      </c>
      <c r="R14">
        <v>103.93815874718737</v>
      </c>
      <c r="S14">
        <v>101.84292471560235</v>
      </c>
      <c r="T14">
        <v>97.544958515907467</v>
      </c>
      <c r="U14">
        <v>95.118217472779335</v>
      </c>
      <c r="V14">
        <v>92.076921469324063</v>
      </c>
      <c r="W14">
        <v>105.93464600937659</v>
      </c>
      <c r="X14">
        <v>105.47186849089857</v>
      </c>
      <c r="Y14">
        <v>115.44986380957025</v>
      </c>
      <c r="Z14">
        <v>119.40404496025747</v>
      </c>
      <c r="AA14">
        <v>123.66596075207769</v>
      </c>
      <c r="AB14">
        <v>127.79151195758939</v>
      </c>
    </row>
    <row r="15" spans="1:28">
      <c r="Q15">
        <v>115.78607304822744</v>
      </c>
      <c r="R15">
        <v>104.47199214205602</v>
      </c>
      <c r="S15">
        <v>104.84699475440442</v>
      </c>
      <c r="T15">
        <v>84.821907501967971</v>
      </c>
      <c r="U15">
        <v>83.698075221701302</v>
      </c>
      <c r="V15">
        <v>84.663076719447716</v>
      </c>
      <c r="W15">
        <v>107.27726246786813</v>
      </c>
      <c r="X15">
        <v>107.86477962228926</v>
      </c>
      <c r="Y15">
        <v>103.00150122954533</v>
      </c>
      <c r="Z15">
        <v>107.03248542309596</v>
      </c>
      <c r="AA15">
        <v>106.84282892949446</v>
      </c>
      <c r="AB15">
        <v>109.02191934461405</v>
      </c>
    </row>
    <row r="16" spans="1:28">
      <c r="Q16">
        <v>112.00665800528043</v>
      </c>
      <c r="R16">
        <v>104.26509414903622</v>
      </c>
      <c r="S16">
        <v>103.52070547339235</v>
      </c>
      <c r="T16">
        <v>72.059279409818259</v>
      </c>
      <c r="U16">
        <v>71.650708120572077</v>
      </c>
      <c r="V16">
        <v>68.621951389421028</v>
      </c>
      <c r="W16">
        <v>108.08369441793396</v>
      </c>
      <c r="X16">
        <v>107.64220753888915</v>
      </c>
      <c r="Y16">
        <v>109.57168806470266</v>
      </c>
      <c r="Z16">
        <v>0.34953221548042829</v>
      </c>
      <c r="AA16">
        <v>0.24177284411594649</v>
      </c>
      <c r="AB16">
        <v>0.24647507123003298</v>
      </c>
    </row>
    <row r="21" spans="1:26">
      <c r="Q21" t="s">
        <v>48</v>
      </c>
      <c r="R21" t="s">
        <v>49</v>
      </c>
      <c r="X21" t="s">
        <v>50</v>
      </c>
    </row>
    <row r="22" spans="1:26">
      <c r="Q22">
        <v>0</v>
      </c>
      <c r="R22">
        <v>105.96847592111405</v>
      </c>
      <c r="S22">
        <v>97.918001866958321</v>
      </c>
      <c r="T22">
        <v>96.113522211927631</v>
      </c>
      <c r="X22">
        <v>105.96847592111405</v>
      </c>
      <c r="Y22">
        <v>97.918001866958321</v>
      </c>
      <c r="Z22">
        <v>96.113522211927631</v>
      </c>
    </row>
    <row r="23" spans="1:26">
      <c r="Q23">
        <v>1.5625E-2</v>
      </c>
      <c r="R23">
        <v>112.00665800528043</v>
      </c>
      <c r="S23">
        <v>104.26509414903622</v>
      </c>
      <c r="T23">
        <v>103.52070547339235</v>
      </c>
      <c r="X23">
        <v>105.93464600937659</v>
      </c>
      <c r="Y23">
        <v>105.47186849089857</v>
      </c>
      <c r="Z23">
        <v>115.44986380957025</v>
      </c>
    </row>
    <row r="24" spans="1:26">
      <c r="Q24">
        <v>3.125E-2</v>
      </c>
      <c r="R24">
        <v>100.88811137660312</v>
      </c>
      <c r="S24">
        <v>101.84958620401396</v>
      </c>
      <c r="T24">
        <v>98.684595503974265</v>
      </c>
      <c r="X24">
        <v>107.27726246786813</v>
      </c>
      <c r="Y24">
        <v>107.86477962228926</v>
      </c>
      <c r="Z24">
        <v>103.00150122954533</v>
      </c>
    </row>
    <row r="25" spans="1:26">
      <c r="Q25">
        <v>6.25E-2</v>
      </c>
      <c r="R25">
        <v>103.99576102933494</v>
      </c>
      <c r="S25">
        <v>96.727293467735763</v>
      </c>
      <c r="T25">
        <v>98.436422406286368</v>
      </c>
      <c r="X25">
        <v>108.08369441793396</v>
      </c>
      <c r="Y25">
        <v>107.64220753888915</v>
      </c>
      <c r="Z25">
        <v>109.57168806470266</v>
      </c>
    </row>
    <row r="26" spans="1:26">
      <c r="Q26">
        <v>0.125</v>
      </c>
      <c r="R26">
        <v>97.544958515907467</v>
      </c>
      <c r="S26">
        <v>95.118217472779335</v>
      </c>
      <c r="T26">
        <v>92.076921469324063</v>
      </c>
      <c r="X26">
        <v>114.91981831987684</v>
      </c>
      <c r="Y26">
        <v>116.82657141463891</v>
      </c>
      <c r="Z26">
        <v>127.10067642407819</v>
      </c>
    </row>
    <row r="27" spans="1:26">
      <c r="Q27">
        <v>0.25</v>
      </c>
      <c r="R27">
        <v>84.821907501967971</v>
      </c>
      <c r="S27">
        <v>83.698075221701302</v>
      </c>
      <c r="T27">
        <v>84.663076719447716</v>
      </c>
      <c r="X27">
        <v>116.55697706009795</v>
      </c>
      <c r="Y27">
        <v>127.534195640513</v>
      </c>
      <c r="Z27">
        <v>129.06124389581259</v>
      </c>
    </row>
    <row r="28" spans="1:26">
      <c r="Q28">
        <v>0.5</v>
      </c>
      <c r="R28">
        <v>72.059279409818259</v>
      </c>
      <c r="S28">
        <v>71.650708120572077</v>
      </c>
      <c r="T28">
        <v>68.621951389421028</v>
      </c>
      <c r="X28">
        <v>119.40404496025747</v>
      </c>
      <c r="Y28">
        <v>123.66596075207769</v>
      </c>
      <c r="Z28">
        <v>127.79151195758939</v>
      </c>
    </row>
    <row r="29" spans="1:26">
      <c r="Q29">
        <v>1</v>
      </c>
      <c r="R29">
        <v>55.163785536646024</v>
      </c>
      <c r="S29">
        <v>53.804450048415532</v>
      </c>
      <c r="T29">
        <v>57.230153118447355</v>
      </c>
      <c r="X29">
        <v>107.03248542309596</v>
      </c>
      <c r="Y29">
        <v>106.84282892949446</v>
      </c>
      <c r="Z29">
        <v>109.02191934461405</v>
      </c>
    </row>
    <row r="32" spans="1:26">
      <c r="A32" t="s">
        <v>38</v>
      </c>
    </row>
  </sheetData>
  <conditionalFormatting sqref="B2:M2 B8:M8 K3:M3 K4 H5:M7 B3:G4 B5:D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B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G5 E6 E7:G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3074" r:id="rId3">
          <objectPr defaultSize="0" autoPict="0" r:id="rId4">
            <anchor moveWithCells="1">
              <from>
                <xdr:col>0</xdr:col>
                <xdr:colOff>25400</xdr:colOff>
                <xdr:row>12</xdr:row>
                <xdr:rowOff>177800</xdr:rowOff>
              </from>
              <to>
                <xdr:col>8</xdr:col>
                <xdr:colOff>393700</xdr:colOff>
                <xdr:row>29</xdr:row>
                <xdr:rowOff>165100</xdr:rowOff>
              </to>
            </anchor>
          </objectPr>
        </oleObject>
      </mc:Choice>
      <mc:Fallback>
        <oleObject progId="Prism7.Document" shapeId="3074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2"/>
  <sheetViews>
    <sheetView zoomScale="94" zoomScaleNormal="94" zoomScalePageLayoutView="55" workbookViewId="0">
      <selection activeCell="T14" sqref="T14"/>
    </sheetView>
  </sheetViews>
  <sheetFormatPr baseColWidth="10" defaultColWidth="8.83203125" defaultRowHeight="15"/>
  <sheetData>
    <row r="1" spans="1:28" ht="32">
      <c r="A1" s="1" t="s">
        <v>19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/>
      <c r="Q1" s="16">
        <v>1</v>
      </c>
      <c r="R1" s="16">
        <v>2</v>
      </c>
      <c r="S1" s="16">
        <v>3</v>
      </c>
      <c r="T1" s="16">
        <v>4</v>
      </c>
      <c r="U1" s="16">
        <v>5</v>
      </c>
      <c r="V1" s="16">
        <v>6</v>
      </c>
      <c r="W1" s="16">
        <v>7</v>
      </c>
      <c r="X1" s="16">
        <v>8</v>
      </c>
      <c r="Y1" s="16">
        <v>9</v>
      </c>
      <c r="Z1" s="16">
        <v>10</v>
      </c>
      <c r="AA1" s="16">
        <v>11</v>
      </c>
      <c r="AB1" s="16">
        <v>12</v>
      </c>
    </row>
    <row r="2" spans="1:28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16" t="s">
        <v>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28">
      <c r="A3" s="2" t="s">
        <v>2</v>
      </c>
      <c r="B3" s="6" t="s">
        <v>51</v>
      </c>
      <c r="C3" s="6" t="s">
        <v>51</v>
      </c>
      <c r="D3" s="6" t="s">
        <v>51</v>
      </c>
      <c r="E3" s="6" t="s">
        <v>29</v>
      </c>
      <c r="F3" s="6" t="s">
        <v>29</v>
      </c>
      <c r="G3" s="6" t="s">
        <v>29</v>
      </c>
      <c r="H3" s="6" t="s">
        <v>35</v>
      </c>
      <c r="I3" s="6" t="s">
        <v>35</v>
      </c>
      <c r="J3" s="6" t="s">
        <v>35</v>
      </c>
      <c r="K3" s="6" t="s">
        <v>54</v>
      </c>
      <c r="L3" s="6" t="s">
        <v>54</v>
      </c>
      <c r="M3" s="6" t="s">
        <v>54</v>
      </c>
      <c r="P3" s="16" t="s">
        <v>2</v>
      </c>
      <c r="Q3" s="6">
        <v>940115</v>
      </c>
      <c r="R3" s="6">
        <v>905953</v>
      </c>
      <c r="S3" s="6">
        <v>901129</v>
      </c>
      <c r="T3" s="6">
        <v>903797</v>
      </c>
      <c r="U3" s="6">
        <v>923977</v>
      </c>
      <c r="V3" s="6">
        <v>891090</v>
      </c>
      <c r="W3" s="6">
        <v>981841</v>
      </c>
      <c r="X3" s="6">
        <v>965038</v>
      </c>
      <c r="Y3" s="6">
        <v>966735</v>
      </c>
      <c r="Z3" s="6">
        <v>858052</v>
      </c>
      <c r="AA3" s="6">
        <v>836287</v>
      </c>
      <c r="AB3" s="6">
        <v>817633</v>
      </c>
    </row>
    <row r="4" spans="1:28" ht="28">
      <c r="A4" s="2" t="s">
        <v>3</v>
      </c>
      <c r="B4" s="6" t="s">
        <v>41</v>
      </c>
      <c r="C4" s="6" t="s">
        <v>41</v>
      </c>
      <c r="D4" s="6" t="s">
        <v>41</v>
      </c>
      <c r="E4" s="17" t="s">
        <v>28</v>
      </c>
      <c r="F4" s="17" t="s">
        <v>28</v>
      </c>
      <c r="G4" s="17" t="s">
        <v>28</v>
      </c>
      <c r="H4" s="6" t="s">
        <v>34</v>
      </c>
      <c r="I4" s="6" t="s">
        <v>34</v>
      </c>
      <c r="J4" s="6" t="s">
        <v>34</v>
      </c>
      <c r="K4" s="6" t="s">
        <v>55</v>
      </c>
      <c r="L4" s="6" t="s">
        <v>55</v>
      </c>
      <c r="M4" s="6" t="s">
        <v>55</v>
      </c>
      <c r="P4" s="16" t="s">
        <v>3</v>
      </c>
      <c r="Q4" s="6">
        <v>959254</v>
      </c>
      <c r="R4" s="6">
        <v>939361</v>
      </c>
      <c r="S4" s="6">
        <v>917836</v>
      </c>
      <c r="T4" s="6">
        <v>892080</v>
      </c>
      <c r="U4" s="6">
        <v>870447</v>
      </c>
      <c r="V4" s="6">
        <v>888024</v>
      </c>
      <c r="W4" s="6">
        <v>977438</v>
      </c>
      <c r="X4" s="6">
        <v>986092</v>
      </c>
      <c r="Y4" s="6">
        <v>977222</v>
      </c>
      <c r="Z4" s="6">
        <v>843007</v>
      </c>
      <c r="AA4" s="6">
        <v>804088</v>
      </c>
      <c r="AB4" s="6">
        <v>825641</v>
      </c>
    </row>
    <row r="5" spans="1:28" ht="28">
      <c r="A5" s="2" t="s">
        <v>4</v>
      </c>
      <c r="B5" s="6" t="s">
        <v>16</v>
      </c>
      <c r="C5" s="6" t="s">
        <v>16</v>
      </c>
      <c r="D5" s="6" t="s">
        <v>16</v>
      </c>
      <c r="E5" s="6" t="s">
        <v>26</v>
      </c>
      <c r="F5" s="6" t="s">
        <v>26</v>
      </c>
      <c r="G5" s="6" t="s">
        <v>26</v>
      </c>
      <c r="H5" s="17" t="s">
        <v>33</v>
      </c>
      <c r="I5" s="17" t="s">
        <v>33</v>
      </c>
      <c r="J5" s="17" t="s">
        <v>33</v>
      </c>
      <c r="K5" s="6" t="s">
        <v>56</v>
      </c>
      <c r="L5" s="6" t="s">
        <v>56</v>
      </c>
      <c r="M5" s="6" t="s">
        <v>56</v>
      </c>
      <c r="P5" s="16" t="s">
        <v>4</v>
      </c>
      <c r="Q5" s="6">
        <v>1001024</v>
      </c>
      <c r="R5" s="6">
        <v>969333</v>
      </c>
      <c r="S5" s="6">
        <v>922159</v>
      </c>
      <c r="T5" s="6">
        <v>864324</v>
      </c>
      <c r="U5" s="6">
        <v>837960</v>
      </c>
      <c r="V5" s="6">
        <v>840748</v>
      </c>
      <c r="W5" s="6">
        <v>1003843</v>
      </c>
      <c r="X5" s="6">
        <v>990368</v>
      </c>
      <c r="Y5" s="6">
        <v>999878</v>
      </c>
      <c r="Z5" s="6">
        <v>907854</v>
      </c>
      <c r="AA5" s="6">
        <v>851911</v>
      </c>
      <c r="AB5" s="6">
        <v>899286</v>
      </c>
    </row>
    <row r="6" spans="1:28" ht="28">
      <c r="A6" s="2" t="s">
        <v>5</v>
      </c>
      <c r="B6" s="6" t="s">
        <v>45</v>
      </c>
      <c r="C6" s="6" t="s">
        <v>45</v>
      </c>
      <c r="D6" s="6" t="s">
        <v>45</v>
      </c>
      <c r="E6" s="6" t="s">
        <v>24</v>
      </c>
      <c r="F6" s="6" t="s">
        <v>24</v>
      </c>
      <c r="G6" s="6" t="s">
        <v>24</v>
      </c>
      <c r="H6" s="6" t="s">
        <v>32</v>
      </c>
      <c r="I6" s="6" t="s">
        <v>32</v>
      </c>
      <c r="J6" s="6" t="s">
        <v>32</v>
      </c>
      <c r="K6" s="17" t="s">
        <v>57</v>
      </c>
      <c r="L6" s="17" t="s">
        <v>57</v>
      </c>
      <c r="M6" s="17" t="s">
        <v>57</v>
      </c>
      <c r="P6" s="16" t="s">
        <v>5</v>
      </c>
      <c r="Q6" s="6">
        <v>1006507</v>
      </c>
      <c r="R6" s="6">
        <v>952510</v>
      </c>
      <c r="S6" s="6">
        <v>955682</v>
      </c>
      <c r="T6" s="6">
        <v>742848</v>
      </c>
      <c r="U6" s="6">
        <v>717033</v>
      </c>
      <c r="V6" s="6">
        <v>734878</v>
      </c>
      <c r="W6" s="6">
        <v>918693</v>
      </c>
      <c r="X6" s="6">
        <v>922475</v>
      </c>
      <c r="Y6" s="6">
        <v>926254</v>
      </c>
      <c r="Z6" s="6">
        <v>899839</v>
      </c>
      <c r="AA6" s="6">
        <v>838181</v>
      </c>
      <c r="AB6" s="6">
        <v>858805</v>
      </c>
    </row>
    <row r="7" spans="1:28" ht="28">
      <c r="A7" s="2" t="s">
        <v>6</v>
      </c>
      <c r="B7" s="6" t="s">
        <v>31</v>
      </c>
      <c r="C7" s="6" t="s">
        <v>31</v>
      </c>
      <c r="D7" s="6" t="s">
        <v>31</v>
      </c>
      <c r="E7" s="6" t="s">
        <v>43</v>
      </c>
      <c r="F7" s="6" t="s">
        <v>43</v>
      </c>
      <c r="G7" s="6" t="s">
        <v>43</v>
      </c>
      <c r="H7" s="6" t="s">
        <v>25</v>
      </c>
      <c r="I7" s="6" t="s">
        <v>25</v>
      </c>
      <c r="J7" s="6" t="s">
        <v>25</v>
      </c>
      <c r="K7" s="6" t="s">
        <v>58</v>
      </c>
      <c r="L7" s="6" t="s">
        <v>58</v>
      </c>
      <c r="M7" s="6" t="s">
        <v>58</v>
      </c>
      <c r="P7" s="16" t="s">
        <v>6</v>
      </c>
      <c r="Q7" s="6">
        <v>1024776</v>
      </c>
      <c r="R7" s="6">
        <v>997642</v>
      </c>
      <c r="S7" s="6">
        <v>981773</v>
      </c>
      <c r="T7" s="6">
        <v>1034332</v>
      </c>
      <c r="U7" s="6">
        <v>1021493</v>
      </c>
      <c r="V7" s="6">
        <v>1005196</v>
      </c>
      <c r="W7" s="6">
        <v>836833</v>
      </c>
      <c r="X7" s="6">
        <v>842128</v>
      </c>
      <c r="Y7" s="6">
        <v>852988</v>
      </c>
      <c r="Z7" s="6">
        <v>950943</v>
      </c>
      <c r="AA7" s="6">
        <v>869089</v>
      </c>
      <c r="AB7" s="6">
        <v>842900</v>
      </c>
    </row>
    <row r="8" spans="1:28" ht="28">
      <c r="A8" s="2" t="s">
        <v>7</v>
      </c>
      <c r="B8" s="6" t="s">
        <v>30</v>
      </c>
      <c r="C8" s="6" t="s">
        <v>30</v>
      </c>
      <c r="D8" s="6" t="s">
        <v>30</v>
      </c>
      <c r="E8" s="6" t="s">
        <v>36</v>
      </c>
      <c r="F8" s="6" t="s">
        <v>36</v>
      </c>
      <c r="G8" s="6" t="s">
        <v>36</v>
      </c>
      <c r="H8" s="6" t="s">
        <v>52</v>
      </c>
      <c r="I8" s="6" t="s">
        <v>52</v>
      </c>
      <c r="J8" s="6" t="s">
        <v>52</v>
      </c>
      <c r="K8" s="6" t="s">
        <v>53</v>
      </c>
      <c r="L8" s="6" t="s">
        <v>53</v>
      </c>
      <c r="M8" s="6" t="s">
        <v>53</v>
      </c>
      <c r="P8" s="16" t="s">
        <v>7</v>
      </c>
      <c r="Q8" s="6">
        <v>991462</v>
      </c>
      <c r="R8" s="6">
        <v>952976</v>
      </c>
      <c r="S8" s="6">
        <v>952819</v>
      </c>
      <c r="T8" s="6">
        <v>1004587</v>
      </c>
      <c r="U8" s="6">
        <v>950632</v>
      </c>
      <c r="V8" s="6">
        <v>964803</v>
      </c>
      <c r="W8" s="6">
        <v>872981</v>
      </c>
      <c r="X8" s="6">
        <v>843109</v>
      </c>
      <c r="Y8" s="6">
        <v>866430</v>
      </c>
      <c r="Z8" s="6">
        <v>939048</v>
      </c>
      <c r="AA8" s="6">
        <v>906391</v>
      </c>
      <c r="AB8" s="6">
        <v>882761</v>
      </c>
    </row>
    <row r="9" spans="1:28"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P9" s="16" t="s">
        <v>8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>
      <c r="B10" t="s">
        <v>22</v>
      </c>
    </row>
    <row r="12" spans="1:28">
      <c r="Q12">
        <v>940115</v>
      </c>
      <c r="R12">
        <v>905953</v>
      </c>
      <c r="S12">
        <v>901129</v>
      </c>
      <c r="T12">
        <v>903797</v>
      </c>
      <c r="U12">
        <v>923977</v>
      </c>
      <c r="V12">
        <v>891090</v>
      </c>
      <c r="W12">
        <v>981841</v>
      </c>
      <c r="X12">
        <v>965038</v>
      </c>
      <c r="Y12">
        <v>966735</v>
      </c>
      <c r="Z12">
        <v>858052</v>
      </c>
      <c r="AA12">
        <v>836287</v>
      </c>
      <c r="AB12">
        <v>817633</v>
      </c>
    </row>
    <row r="13" spans="1:28">
      <c r="Q13">
        <v>959254</v>
      </c>
      <c r="R13">
        <v>939361</v>
      </c>
      <c r="S13">
        <v>917836</v>
      </c>
      <c r="T13">
        <v>892080</v>
      </c>
      <c r="U13">
        <v>870447</v>
      </c>
      <c r="V13">
        <v>888024</v>
      </c>
      <c r="W13">
        <v>977438</v>
      </c>
      <c r="X13">
        <v>986092</v>
      </c>
      <c r="Y13">
        <v>977222</v>
      </c>
      <c r="Z13">
        <v>843007</v>
      </c>
      <c r="AA13">
        <v>804088</v>
      </c>
      <c r="AB13">
        <v>825641</v>
      </c>
    </row>
    <row r="14" spans="1:28">
      <c r="Q14">
        <v>1001024</v>
      </c>
      <c r="R14">
        <v>969333</v>
      </c>
      <c r="S14">
        <v>922159</v>
      </c>
      <c r="T14">
        <v>864324</v>
      </c>
      <c r="U14">
        <v>837960</v>
      </c>
      <c r="V14">
        <v>840748</v>
      </c>
      <c r="W14">
        <v>1003843</v>
      </c>
      <c r="X14">
        <v>990368</v>
      </c>
      <c r="Y14">
        <v>999878</v>
      </c>
      <c r="Z14">
        <v>907854</v>
      </c>
      <c r="AA14">
        <v>851911</v>
      </c>
      <c r="AB14">
        <v>899286</v>
      </c>
    </row>
    <row r="15" spans="1:28">
      <c r="Q15">
        <v>1006507</v>
      </c>
      <c r="R15">
        <v>952510</v>
      </c>
      <c r="S15">
        <v>955682</v>
      </c>
      <c r="T15">
        <v>742848</v>
      </c>
      <c r="U15">
        <v>717033</v>
      </c>
      <c r="V15">
        <v>734878</v>
      </c>
      <c r="W15">
        <v>918693</v>
      </c>
      <c r="X15">
        <v>922475</v>
      </c>
      <c r="Y15">
        <v>926254</v>
      </c>
      <c r="Z15">
        <v>899839</v>
      </c>
      <c r="AA15">
        <v>838181</v>
      </c>
      <c r="AB15">
        <v>858805</v>
      </c>
    </row>
    <row r="16" spans="1:28">
      <c r="Q16">
        <v>1024776</v>
      </c>
      <c r="R16">
        <v>997642</v>
      </c>
      <c r="S16">
        <v>981773</v>
      </c>
      <c r="T16">
        <v>1034332</v>
      </c>
      <c r="U16">
        <v>1021493</v>
      </c>
      <c r="V16">
        <v>1005196</v>
      </c>
      <c r="W16">
        <v>836833</v>
      </c>
      <c r="X16">
        <v>842128</v>
      </c>
      <c r="Y16">
        <v>852988</v>
      </c>
      <c r="Z16">
        <v>950943</v>
      </c>
      <c r="AA16">
        <v>869089</v>
      </c>
      <c r="AB16">
        <v>842900</v>
      </c>
    </row>
    <row r="17" spans="1:28">
      <c r="Q17">
        <v>991462</v>
      </c>
      <c r="R17">
        <v>952976</v>
      </c>
      <c r="S17">
        <v>952819</v>
      </c>
      <c r="T17">
        <v>1004587</v>
      </c>
      <c r="U17">
        <v>950632</v>
      </c>
      <c r="V17">
        <v>964803</v>
      </c>
      <c r="W17">
        <v>872981</v>
      </c>
      <c r="X17">
        <v>843109</v>
      </c>
      <c r="Y17">
        <v>866430</v>
      </c>
      <c r="Z17">
        <v>939048</v>
      </c>
      <c r="AA17">
        <v>906391</v>
      </c>
      <c r="AB17">
        <v>882761</v>
      </c>
    </row>
    <row r="19" spans="1:28">
      <c r="T19">
        <v>93.738150454483232</v>
      </c>
      <c r="U19">
        <v>95.83113801271972</v>
      </c>
      <c r="V19">
        <v>92.420232074775043</v>
      </c>
      <c r="W19">
        <v>101.8325568467037</v>
      </c>
      <c r="X19">
        <v>100.08981799927814</v>
      </c>
      <c r="Y19">
        <v>100.26582394012686</v>
      </c>
      <c r="Z19">
        <v>88.993665030720663</v>
      </c>
      <c r="AA19">
        <v>86.736287716299572</v>
      </c>
      <c r="AB19">
        <v>84.801570674112099</v>
      </c>
    </row>
    <row r="20" spans="1:28">
      <c r="Q20">
        <v>964172</v>
      </c>
      <c r="T20">
        <v>92.522910849931336</v>
      </c>
      <c r="U20">
        <v>90.279224038864442</v>
      </c>
      <c r="V20">
        <v>92.102239019594009</v>
      </c>
      <c r="W20">
        <v>101.3758955870944</v>
      </c>
      <c r="X20">
        <v>102.27345328426878</v>
      </c>
      <c r="Y20">
        <v>101.35349294524214</v>
      </c>
      <c r="Z20">
        <v>87.433258796148408</v>
      </c>
      <c r="AA20">
        <v>83.396738341291794</v>
      </c>
      <c r="AB20">
        <v>85.632127877598606</v>
      </c>
    </row>
    <row r="21" spans="1:28">
      <c r="Q21">
        <v>103.82213961824237</v>
      </c>
      <c r="R21">
        <v>100.53527793796128</v>
      </c>
      <c r="S21">
        <v>95.642582443796329</v>
      </c>
      <c r="T21">
        <v>89.64417137191289</v>
      </c>
      <c r="U21">
        <v>86.909804474720275</v>
      </c>
      <c r="V21">
        <v>87.198964500109938</v>
      </c>
      <c r="W21">
        <v>104.11451483760159</v>
      </c>
      <c r="X21">
        <v>102.71694262019639</v>
      </c>
      <c r="Y21">
        <v>103.70328115730388</v>
      </c>
      <c r="Z21">
        <v>94.158926000755045</v>
      </c>
      <c r="AA21">
        <v>88.356745476948092</v>
      </c>
      <c r="AB21">
        <v>93.270287873947794</v>
      </c>
    </row>
    <row r="22" spans="1:28">
      <c r="Q22">
        <v>104.39081408711309</v>
      </c>
      <c r="R22">
        <v>98.790464771845691</v>
      </c>
      <c r="S22">
        <v>99.119451716083844</v>
      </c>
      <c r="T22">
        <v>77.045174512431387</v>
      </c>
      <c r="U22">
        <v>74.367747663279999</v>
      </c>
      <c r="V22">
        <v>76.218558514455921</v>
      </c>
      <c r="W22">
        <v>95.283103014814785</v>
      </c>
      <c r="X22">
        <v>95.675356679098755</v>
      </c>
      <c r="Y22">
        <v>96.06729919557921</v>
      </c>
      <c r="Z22">
        <v>93.327642785727022</v>
      </c>
      <c r="AA22">
        <v>86.932725696245072</v>
      </c>
      <c r="AB22">
        <v>89.071763129400154</v>
      </c>
    </row>
    <row r="23" spans="1:28">
      <c r="Q23">
        <v>106.28560049451758</v>
      </c>
      <c r="R23">
        <v>103.47137232775894</v>
      </c>
      <c r="S23">
        <v>101.8255041631576</v>
      </c>
      <c r="T23">
        <v>107.27670996461211</v>
      </c>
      <c r="U23">
        <v>105.94510108154978</v>
      </c>
      <c r="V23">
        <v>104.25484249698187</v>
      </c>
      <c r="W23">
        <v>86.792916616537298</v>
      </c>
      <c r="X23">
        <v>87.34209248972175</v>
      </c>
      <c r="Y23">
        <v>88.468447538406011</v>
      </c>
      <c r="Z23">
        <v>98.627941902482135</v>
      </c>
      <c r="AA23">
        <v>90.13837779981165</v>
      </c>
      <c r="AB23">
        <v>87.422161191156761</v>
      </c>
    </row>
    <row r="24" spans="1:28">
      <c r="Q24">
        <v>102.83040785254083</v>
      </c>
      <c r="R24">
        <v>98.838796397323307</v>
      </c>
      <c r="S24">
        <v>98.822512995606587</v>
      </c>
      <c r="T24">
        <v>104.19167949287056</v>
      </c>
      <c r="U24">
        <v>98.595686246852225</v>
      </c>
      <c r="V24">
        <v>100.06544475467032</v>
      </c>
      <c r="W24">
        <v>90.542040216890769</v>
      </c>
      <c r="X24">
        <v>87.44383782146754</v>
      </c>
      <c r="Y24">
        <v>89.86259712997267</v>
      </c>
      <c r="Z24">
        <v>97.394240861589012</v>
      </c>
      <c r="AA24">
        <v>94.007189588579635</v>
      </c>
      <c r="AB24">
        <v>91.556382056313595</v>
      </c>
    </row>
    <row r="26" spans="1:28">
      <c r="P26" t="s">
        <v>59</v>
      </c>
      <c r="T26">
        <v>93.996506847325989</v>
      </c>
      <c r="U26">
        <v>1.720067105862038</v>
      </c>
      <c r="W26">
        <v>100.72939959536957</v>
      </c>
      <c r="X26">
        <v>0.95940682907816255</v>
      </c>
      <c r="Z26">
        <v>86.843841140377435</v>
      </c>
      <c r="AA26">
        <v>2.0981157208196355</v>
      </c>
    </row>
    <row r="27" spans="1:28">
      <c r="T27">
        <v>91.634791302796586</v>
      </c>
      <c r="U27">
        <v>1.1926496352631053</v>
      </c>
      <c r="W27">
        <v>101.66761393886844</v>
      </c>
      <c r="X27">
        <v>0.52479181959785282</v>
      </c>
      <c r="Z27">
        <v>85.48737500501295</v>
      </c>
      <c r="AA27">
        <v>2.0221496955493463</v>
      </c>
    </row>
    <row r="28" spans="1:28">
      <c r="Q28">
        <v>100</v>
      </c>
      <c r="R28">
        <v>4.1159665627479303</v>
      </c>
      <c r="T28">
        <v>87.917646782247701</v>
      </c>
      <c r="U28">
        <v>1.5021879872738131</v>
      </c>
      <c r="W28">
        <v>103.51157953836729</v>
      </c>
      <c r="X28">
        <v>0.7182368402852245</v>
      </c>
      <c r="Z28">
        <v>91.928653117216982</v>
      </c>
      <c r="AA28">
        <v>3.1251100097536249</v>
      </c>
    </row>
    <row r="29" spans="1:28">
      <c r="Q29">
        <v>100.76691019168088</v>
      </c>
      <c r="R29">
        <v>3.1427006992181674</v>
      </c>
      <c r="T29">
        <v>75.877160230055779</v>
      </c>
      <c r="U29">
        <v>1.3709734587448101</v>
      </c>
      <c r="W29">
        <v>95.675252963164255</v>
      </c>
      <c r="X29">
        <v>0.39209810067013096</v>
      </c>
      <c r="Z29">
        <v>89.777377203790749</v>
      </c>
      <c r="AA29">
        <v>3.2553278731674093</v>
      </c>
    </row>
    <row r="30" spans="1:28">
      <c r="Q30">
        <v>103.86082566181138</v>
      </c>
      <c r="R30">
        <v>2.2554091083007757</v>
      </c>
      <c r="T30">
        <v>105.82555118104791</v>
      </c>
      <c r="U30">
        <v>1.5144767683966003</v>
      </c>
      <c r="W30">
        <v>87.534485548221696</v>
      </c>
      <c r="X30">
        <v>0.85417345091835695</v>
      </c>
      <c r="Z30">
        <v>92.06282696448352</v>
      </c>
      <c r="AA30">
        <v>5.8455118491140388</v>
      </c>
    </row>
    <row r="31" spans="1:28">
      <c r="Q31">
        <v>100.16390574849025</v>
      </c>
      <c r="R31">
        <v>2.3092729138134644</v>
      </c>
      <c r="T31">
        <v>100.95093683146438</v>
      </c>
      <c r="U31">
        <v>2.9011820463251681</v>
      </c>
      <c r="W31">
        <v>89.282825056110326</v>
      </c>
      <c r="X31">
        <v>1.6284398251008665</v>
      </c>
      <c r="Z31">
        <v>94.319270835494081</v>
      </c>
      <c r="AA31">
        <v>2.9314151678139493</v>
      </c>
    </row>
    <row r="32" spans="1:28">
      <c r="A32" t="s">
        <v>38</v>
      </c>
    </row>
  </sheetData>
  <conditionalFormatting sqref="B2:M2 B3:D8 B8:G8 H7:M7 H6:J6 K5:M5 K3:M3 K8:M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G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B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G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G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4098" r:id="rId3">
          <object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8</xdr:col>
                <xdr:colOff>368300</xdr:colOff>
                <xdr:row>28</xdr:row>
                <xdr:rowOff>139700</xdr:rowOff>
              </to>
            </anchor>
          </objectPr>
        </oleObject>
      </mc:Choice>
      <mc:Fallback>
        <oleObject progId="Prism7.Document" shapeId="4098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2"/>
  <sheetViews>
    <sheetView zoomScale="55" zoomScaleNormal="55" zoomScalePageLayoutView="55" workbookViewId="0">
      <selection activeCell="M38" sqref="M38"/>
    </sheetView>
  </sheetViews>
  <sheetFormatPr baseColWidth="10" defaultColWidth="8.83203125" defaultRowHeight="15"/>
  <sheetData>
    <row r="1" spans="1:28" ht="32">
      <c r="A1" s="1" t="s">
        <v>19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/>
      <c r="Q1" s="16">
        <v>1</v>
      </c>
      <c r="R1" s="16">
        <v>2</v>
      </c>
      <c r="S1" s="16">
        <v>3</v>
      </c>
      <c r="T1" s="16">
        <v>4</v>
      </c>
      <c r="U1" s="16">
        <v>5</v>
      </c>
      <c r="V1" s="16">
        <v>6</v>
      </c>
      <c r="W1" s="16">
        <v>7</v>
      </c>
      <c r="X1" s="16">
        <v>8</v>
      </c>
      <c r="Y1" s="16">
        <v>9</v>
      </c>
      <c r="Z1" s="16">
        <v>10</v>
      </c>
      <c r="AA1" s="16">
        <v>11</v>
      </c>
      <c r="AB1" s="16">
        <v>12</v>
      </c>
    </row>
    <row r="2" spans="1:28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16" t="s">
        <v>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28">
      <c r="A3" s="2" t="s">
        <v>2</v>
      </c>
      <c r="B3" s="6" t="s">
        <v>51</v>
      </c>
      <c r="C3" s="6" t="s">
        <v>51</v>
      </c>
      <c r="D3" s="6" t="s">
        <v>51</v>
      </c>
      <c r="E3" s="6" t="s">
        <v>29</v>
      </c>
      <c r="F3" s="6" t="s">
        <v>29</v>
      </c>
      <c r="G3" s="6" t="s">
        <v>29</v>
      </c>
      <c r="H3" s="6" t="s">
        <v>35</v>
      </c>
      <c r="I3" s="6" t="s">
        <v>35</v>
      </c>
      <c r="J3" s="6" t="s">
        <v>35</v>
      </c>
      <c r="K3" s="6" t="s">
        <v>54</v>
      </c>
      <c r="L3" s="6" t="s">
        <v>54</v>
      </c>
      <c r="M3" s="6" t="s">
        <v>54</v>
      </c>
      <c r="P3" s="16" t="s">
        <v>2</v>
      </c>
      <c r="Q3" s="6">
        <v>932363</v>
      </c>
      <c r="R3" s="6">
        <v>904111</v>
      </c>
      <c r="S3" s="6">
        <v>913124</v>
      </c>
      <c r="T3" s="6">
        <v>883603</v>
      </c>
      <c r="U3" s="6">
        <v>865490</v>
      </c>
      <c r="V3" s="6">
        <v>873847</v>
      </c>
      <c r="W3" s="6">
        <v>915117</v>
      </c>
      <c r="X3" s="6">
        <v>906578</v>
      </c>
      <c r="Y3" s="6">
        <v>917502</v>
      </c>
      <c r="Z3" s="6">
        <v>859527</v>
      </c>
      <c r="AA3" s="6">
        <v>849818</v>
      </c>
      <c r="AB3" s="6">
        <v>787853</v>
      </c>
    </row>
    <row r="4" spans="1:28" ht="28">
      <c r="A4" s="2" t="s">
        <v>3</v>
      </c>
      <c r="B4" s="6" t="s">
        <v>41</v>
      </c>
      <c r="C4" s="6" t="s">
        <v>41</v>
      </c>
      <c r="D4" s="6" t="s">
        <v>41</v>
      </c>
      <c r="E4" s="17" t="s">
        <v>28</v>
      </c>
      <c r="F4" s="17" t="s">
        <v>28</v>
      </c>
      <c r="G4" s="17" t="s">
        <v>28</v>
      </c>
      <c r="H4" s="6" t="s">
        <v>34</v>
      </c>
      <c r="I4" s="6" t="s">
        <v>34</v>
      </c>
      <c r="J4" s="6" t="s">
        <v>34</v>
      </c>
      <c r="K4" s="6" t="s">
        <v>55</v>
      </c>
      <c r="L4" s="6" t="s">
        <v>55</v>
      </c>
      <c r="M4" s="6" t="s">
        <v>55</v>
      </c>
      <c r="P4" s="16" t="s">
        <v>3</v>
      </c>
      <c r="Q4" s="6">
        <v>950202</v>
      </c>
      <c r="R4" s="6">
        <v>911784</v>
      </c>
      <c r="S4" s="6">
        <v>901532</v>
      </c>
      <c r="T4" s="6">
        <v>805509</v>
      </c>
      <c r="U4" s="6">
        <v>801975</v>
      </c>
      <c r="V4" s="6">
        <v>790763</v>
      </c>
      <c r="W4" s="6">
        <v>924792</v>
      </c>
      <c r="X4" s="6">
        <v>918859</v>
      </c>
      <c r="Y4" s="6">
        <v>936728</v>
      </c>
      <c r="Z4" s="6">
        <v>874929</v>
      </c>
      <c r="AA4" s="6">
        <v>807954</v>
      </c>
      <c r="AB4" s="6">
        <v>798908</v>
      </c>
    </row>
    <row r="5" spans="1:28" ht="28">
      <c r="A5" s="2" t="s">
        <v>4</v>
      </c>
      <c r="B5" s="6" t="s">
        <v>16</v>
      </c>
      <c r="C5" s="6" t="s">
        <v>16</v>
      </c>
      <c r="D5" s="6" t="s">
        <v>16</v>
      </c>
      <c r="E5" s="6" t="s">
        <v>26</v>
      </c>
      <c r="F5" s="6" t="s">
        <v>26</v>
      </c>
      <c r="G5" s="6" t="s">
        <v>26</v>
      </c>
      <c r="H5" s="17" t="s">
        <v>33</v>
      </c>
      <c r="I5" s="17" t="s">
        <v>33</v>
      </c>
      <c r="J5" s="17" t="s">
        <v>33</v>
      </c>
      <c r="K5" s="6" t="s">
        <v>56</v>
      </c>
      <c r="L5" s="6" t="s">
        <v>56</v>
      </c>
      <c r="M5" s="6" t="s">
        <v>56</v>
      </c>
      <c r="P5" s="16" t="s">
        <v>4</v>
      </c>
      <c r="Q5" s="6">
        <v>922523</v>
      </c>
      <c r="R5" s="6">
        <v>900128</v>
      </c>
      <c r="S5" s="6">
        <v>888377</v>
      </c>
      <c r="T5" s="6">
        <v>706473</v>
      </c>
      <c r="U5" s="6">
        <v>682102</v>
      </c>
      <c r="V5" s="6">
        <v>690655</v>
      </c>
      <c r="W5" s="6">
        <v>965008</v>
      </c>
      <c r="X5" s="6">
        <v>960879</v>
      </c>
      <c r="Y5" s="6">
        <v>975239</v>
      </c>
      <c r="Z5" s="6">
        <v>908146</v>
      </c>
      <c r="AA5" s="6">
        <v>863169</v>
      </c>
      <c r="AB5" s="6">
        <v>826815</v>
      </c>
    </row>
    <row r="6" spans="1:28" ht="28">
      <c r="A6" s="2" t="s">
        <v>5</v>
      </c>
      <c r="B6" s="6" t="s">
        <v>45</v>
      </c>
      <c r="C6" s="6" t="s">
        <v>45</v>
      </c>
      <c r="D6" s="6" t="s">
        <v>45</v>
      </c>
      <c r="E6" s="6" t="s">
        <v>24</v>
      </c>
      <c r="F6" s="6" t="s">
        <v>24</v>
      </c>
      <c r="G6" s="6" t="s">
        <v>24</v>
      </c>
      <c r="H6" s="6" t="s">
        <v>32</v>
      </c>
      <c r="I6" s="6" t="s">
        <v>32</v>
      </c>
      <c r="J6" s="6" t="s">
        <v>32</v>
      </c>
      <c r="K6" s="17" t="s">
        <v>57</v>
      </c>
      <c r="L6" s="17" t="s">
        <v>57</v>
      </c>
      <c r="M6" s="17" t="s">
        <v>57</v>
      </c>
      <c r="P6" s="16" t="s">
        <v>5</v>
      </c>
      <c r="Q6" s="6">
        <v>990351</v>
      </c>
      <c r="R6" s="6">
        <v>955889</v>
      </c>
      <c r="S6" s="6">
        <v>957722</v>
      </c>
      <c r="T6" s="6">
        <v>549468</v>
      </c>
      <c r="U6" s="6">
        <v>510256</v>
      </c>
      <c r="V6" s="6">
        <v>522339</v>
      </c>
      <c r="W6" s="6">
        <v>965498</v>
      </c>
      <c r="X6" s="6">
        <v>956653</v>
      </c>
      <c r="Y6" s="6">
        <v>968331</v>
      </c>
      <c r="Z6" s="6">
        <v>896968</v>
      </c>
      <c r="AA6" s="6">
        <v>830128</v>
      </c>
      <c r="AB6" s="6">
        <v>788026</v>
      </c>
    </row>
    <row r="7" spans="1:28" ht="28">
      <c r="A7" s="2" t="s">
        <v>6</v>
      </c>
      <c r="B7" s="6" t="s">
        <v>31</v>
      </c>
      <c r="C7" s="6" t="s">
        <v>31</v>
      </c>
      <c r="D7" s="6" t="s">
        <v>31</v>
      </c>
      <c r="E7" s="6" t="s">
        <v>43</v>
      </c>
      <c r="F7" s="6" t="s">
        <v>43</v>
      </c>
      <c r="G7" s="6" t="s">
        <v>43</v>
      </c>
      <c r="H7" s="6" t="s">
        <v>25</v>
      </c>
      <c r="I7" s="6" t="s">
        <v>25</v>
      </c>
      <c r="J7" s="6" t="s">
        <v>25</v>
      </c>
      <c r="K7" s="6" t="s">
        <v>58</v>
      </c>
      <c r="L7" s="6" t="s">
        <v>58</v>
      </c>
      <c r="M7" s="6" t="s">
        <v>58</v>
      </c>
      <c r="P7" s="16" t="s">
        <v>6</v>
      </c>
      <c r="Q7" s="6">
        <v>1004005</v>
      </c>
      <c r="R7" s="6">
        <v>976488</v>
      </c>
      <c r="S7" s="6">
        <v>972371</v>
      </c>
      <c r="T7" s="6">
        <v>970818</v>
      </c>
      <c r="U7" s="6">
        <v>949210</v>
      </c>
      <c r="V7" s="6">
        <v>977939</v>
      </c>
      <c r="W7" s="6">
        <v>845056</v>
      </c>
      <c r="X7" s="6">
        <v>821571</v>
      </c>
      <c r="Y7" s="6">
        <v>868540</v>
      </c>
      <c r="Z7" s="6">
        <v>920465</v>
      </c>
      <c r="AA7" s="6">
        <v>880138</v>
      </c>
      <c r="AB7" s="6">
        <v>845493</v>
      </c>
    </row>
    <row r="8" spans="1:28" ht="28">
      <c r="A8" s="2" t="s">
        <v>7</v>
      </c>
      <c r="B8" s="6" t="s">
        <v>30</v>
      </c>
      <c r="C8" s="6" t="s">
        <v>30</v>
      </c>
      <c r="D8" s="6" t="s">
        <v>30</v>
      </c>
      <c r="E8" s="6" t="s">
        <v>36</v>
      </c>
      <c r="F8" s="6" t="s">
        <v>36</v>
      </c>
      <c r="G8" s="6" t="s">
        <v>36</v>
      </c>
      <c r="H8" s="6" t="s">
        <v>52</v>
      </c>
      <c r="I8" s="6" t="s">
        <v>52</v>
      </c>
      <c r="J8" s="6" t="s">
        <v>52</v>
      </c>
      <c r="K8" s="6" t="s">
        <v>53</v>
      </c>
      <c r="L8" s="6" t="s">
        <v>53</v>
      </c>
      <c r="M8" s="6" t="s">
        <v>53</v>
      </c>
      <c r="P8" s="16" t="s">
        <v>7</v>
      </c>
      <c r="Q8" s="6">
        <v>980731</v>
      </c>
      <c r="R8" s="6">
        <v>958005</v>
      </c>
      <c r="S8" s="6">
        <v>934383</v>
      </c>
      <c r="T8" s="6">
        <v>960947</v>
      </c>
      <c r="U8" s="6">
        <v>954260</v>
      </c>
      <c r="V8" s="6">
        <v>970522</v>
      </c>
      <c r="W8" s="6">
        <v>914399</v>
      </c>
      <c r="X8" s="6">
        <v>843262</v>
      </c>
      <c r="Y8" s="6">
        <v>876259</v>
      </c>
      <c r="Z8" s="6">
        <v>857618</v>
      </c>
      <c r="AA8" s="6">
        <v>838975</v>
      </c>
      <c r="AB8" s="6">
        <v>840065</v>
      </c>
    </row>
    <row r="9" spans="1:28"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P9" s="16" t="s">
        <v>8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>
      <c r="B10" t="s">
        <v>22</v>
      </c>
    </row>
    <row r="13" spans="1:28">
      <c r="Q13">
        <v>932363</v>
      </c>
      <c r="R13">
        <v>904111</v>
      </c>
      <c r="S13">
        <v>913124</v>
      </c>
      <c r="T13">
        <v>883603</v>
      </c>
      <c r="U13">
        <v>865490</v>
      </c>
      <c r="V13">
        <v>873847</v>
      </c>
      <c r="W13">
        <v>915117</v>
      </c>
      <c r="X13">
        <v>906578</v>
      </c>
      <c r="Y13">
        <v>917502</v>
      </c>
      <c r="Z13">
        <v>859527</v>
      </c>
      <c r="AA13">
        <v>849818</v>
      </c>
      <c r="AB13">
        <v>787853</v>
      </c>
    </row>
    <row r="14" spans="1:28">
      <c r="Q14">
        <v>950202</v>
      </c>
      <c r="R14">
        <v>911784</v>
      </c>
      <c r="S14">
        <v>901532</v>
      </c>
      <c r="T14">
        <v>805509</v>
      </c>
      <c r="U14">
        <v>801975</v>
      </c>
      <c r="V14">
        <v>790763</v>
      </c>
      <c r="W14">
        <v>924792</v>
      </c>
      <c r="X14">
        <v>918859</v>
      </c>
      <c r="Y14">
        <v>936728</v>
      </c>
      <c r="Z14">
        <v>874929</v>
      </c>
      <c r="AA14">
        <v>807954</v>
      </c>
      <c r="AB14">
        <v>798908</v>
      </c>
    </row>
    <row r="15" spans="1:28">
      <c r="Q15">
        <v>922523</v>
      </c>
      <c r="R15">
        <v>900128</v>
      </c>
      <c r="S15">
        <v>888377</v>
      </c>
      <c r="T15">
        <v>706473</v>
      </c>
      <c r="U15">
        <v>682102</v>
      </c>
      <c r="V15">
        <v>690655</v>
      </c>
      <c r="W15">
        <v>965008</v>
      </c>
      <c r="X15">
        <v>960879</v>
      </c>
      <c r="Y15">
        <v>975239</v>
      </c>
      <c r="Z15">
        <v>908146</v>
      </c>
      <c r="AA15">
        <v>863169</v>
      </c>
      <c r="AB15">
        <v>826815</v>
      </c>
    </row>
    <row r="16" spans="1:28">
      <c r="Q16">
        <v>990351</v>
      </c>
      <c r="R16">
        <v>955889</v>
      </c>
      <c r="S16">
        <v>957722</v>
      </c>
      <c r="T16">
        <v>549468</v>
      </c>
      <c r="U16">
        <v>510256</v>
      </c>
      <c r="V16">
        <v>522339</v>
      </c>
      <c r="W16">
        <v>965498</v>
      </c>
      <c r="X16">
        <v>956653</v>
      </c>
      <c r="Y16">
        <v>968331</v>
      </c>
      <c r="Z16">
        <v>896968</v>
      </c>
      <c r="AA16">
        <v>830128</v>
      </c>
      <c r="AB16">
        <v>788026</v>
      </c>
    </row>
    <row r="17" spans="1:28">
      <c r="Q17">
        <v>1004005</v>
      </c>
      <c r="R17">
        <v>976488</v>
      </c>
      <c r="S17">
        <v>972371</v>
      </c>
      <c r="T17">
        <v>970818</v>
      </c>
      <c r="U17">
        <v>949210</v>
      </c>
      <c r="V17">
        <v>977939</v>
      </c>
      <c r="W17">
        <v>845056</v>
      </c>
      <c r="X17">
        <v>821571</v>
      </c>
      <c r="Y17">
        <v>868540</v>
      </c>
      <c r="Z17">
        <v>920465</v>
      </c>
      <c r="AA17">
        <v>880138</v>
      </c>
      <c r="AB17">
        <v>845493</v>
      </c>
    </row>
    <row r="18" spans="1:28">
      <c r="Q18">
        <v>980731</v>
      </c>
      <c r="R18">
        <v>958005</v>
      </c>
      <c r="S18">
        <v>934383</v>
      </c>
      <c r="T18">
        <v>960947</v>
      </c>
      <c r="U18">
        <v>954260</v>
      </c>
      <c r="V18">
        <v>970522</v>
      </c>
      <c r="W18">
        <v>914399</v>
      </c>
      <c r="X18">
        <v>843262</v>
      </c>
      <c r="Y18">
        <v>876259</v>
      </c>
      <c r="Z18">
        <v>857618</v>
      </c>
      <c r="AA18">
        <v>838975</v>
      </c>
      <c r="AB18">
        <v>840065</v>
      </c>
    </row>
    <row r="20" spans="1:28">
      <c r="T20">
        <v>97.778739282663253</v>
      </c>
      <c r="U20">
        <v>95.774370460209184</v>
      </c>
      <c r="V20">
        <v>96.699148809971717</v>
      </c>
      <c r="W20">
        <v>101.26605110681261</v>
      </c>
      <c r="X20">
        <v>100.32113279538241</v>
      </c>
      <c r="Y20">
        <v>101.52997313196323</v>
      </c>
      <c r="Z20">
        <v>95.114510067767654</v>
      </c>
      <c r="AA20">
        <v>94.040120574188094</v>
      </c>
      <c r="AB20">
        <v>87.183127581124211</v>
      </c>
    </row>
    <row r="21" spans="1:28">
      <c r="Q21">
        <v>903676</v>
      </c>
      <c r="T21">
        <v>89.136925181148996</v>
      </c>
      <c r="U21">
        <v>88.745855815579915</v>
      </c>
      <c r="V21">
        <v>87.505145649546961</v>
      </c>
      <c r="W21">
        <v>102.33667818997074</v>
      </c>
      <c r="X21">
        <v>101.68013757143046</v>
      </c>
      <c r="Y21">
        <v>103.65750556615426</v>
      </c>
      <c r="Z21">
        <v>96.818881988677362</v>
      </c>
      <c r="AA21">
        <v>89.407486754102138</v>
      </c>
      <c r="AB21">
        <v>88.406464263740546</v>
      </c>
    </row>
    <row r="22" spans="1:28">
      <c r="Q22">
        <v>102.08559262390501</v>
      </c>
      <c r="R22">
        <v>99.60738140661033</v>
      </c>
      <c r="S22">
        <v>98.307025969484641</v>
      </c>
      <c r="T22">
        <v>78.177687578291327</v>
      </c>
      <c r="U22">
        <v>75.480813920033285</v>
      </c>
      <c r="V22">
        <v>76.427281459284075</v>
      </c>
      <c r="W22">
        <v>106.78694576374718</v>
      </c>
      <c r="X22">
        <v>106.33003421580301</v>
      </c>
      <c r="Y22">
        <v>107.91909932320875</v>
      </c>
      <c r="Z22">
        <v>100.49464631128855</v>
      </c>
      <c r="AA22">
        <v>95.51753061938129</v>
      </c>
      <c r="AB22">
        <v>91.494628605827756</v>
      </c>
    </row>
    <row r="23" spans="1:28">
      <c r="Q23">
        <v>109.59138009640623</v>
      </c>
      <c r="R23">
        <v>105.77784515689252</v>
      </c>
      <c r="S23">
        <v>105.98068334225982</v>
      </c>
      <c r="T23">
        <v>60.803650866018359</v>
      </c>
      <c r="U23">
        <v>56.464485058804257</v>
      </c>
      <c r="V23">
        <v>57.801579327103958</v>
      </c>
      <c r="W23">
        <v>106.84116873746785</v>
      </c>
      <c r="X23">
        <v>105.86238873224474</v>
      </c>
      <c r="Y23">
        <v>107.15466605287736</v>
      </c>
      <c r="Z23">
        <v>99.257698555677038</v>
      </c>
      <c r="AA23">
        <v>91.861242303657505</v>
      </c>
      <c r="AB23">
        <v>87.202271610621509</v>
      </c>
    </row>
    <row r="24" spans="1:28">
      <c r="Q24">
        <v>111.1023198580022</v>
      </c>
      <c r="R24">
        <v>108.05731257663145</v>
      </c>
      <c r="S24">
        <v>107.60172893824777</v>
      </c>
      <c r="T24">
        <v>107.42987530929227</v>
      </c>
      <c r="U24">
        <v>105.03875282734076</v>
      </c>
      <c r="V24">
        <v>108.21787897432264</v>
      </c>
      <c r="W24">
        <v>93.513161796927207</v>
      </c>
      <c r="X24">
        <v>90.914332127886539</v>
      </c>
      <c r="Y24">
        <v>96.111880806837846</v>
      </c>
      <c r="Z24">
        <v>101.85785613427822</v>
      </c>
      <c r="AA24">
        <v>97.395305397067091</v>
      </c>
      <c r="AB24">
        <v>93.56151983675565</v>
      </c>
    </row>
    <row r="25" spans="1:28">
      <c r="Q25">
        <v>108.52683926540043</v>
      </c>
      <c r="R25">
        <v>106.01199987606178</v>
      </c>
      <c r="S25">
        <v>103.39800990620532</v>
      </c>
      <c r="T25">
        <v>106.33755903664589</v>
      </c>
      <c r="U25">
        <v>105.59758143405379</v>
      </c>
      <c r="V25">
        <v>107.39712020679978</v>
      </c>
      <c r="W25">
        <v>101.18659785144233</v>
      </c>
      <c r="X25">
        <v>93.314639317631546</v>
      </c>
      <c r="Y25">
        <v>96.966058631633459</v>
      </c>
      <c r="Z25">
        <v>94.903261788517128</v>
      </c>
      <c r="AA25">
        <v>92.840243627140708</v>
      </c>
      <c r="AB25">
        <v>92.960862078886692</v>
      </c>
    </row>
    <row r="27" spans="1:28">
      <c r="P27" t="s">
        <v>59</v>
      </c>
      <c r="T27">
        <v>96.750752850948061</v>
      </c>
      <c r="U27">
        <v>1.0031803561126449</v>
      </c>
      <c r="W27">
        <v>101.03905234471942</v>
      </c>
      <c r="X27">
        <v>0.63558639721920529</v>
      </c>
      <c r="Z27">
        <v>92.112586074359982</v>
      </c>
      <c r="AA27">
        <v>4.3027025197402713</v>
      </c>
    </row>
    <row r="28" spans="1:28">
      <c r="T28">
        <v>88.462642215425305</v>
      </c>
      <c r="U28">
        <v>0.85195866532552333</v>
      </c>
      <c r="W28">
        <v>102.55810710918514</v>
      </c>
      <c r="X28">
        <v>1.0071092896691229</v>
      </c>
      <c r="Z28">
        <v>91.544277668840024</v>
      </c>
      <c r="AA28">
        <v>4.5952801388693949</v>
      </c>
    </row>
    <row r="29" spans="1:28">
      <c r="Q29">
        <v>100</v>
      </c>
      <c r="R29">
        <v>1.9196362963803466</v>
      </c>
      <c r="T29">
        <v>76.695260985869552</v>
      </c>
      <c r="U29">
        <v>1.3682622746218156</v>
      </c>
      <c r="W29">
        <v>107.01202643425297</v>
      </c>
      <c r="X29">
        <v>0.81809410220958856</v>
      </c>
      <c r="Z29">
        <v>95.835601845499198</v>
      </c>
      <c r="AA29">
        <v>4.5084317288071523</v>
      </c>
    </row>
    <row r="30" spans="1:28">
      <c r="Q30">
        <v>107.11663619851952</v>
      </c>
      <c r="R30">
        <v>2.1455893951211573</v>
      </c>
      <c r="T30">
        <v>58.356571750642189</v>
      </c>
      <c r="U30">
        <v>2.2221841548941508</v>
      </c>
      <c r="W30">
        <v>106.6194078408633</v>
      </c>
      <c r="X30">
        <v>0.67407610089847603</v>
      </c>
      <c r="Z30">
        <v>92.773737489985351</v>
      </c>
      <c r="AA30">
        <v>6.0792939808580027</v>
      </c>
    </row>
    <row r="31" spans="1:28">
      <c r="Q31">
        <v>108.92045379096048</v>
      </c>
      <c r="R31">
        <v>1.9032324513237562</v>
      </c>
      <c r="T31">
        <v>106.89550237031854</v>
      </c>
      <c r="U31">
        <v>1.6555592991604156</v>
      </c>
      <c r="W31">
        <v>93.51312491055053</v>
      </c>
      <c r="X31">
        <v>2.5987743396719871</v>
      </c>
      <c r="Z31">
        <v>97.604893789366997</v>
      </c>
      <c r="AA31">
        <v>4.1521373364856053</v>
      </c>
    </row>
    <row r="32" spans="1:28">
      <c r="A32" t="s">
        <v>38</v>
      </c>
      <c r="Q32">
        <v>105.97894968255584</v>
      </c>
      <c r="R32">
        <v>2.5645744062911322</v>
      </c>
      <c r="T32">
        <v>106.44408689249981</v>
      </c>
      <c r="U32">
        <v>0.904486642636951</v>
      </c>
      <c r="W32">
        <v>97.155765266902449</v>
      </c>
      <c r="X32">
        <v>3.9394065854019074</v>
      </c>
      <c r="Z32">
        <v>93.568122498181495</v>
      </c>
      <c r="AA32">
        <v>1.1578362993851177</v>
      </c>
    </row>
  </sheetData>
  <conditionalFormatting sqref="B2:M2 B3:D8 E8:G8 H7:M7 H6:J6 K5:M5 K3:M3 K8:M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G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B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G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G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5121" r:id="rId3">
          <objectPr defaultSize="0" autoPict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8</xdr:col>
                <xdr:colOff>368300</xdr:colOff>
                <xdr:row>29</xdr:row>
                <xdr:rowOff>177800</xdr:rowOff>
              </to>
            </anchor>
          </objectPr>
        </oleObject>
      </mc:Choice>
      <mc:Fallback>
        <oleObject progId="Prism7.Document" shapeId="512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zoomScale="55" zoomScaleNormal="55" zoomScalePageLayoutView="55" workbookViewId="0">
      <selection activeCell="L18" sqref="L18"/>
    </sheetView>
  </sheetViews>
  <sheetFormatPr baseColWidth="10" defaultColWidth="8.83203125" defaultRowHeight="15"/>
  <sheetData>
    <row r="1" spans="1:28" ht="32">
      <c r="A1" s="1" t="s">
        <v>19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/>
      <c r="Q1" s="16">
        <v>1</v>
      </c>
      <c r="R1" s="16">
        <v>2</v>
      </c>
      <c r="S1" s="16">
        <v>3</v>
      </c>
      <c r="T1" s="16">
        <v>4</v>
      </c>
      <c r="U1" s="16">
        <v>5</v>
      </c>
      <c r="V1" s="16">
        <v>6</v>
      </c>
      <c r="W1" s="16">
        <v>7</v>
      </c>
      <c r="X1" s="16">
        <v>8</v>
      </c>
      <c r="Y1" s="16">
        <v>9</v>
      </c>
      <c r="Z1" s="16">
        <v>10</v>
      </c>
      <c r="AA1" s="16">
        <v>11</v>
      </c>
      <c r="AB1" s="16">
        <v>12</v>
      </c>
    </row>
    <row r="2" spans="1:28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16" t="s">
        <v>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28">
      <c r="A3" s="2" t="s">
        <v>2</v>
      </c>
      <c r="B3" s="6" t="s">
        <v>16</v>
      </c>
      <c r="C3" s="6" t="s">
        <v>16</v>
      </c>
      <c r="D3" s="6" t="s">
        <v>16</v>
      </c>
      <c r="E3" s="6" t="s">
        <v>34</v>
      </c>
      <c r="F3" s="6" t="s">
        <v>34</v>
      </c>
      <c r="G3" s="6" t="s">
        <v>34</v>
      </c>
      <c r="H3" s="6" t="s">
        <v>30</v>
      </c>
      <c r="I3" s="6" t="s">
        <v>30</v>
      </c>
      <c r="J3" s="6" t="s">
        <v>30</v>
      </c>
      <c r="K3" s="6" t="s">
        <v>54</v>
      </c>
      <c r="L3" s="6" t="s">
        <v>54</v>
      </c>
      <c r="M3" s="6" t="s">
        <v>54</v>
      </c>
      <c r="P3" s="16" t="s">
        <v>2</v>
      </c>
      <c r="Q3" s="6">
        <v>842209</v>
      </c>
      <c r="R3" s="6">
        <v>807822</v>
      </c>
      <c r="S3" s="6">
        <v>787010</v>
      </c>
      <c r="T3" s="6">
        <v>860297</v>
      </c>
      <c r="U3" s="6">
        <v>875328</v>
      </c>
      <c r="V3" s="6">
        <v>878266</v>
      </c>
      <c r="W3" s="6">
        <v>887705</v>
      </c>
      <c r="X3" s="6">
        <v>910938</v>
      </c>
      <c r="Y3" s="6">
        <v>955862</v>
      </c>
      <c r="Z3" s="6">
        <v>960872</v>
      </c>
      <c r="AA3" s="6">
        <v>897650</v>
      </c>
      <c r="AB3" s="6">
        <v>1013428</v>
      </c>
    </row>
    <row r="4" spans="1:28" ht="28">
      <c r="A4" s="2" t="s">
        <v>3</v>
      </c>
      <c r="B4" s="6" t="s">
        <v>63</v>
      </c>
      <c r="C4" s="6" t="s">
        <v>63</v>
      </c>
      <c r="D4" s="6" t="s">
        <v>63</v>
      </c>
      <c r="E4" s="17" t="s">
        <v>33</v>
      </c>
      <c r="F4" s="17" t="s">
        <v>33</v>
      </c>
      <c r="G4" s="17" t="s">
        <v>33</v>
      </c>
      <c r="H4" s="6" t="s">
        <v>29</v>
      </c>
      <c r="I4" s="6" t="s">
        <v>29</v>
      </c>
      <c r="J4" s="6" t="s">
        <v>29</v>
      </c>
      <c r="K4" s="6" t="s">
        <v>55</v>
      </c>
      <c r="L4" s="6" t="s">
        <v>55</v>
      </c>
      <c r="M4" s="6" t="s">
        <v>55</v>
      </c>
      <c r="P4" s="16" t="s">
        <v>3</v>
      </c>
      <c r="Q4" s="6">
        <v>245834</v>
      </c>
      <c r="R4" s="6">
        <v>226916</v>
      </c>
      <c r="S4" s="6">
        <v>225744</v>
      </c>
      <c r="T4" s="6">
        <v>915404</v>
      </c>
      <c r="U4" s="6">
        <v>800436</v>
      </c>
      <c r="V4" s="6">
        <v>804076</v>
      </c>
      <c r="W4" s="6">
        <v>861323</v>
      </c>
      <c r="X4" s="6">
        <v>855966</v>
      </c>
      <c r="Y4" s="6">
        <v>845774</v>
      </c>
      <c r="Z4" s="6">
        <v>904025</v>
      </c>
      <c r="AA4" s="6">
        <v>853428</v>
      </c>
      <c r="AB4" s="6">
        <v>945634</v>
      </c>
    </row>
    <row r="5" spans="1:28" ht="28">
      <c r="A5" s="2" t="s">
        <v>4</v>
      </c>
      <c r="B5" s="6" t="s">
        <v>64</v>
      </c>
      <c r="C5" s="6" t="s">
        <v>64</v>
      </c>
      <c r="D5" s="6" t="s">
        <v>64</v>
      </c>
      <c r="E5" s="6" t="s">
        <v>32</v>
      </c>
      <c r="F5" s="6" t="s">
        <v>32</v>
      </c>
      <c r="G5" s="6" t="s">
        <v>32</v>
      </c>
      <c r="H5" s="17" t="s">
        <v>28</v>
      </c>
      <c r="I5" s="17" t="s">
        <v>28</v>
      </c>
      <c r="J5" s="17" t="s">
        <v>28</v>
      </c>
      <c r="K5" s="6" t="s">
        <v>56</v>
      </c>
      <c r="L5" s="6" t="s">
        <v>56</v>
      </c>
      <c r="M5" s="6" t="s">
        <v>56</v>
      </c>
      <c r="P5" s="16" t="s">
        <v>4</v>
      </c>
      <c r="Q5" s="6">
        <v>258077</v>
      </c>
      <c r="R5" s="6">
        <v>240747</v>
      </c>
      <c r="S5" s="6">
        <v>241832</v>
      </c>
      <c r="T5" s="6">
        <v>347891</v>
      </c>
      <c r="U5" s="6">
        <v>284713</v>
      </c>
      <c r="V5" s="6">
        <v>377941</v>
      </c>
      <c r="W5" s="6">
        <v>859561</v>
      </c>
      <c r="X5" s="6">
        <v>850060</v>
      </c>
      <c r="Y5" s="6">
        <v>909387</v>
      </c>
      <c r="Z5" s="6">
        <v>1007947</v>
      </c>
      <c r="AA5" s="6">
        <v>964175</v>
      </c>
      <c r="AB5" s="6">
        <v>1022128</v>
      </c>
    </row>
    <row r="6" spans="1:28" ht="28">
      <c r="A6" s="2" t="s">
        <v>5</v>
      </c>
      <c r="B6" s="6" t="s">
        <v>43</v>
      </c>
      <c r="C6" s="6" t="s">
        <v>43</v>
      </c>
      <c r="D6" s="6" t="s">
        <v>43</v>
      </c>
      <c r="E6" s="6" t="s">
        <v>25</v>
      </c>
      <c r="F6" s="6" t="s">
        <v>25</v>
      </c>
      <c r="G6" s="6" t="s">
        <v>25</v>
      </c>
      <c r="H6" s="6" t="s">
        <v>26</v>
      </c>
      <c r="I6" s="6" t="s">
        <v>26</v>
      </c>
      <c r="J6" s="6" t="s">
        <v>26</v>
      </c>
      <c r="K6" s="17" t="s">
        <v>57</v>
      </c>
      <c r="L6" s="17" t="s">
        <v>57</v>
      </c>
      <c r="M6" s="17" t="s">
        <v>57</v>
      </c>
      <c r="P6" s="16" t="s">
        <v>5</v>
      </c>
      <c r="Q6" s="6">
        <v>1066122</v>
      </c>
      <c r="R6" s="6">
        <v>1045044</v>
      </c>
      <c r="S6" s="6">
        <v>1022628</v>
      </c>
      <c r="T6" s="6">
        <v>4518</v>
      </c>
      <c r="U6" s="6">
        <v>3022</v>
      </c>
      <c r="V6" s="6">
        <v>4103</v>
      </c>
      <c r="W6" s="6">
        <v>662121</v>
      </c>
      <c r="X6" s="6">
        <v>657380</v>
      </c>
      <c r="Y6" s="6">
        <v>692598</v>
      </c>
      <c r="Z6" s="6">
        <v>946500</v>
      </c>
      <c r="AA6" s="6">
        <v>925298</v>
      </c>
      <c r="AB6" s="6">
        <v>980482</v>
      </c>
    </row>
    <row r="7" spans="1:28" ht="28">
      <c r="A7" s="2" t="s">
        <v>6</v>
      </c>
      <c r="B7" s="6" t="s">
        <v>36</v>
      </c>
      <c r="C7" s="6" t="s">
        <v>36</v>
      </c>
      <c r="D7" s="6" t="s">
        <v>36</v>
      </c>
      <c r="E7" s="6" t="s">
        <v>45</v>
      </c>
      <c r="F7" s="6" t="s">
        <v>45</v>
      </c>
      <c r="G7" s="6" t="s">
        <v>45</v>
      </c>
      <c r="H7" s="6" t="s">
        <v>24</v>
      </c>
      <c r="I7" s="6" t="s">
        <v>24</v>
      </c>
      <c r="J7" s="6" t="s">
        <v>24</v>
      </c>
      <c r="K7" s="6" t="s">
        <v>58</v>
      </c>
      <c r="L7" s="6" t="s">
        <v>58</v>
      </c>
      <c r="M7" s="6" t="s">
        <v>58</v>
      </c>
      <c r="P7" s="16" t="s">
        <v>6</v>
      </c>
      <c r="Q7" s="6">
        <v>1016043</v>
      </c>
      <c r="R7" s="6">
        <v>1014923</v>
      </c>
      <c r="S7" s="6">
        <v>992761</v>
      </c>
      <c r="T7" s="6">
        <v>970923</v>
      </c>
      <c r="U7" s="6">
        <v>927945</v>
      </c>
      <c r="V7" s="6">
        <v>963709</v>
      </c>
      <c r="W7" s="6">
        <v>427294</v>
      </c>
      <c r="X7" s="6">
        <v>408873</v>
      </c>
      <c r="Y7" s="6">
        <v>473899</v>
      </c>
      <c r="Z7" s="6">
        <v>924083</v>
      </c>
      <c r="AA7" s="6">
        <v>890950</v>
      </c>
      <c r="AB7" s="6">
        <v>882293</v>
      </c>
    </row>
    <row r="8" spans="1:28" ht="28">
      <c r="A8" s="2" t="s">
        <v>7</v>
      </c>
      <c r="B8" s="6" t="s">
        <v>35</v>
      </c>
      <c r="C8" s="6" t="s">
        <v>35</v>
      </c>
      <c r="D8" s="6" t="s">
        <v>35</v>
      </c>
      <c r="E8" s="6" t="s">
        <v>31</v>
      </c>
      <c r="F8" s="6" t="s">
        <v>31</v>
      </c>
      <c r="G8" s="6" t="s">
        <v>31</v>
      </c>
      <c r="H8" s="6" t="s">
        <v>52</v>
      </c>
      <c r="I8" s="6" t="s">
        <v>52</v>
      </c>
      <c r="J8" s="6" t="s">
        <v>52</v>
      </c>
      <c r="K8" s="6" t="s">
        <v>53</v>
      </c>
      <c r="L8" s="6" t="s">
        <v>53</v>
      </c>
      <c r="M8" s="6" t="s">
        <v>53</v>
      </c>
      <c r="P8" s="16" t="s">
        <v>7</v>
      </c>
      <c r="Q8" s="6">
        <v>1037671</v>
      </c>
      <c r="R8" s="6">
        <v>939975</v>
      </c>
      <c r="S8" s="6">
        <v>1009872</v>
      </c>
      <c r="T8" s="6">
        <v>1007117</v>
      </c>
      <c r="U8" s="6">
        <v>941155</v>
      </c>
      <c r="V8" s="6">
        <v>1007236</v>
      </c>
      <c r="W8" s="6">
        <v>968524</v>
      </c>
      <c r="X8" s="6">
        <v>925023</v>
      </c>
      <c r="Y8" s="6">
        <v>995905</v>
      </c>
      <c r="Z8" s="6">
        <v>864443</v>
      </c>
      <c r="AA8" s="6">
        <v>833872</v>
      </c>
      <c r="AB8" s="6">
        <v>851114</v>
      </c>
    </row>
    <row r="9" spans="1:28">
      <c r="B9" t="s">
        <v>60</v>
      </c>
      <c r="C9" t="s">
        <v>60</v>
      </c>
      <c r="D9" t="s">
        <v>60</v>
      </c>
      <c r="E9" t="s">
        <v>60</v>
      </c>
      <c r="F9" t="s">
        <v>60</v>
      </c>
      <c r="G9" t="s">
        <v>60</v>
      </c>
      <c r="H9" t="s">
        <v>60</v>
      </c>
      <c r="I9" t="s">
        <v>60</v>
      </c>
      <c r="J9" t="s">
        <v>60</v>
      </c>
      <c r="K9" t="s">
        <v>60</v>
      </c>
      <c r="L9" t="s">
        <v>60</v>
      </c>
      <c r="M9" t="s">
        <v>60</v>
      </c>
      <c r="P9" s="16" t="s">
        <v>8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>
      <c r="B10" t="s">
        <v>61</v>
      </c>
    </row>
    <row r="11" spans="1:28">
      <c r="P11" t="s">
        <v>62</v>
      </c>
    </row>
    <row r="13" spans="1:28">
      <c r="Q13">
        <v>842209</v>
      </c>
      <c r="R13">
        <v>807822</v>
      </c>
      <c r="S13">
        <v>787010</v>
      </c>
      <c r="T13">
        <v>860297</v>
      </c>
      <c r="U13">
        <v>875328</v>
      </c>
      <c r="V13">
        <v>878266</v>
      </c>
      <c r="W13">
        <v>887705</v>
      </c>
      <c r="X13">
        <v>910938</v>
      </c>
      <c r="Y13">
        <v>955862</v>
      </c>
      <c r="Z13">
        <v>960872</v>
      </c>
      <c r="AA13">
        <v>897650</v>
      </c>
      <c r="AB13">
        <v>1013428</v>
      </c>
    </row>
    <row r="14" spans="1:28">
      <c r="Q14">
        <v>245834</v>
      </c>
      <c r="R14">
        <v>226916</v>
      </c>
      <c r="S14">
        <v>225744</v>
      </c>
      <c r="T14">
        <v>915404</v>
      </c>
      <c r="U14">
        <v>800436</v>
      </c>
      <c r="V14">
        <v>804076</v>
      </c>
      <c r="W14">
        <v>861323</v>
      </c>
      <c r="X14">
        <v>855966</v>
      </c>
      <c r="Y14">
        <v>845774</v>
      </c>
      <c r="Z14">
        <v>904025</v>
      </c>
      <c r="AA14">
        <v>853428</v>
      </c>
      <c r="AB14">
        <v>945634</v>
      </c>
    </row>
    <row r="15" spans="1:28">
      <c r="Q15">
        <v>258077</v>
      </c>
      <c r="R15">
        <v>240747</v>
      </c>
      <c r="S15">
        <v>241832</v>
      </c>
      <c r="T15">
        <v>347891</v>
      </c>
      <c r="U15">
        <v>284713</v>
      </c>
      <c r="V15">
        <v>377941</v>
      </c>
      <c r="W15">
        <v>859561</v>
      </c>
      <c r="X15">
        <v>850060</v>
      </c>
      <c r="Y15">
        <v>909387</v>
      </c>
      <c r="Z15">
        <v>1007947</v>
      </c>
      <c r="AA15">
        <v>964175</v>
      </c>
      <c r="AB15">
        <v>1022128</v>
      </c>
    </row>
    <row r="16" spans="1:28">
      <c r="Q16">
        <v>1066122</v>
      </c>
      <c r="R16">
        <v>1045044</v>
      </c>
      <c r="S16">
        <v>1022628</v>
      </c>
      <c r="T16">
        <v>4518</v>
      </c>
      <c r="U16">
        <v>3022</v>
      </c>
      <c r="V16">
        <v>4103</v>
      </c>
      <c r="W16">
        <v>662121</v>
      </c>
      <c r="X16">
        <v>657380</v>
      </c>
      <c r="Y16">
        <v>692598</v>
      </c>
      <c r="Z16">
        <v>946500</v>
      </c>
      <c r="AA16">
        <v>925298</v>
      </c>
      <c r="AB16">
        <v>980482</v>
      </c>
    </row>
    <row r="17" spans="16:28">
      <c r="Q17">
        <v>1016043</v>
      </c>
      <c r="R17">
        <v>1014923</v>
      </c>
      <c r="S17">
        <v>992761</v>
      </c>
      <c r="T17">
        <v>970923</v>
      </c>
      <c r="U17">
        <v>927945</v>
      </c>
      <c r="V17">
        <v>963709</v>
      </c>
      <c r="W17">
        <v>427294</v>
      </c>
      <c r="X17">
        <v>408873</v>
      </c>
      <c r="Y17">
        <v>473899</v>
      </c>
      <c r="Z17">
        <v>924083</v>
      </c>
      <c r="AA17">
        <v>890950</v>
      </c>
      <c r="AB17">
        <v>882293</v>
      </c>
    </row>
    <row r="18" spans="16:28">
      <c r="Q18">
        <v>1037671</v>
      </c>
      <c r="R18">
        <v>939975</v>
      </c>
      <c r="S18">
        <v>1009872</v>
      </c>
      <c r="T18">
        <v>1007117</v>
      </c>
      <c r="U18">
        <v>941155</v>
      </c>
      <c r="V18">
        <v>1007236</v>
      </c>
      <c r="W18">
        <v>968524</v>
      </c>
      <c r="X18">
        <v>925023</v>
      </c>
      <c r="Y18">
        <v>995905</v>
      </c>
      <c r="Z18">
        <v>864443</v>
      </c>
      <c r="AA18">
        <v>833872</v>
      </c>
      <c r="AB18">
        <v>851114</v>
      </c>
    </row>
    <row r="20" spans="16:28">
      <c r="P20">
        <v>812347</v>
      </c>
      <c r="Q20">
        <v>103.67601529888091</v>
      </c>
      <c r="R20">
        <v>99.442972030425423</v>
      </c>
      <c r="S20">
        <v>96.881012670693679</v>
      </c>
      <c r="T20">
        <v>105.90264997593393</v>
      </c>
      <c r="U20">
        <v>107.7529676357517</v>
      </c>
      <c r="V20">
        <v>108.11463574063794</v>
      </c>
      <c r="W20">
        <v>109.27657762015492</v>
      </c>
      <c r="X20">
        <v>112.13656233112204</v>
      </c>
      <c r="Y20">
        <v>117.6667113930377</v>
      </c>
      <c r="Z20">
        <v>118.28344291294238</v>
      </c>
      <c r="AA20">
        <v>110.50080815218126</v>
      </c>
      <c r="AB20">
        <v>124.75309196685653</v>
      </c>
    </row>
    <row r="21" spans="16:28">
      <c r="Q21">
        <v>30.262190911026938</v>
      </c>
      <c r="R21">
        <v>27.933383147841994</v>
      </c>
      <c r="S21">
        <v>27.789109826219583</v>
      </c>
      <c r="T21">
        <v>112.68632739457401</v>
      </c>
      <c r="U21">
        <v>98.533754663955193</v>
      </c>
      <c r="V21">
        <v>98.981839041690307</v>
      </c>
      <c r="W21">
        <v>106.02895068240544</v>
      </c>
      <c r="X21">
        <v>105.36950342649138</v>
      </c>
      <c r="Y21">
        <v>104.11486716883303</v>
      </c>
      <c r="Z21">
        <v>111.28557131373663</v>
      </c>
      <c r="AA21">
        <v>105.05707536311452</v>
      </c>
      <c r="AB21">
        <v>116.4076435316435</v>
      </c>
    </row>
    <row r="22" spans="16:28">
      <c r="Q22">
        <v>31.769305481524523</v>
      </c>
      <c r="R22">
        <v>29.63598068313172</v>
      </c>
      <c r="S22">
        <v>29.76954429572584</v>
      </c>
      <c r="T22">
        <v>42.825418201827539</v>
      </c>
      <c r="U22">
        <v>35.048199845632475</v>
      </c>
      <c r="V22">
        <v>46.52457632021784</v>
      </c>
      <c r="W22">
        <v>105.81204829955672</v>
      </c>
      <c r="X22">
        <v>104.64247421360575</v>
      </c>
      <c r="Y22">
        <v>111.94563407016953</v>
      </c>
      <c r="Z22">
        <v>124.07838029807459</v>
      </c>
      <c r="AA22">
        <v>118.69004255570587</v>
      </c>
      <c r="AB22">
        <v>125.82406286968499</v>
      </c>
    </row>
    <row r="23" spans="16:28">
      <c r="Q23">
        <v>131.2397288350914</v>
      </c>
      <c r="R23">
        <v>128.64502484775596</v>
      </c>
      <c r="S23">
        <v>125.88561292157169</v>
      </c>
      <c r="T23">
        <v>0.55616626884816456</v>
      </c>
      <c r="U23">
        <v>0.37200851360317699</v>
      </c>
      <c r="V23">
        <v>0.50507972578220883</v>
      </c>
      <c r="W23">
        <v>81.507163810539097</v>
      </c>
      <c r="X23">
        <v>80.923546218549461</v>
      </c>
      <c r="Y23">
        <v>85.258885673240627</v>
      </c>
      <c r="Z23">
        <v>116.51424822151124</v>
      </c>
      <c r="AA23">
        <v>113.90427982130788</v>
      </c>
      <c r="AB23">
        <v>120.69743594793852</v>
      </c>
    </row>
    <row r="24" spans="16:28">
      <c r="Q24">
        <v>125.07499873822394</v>
      </c>
      <c r="R24">
        <v>124.93712662199773</v>
      </c>
      <c r="S24">
        <v>122.20898212217193</v>
      </c>
      <c r="T24">
        <v>119.52072205596869</v>
      </c>
      <c r="U24">
        <v>114.23012579599605</v>
      </c>
      <c r="V24">
        <v>118.63267790734749</v>
      </c>
      <c r="W24">
        <v>52.599935741745831</v>
      </c>
      <c r="X24">
        <v>50.332308730136255</v>
      </c>
      <c r="Y24">
        <v>58.337016078104554</v>
      </c>
      <c r="Z24">
        <v>113.75471319522323</v>
      </c>
      <c r="AA24">
        <v>109.67603745689958</v>
      </c>
      <c r="AB24">
        <v>108.61035985853336</v>
      </c>
    </row>
    <row r="25" spans="16:28">
      <c r="Q25">
        <v>127.73740778263476</v>
      </c>
      <c r="R25">
        <v>115.71102004438988</v>
      </c>
      <c r="S25">
        <v>124.31534799783836</v>
      </c>
      <c r="T25">
        <v>123.97620721194269</v>
      </c>
      <c r="U25">
        <v>115.8562781668425</v>
      </c>
      <c r="V25">
        <v>123.99085612429171</v>
      </c>
      <c r="W25">
        <v>119.22540490701634</v>
      </c>
      <c r="X25">
        <v>113.87042729277022</v>
      </c>
      <c r="Y25">
        <v>122.59600884843547</v>
      </c>
      <c r="Z25">
        <v>106.41302300617839</v>
      </c>
      <c r="AA25">
        <v>102.64972973372217</v>
      </c>
      <c r="AB25">
        <v>104.77222172298291</v>
      </c>
    </row>
    <row r="27" spans="16:28">
      <c r="P27" t="s">
        <v>59</v>
      </c>
      <c r="Q27">
        <v>100</v>
      </c>
      <c r="R27">
        <v>3.4315776690079649</v>
      </c>
      <c r="T27">
        <v>107.25675111744118</v>
      </c>
      <c r="U27">
        <v>1.1865468303427611</v>
      </c>
      <c r="W27">
        <v>113.02661711477155</v>
      </c>
      <c r="X27">
        <v>4.2652941657217607</v>
      </c>
      <c r="Z27">
        <v>117.84578101066006</v>
      </c>
      <c r="AA27">
        <v>7.1362146435659897</v>
      </c>
    </row>
    <row r="28" spans="16:28">
      <c r="Q28">
        <v>28.661561295029504</v>
      </c>
      <c r="R28">
        <v>1.3880616245466402</v>
      </c>
      <c r="T28">
        <v>103.40064036673984</v>
      </c>
      <c r="U28">
        <v>8.0447611889078736</v>
      </c>
      <c r="W28">
        <v>105.17110709257662</v>
      </c>
      <c r="X28">
        <v>0.97234240533648264</v>
      </c>
      <c r="Z28">
        <v>110.91676340283153</v>
      </c>
      <c r="AA28">
        <v>5.6842645868630584</v>
      </c>
    </row>
    <row r="29" spans="16:28">
      <c r="Q29">
        <v>30.391610153460693</v>
      </c>
      <c r="R29">
        <v>1.1949866620088163</v>
      </c>
      <c r="T29">
        <v>41.466064789225953</v>
      </c>
      <c r="U29">
        <v>5.8577030926692997</v>
      </c>
      <c r="W29">
        <v>107.46671886111068</v>
      </c>
      <c r="X29">
        <v>3.9226887428250174</v>
      </c>
      <c r="Z29">
        <v>122.86416190782182</v>
      </c>
      <c r="AA29">
        <v>3.7187775120982591</v>
      </c>
    </row>
    <row r="30" spans="16:28">
      <c r="Q30">
        <v>128.59012220147301</v>
      </c>
      <c r="R30">
        <v>2.6774801641240766</v>
      </c>
      <c r="T30">
        <v>0.47775150274451678</v>
      </c>
      <c r="U30">
        <v>9.5071780960580513E-2</v>
      </c>
      <c r="W30">
        <v>82.563198567443067</v>
      </c>
      <c r="X30">
        <v>2.3527003852365871</v>
      </c>
      <c r="Z30">
        <v>117.03865466358587</v>
      </c>
      <c r="AA30">
        <v>3.4268052363041979</v>
      </c>
    </row>
    <row r="31" spans="16:28">
      <c r="Q31">
        <v>124.07370249413118</v>
      </c>
      <c r="R31">
        <v>1.6163659020494439</v>
      </c>
      <c r="T31">
        <v>117.46117525310409</v>
      </c>
      <c r="U31">
        <v>2.8331812593238106</v>
      </c>
      <c r="W31">
        <v>53.756420183328885</v>
      </c>
      <c r="X31">
        <v>4.1257638237509626</v>
      </c>
      <c r="Z31">
        <v>110.68037017021872</v>
      </c>
      <c r="AA31">
        <v>2.7152543089847603</v>
      </c>
    </row>
    <row r="32" spans="16:28">
      <c r="Q32">
        <v>122.58792527495434</v>
      </c>
      <c r="R32">
        <v>6.196490333673065</v>
      </c>
      <c r="T32">
        <v>121.2744471676923</v>
      </c>
      <c r="U32">
        <v>4.692277713327031</v>
      </c>
      <c r="W32">
        <v>118.56394701607401</v>
      </c>
      <c r="X32">
        <v>4.4002372978350657</v>
      </c>
      <c r="Z32">
        <v>104.61165815429449</v>
      </c>
      <c r="AA32">
        <v>1.886777559311388</v>
      </c>
    </row>
    <row r="33" spans="1:1">
      <c r="A33" t="s">
        <v>39</v>
      </c>
    </row>
  </sheetData>
  <conditionalFormatting sqref="B2:M2 E8:G8 H7:M7 H6:J6 K5:M5 K3:M3 K8:M8 B3:D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G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B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G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G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6145" r:id="rId3">
          <objectPr defaultSize="0" autoPict="0" r:id="rId4">
            <anchor moveWithCells="1">
              <from>
                <xdr:col>0</xdr:col>
                <xdr:colOff>0</xdr:colOff>
                <xdr:row>12</xdr:row>
                <xdr:rowOff>139700</xdr:rowOff>
              </from>
              <to>
                <xdr:col>8</xdr:col>
                <xdr:colOff>368300</xdr:colOff>
                <xdr:row>29</xdr:row>
                <xdr:rowOff>127000</xdr:rowOff>
              </to>
            </anchor>
          </objectPr>
        </oleObject>
      </mc:Choice>
      <mc:Fallback>
        <oleObject progId="Prism7.Document" shapeId="614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9"/>
  <sheetViews>
    <sheetView zoomScale="55" zoomScaleNormal="55" zoomScalePageLayoutView="55" workbookViewId="0">
      <selection activeCell="O37" sqref="O37"/>
    </sheetView>
  </sheetViews>
  <sheetFormatPr baseColWidth="10" defaultColWidth="8.83203125" defaultRowHeight="15"/>
  <cols>
    <col min="15" max="15" width="46.83203125" customWidth="1"/>
  </cols>
  <sheetData>
    <row r="1" spans="1:15" ht="16" thickBot="1">
      <c r="A1" s="1"/>
      <c r="B1" s="18">
        <v>1</v>
      </c>
      <c r="C1" s="18">
        <v>2</v>
      </c>
      <c r="D1" s="18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8">
        <v>10</v>
      </c>
      <c r="L1" s="18">
        <v>11</v>
      </c>
      <c r="M1" s="18">
        <v>12</v>
      </c>
      <c r="N1" t="s">
        <v>65</v>
      </c>
    </row>
    <row r="2" spans="1:15" ht="28">
      <c r="A2" s="19" t="s">
        <v>0</v>
      </c>
      <c r="B2" s="20" t="s">
        <v>66</v>
      </c>
      <c r="C2" s="21" t="s">
        <v>66</v>
      </c>
      <c r="D2" s="22" t="s">
        <v>66</v>
      </c>
      <c r="E2" s="20" t="s">
        <v>67</v>
      </c>
      <c r="F2" s="21" t="s">
        <v>67</v>
      </c>
      <c r="G2" s="22" t="s">
        <v>67</v>
      </c>
      <c r="H2" s="20" t="s">
        <v>68</v>
      </c>
      <c r="I2" s="21" t="s">
        <v>68</v>
      </c>
      <c r="J2" s="21" t="s">
        <v>68</v>
      </c>
      <c r="K2" s="20" t="s">
        <v>69</v>
      </c>
      <c r="L2" s="21" t="s">
        <v>69</v>
      </c>
      <c r="M2" s="22" t="s">
        <v>69</v>
      </c>
      <c r="N2" s="3"/>
    </row>
    <row r="3" spans="1:15" ht="28">
      <c r="A3" s="19" t="s">
        <v>2</v>
      </c>
      <c r="B3" s="23" t="s">
        <v>70</v>
      </c>
      <c r="C3" s="24" t="s">
        <v>70</v>
      </c>
      <c r="D3" s="25" t="s">
        <v>70</v>
      </c>
      <c r="E3" s="23" t="s">
        <v>71</v>
      </c>
      <c r="F3" s="24" t="s">
        <v>71</v>
      </c>
      <c r="G3" s="25" t="s">
        <v>71</v>
      </c>
      <c r="H3" s="23" t="s">
        <v>72</v>
      </c>
      <c r="I3" s="24" t="s">
        <v>72</v>
      </c>
      <c r="J3" s="24" t="s">
        <v>72</v>
      </c>
      <c r="K3" s="23" t="s">
        <v>73</v>
      </c>
      <c r="L3" s="24" t="s">
        <v>73</v>
      </c>
      <c r="M3" s="25" t="s">
        <v>73</v>
      </c>
      <c r="N3" s="3"/>
    </row>
    <row r="4" spans="1:15" ht="28">
      <c r="A4" s="19" t="s">
        <v>3</v>
      </c>
      <c r="B4" s="23" t="s">
        <v>74</v>
      </c>
      <c r="C4" s="24" t="s">
        <v>74</v>
      </c>
      <c r="D4" s="25" t="s">
        <v>74</v>
      </c>
      <c r="E4" s="23" t="s">
        <v>75</v>
      </c>
      <c r="F4" s="24" t="s">
        <v>75</v>
      </c>
      <c r="G4" s="25" t="s">
        <v>75</v>
      </c>
      <c r="H4" s="23" t="s">
        <v>76</v>
      </c>
      <c r="I4" s="24" t="s">
        <v>76</v>
      </c>
      <c r="J4" s="24" t="s">
        <v>76</v>
      </c>
      <c r="K4" s="23" t="s">
        <v>77</v>
      </c>
      <c r="L4" s="24" t="s">
        <v>77</v>
      </c>
      <c r="M4" s="25" t="s">
        <v>77</v>
      </c>
      <c r="N4" s="3"/>
    </row>
    <row r="5" spans="1:15" ht="29" thickBot="1">
      <c r="A5" s="19" t="s">
        <v>4</v>
      </c>
      <c r="B5" s="26" t="s">
        <v>78</v>
      </c>
      <c r="C5" s="27" t="s">
        <v>78</v>
      </c>
      <c r="D5" s="28" t="s">
        <v>78</v>
      </c>
      <c r="E5" s="26" t="s">
        <v>79</v>
      </c>
      <c r="F5" s="27" t="s">
        <v>79</v>
      </c>
      <c r="G5" s="28" t="s">
        <v>79</v>
      </c>
      <c r="H5" s="26" t="s">
        <v>80</v>
      </c>
      <c r="I5" s="27" t="s">
        <v>80</v>
      </c>
      <c r="J5" s="27" t="s">
        <v>80</v>
      </c>
      <c r="K5" s="23" t="s">
        <v>81</v>
      </c>
      <c r="L5" s="24" t="s">
        <v>81</v>
      </c>
      <c r="M5" s="25" t="s">
        <v>81</v>
      </c>
      <c r="N5" s="3"/>
    </row>
    <row r="6" spans="1:15" ht="42.5" customHeight="1">
      <c r="A6" s="19" t="s">
        <v>5</v>
      </c>
      <c r="B6" s="20" t="s">
        <v>82</v>
      </c>
      <c r="C6" s="21" t="s">
        <v>82</v>
      </c>
      <c r="D6" s="22" t="s">
        <v>82</v>
      </c>
      <c r="E6" s="20" t="s">
        <v>83</v>
      </c>
      <c r="F6" s="21" t="s">
        <v>83</v>
      </c>
      <c r="G6" s="22" t="s">
        <v>83</v>
      </c>
      <c r="H6" s="20" t="s">
        <v>84</v>
      </c>
      <c r="I6" s="21" t="s">
        <v>84</v>
      </c>
      <c r="J6" s="21" t="s">
        <v>84</v>
      </c>
      <c r="K6" s="20" t="s">
        <v>85</v>
      </c>
      <c r="L6" s="21" t="s">
        <v>85</v>
      </c>
      <c r="M6" s="22" t="s">
        <v>85</v>
      </c>
      <c r="N6" s="3"/>
      <c r="O6" s="24" t="s">
        <v>86</v>
      </c>
    </row>
    <row r="7" spans="1:15" ht="29" thickBot="1">
      <c r="A7" s="19" t="s">
        <v>6</v>
      </c>
      <c r="B7" s="23" t="s">
        <v>70</v>
      </c>
      <c r="C7" s="24" t="s">
        <v>70</v>
      </c>
      <c r="D7" s="25" t="s">
        <v>70</v>
      </c>
      <c r="E7" s="23" t="s">
        <v>87</v>
      </c>
      <c r="F7" s="24" t="s">
        <v>87</v>
      </c>
      <c r="G7" s="25" t="s">
        <v>87</v>
      </c>
      <c r="H7" s="23" t="s">
        <v>88</v>
      </c>
      <c r="I7" s="24" t="s">
        <v>88</v>
      </c>
      <c r="J7" s="24" t="s">
        <v>88</v>
      </c>
      <c r="K7" s="23" t="s">
        <v>89</v>
      </c>
      <c r="L7" s="24" t="s">
        <v>89</v>
      </c>
      <c r="M7" s="25" t="s">
        <v>89</v>
      </c>
      <c r="N7" s="3"/>
    </row>
    <row r="8" spans="1:15" ht="28">
      <c r="A8" s="19" t="s">
        <v>7</v>
      </c>
      <c r="B8" s="23" t="s">
        <v>74</v>
      </c>
      <c r="C8" s="24" t="s">
        <v>74</v>
      </c>
      <c r="D8" s="25" t="s">
        <v>74</v>
      </c>
      <c r="E8" s="23" t="s">
        <v>90</v>
      </c>
      <c r="F8" s="24" t="s">
        <v>90</v>
      </c>
      <c r="G8" s="25" t="s">
        <v>90</v>
      </c>
      <c r="H8" s="23" t="s">
        <v>91</v>
      </c>
      <c r="I8" s="24" t="s">
        <v>91</v>
      </c>
      <c r="J8" s="24" t="s">
        <v>91</v>
      </c>
      <c r="K8" s="20" t="s">
        <v>92</v>
      </c>
      <c r="L8" s="21" t="s">
        <v>92</v>
      </c>
      <c r="M8" s="22" t="s">
        <v>92</v>
      </c>
      <c r="N8" s="3"/>
    </row>
    <row r="9" spans="1:15" ht="29" thickBot="1">
      <c r="A9" s="19" t="s">
        <v>8</v>
      </c>
      <c r="B9" s="26" t="s">
        <v>78</v>
      </c>
      <c r="C9" s="27" t="s">
        <v>78</v>
      </c>
      <c r="D9" s="28" t="s">
        <v>78</v>
      </c>
      <c r="E9" s="26" t="s">
        <v>93</v>
      </c>
      <c r="F9" s="27" t="s">
        <v>93</v>
      </c>
      <c r="G9" s="28" t="s">
        <v>93</v>
      </c>
      <c r="H9" s="26" t="s">
        <v>94</v>
      </c>
      <c r="I9" s="27" t="s">
        <v>94</v>
      </c>
      <c r="J9" s="27" t="s">
        <v>94</v>
      </c>
      <c r="K9" s="26" t="s">
        <v>95</v>
      </c>
      <c r="L9" s="27" t="s">
        <v>95</v>
      </c>
      <c r="M9" s="28" t="s">
        <v>95</v>
      </c>
      <c r="N9" s="3"/>
    </row>
    <row r="11" spans="1:15">
      <c r="A11" s="1"/>
      <c r="B11" s="16">
        <v>1</v>
      </c>
      <c r="C11" s="16">
        <v>2</v>
      </c>
      <c r="D11" s="16">
        <v>3</v>
      </c>
      <c r="E11" s="16">
        <v>4</v>
      </c>
      <c r="F11" s="16">
        <v>5</v>
      </c>
      <c r="G11" s="16">
        <v>6</v>
      </c>
      <c r="H11" s="16">
        <v>7</v>
      </c>
      <c r="I11" s="16">
        <v>8</v>
      </c>
      <c r="J11" s="16">
        <v>9</v>
      </c>
      <c r="K11" s="16">
        <v>10</v>
      </c>
      <c r="L11" s="16">
        <v>11</v>
      </c>
      <c r="M11" s="16">
        <v>12</v>
      </c>
      <c r="O11" t="s">
        <v>96</v>
      </c>
    </row>
    <row r="12" spans="1:15">
      <c r="A12" s="16" t="s">
        <v>0</v>
      </c>
      <c r="B12" s="6">
        <v>805160</v>
      </c>
      <c r="C12" s="6">
        <v>822943</v>
      </c>
      <c r="D12" s="6">
        <v>836581</v>
      </c>
      <c r="E12" s="6">
        <v>968534</v>
      </c>
      <c r="F12" s="6">
        <v>933337</v>
      </c>
      <c r="G12" s="6">
        <v>925905</v>
      </c>
      <c r="H12" s="6">
        <v>945354</v>
      </c>
      <c r="I12" s="6">
        <v>717394</v>
      </c>
      <c r="J12" s="6">
        <v>656443</v>
      </c>
      <c r="K12" s="6">
        <v>684705</v>
      </c>
      <c r="L12" s="6">
        <v>713605</v>
      </c>
      <c r="M12" s="6">
        <v>704738</v>
      </c>
      <c r="N12" s="3" t="s">
        <v>1</v>
      </c>
      <c r="O12" t="s">
        <v>97</v>
      </c>
    </row>
    <row r="13" spans="1:15">
      <c r="A13" s="16" t="s">
        <v>2</v>
      </c>
      <c r="B13" s="6">
        <v>828984</v>
      </c>
      <c r="C13" s="6">
        <v>833128</v>
      </c>
      <c r="D13" s="6">
        <v>914673</v>
      </c>
      <c r="E13" s="6">
        <v>982413</v>
      </c>
      <c r="F13" s="6">
        <v>961593</v>
      </c>
      <c r="G13" s="6">
        <v>953771</v>
      </c>
      <c r="H13" s="6">
        <v>899381</v>
      </c>
      <c r="I13" s="6">
        <v>675032</v>
      </c>
      <c r="J13" s="6">
        <v>610131</v>
      </c>
      <c r="K13" s="6">
        <v>627373</v>
      </c>
      <c r="L13" s="6">
        <v>650082</v>
      </c>
      <c r="M13" s="6">
        <v>664828</v>
      </c>
      <c r="N13" s="3" t="s">
        <v>1</v>
      </c>
      <c r="O13" t="s">
        <v>98</v>
      </c>
    </row>
    <row r="14" spans="1:15">
      <c r="A14" s="16" t="s">
        <v>3</v>
      </c>
      <c r="B14" s="6">
        <v>694774</v>
      </c>
      <c r="C14" s="6">
        <v>709223</v>
      </c>
      <c r="D14" s="6">
        <v>731705</v>
      </c>
      <c r="E14" s="6">
        <v>737131</v>
      </c>
      <c r="F14" s="6">
        <v>701569</v>
      </c>
      <c r="G14" s="6">
        <v>716098</v>
      </c>
      <c r="H14" s="6">
        <v>675182</v>
      </c>
      <c r="I14" s="6">
        <v>541952</v>
      </c>
      <c r="J14" s="6">
        <v>585565</v>
      </c>
      <c r="K14" s="6">
        <v>778058</v>
      </c>
      <c r="L14" s="6">
        <v>743282</v>
      </c>
      <c r="M14" s="6">
        <v>787702</v>
      </c>
      <c r="N14" s="3" t="s">
        <v>1</v>
      </c>
    </row>
    <row r="15" spans="1:15">
      <c r="A15" s="16" t="s">
        <v>4</v>
      </c>
      <c r="B15" s="6">
        <v>485099</v>
      </c>
      <c r="C15" s="6">
        <v>506752</v>
      </c>
      <c r="D15" s="6">
        <v>496371</v>
      </c>
      <c r="E15" s="6">
        <v>376859</v>
      </c>
      <c r="F15" s="6">
        <v>345161</v>
      </c>
      <c r="G15" s="6">
        <v>340207</v>
      </c>
      <c r="H15" s="6">
        <v>26530</v>
      </c>
      <c r="I15" s="6">
        <v>24481</v>
      </c>
      <c r="J15" s="6">
        <v>24810</v>
      </c>
      <c r="K15" s="6">
        <v>750385</v>
      </c>
      <c r="L15" s="6">
        <v>737056</v>
      </c>
      <c r="M15" s="6">
        <v>734571</v>
      </c>
      <c r="N15" s="3" t="s">
        <v>1</v>
      </c>
    </row>
    <row r="16" spans="1:15">
      <c r="A16" s="16" t="s">
        <v>5</v>
      </c>
      <c r="B16" s="6">
        <v>800941</v>
      </c>
      <c r="C16" s="6">
        <v>785342</v>
      </c>
      <c r="D16" s="6">
        <v>796961</v>
      </c>
      <c r="E16" s="6">
        <v>848300</v>
      </c>
      <c r="F16" s="6">
        <v>786955</v>
      </c>
      <c r="G16" s="6">
        <v>713486</v>
      </c>
      <c r="H16" s="6">
        <v>814624</v>
      </c>
      <c r="I16" s="6">
        <v>741066</v>
      </c>
      <c r="J16" s="6">
        <v>764094</v>
      </c>
      <c r="K16" s="6">
        <v>520036</v>
      </c>
      <c r="L16" s="6">
        <v>512541</v>
      </c>
      <c r="M16" s="6">
        <v>499868</v>
      </c>
      <c r="N16" s="3" t="s">
        <v>1</v>
      </c>
    </row>
    <row r="17" spans="1:15">
      <c r="A17" s="16" t="s">
        <v>6</v>
      </c>
      <c r="B17" s="6">
        <v>792443</v>
      </c>
      <c r="C17" s="6">
        <v>793529</v>
      </c>
      <c r="D17" s="6">
        <v>747536</v>
      </c>
      <c r="E17" s="6">
        <v>834344</v>
      </c>
      <c r="F17" s="6">
        <v>751553</v>
      </c>
      <c r="G17" s="6">
        <v>761961</v>
      </c>
      <c r="H17" s="6">
        <v>812008</v>
      </c>
      <c r="I17" s="6">
        <v>722709</v>
      </c>
      <c r="J17" s="6">
        <v>752611</v>
      </c>
      <c r="K17" s="6">
        <v>537859</v>
      </c>
      <c r="L17" s="6">
        <v>536497</v>
      </c>
      <c r="M17" s="6">
        <v>558333</v>
      </c>
      <c r="N17" s="3" t="s">
        <v>1</v>
      </c>
    </row>
    <row r="18" spans="1:15">
      <c r="A18" s="16" t="s">
        <v>7</v>
      </c>
      <c r="B18" s="6">
        <v>638796</v>
      </c>
      <c r="C18" s="6">
        <v>651080</v>
      </c>
      <c r="D18" s="6">
        <v>659905</v>
      </c>
      <c r="E18" s="6">
        <v>635842</v>
      </c>
      <c r="F18" s="6">
        <v>646291</v>
      </c>
      <c r="G18" s="6">
        <v>582595</v>
      </c>
      <c r="H18" s="6">
        <v>755932</v>
      </c>
      <c r="I18" s="6">
        <v>695950</v>
      </c>
      <c r="J18" s="6">
        <v>735728</v>
      </c>
      <c r="K18" s="6">
        <v>722417</v>
      </c>
      <c r="L18" s="6">
        <v>712280</v>
      </c>
      <c r="M18" s="6">
        <v>739006</v>
      </c>
      <c r="N18" s="3" t="s">
        <v>1</v>
      </c>
    </row>
    <row r="19" spans="1:15">
      <c r="A19" s="16" t="s">
        <v>8</v>
      </c>
      <c r="B19" s="6">
        <v>29241</v>
      </c>
      <c r="C19" s="6">
        <v>21095</v>
      </c>
      <c r="D19" s="6">
        <v>31916</v>
      </c>
      <c r="E19" s="6">
        <v>22601</v>
      </c>
      <c r="F19" s="6">
        <v>12397</v>
      </c>
      <c r="G19" s="6">
        <v>16803</v>
      </c>
      <c r="H19" s="6">
        <v>538396</v>
      </c>
      <c r="I19" s="6">
        <v>501632</v>
      </c>
      <c r="J19" s="6">
        <v>494478</v>
      </c>
      <c r="K19" s="6">
        <v>796084</v>
      </c>
      <c r="L19" s="6">
        <v>826354</v>
      </c>
      <c r="M19" s="6">
        <v>823545</v>
      </c>
      <c r="N19" s="3" t="s">
        <v>1</v>
      </c>
    </row>
    <row r="21" spans="1:15">
      <c r="A21" s="1"/>
      <c r="B21" s="16">
        <v>1</v>
      </c>
      <c r="C21" s="16">
        <v>2</v>
      </c>
      <c r="D21" s="16">
        <v>3</v>
      </c>
      <c r="E21" s="16">
        <v>4</v>
      </c>
      <c r="F21" s="16">
        <v>5</v>
      </c>
      <c r="G21" s="16">
        <v>6</v>
      </c>
      <c r="H21" s="16">
        <v>7</v>
      </c>
      <c r="I21" s="16">
        <v>8</v>
      </c>
      <c r="J21" s="16">
        <v>9</v>
      </c>
      <c r="K21" s="16">
        <v>10</v>
      </c>
      <c r="L21" s="16">
        <v>11</v>
      </c>
      <c r="M21" s="16">
        <v>12</v>
      </c>
      <c r="O21" t="s">
        <v>99</v>
      </c>
    </row>
    <row r="22" spans="1:15">
      <c r="A22" s="16" t="s">
        <v>0</v>
      </c>
      <c r="B22" s="6">
        <v>887237</v>
      </c>
      <c r="C22" s="6">
        <v>864286</v>
      </c>
      <c r="D22" s="6">
        <v>893343</v>
      </c>
      <c r="E22" s="6">
        <v>925720</v>
      </c>
      <c r="F22" s="6">
        <v>905898</v>
      </c>
      <c r="G22" s="6">
        <v>929826</v>
      </c>
      <c r="H22" s="6">
        <v>950272</v>
      </c>
      <c r="I22" s="6">
        <v>954684</v>
      </c>
      <c r="J22" s="6">
        <v>959563</v>
      </c>
      <c r="K22" s="6">
        <v>967048</v>
      </c>
      <c r="L22" s="6">
        <v>952846</v>
      </c>
      <c r="M22" s="6">
        <v>972396</v>
      </c>
      <c r="N22" s="3" t="s">
        <v>1</v>
      </c>
      <c r="O22" t="s">
        <v>97</v>
      </c>
    </row>
    <row r="23" spans="1:15">
      <c r="A23" s="16" t="s">
        <v>2</v>
      </c>
      <c r="B23" s="6">
        <v>900920</v>
      </c>
      <c r="C23" s="6">
        <v>893759</v>
      </c>
      <c r="D23" s="6">
        <v>915302</v>
      </c>
      <c r="E23" s="6">
        <v>941675</v>
      </c>
      <c r="F23" s="6">
        <v>938816</v>
      </c>
      <c r="G23" s="6">
        <v>933183</v>
      </c>
      <c r="H23" s="6">
        <v>961795</v>
      </c>
      <c r="I23" s="6">
        <v>956464</v>
      </c>
      <c r="J23" s="6">
        <v>970725</v>
      </c>
      <c r="K23" s="6">
        <v>983296</v>
      </c>
      <c r="L23" s="6">
        <v>962902</v>
      </c>
      <c r="M23" s="6">
        <v>969154</v>
      </c>
      <c r="N23" s="3" t="s">
        <v>1</v>
      </c>
      <c r="O23" t="s">
        <v>98</v>
      </c>
    </row>
    <row r="24" spans="1:15">
      <c r="A24" s="16" t="s">
        <v>3</v>
      </c>
      <c r="B24" s="6">
        <v>852690</v>
      </c>
      <c r="C24" s="6">
        <v>864724</v>
      </c>
      <c r="D24" s="6">
        <v>852308</v>
      </c>
      <c r="E24" s="6">
        <v>928033</v>
      </c>
      <c r="F24" s="6">
        <v>940567</v>
      </c>
      <c r="G24" s="6">
        <v>926555</v>
      </c>
      <c r="H24" s="6">
        <v>946150</v>
      </c>
      <c r="I24" s="6">
        <v>918930</v>
      </c>
      <c r="J24" s="6">
        <v>949958</v>
      </c>
      <c r="K24" s="6">
        <v>986151</v>
      </c>
      <c r="L24" s="6">
        <v>956109</v>
      </c>
      <c r="M24" s="6">
        <v>970763</v>
      </c>
      <c r="N24" s="3" t="s">
        <v>1</v>
      </c>
    </row>
    <row r="25" spans="1:15">
      <c r="A25" s="16" t="s">
        <v>4</v>
      </c>
      <c r="B25" s="6">
        <v>747296</v>
      </c>
      <c r="C25" s="6">
        <v>764122</v>
      </c>
      <c r="D25" s="6">
        <v>761485</v>
      </c>
      <c r="E25" s="6">
        <v>671538</v>
      </c>
      <c r="F25" s="6">
        <v>678646</v>
      </c>
      <c r="G25" s="6">
        <v>677010</v>
      </c>
      <c r="H25" s="6">
        <v>223863</v>
      </c>
      <c r="I25" s="6">
        <v>143763</v>
      </c>
      <c r="J25" s="6">
        <v>211201</v>
      </c>
      <c r="K25" s="6">
        <v>953302</v>
      </c>
      <c r="L25" s="6">
        <v>970526</v>
      </c>
      <c r="M25" s="6">
        <v>960462</v>
      </c>
      <c r="N25" s="3" t="s">
        <v>1</v>
      </c>
    </row>
    <row r="26" spans="1:15">
      <c r="A26" s="16" t="s">
        <v>5</v>
      </c>
      <c r="B26" s="6">
        <v>960706</v>
      </c>
      <c r="C26" s="6">
        <v>945669</v>
      </c>
      <c r="D26" s="6">
        <v>941817</v>
      </c>
      <c r="E26" s="6">
        <v>970872</v>
      </c>
      <c r="F26" s="6">
        <v>946085</v>
      </c>
      <c r="G26" s="6">
        <v>959574</v>
      </c>
      <c r="H26" s="6">
        <v>966155</v>
      </c>
      <c r="I26" s="6">
        <v>967494</v>
      </c>
      <c r="J26" s="6">
        <v>977724</v>
      </c>
      <c r="K26" s="6">
        <v>790924</v>
      </c>
      <c r="L26" s="6">
        <v>777696</v>
      </c>
      <c r="M26" s="6">
        <v>757605</v>
      </c>
      <c r="N26" s="3" t="s">
        <v>1</v>
      </c>
    </row>
    <row r="27" spans="1:15">
      <c r="A27" s="16" t="s">
        <v>6</v>
      </c>
      <c r="B27" s="6">
        <v>991225</v>
      </c>
      <c r="C27" s="6">
        <v>967975</v>
      </c>
      <c r="D27" s="6">
        <v>968069</v>
      </c>
      <c r="E27" s="6">
        <v>973501</v>
      </c>
      <c r="F27" s="6">
        <v>963293</v>
      </c>
      <c r="G27" s="6">
        <v>970347</v>
      </c>
      <c r="H27" s="6">
        <v>981649</v>
      </c>
      <c r="I27" s="6">
        <v>964426</v>
      </c>
      <c r="J27" s="6">
        <v>993828</v>
      </c>
      <c r="K27" s="6">
        <v>829185</v>
      </c>
      <c r="L27" s="6">
        <v>820232</v>
      </c>
      <c r="M27" s="6">
        <v>810123</v>
      </c>
      <c r="N27" s="3" t="s">
        <v>1</v>
      </c>
    </row>
    <row r="28" spans="1:15">
      <c r="A28" s="16" t="s">
        <v>7</v>
      </c>
      <c r="B28" s="6">
        <v>906534</v>
      </c>
      <c r="C28" s="6">
        <v>906302</v>
      </c>
      <c r="D28" s="6">
        <v>916349</v>
      </c>
      <c r="E28" s="6">
        <v>948384</v>
      </c>
      <c r="F28" s="6">
        <v>947545</v>
      </c>
      <c r="G28" s="6">
        <v>951900</v>
      </c>
      <c r="H28" s="6">
        <v>971797</v>
      </c>
      <c r="I28" s="6">
        <v>967593</v>
      </c>
      <c r="J28" s="6">
        <v>1006495</v>
      </c>
      <c r="K28" s="6">
        <v>952179</v>
      </c>
      <c r="L28" s="6">
        <v>956653</v>
      </c>
      <c r="M28" s="6">
        <v>931401</v>
      </c>
      <c r="N28" s="3" t="s">
        <v>1</v>
      </c>
    </row>
    <row r="29" spans="1:15">
      <c r="A29" s="16" t="s">
        <v>8</v>
      </c>
      <c r="B29" s="6">
        <v>406710</v>
      </c>
      <c r="C29" s="6">
        <v>377857</v>
      </c>
      <c r="D29" s="6">
        <v>378755</v>
      </c>
      <c r="E29" s="6">
        <v>374455</v>
      </c>
      <c r="F29" s="6">
        <v>339012</v>
      </c>
      <c r="G29" s="6">
        <v>329194</v>
      </c>
      <c r="H29" s="6">
        <v>857304</v>
      </c>
      <c r="I29" s="6">
        <v>826314</v>
      </c>
      <c r="J29" s="6">
        <v>846430</v>
      </c>
      <c r="K29" s="6">
        <v>957842</v>
      </c>
      <c r="L29" s="6">
        <v>968610</v>
      </c>
      <c r="M29" s="6">
        <v>914947</v>
      </c>
      <c r="N29" s="3" t="s">
        <v>1</v>
      </c>
    </row>
  </sheetData>
  <conditionalFormatting sqref="B22:M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M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5 B6:G9 K6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"/>
  <sheetViews>
    <sheetView zoomScale="55" zoomScaleNormal="55" zoomScalePageLayoutView="55" workbookViewId="0">
      <selection activeCell="P8" sqref="P8"/>
    </sheetView>
  </sheetViews>
  <sheetFormatPr baseColWidth="10" defaultColWidth="8.83203125" defaultRowHeight="15"/>
  <cols>
    <col min="15" max="15" width="44" customWidth="1"/>
  </cols>
  <sheetData>
    <row r="1" spans="1:15" ht="16" thickBot="1">
      <c r="A1" s="1"/>
      <c r="B1" s="18">
        <v>1</v>
      </c>
      <c r="C1" s="18">
        <v>2</v>
      </c>
      <c r="D1" s="18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8">
        <v>10</v>
      </c>
      <c r="L1" s="18">
        <v>11</v>
      </c>
      <c r="M1" s="18">
        <v>12</v>
      </c>
      <c r="N1" t="s">
        <v>65</v>
      </c>
    </row>
    <row r="2" spans="1:15" ht="28">
      <c r="A2" s="19" t="s">
        <v>0</v>
      </c>
      <c r="B2" s="20" t="s">
        <v>66</v>
      </c>
      <c r="C2" s="21" t="s">
        <v>66</v>
      </c>
      <c r="D2" s="22" t="s">
        <v>66</v>
      </c>
      <c r="E2" s="20" t="s">
        <v>67</v>
      </c>
      <c r="F2" s="21" t="s">
        <v>67</v>
      </c>
      <c r="G2" s="22" t="s">
        <v>67</v>
      </c>
      <c r="H2" s="20" t="s">
        <v>68</v>
      </c>
      <c r="I2" s="21" t="s">
        <v>68</v>
      </c>
      <c r="J2" s="21" t="s">
        <v>68</v>
      </c>
      <c r="K2" s="20" t="s">
        <v>69</v>
      </c>
      <c r="L2" s="21" t="s">
        <v>69</v>
      </c>
      <c r="M2" s="22" t="s">
        <v>69</v>
      </c>
      <c r="N2" s="3"/>
    </row>
    <row r="3" spans="1:15" ht="28">
      <c r="A3" s="19" t="s">
        <v>2</v>
      </c>
      <c r="B3" s="23" t="s">
        <v>70</v>
      </c>
      <c r="C3" s="24" t="s">
        <v>70</v>
      </c>
      <c r="D3" s="25" t="s">
        <v>70</v>
      </c>
      <c r="E3" s="23" t="s">
        <v>71</v>
      </c>
      <c r="F3" s="24" t="s">
        <v>71</v>
      </c>
      <c r="G3" s="25" t="s">
        <v>71</v>
      </c>
      <c r="H3" s="23" t="s">
        <v>72</v>
      </c>
      <c r="I3" s="24" t="s">
        <v>72</v>
      </c>
      <c r="J3" s="24" t="s">
        <v>72</v>
      </c>
      <c r="K3" s="23" t="s">
        <v>73</v>
      </c>
      <c r="L3" s="24" t="s">
        <v>73</v>
      </c>
      <c r="M3" s="25" t="s">
        <v>73</v>
      </c>
      <c r="N3" s="3"/>
    </row>
    <row r="4" spans="1:15" ht="28">
      <c r="A4" s="19" t="s">
        <v>3</v>
      </c>
      <c r="B4" s="23" t="s">
        <v>74</v>
      </c>
      <c r="C4" s="24" t="s">
        <v>74</v>
      </c>
      <c r="D4" s="25" t="s">
        <v>74</v>
      </c>
      <c r="E4" s="23" t="s">
        <v>75</v>
      </c>
      <c r="F4" s="24" t="s">
        <v>75</v>
      </c>
      <c r="G4" s="25" t="s">
        <v>75</v>
      </c>
      <c r="H4" s="23" t="s">
        <v>76</v>
      </c>
      <c r="I4" s="24" t="s">
        <v>76</v>
      </c>
      <c r="J4" s="24" t="s">
        <v>76</v>
      </c>
      <c r="K4" s="23" t="s">
        <v>77</v>
      </c>
      <c r="L4" s="24" t="s">
        <v>77</v>
      </c>
      <c r="M4" s="25" t="s">
        <v>77</v>
      </c>
      <c r="N4" s="3"/>
    </row>
    <row r="5" spans="1:15" ht="29" thickBot="1">
      <c r="A5" s="19" t="s">
        <v>4</v>
      </c>
      <c r="B5" s="26" t="s">
        <v>78</v>
      </c>
      <c r="C5" s="27" t="s">
        <v>78</v>
      </c>
      <c r="D5" s="28" t="s">
        <v>78</v>
      </c>
      <c r="E5" s="26" t="s">
        <v>79</v>
      </c>
      <c r="F5" s="27" t="s">
        <v>79</v>
      </c>
      <c r="G5" s="28" t="s">
        <v>79</v>
      </c>
      <c r="H5" s="26" t="s">
        <v>80</v>
      </c>
      <c r="I5" s="27" t="s">
        <v>80</v>
      </c>
      <c r="J5" s="27" t="s">
        <v>80</v>
      </c>
      <c r="K5" s="23" t="s">
        <v>81</v>
      </c>
      <c r="L5" s="24" t="s">
        <v>81</v>
      </c>
      <c r="M5" s="25" t="s">
        <v>81</v>
      </c>
      <c r="N5" s="3"/>
    </row>
    <row r="6" spans="1:15" ht="57" customHeight="1">
      <c r="A6" s="19" t="s">
        <v>5</v>
      </c>
      <c r="B6" s="20" t="s">
        <v>82</v>
      </c>
      <c r="C6" s="21" t="s">
        <v>82</v>
      </c>
      <c r="D6" s="22" t="s">
        <v>82</v>
      </c>
      <c r="E6" s="20" t="s">
        <v>83</v>
      </c>
      <c r="F6" s="21" t="s">
        <v>83</v>
      </c>
      <c r="G6" s="22" t="s">
        <v>83</v>
      </c>
      <c r="H6" s="20" t="s">
        <v>84</v>
      </c>
      <c r="I6" s="21" t="s">
        <v>84</v>
      </c>
      <c r="J6" s="21" t="s">
        <v>84</v>
      </c>
      <c r="K6" s="20" t="s">
        <v>85</v>
      </c>
      <c r="L6" s="21" t="s">
        <v>85</v>
      </c>
      <c r="M6" s="22" t="s">
        <v>85</v>
      </c>
      <c r="N6" s="3"/>
      <c r="O6" s="24" t="s">
        <v>86</v>
      </c>
    </row>
    <row r="7" spans="1:15" ht="29" thickBot="1">
      <c r="A7" s="19" t="s">
        <v>6</v>
      </c>
      <c r="B7" s="23" t="s">
        <v>70</v>
      </c>
      <c r="C7" s="24" t="s">
        <v>70</v>
      </c>
      <c r="D7" s="25" t="s">
        <v>70</v>
      </c>
      <c r="E7" s="23" t="s">
        <v>87</v>
      </c>
      <c r="F7" s="24" t="s">
        <v>87</v>
      </c>
      <c r="G7" s="25" t="s">
        <v>87</v>
      </c>
      <c r="H7" s="23" t="s">
        <v>88</v>
      </c>
      <c r="I7" s="24" t="s">
        <v>88</v>
      </c>
      <c r="J7" s="24" t="s">
        <v>88</v>
      </c>
      <c r="K7" s="23" t="s">
        <v>89</v>
      </c>
      <c r="L7" s="24" t="s">
        <v>89</v>
      </c>
      <c r="M7" s="25" t="s">
        <v>89</v>
      </c>
      <c r="N7" s="3"/>
      <c r="O7" s="29"/>
    </row>
    <row r="8" spans="1:15" ht="28">
      <c r="A8" s="19" t="s">
        <v>7</v>
      </c>
      <c r="B8" s="23" t="s">
        <v>74</v>
      </c>
      <c r="C8" s="24" t="s">
        <v>74</v>
      </c>
      <c r="D8" s="25" t="s">
        <v>74</v>
      </c>
      <c r="E8" s="23" t="s">
        <v>90</v>
      </c>
      <c r="F8" s="24" t="s">
        <v>90</v>
      </c>
      <c r="G8" s="25" t="s">
        <v>90</v>
      </c>
      <c r="H8" s="23" t="s">
        <v>91</v>
      </c>
      <c r="I8" s="24" t="s">
        <v>91</v>
      </c>
      <c r="J8" s="24" t="s">
        <v>91</v>
      </c>
      <c r="K8" s="20" t="s">
        <v>92</v>
      </c>
      <c r="L8" s="21" t="s">
        <v>92</v>
      </c>
      <c r="M8" s="22" t="s">
        <v>92</v>
      </c>
      <c r="N8" s="3"/>
    </row>
    <row r="9" spans="1:15" ht="29" thickBot="1">
      <c r="A9" s="19" t="s">
        <v>8</v>
      </c>
      <c r="B9" s="26" t="s">
        <v>78</v>
      </c>
      <c r="C9" s="27" t="s">
        <v>78</v>
      </c>
      <c r="D9" s="28" t="s">
        <v>78</v>
      </c>
      <c r="E9" s="26" t="s">
        <v>93</v>
      </c>
      <c r="F9" s="27" t="s">
        <v>93</v>
      </c>
      <c r="G9" s="28" t="s">
        <v>93</v>
      </c>
      <c r="H9" s="26" t="s">
        <v>94</v>
      </c>
      <c r="I9" s="27" t="s">
        <v>94</v>
      </c>
      <c r="J9" s="27" t="s">
        <v>94</v>
      </c>
      <c r="K9" s="26" t="s">
        <v>95</v>
      </c>
      <c r="L9" s="27" t="s">
        <v>95</v>
      </c>
      <c r="M9" s="28" t="s">
        <v>95</v>
      </c>
      <c r="N9" s="3"/>
    </row>
    <row r="11" spans="1:15">
      <c r="A11" s="1"/>
      <c r="B11" s="16">
        <v>1</v>
      </c>
      <c r="C11" s="16">
        <v>2</v>
      </c>
      <c r="D11" s="16">
        <v>3</v>
      </c>
      <c r="E11" s="16">
        <v>4</v>
      </c>
      <c r="F11" s="16">
        <v>5</v>
      </c>
      <c r="G11" s="16">
        <v>6</v>
      </c>
      <c r="H11" s="16">
        <v>7</v>
      </c>
      <c r="I11" s="16">
        <v>8</v>
      </c>
      <c r="J11" s="16">
        <v>9</v>
      </c>
      <c r="K11" s="16">
        <v>10</v>
      </c>
      <c r="L11" s="16">
        <v>11</v>
      </c>
      <c r="M11" s="16">
        <v>12</v>
      </c>
      <c r="O11" t="s">
        <v>96</v>
      </c>
    </row>
    <row r="12" spans="1:15">
      <c r="A12" s="16" t="s">
        <v>0</v>
      </c>
      <c r="B12" s="6">
        <v>875102</v>
      </c>
      <c r="C12" s="6">
        <v>900233</v>
      </c>
      <c r="D12" s="6">
        <v>875844</v>
      </c>
      <c r="E12" s="6">
        <v>972376</v>
      </c>
      <c r="F12" s="6">
        <v>939380</v>
      </c>
      <c r="G12" s="6">
        <v>957673</v>
      </c>
      <c r="H12" s="6">
        <v>987094</v>
      </c>
      <c r="I12" s="6">
        <v>975989</v>
      </c>
      <c r="J12" s="6">
        <v>973219</v>
      </c>
      <c r="K12" s="6">
        <v>939619</v>
      </c>
      <c r="L12" s="6">
        <v>879331</v>
      </c>
      <c r="M12" s="6">
        <v>906776</v>
      </c>
      <c r="N12" s="3" t="s">
        <v>1</v>
      </c>
      <c r="O12" t="s">
        <v>100</v>
      </c>
    </row>
    <row r="13" spans="1:15">
      <c r="A13" s="16" t="s">
        <v>2</v>
      </c>
      <c r="B13" s="6">
        <v>789829</v>
      </c>
      <c r="C13" s="6">
        <v>854140</v>
      </c>
      <c r="D13" s="6">
        <v>896820</v>
      </c>
      <c r="E13" s="6">
        <v>959620</v>
      </c>
      <c r="F13" s="6">
        <v>898018</v>
      </c>
      <c r="G13" s="6">
        <v>931030</v>
      </c>
      <c r="H13" s="6">
        <v>961940</v>
      </c>
      <c r="I13" s="6">
        <v>937516</v>
      </c>
      <c r="J13" s="6">
        <v>971796</v>
      </c>
      <c r="K13" s="6">
        <v>993889</v>
      </c>
      <c r="L13" s="6">
        <v>966062</v>
      </c>
      <c r="M13" s="6">
        <v>891272</v>
      </c>
      <c r="N13" s="3" t="s">
        <v>1</v>
      </c>
      <c r="O13" t="s">
        <v>98</v>
      </c>
    </row>
    <row r="14" spans="1:15">
      <c r="A14" s="16" t="s">
        <v>3</v>
      </c>
      <c r="B14" s="6">
        <v>732733</v>
      </c>
      <c r="C14" s="6">
        <v>709978</v>
      </c>
      <c r="D14" s="6">
        <v>714332</v>
      </c>
      <c r="E14" s="6">
        <v>759450</v>
      </c>
      <c r="F14" s="6">
        <v>783015</v>
      </c>
      <c r="G14" s="6">
        <v>801870</v>
      </c>
      <c r="H14" s="6">
        <v>625676</v>
      </c>
      <c r="I14" s="6">
        <v>574199</v>
      </c>
      <c r="J14" s="6">
        <v>548108</v>
      </c>
      <c r="K14" s="6">
        <v>968126</v>
      </c>
      <c r="L14" s="6">
        <v>980338</v>
      </c>
      <c r="M14" s="6">
        <v>918192</v>
      </c>
      <c r="N14" s="3" t="s">
        <v>1</v>
      </c>
    </row>
    <row r="15" spans="1:15">
      <c r="A15" s="16" t="s">
        <v>4</v>
      </c>
      <c r="B15" s="6">
        <v>363786</v>
      </c>
      <c r="C15" s="6">
        <v>358565</v>
      </c>
      <c r="D15" s="6">
        <v>382003</v>
      </c>
      <c r="E15" s="6">
        <v>259304</v>
      </c>
      <c r="F15" s="6">
        <v>216785</v>
      </c>
      <c r="G15" s="6">
        <v>245684</v>
      </c>
      <c r="H15" s="6">
        <v>5155</v>
      </c>
      <c r="I15" s="6">
        <v>5061</v>
      </c>
      <c r="J15" s="6">
        <v>6807</v>
      </c>
      <c r="K15" s="6">
        <v>943519</v>
      </c>
      <c r="L15" s="6">
        <v>926866</v>
      </c>
      <c r="M15" s="6">
        <v>880676</v>
      </c>
      <c r="N15" s="3" t="s">
        <v>1</v>
      </c>
    </row>
    <row r="16" spans="1:15">
      <c r="A16" s="16" t="s">
        <v>5</v>
      </c>
      <c r="B16" s="6">
        <v>963833</v>
      </c>
      <c r="C16" s="6">
        <v>944981</v>
      </c>
      <c r="D16" s="6">
        <v>887997</v>
      </c>
      <c r="E16" s="6">
        <v>934640</v>
      </c>
      <c r="F16" s="6">
        <v>935968</v>
      </c>
      <c r="G16" s="6">
        <v>924992</v>
      </c>
      <c r="H16" s="6">
        <v>1007464</v>
      </c>
      <c r="I16" s="6">
        <v>943119</v>
      </c>
      <c r="J16" s="6">
        <v>967472</v>
      </c>
      <c r="K16" s="6">
        <v>316539</v>
      </c>
      <c r="L16" s="6">
        <v>324659</v>
      </c>
      <c r="M16" s="6">
        <v>284101</v>
      </c>
      <c r="N16" s="3" t="s">
        <v>1</v>
      </c>
    </row>
    <row r="17" spans="1:15">
      <c r="A17" s="16" t="s">
        <v>6</v>
      </c>
      <c r="B17" s="6">
        <v>991338</v>
      </c>
      <c r="C17" s="6">
        <v>969308</v>
      </c>
      <c r="D17" s="6">
        <v>934465</v>
      </c>
      <c r="E17" s="6">
        <v>903050</v>
      </c>
      <c r="F17" s="6">
        <v>858105</v>
      </c>
      <c r="G17" s="6">
        <v>867691</v>
      </c>
      <c r="H17" s="6">
        <v>971676</v>
      </c>
      <c r="I17" s="6">
        <v>955482</v>
      </c>
      <c r="J17" s="6">
        <v>942658</v>
      </c>
      <c r="K17" s="6">
        <v>226406</v>
      </c>
      <c r="L17" s="6">
        <v>210650</v>
      </c>
      <c r="M17" s="6">
        <v>177684</v>
      </c>
      <c r="N17" s="3" t="s">
        <v>1</v>
      </c>
    </row>
    <row r="18" spans="1:15">
      <c r="A18" s="16" t="s">
        <v>7</v>
      </c>
      <c r="B18" s="6">
        <v>630105</v>
      </c>
      <c r="C18" s="6">
        <v>597279</v>
      </c>
      <c r="D18" s="6">
        <v>573880</v>
      </c>
      <c r="E18" s="6">
        <v>605794</v>
      </c>
      <c r="F18" s="6">
        <v>572091</v>
      </c>
      <c r="G18" s="6">
        <v>575996</v>
      </c>
      <c r="H18" s="6">
        <v>919343</v>
      </c>
      <c r="I18" s="6">
        <v>877492</v>
      </c>
      <c r="J18" s="6">
        <v>910505</v>
      </c>
      <c r="K18" s="6">
        <v>870893</v>
      </c>
      <c r="L18" s="6">
        <v>892112</v>
      </c>
      <c r="M18" s="6">
        <v>838493</v>
      </c>
      <c r="N18" s="3" t="s">
        <v>1</v>
      </c>
    </row>
    <row r="19" spans="1:15">
      <c r="A19" s="16" t="s">
        <v>8</v>
      </c>
      <c r="B19" s="6">
        <v>1819</v>
      </c>
      <c r="C19" s="6">
        <v>2022</v>
      </c>
      <c r="D19" s="6">
        <v>2150</v>
      </c>
      <c r="E19" s="6">
        <v>1881</v>
      </c>
      <c r="F19" s="6">
        <v>2161</v>
      </c>
      <c r="G19" s="6">
        <v>3440</v>
      </c>
      <c r="H19" s="6">
        <v>459425</v>
      </c>
      <c r="I19" s="6">
        <v>420261</v>
      </c>
      <c r="J19" s="6">
        <v>422585</v>
      </c>
      <c r="K19" s="6">
        <v>965059</v>
      </c>
      <c r="L19" s="6">
        <v>935506</v>
      </c>
      <c r="M19" s="6">
        <v>906729</v>
      </c>
      <c r="N19" s="3" t="s">
        <v>1</v>
      </c>
    </row>
    <row r="21" spans="1:15">
      <c r="A21" s="1"/>
      <c r="B21" s="16">
        <v>1</v>
      </c>
      <c r="C21" s="16">
        <v>2</v>
      </c>
      <c r="D21" s="16">
        <v>3</v>
      </c>
      <c r="E21" s="16">
        <v>4</v>
      </c>
      <c r="F21" s="16">
        <v>5</v>
      </c>
      <c r="G21" s="16">
        <v>6</v>
      </c>
      <c r="H21" s="16">
        <v>7</v>
      </c>
      <c r="I21" s="16">
        <v>8</v>
      </c>
      <c r="J21" s="16">
        <v>9</v>
      </c>
      <c r="K21" s="16">
        <v>10</v>
      </c>
      <c r="L21" s="16">
        <v>11</v>
      </c>
      <c r="M21" s="16">
        <v>12</v>
      </c>
      <c r="O21" t="s">
        <v>99</v>
      </c>
    </row>
    <row r="22" spans="1:15">
      <c r="A22" s="16" t="s">
        <v>0</v>
      </c>
      <c r="B22" s="6">
        <v>944428</v>
      </c>
      <c r="C22" s="6">
        <v>914237</v>
      </c>
      <c r="D22" s="6">
        <v>932962</v>
      </c>
      <c r="E22" s="6">
        <v>966575</v>
      </c>
      <c r="F22" s="6">
        <v>926670</v>
      </c>
      <c r="G22" s="6">
        <v>943358</v>
      </c>
      <c r="H22" s="6">
        <v>955575</v>
      </c>
      <c r="I22" s="6">
        <v>919338</v>
      </c>
      <c r="J22" s="6">
        <v>931185</v>
      </c>
      <c r="K22" s="6">
        <v>913742</v>
      </c>
      <c r="L22" s="6">
        <v>888774</v>
      </c>
      <c r="M22" s="6">
        <v>919089</v>
      </c>
      <c r="N22" s="3" t="s">
        <v>1</v>
      </c>
      <c r="O22" t="s">
        <v>100</v>
      </c>
    </row>
    <row r="23" spans="1:15">
      <c r="A23" s="16" t="s">
        <v>2</v>
      </c>
      <c r="B23" s="6">
        <v>966009</v>
      </c>
      <c r="C23" s="6">
        <v>951556</v>
      </c>
      <c r="D23" s="6">
        <v>958073</v>
      </c>
      <c r="E23" s="6">
        <v>978674</v>
      </c>
      <c r="F23" s="6">
        <v>970558</v>
      </c>
      <c r="G23" s="6">
        <v>987254</v>
      </c>
      <c r="H23" s="6">
        <v>972539</v>
      </c>
      <c r="I23" s="6">
        <v>960529</v>
      </c>
      <c r="J23" s="6">
        <v>954420</v>
      </c>
      <c r="K23" s="6">
        <v>927166</v>
      </c>
      <c r="L23" s="6">
        <v>904015</v>
      </c>
      <c r="M23" s="6">
        <v>910492</v>
      </c>
      <c r="N23" s="3" t="s">
        <v>1</v>
      </c>
      <c r="O23" t="s">
        <v>98</v>
      </c>
    </row>
    <row r="24" spans="1:15">
      <c r="A24" s="16" t="s">
        <v>3</v>
      </c>
      <c r="B24" s="6">
        <v>907652</v>
      </c>
      <c r="C24" s="6">
        <v>870958</v>
      </c>
      <c r="D24" s="6">
        <v>884537</v>
      </c>
      <c r="E24" s="6">
        <v>999864</v>
      </c>
      <c r="F24" s="6">
        <v>977735</v>
      </c>
      <c r="G24" s="6">
        <v>985120</v>
      </c>
      <c r="H24" s="6">
        <v>951391</v>
      </c>
      <c r="I24" s="6">
        <v>910654</v>
      </c>
      <c r="J24" s="6">
        <v>919530</v>
      </c>
      <c r="K24" s="6">
        <v>891185</v>
      </c>
      <c r="L24" s="6">
        <v>938735</v>
      </c>
      <c r="M24" s="6">
        <v>922013</v>
      </c>
      <c r="N24" s="3" t="s">
        <v>1</v>
      </c>
    </row>
    <row r="25" spans="1:15">
      <c r="A25" s="16" t="s">
        <v>4</v>
      </c>
      <c r="B25" s="6">
        <v>680980</v>
      </c>
      <c r="C25" s="6">
        <v>744291</v>
      </c>
      <c r="D25" s="6">
        <v>743483</v>
      </c>
      <c r="E25" s="6">
        <v>820977</v>
      </c>
      <c r="F25" s="6">
        <v>785503</v>
      </c>
      <c r="G25" s="6">
        <v>792906</v>
      </c>
      <c r="H25" s="6">
        <v>6701</v>
      </c>
      <c r="I25" s="6">
        <v>5596</v>
      </c>
      <c r="J25" s="6">
        <v>7117</v>
      </c>
      <c r="K25" s="6">
        <v>877960</v>
      </c>
      <c r="L25" s="6">
        <v>879819</v>
      </c>
      <c r="M25" s="6">
        <v>910338</v>
      </c>
      <c r="N25" s="3" t="s">
        <v>1</v>
      </c>
    </row>
    <row r="26" spans="1:15">
      <c r="A26" s="16" t="s">
        <v>5</v>
      </c>
      <c r="B26" s="6">
        <v>960389</v>
      </c>
      <c r="C26" s="6">
        <v>960257</v>
      </c>
      <c r="D26" s="6">
        <v>966048</v>
      </c>
      <c r="E26" s="6">
        <v>951275</v>
      </c>
      <c r="F26" s="6">
        <v>948648</v>
      </c>
      <c r="G26" s="6">
        <v>941388</v>
      </c>
      <c r="H26" s="6">
        <v>927860</v>
      </c>
      <c r="I26" s="6">
        <v>905433</v>
      </c>
      <c r="J26" s="6">
        <v>942505</v>
      </c>
      <c r="K26" s="6">
        <v>608985</v>
      </c>
      <c r="L26" s="6">
        <v>626489</v>
      </c>
      <c r="M26" s="6">
        <v>612790</v>
      </c>
      <c r="N26" s="3" t="s">
        <v>1</v>
      </c>
    </row>
    <row r="27" spans="1:15">
      <c r="A27" s="16" t="s">
        <v>6</v>
      </c>
      <c r="B27" s="6">
        <v>980740</v>
      </c>
      <c r="C27" s="6">
        <v>971982</v>
      </c>
      <c r="D27" s="6">
        <v>967236</v>
      </c>
      <c r="E27" s="6">
        <v>967446</v>
      </c>
      <c r="F27" s="6">
        <v>975698</v>
      </c>
      <c r="G27" s="6">
        <v>980392</v>
      </c>
      <c r="H27" s="6">
        <v>948010</v>
      </c>
      <c r="I27" s="6">
        <v>945261</v>
      </c>
      <c r="J27" s="6">
        <v>944770</v>
      </c>
      <c r="K27" s="6">
        <v>586896</v>
      </c>
      <c r="L27" s="6">
        <v>580128</v>
      </c>
      <c r="M27" s="6">
        <v>523861</v>
      </c>
      <c r="N27" s="3" t="s">
        <v>1</v>
      </c>
    </row>
    <row r="28" spans="1:15">
      <c r="A28" s="16" t="s">
        <v>7</v>
      </c>
      <c r="B28" s="6">
        <v>1024420</v>
      </c>
      <c r="C28" s="6">
        <v>989373</v>
      </c>
      <c r="D28" s="6">
        <v>987911</v>
      </c>
      <c r="E28" s="6">
        <v>978094</v>
      </c>
      <c r="F28" s="6">
        <v>964066</v>
      </c>
      <c r="G28" s="6">
        <v>980598</v>
      </c>
      <c r="H28" s="6">
        <v>975239</v>
      </c>
      <c r="I28" s="6">
        <v>965443</v>
      </c>
      <c r="J28" s="6">
        <v>1006809</v>
      </c>
      <c r="K28" s="6">
        <v>929259</v>
      </c>
      <c r="L28" s="6">
        <v>933641</v>
      </c>
      <c r="M28" s="6">
        <v>922270</v>
      </c>
      <c r="N28" s="3" t="s">
        <v>1</v>
      </c>
    </row>
    <row r="29" spans="1:15">
      <c r="A29" s="16" t="s">
        <v>8</v>
      </c>
      <c r="B29" s="6">
        <v>114016</v>
      </c>
      <c r="C29" s="6">
        <v>113585</v>
      </c>
      <c r="D29" s="6">
        <v>109447</v>
      </c>
      <c r="E29" s="6">
        <v>85627</v>
      </c>
      <c r="F29" s="6">
        <v>87341</v>
      </c>
      <c r="G29" s="6">
        <v>61292</v>
      </c>
      <c r="H29" s="6">
        <v>874602</v>
      </c>
      <c r="I29" s="6">
        <v>874440</v>
      </c>
      <c r="J29" s="6">
        <v>880999</v>
      </c>
      <c r="K29" s="6">
        <v>941926</v>
      </c>
      <c r="L29" s="6">
        <v>933782</v>
      </c>
      <c r="M29" s="6">
        <v>986620</v>
      </c>
      <c r="N29" s="3" t="s">
        <v>1</v>
      </c>
    </row>
  </sheetData>
  <conditionalFormatting sqref="B22:M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M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9 O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9"/>
  <sheetViews>
    <sheetView topLeftCell="O1" zoomScale="98" zoomScaleNormal="98" zoomScalePageLayoutView="55" workbookViewId="0">
      <selection activeCell="AP27" activeCellId="5" sqref="AP12:AR12 AP15:AR15 AP18:AR18 AP21:AR21 AP24:AR24 AP27:AR27"/>
    </sheetView>
  </sheetViews>
  <sheetFormatPr baseColWidth="10" defaultColWidth="8.83203125" defaultRowHeight="15"/>
  <cols>
    <col min="1" max="1" width="11.6640625" customWidth="1"/>
    <col min="3" max="7" width="8.83203125" bestFit="1" customWidth="1"/>
    <col min="8" max="8" width="11.1640625" customWidth="1"/>
    <col min="9" max="13" width="11.1640625" bestFit="1" customWidth="1"/>
    <col min="16" max="16" width="13.83203125" customWidth="1"/>
    <col min="32" max="32" width="11.1640625" bestFit="1" customWidth="1"/>
  </cols>
  <sheetData>
    <row r="1" spans="1:44" ht="32">
      <c r="A1" s="1" t="s">
        <v>19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/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  <c r="Y1" s="2">
        <v>9</v>
      </c>
      <c r="Z1" s="2">
        <v>10</v>
      </c>
      <c r="AA1" s="2">
        <v>11</v>
      </c>
      <c r="AB1" s="2">
        <v>12</v>
      </c>
    </row>
    <row r="2" spans="1:44" ht="28">
      <c r="A2" s="2" t="s">
        <v>0</v>
      </c>
      <c r="B2" s="6" t="s">
        <v>20</v>
      </c>
      <c r="C2" s="6" t="s">
        <v>20</v>
      </c>
      <c r="D2" s="6" t="s">
        <v>20</v>
      </c>
      <c r="E2" s="6" t="s">
        <v>21</v>
      </c>
      <c r="F2" s="6" t="s">
        <v>21</v>
      </c>
      <c r="G2" s="6" t="s">
        <v>21</v>
      </c>
      <c r="H2" s="6" t="s">
        <v>20</v>
      </c>
      <c r="I2" s="6" t="s">
        <v>20</v>
      </c>
      <c r="J2" s="6" t="s">
        <v>20</v>
      </c>
      <c r="K2" s="6" t="s">
        <v>21</v>
      </c>
      <c r="L2" s="6" t="s">
        <v>21</v>
      </c>
      <c r="M2" s="6" t="s">
        <v>21</v>
      </c>
      <c r="N2" s="3"/>
      <c r="P2" s="2" t="s">
        <v>0</v>
      </c>
      <c r="Q2" s="7">
        <v>410228</v>
      </c>
      <c r="R2" s="7">
        <v>402818</v>
      </c>
      <c r="S2" s="7">
        <v>408806</v>
      </c>
      <c r="T2" s="7">
        <v>417417</v>
      </c>
      <c r="U2" s="7">
        <v>412774</v>
      </c>
      <c r="V2" s="7">
        <v>422853</v>
      </c>
      <c r="W2" s="8">
        <v>932380</v>
      </c>
      <c r="X2" s="8">
        <v>948701</v>
      </c>
      <c r="Y2" s="8">
        <v>957643</v>
      </c>
      <c r="Z2" s="8">
        <v>977608</v>
      </c>
      <c r="AA2" s="8">
        <v>979088</v>
      </c>
      <c r="AB2" s="8">
        <v>976572</v>
      </c>
      <c r="AC2" s="3" t="s">
        <v>1</v>
      </c>
    </row>
    <row r="3" spans="1:44" ht="28">
      <c r="A3" s="2" t="s">
        <v>2</v>
      </c>
      <c r="B3" s="6" t="s">
        <v>24</v>
      </c>
      <c r="C3" s="6" t="s">
        <v>24</v>
      </c>
      <c r="D3" s="6" t="s">
        <v>24</v>
      </c>
      <c r="E3" s="6" t="s">
        <v>25</v>
      </c>
      <c r="F3" s="6" t="s">
        <v>25</v>
      </c>
      <c r="G3" s="6" t="s">
        <v>25</v>
      </c>
      <c r="H3" s="6" t="s">
        <v>24</v>
      </c>
      <c r="I3" s="6" t="s">
        <v>24</v>
      </c>
      <c r="J3" s="6" t="s">
        <v>24</v>
      </c>
      <c r="K3" s="6" t="s">
        <v>25</v>
      </c>
      <c r="L3" s="6" t="s">
        <v>25</v>
      </c>
      <c r="M3" s="6" t="s">
        <v>25</v>
      </c>
      <c r="N3" s="3"/>
      <c r="P3" s="2" t="s">
        <v>2</v>
      </c>
      <c r="Q3" s="9">
        <v>304981</v>
      </c>
      <c r="R3" s="9">
        <v>308501</v>
      </c>
      <c r="S3" s="9">
        <v>315335</v>
      </c>
      <c r="T3" s="10">
        <v>22895</v>
      </c>
      <c r="U3" s="10">
        <v>20713</v>
      </c>
      <c r="V3" s="10">
        <v>17883</v>
      </c>
      <c r="W3" s="11">
        <v>768864</v>
      </c>
      <c r="X3" s="12">
        <v>781439</v>
      </c>
      <c r="Y3" s="12">
        <v>784660</v>
      </c>
      <c r="Z3" s="8">
        <v>917572</v>
      </c>
      <c r="AA3" s="8">
        <v>924558</v>
      </c>
      <c r="AB3" s="8">
        <v>920773</v>
      </c>
      <c r="AC3" s="3" t="s">
        <v>1</v>
      </c>
    </row>
    <row r="4" spans="1:44" ht="28">
      <c r="A4" s="2" t="s">
        <v>3</v>
      </c>
      <c r="B4" s="6" t="s">
        <v>26</v>
      </c>
      <c r="C4" s="6" t="s">
        <v>26</v>
      </c>
      <c r="D4" s="6" t="s">
        <v>26</v>
      </c>
      <c r="E4" s="6" t="s">
        <v>32</v>
      </c>
      <c r="F4" s="6" t="s">
        <v>32</v>
      </c>
      <c r="G4" s="6" t="s">
        <v>32</v>
      </c>
      <c r="H4" s="6" t="s">
        <v>26</v>
      </c>
      <c r="I4" s="6" t="s">
        <v>26</v>
      </c>
      <c r="J4" s="6" t="s">
        <v>26</v>
      </c>
      <c r="K4" s="6" t="s">
        <v>32</v>
      </c>
      <c r="L4" s="6" t="s">
        <v>32</v>
      </c>
      <c r="M4" s="6" t="s">
        <v>32</v>
      </c>
      <c r="N4" s="3"/>
      <c r="P4" s="2" t="s">
        <v>3</v>
      </c>
      <c r="Q4" s="7">
        <v>393875</v>
      </c>
      <c r="R4" s="7">
        <v>390883</v>
      </c>
      <c r="S4" s="7">
        <v>410899</v>
      </c>
      <c r="T4" s="7">
        <v>382061</v>
      </c>
      <c r="U4" s="7">
        <v>402370</v>
      </c>
      <c r="V4" s="7">
        <v>415614</v>
      </c>
      <c r="W4" s="13">
        <v>847761</v>
      </c>
      <c r="X4" s="13">
        <v>873461</v>
      </c>
      <c r="Y4" s="13">
        <v>867414</v>
      </c>
      <c r="Z4" s="8">
        <v>980810</v>
      </c>
      <c r="AA4" s="8">
        <v>916611</v>
      </c>
      <c r="AB4" s="8">
        <v>945129</v>
      </c>
      <c r="AC4" s="3" t="s">
        <v>1</v>
      </c>
    </row>
    <row r="5" spans="1:44" ht="28">
      <c r="A5" s="2" t="s">
        <v>4</v>
      </c>
      <c r="B5" s="6" t="s">
        <v>28</v>
      </c>
      <c r="C5" s="6" t="s">
        <v>28</v>
      </c>
      <c r="D5" s="6" t="s">
        <v>28</v>
      </c>
      <c r="E5" s="6" t="s">
        <v>33</v>
      </c>
      <c r="F5" s="6" t="s">
        <v>33</v>
      </c>
      <c r="G5" s="6" t="s">
        <v>33</v>
      </c>
      <c r="H5" s="6" t="s">
        <v>28</v>
      </c>
      <c r="I5" s="6" t="s">
        <v>28</v>
      </c>
      <c r="J5" s="6" t="s">
        <v>28</v>
      </c>
      <c r="K5" s="6" t="s">
        <v>33</v>
      </c>
      <c r="L5" s="6" t="s">
        <v>33</v>
      </c>
      <c r="M5" s="6" t="s">
        <v>33</v>
      </c>
      <c r="N5" s="3"/>
      <c r="P5" s="2" t="s">
        <v>4</v>
      </c>
      <c r="Q5" s="7">
        <v>427046</v>
      </c>
      <c r="R5" s="7">
        <v>423181</v>
      </c>
      <c r="S5" s="7">
        <v>420138</v>
      </c>
      <c r="T5" s="14">
        <v>439972</v>
      </c>
      <c r="U5" s="14">
        <v>440829</v>
      </c>
      <c r="V5" s="14">
        <v>441507</v>
      </c>
      <c r="W5" s="13">
        <v>873331</v>
      </c>
      <c r="X5" s="13">
        <v>885180</v>
      </c>
      <c r="Y5" s="8">
        <v>926270</v>
      </c>
      <c r="Z5" s="8">
        <v>944931</v>
      </c>
      <c r="AA5" s="8">
        <v>957323</v>
      </c>
      <c r="AB5" s="8">
        <v>961673</v>
      </c>
      <c r="AC5" s="3" t="s">
        <v>1</v>
      </c>
    </row>
    <row r="6" spans="1:44" ht="28">
      <c r="A6" s="2" t="s">
        <v>5</v>
      </c>
      <c r="B6" s="6" t="s">
        <v>29</v>
      </c>
      <c r="C6" s="6" t="s">
        <v>29</v>
      </c>
      <c r="D6" s="6" t="s">
        <v>29</v>
      </c>
      <c r="E6" s="6" t="s">
        <v>34</v>
      </c>
      <c r="F6" s="6" t="s">
        <v>34</v>
      </c>
      <c r="G6" s="6" t="s">
        <v>34</v>
      </c>
      <c r="H6" s="6" t="s">
        <v>29</v>
      </c>
      <c r="I6" s="6" t="s">
        <v>29</v>
      </c>
      <c r="J6" s="6" t="s">
        <v>29</v>
      </c>
      <c r="K6" s="6" t="s">
        <v>34</v>
      </c>
      <c r="L6" s="6" t="s">
        <v>34</v>
      </c>
      <c r="M6" s="6" t="s">
        <v>34</v>
      </c>
      <c r="N6" s="3"/>
      <c r="P6" s="2" t="s">
        <v>5</v>
      </c>
      <c r="Q6" s="14">
        <v>444775</v>
      </c>
      <c r="R6" s="14">
        <v>434221</v>
      </c>
      <c r="S6" s="14">
        <v>448407</v>
      </c>
      <c r="T6" s="14">
        <v>456073</v>
      </c>
      <c r="U6" s="14">
        <v>463034</v>
      </c>
      <c r="V6" s="14">
        <v>464350</v>
      </c>
      <c r="W6" s="8">
        <v>924429</v>
      </c>
      <c r="X6" s="8">
        <v>953952</v>
      </c>
      <c r="Y6" s="8">
        <v>932145</v>
      </c>
      <c r="Z6" s="8">
        <v>963313</v>
      </c>
      <c r="AA6" s="8">
        <v>955838</v>
      </c>
      <c r="AB6" s="8">
        <v>965209</v>
      </c>
      <c r="AC6" s="3" t="s">
        <v>1</v>
      </c>
    </row>
    <row r="7" spans="1:44" ht="28">
      <c r="A7" s="2" t="s">
        <v>6</v>
      </c>
      <c r="B7" s="6" t="s">
        <v>30</v>
      </c>
      <c r="C7" s="6" t="s">
        <v>30</v>
      </c>
      <c r="D7" s="6" t="s">
        <v>30</v>
      </c>
      <c r="E7" s="6" t="s">
        <v>35</v>
      </c>
      <c r="F7" s="6" t="s">
        <v>35</v>
      </c>
      <c r="G7" s="6" t="s">
        <v>35</v>
      </c>
      <c r="H7" s="6" t="s">
        <v>30</v>
      </c>
      <c r="I7" s="6" t="s">
        <v>30</v>
      </c>
      <c r="J7" s="6" t="s">
        <v>30</v>
      </c>
      <c r="K7" s="6" t="s">
        <v>35</v>
      </c>
      <c r="L7" s="6" t="s">
        <v>35</v>
      </c>
      <c r="M7" s="6" t="s">
        <v>35</v>
      </c>
      <c r="N7" s="3"/>
      <c r="P7" s="2" t="s">
        <v>6</v>
      </c>
      <c r="Q7" s="14">
        <v>434456</v>
      </c>
      <c r="R7" s="14">
        <v>451401</v>
      </c>
      <c r="S7" s="14">
        <v>447564</v>
      </c>
      <c r="T7" s="14">
        <v>466051</v>
      </c>
      <c r="U7" s="14">
        <v>447369</v>
      </c>
      <c r="V7" s="14">
        <v>468086</v>
      </c>
      <c r="W7" s="8">
        <v>915978</v>
      </c>
      <c r="X7" s="8">
        <v>927333</v>
      </c>
      <c r="Y7" s="8">
        <v>946375</v>
      </c>
      <c r="Z7" s="8">
        <v>932992</v>
      </c>
      <c r="AA7" s="8">
        <v>936823</v>
      </c>
      <c r="AB7" s="8">
        <v>950663</v>
      </c>
      <c r="AC7" s="3" t="s">
        <v>1</v>
      </c>
    </row>
    <row r="8" spans="1:44" ht="28">
      <c r="A8" s="2" t="s">
        <v>7</v>
      </c>
      <c r="B8" s="6" t="s">
        <v>31</v>
      </c>
      <c r="C8" s="6" t="s">
        <v>31</v>
      </c>
      <c r="D8" s="6" t="s">
        <v>31</v>
      </c>
      <c r="E8" s="6" t="s">
        <v>36</v>
      </c>
      <c r="F8" s="6" t="s">
        <v>36</v>
      </c>
      <c r="G8" s="6" t="s">
        <v>36</v>
      </c>
      <c r="H8" s="6" t="s">
        <v>31</v>
      </c>
      <c r="I8" s="6" t="s">
        <v>31</v>
      </c>
      <c r="J8" s="6" t="s">
        <v>31</v>
      </c>
      <c r="K8" s="6" t="s">
        <v>36</v>
      </c>
      <c r="L8" s="6" t="s">
        <v>36</v>
      </c>
      <c r="M8" s="6" t="s">
        <v>36</v>
      </c>
      <c r="N8" s="3"/>
      <c r="P8" s="2" t="s">
        <v>7</v>
      </c>
      <c r="Q8" s="14">
        <v>448585</v>
      </c>
      <c r="R8" s="14">
        <v>458591</v>
      </c>
      <c r="S8" s="14">
        <v>460597</v>
      </c>
      <c r="T8" s="14">
        <v>449571</v>
      </c>
      <c r="U8" s="7">
        <v>414627</v>
      </c>
      <c r="V8" s="14">
        <v>463098</v>
      </c>
      <c r="W8" s="13">
        <v>858776</v>
      </c>
      <c r="X8" s="13">
        <v>895404</v>
      </c>
      <c r="Y8" s="13">
        <v>899736</v>
      </c>
      <c r="Z8" s="13">
        <v>903187</v>
      </c>
      <c r="AA8" s="12">
        <v>805106</v>
      </c>
      <c r="AB8" s="8">
        <v>950172</v>
      </c>
      <c r="AC8" s="3" t="s">
        <v>1</v>
      </c>
    </row>
    <row r="9" spans="1:44"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P9" s="2" t="s">
        <v>8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3" t="s">
        <v>1</v>
      </c>
    </row>
    <row r="10" spans="1:44">
      <c r="B10" t="s">
        <v>23</v>
      </c>
      <c r="H10" t="s">
        <v>22</v>
      </c>
    </row>
    <row r="11" spans="1:44">
      <c r="P11" s="15" t="s">
        <v>16</v>
      </c>
      <c r="Q11">
        <f>Q2</f>
        <v>410228</v>
      </c>
      <c r="R11">
        <f t="shared" ref="R11:S11" si="0">R2</f>
        <v>402818</v>
      </c>
      <c r="S11">
        <f t="shared" si="0"/>
        <v>408806</v>
      </c>
      <c r="V11" s="9">
        <v>304981</v>
      </c>
      <c r="W11" s="9">
        <v>308501</v>
      </c>
      <c r="X11" s="9">
        <v>315335</v>
      </c>
      <c r="Z11" s="10">
        <v>22895</v>
      </c>
      <c r="AA11" s="10">
        <v>20713</v>
      </c>
      <c r="AB11" s="10">
        <v>17883</v>
      </c>
      <c r="AF11" s="15" t="s">
        <v>16</v>
      </c>
      <c r="AG11" s="8">
        <v>932380</v>
      </c>
      <c r="AH11" s="8">
        <v>948701</v>
      </c>
      <c r="AI11" s="8">
        <v>957643</v>
      </c>
      <c r="AL11" s="11">
        <v>768864</v>
      </c>
      <c r="AM11" s="12">
        <v>781439</v>
      </c>
      <c r="AN11" s="12">
        <v>784660</v>
      </c>
      <c r="AP11" s="8">
        <v>917572</v>
      </c>
      <c r="AQ11" s="8">
        <v>924558</v>
      </c>
      <c r="AR11" s="8">
        <v>920773</v>
      </c>
    </row>
    <row r="12" spans="1:44">
      <c r="B12" t="s">
        <v>27</v>
      </c>
      <c r="Q12">
        <f>AVERAGE(Q11:S11)</f>
        <v>407284</v>
      </c>
      <c r="V12">
        <f>(V11/407284)*100</f>
        <v>74.88165506133312</v>
      </c>
      <c r="W12">
        <f t="shared" ref="W12:X12" si="1">(W11/407284)*100</f>
        <v>75.745916854087071</v>
      </c>
      <c r="X12">
        <f t="shared" si="1"/>
        <v>77.4238614824054</v>
      </c>
      <c r="Z12">
        <f>(Z11/407284)*100</f>
        <v>5.6213845866766183</v>
      </c>
      <c r="AA12">
        <f t="shared" ref="AA12:AB12" si="2">(AA11/407284)*100</f>
        <v>5.0856404867365281</v>
      </c>
      <c r="AB12">
        <f t="shared" si="2"/>
        <v>4.3907936476758236</v>
      </c>
      <c r="AG12">
        <f>AVERAGE(AG11:AI11)</f>
        <v>946241.33333333337</v>
      </c>
      <c r="AL12">
        <f>(AL11/946241.3)*100</f>
        <v>81.254538350841372</v>
      </c>
      <c r="AM12">
        <f t="shared" ref="AM12:AN12" si="3">(AM11/946241.3)*100</f>
        <v>82.58348055617526</v>
      </c>
      <c r="AN12">
        <f t="shared" si="3"/>
        <v>82.923879987060374</v>
      </c>
      <c r="AP12">
        <f>(AP11/946241.3)*100</f>
        <v>96.97019143002953</v>
      </c>
      <c r="AQ12">
        <f t="shared" ref="AQ12:AR12" si="4">(AQ11/946241.3)*100</f>
        <v>97.708480912849609</v>
      </c>
      <c r="AR12">
        <f t="shared" si="4"/>
        <v>97.308477235140757</v>
      </c>
    </row>
    <row r="13" spans="1:44">
      <c r="Q13">
        <f>Q11/407284*100</f>
        <v>100.72283713575784</v>
      </c>
      <c r="R13">
        <f t="shared" ref="R13:S13" si="5">R11/407284*100</f>
        <v>98.903467850443434</v>
      </c>
      <c r="S13">
        <f t="shared" si="5"/>
        <v>100.37369501379874</v>
      </c>
      <c r="V13">
        <f>AVERAGE(V12:X12)</f>
        <v>76.017144465941854</v>
      </c>
      <c r="W13">
        <f>STDEV(V12:X12)</f>
        <v>1.2926239534023893</v>
      </c>
      <c r="Z13">
        <f>AVERAGE(Z12:AB12)</f>
        <v>5.0326062403629903</v>
      </c>
      <c r="AA13">
        <f>STDEV(Z12:AB12)</f>
        <v>0.6170072837933287</v>
      </c>
      <c r="AG13">
        <f>AG11/946241.3*100</f>
        <v>98.535119953018324</v>
      </c>
      <c r="AH13">
        <f>AH11/946241.3*100</f>
        <v>100.25994426580196</v>
      </c>
      <c r="AI13">
        <f>AI11/946241.3*100</f>
        <v>101.20494634930857</v>
      </c>
      <c r="AL13">
        <f>AVERAGE(AL12:AN12)</f>
        <v>82.253966298025674</v>
      </c>
      <c r="AM13">
        <f>STDEV(AL12:AN12)</f>
        <v>0.88210549785526815</v>
      </c>
      <c r="AP13">
        <f>AVERAGE(AP12:AR12)</f>
        <v>97.329049859339975</v>
      </c>
      <c r="AQ13">
        <f>STDEV(AP12:AR12)</f>
        <v>0.36957443737428097</v>
      </c>
    </row>
    <row r="14" spans="1:44">
      <c r="P14" t="s">
        <v>9</v>
      </c>
      <c r="Q14">
        <f>AVERAGE(Q13:S13)</f>
        <v>100</v>
      </c>
      <c r="R14">
        <f>STDEV(Q13:S13)</f>
        <v>0.96553721916345192</v>
      </c>
      <c r="V14" s="7">
        <v>393875</v>
      </c>
      <c r="W14" s="7">
        <v>390883</v>
      </c>
      <c r="X14" s="7">
        <v>410899</v>
      </c>
      <c r="Z14" s="7">
        <v>382061</v>
      </c>
      <c r="AA14" s="7">
        <v>402370</v>
      </c>
      <c r="AB14" s="7">
        <v>415614</v>
      </c>
      <c r="AF14" t="s">
        <v>9</v>
      </c>
      <c r="AG14">
        <f>AVERAGE(AG13:AI13)</f>
        <v>100.00000352270962</v>
      </c>
      <c r="AH14">
        <f>STDEV(AG13:AI13)</f>
        <v>1.3537614778909879</v>
      </c>
      <c r="AL14" s="13">
        <v>847761</v>
      </c>
      <c r="AM14" s="13">
        <v>873461</v>
      </c>
      <c r="AN14" s="13">
        <v>867414</v>
      </c>
      <c r="AP14" s="8">
        <v>980810</v>
      </c>
      <c r="AQ14" s="8">
        <v>916611</v>
      </c>
      <c r="AR14" s="8">
        <v>945129</v>
      </c>
    </row>
    <row r="15" spans="1:44">
      <c r="P15" t="s">
        <v>15</v>
      </c>
      <c r="Q15">
        <f>V28</f>
        <v>111.94260843375467</v>
      </c>
      <c r="R15">
        <f>W28</f>
        <v>1.5799050312377543</v>
      </c>
      <c r="S15">
        <f>Z28</f>
        <v>108.6298504237829</v>
      </c>
      <c r="T15">
        <f>AA28</f>
        <v>6.1410873734175198</v>
      </c>
      <c r="V15">
        <f>(V14/407284)*100</f>
        <v>96.707702733227919</v>
      </c>
      <c r="W15">
        <f t="shared" ref="W15:X15" si="6">(W14/407284)*100</f>
        <v>95.973080209387064</v>
      </c>
      <c r="X15">
        <f t="shared" si="6"/>
        <v>100.88758704000158</v>
      </c>
      <c r="Z15">
        <f>(Z14/407284)*100</f>
        <v>93.807024091297478</v>
      </c>
      <c r="AA15">
        <f t="shared" ref="AA15:AB15" si="7">(AA14/407284)*100</f>
        <v>98.793470895002017</v>
      </c>
      <c r="AB15">
        <f t="shared" si="7"/>
        <v>102.04525589023876</v>
      </c>
      <c r="AF15" t="s">
        <v>15</v>
      </c>
      <c r="AG15">
        <f>AL28</f>
        <v>93.489754322355907</v>
      </c>
      <c r="AH15">
        <f>AM28</f>
        <v>2.3780631299977135</v>
      </c>
      <c r="AI15">
        <f>AP28</f>
        <v>93.650002383113062</v>
      </c>
      <c r="AJ15">
        <f>AQ28</f>
        <v>7.8222737458475358</v>
      </c>
      <c r="AL15">
        <f>(AL14/946241.3)*100</f>
        <v>89.592474984974757</v>
      </c>
      <c r="AM15">
        <f t="shared" ref="AM15:AN15" si="8">(AM14/946241.3)*100</f>
        <v>92.308484104424522</v>
      </c>
      <c r="AN15">
        <f t="shared" si="8"/>
        <v>91.66942935168862</v>
      </c>
      <c r="AP15">
        <f>(AP14/946241.3)*100</f>
        <v>103.65326476449506</v>
      </c>
      <c r="AQ15">
        <f t="shared" ref="AQ15:AR15" si="9">(AQ14/946241.3)*100</f>
        <v>96.868631711594062</v>
      </c>
      <c r="AR15">
        <f t="shared" si="9"/>
        <v>99.882450702585061</v>
      </c>
    </row>
    <row r="16" spans="1:44">
      <c r="P16" t="s">
        <v>14</v>
      </c>
      <c r="Q16">
        <f>V25</f>
        <v>109.13113863217477</v>
      </c>
      <c r="R16">
        <f>W25</f>
        <v>2.1815610732372139</v>
      </c>
      <c r="S16">
        <f>Z25</f>
        <v>113.06655797919878</v>
      </c>
      <c r="T16">
        <f>AA25</f>
        <v>2.803678721788025</v>
      </c>
      <c r="V16">
        <f>AVERAGE(V15:X15)</f>
        <v>97.856123327538853</v>
      </c>
      <c r="W16">
        <f>STDEV(V15:X15)</f>
        <v>2.6508954606165229</v>
      </c>
      <c r="Z16">
        <f>AVERAGE(Z15:AB15)</f>
        <v>98.215250292179419</v>
      </c>
      <c r="AA16">
        <f>STDEV(Z15:AB15)</f>
        <v>4.1494421423148244</v>
      </c>
      <c r="AF16" t="s">
        <v>14</v>
      </c>
      <c r="AG16">
        <f>AL25</f>
        <v>98.272537177708614</v>
      </c>
      <c r="AH16">
        <f>AM25</f>
        <v>1.6232266364788515</v>
      </c>
      <c r="AI16">
        <f>AP25</f>
        <v>99.357249924869407</v>
      </c>
      <c r="AJ16">
        <f>AQ25</f>
        <v>0.98240634954571948</v>
      </c>
      <c r="AL16">
        <f>AVERAGE(AL15:AN15)</f>
        <v>91.190129480362643</v>
      </c>
      <c r="AM16">
        <f>STDEV(AL15:AN15)</f>
        <v>1.4200255840031204</v>
      </c>
      <c r="AP16">
        <f>AVERAGE(AP15:AR15)</f>
        <v>100.1347823928914</v>
      </c>
      <c r="AQ16">
        <f>STDEV(AP15:AR15)</f>
        <v>3.3993477134707515</v>
      </c>
    </row>
    <row r="17" spans="1:44">
      <c r="P17" t="s">
        <v>13</v>
      </c>
      <c r="Q17">
        <f>V22</f>
        <v>108.63860762187237</v>
      </c>
      <c r="R17">
        <f>W22</f>
        <v>1.80932472900285</v>
      </c>
      <c r="S17">
        <f>Z22</f>
        <v>113.22623361912899</v>
      </c>
      <c r="T17">
        <f>AA22</f>
        <v>1.0920568849575321</v>
      </c>
      <c r="V17" s="7">
        <v>427046</v>
      </c>
      <c r="W17" s="7">
        <v>423181</v>
      </c>
      <c r="X17" s="7">
        <v>420138</v>
      </c>
      <c r="Z17" s="14">
        <v>439972</v>
      </c>
      <c r="AA17" s="14">
        <v>440829</v>
      </c>
      <c r="AB17" s="14">
        <v>441507</v>
      </c>
      <c r="AF17" t="s">
        <v>13</v>
      </c>
      <c r="AG17">
        <f>AL22</f>
        <v>99.006669863173371</v>
      </c>
      <c r="AH17">
        <f>AM22</f>
        <v>1.6181604714656592</v>
      </c>
      <c r="AI17">
        <f>AP22</f>
        <v>101.60762728633102</v>
      </c>
      <c r="AJ17">
        <f>AQ22</f>
        <v>0.52360445144648882</v>
      </c>
      <c r="AL17" s="13">
        <v>873331</v>
      </c>
      <c r="AM17" s="13">
        <v>885180</v>
      </c>
      <c r="AN17" s="8">
        <v>926270</v>
      </c>
      <c r="AP17" s="8">
        <v>944931</v>
      </c>
      <c r="AQ17" s="8">
        <v>957323</v>
      </c>
      <c r="AR17" s="8">
        <v>961673</v>
      </c>
    </row>
    <row r="18" spans="1:44">
      <c r="P18" t="s">
        <v>12</v>
      </c>
      <c r="Q18">
        <f>V19</f>
        <v>103.97044813938184</v>
      </c>
      <c r="R18">
        <f>W19</f>
        <v>0.85005583066646828</v>
      </c>
      <c r="S18">
        <f>Z19</f>
        <v>108.22161767546315</v>
      </c>
      <c r="T18">
        <f>AA19</f>
        <v>0.18887005167219056</v>
      </c>
      <c r="V18">
        <f>(V17/407284)*100</f>
        <v>104.85214248534191</v>
      </c>
      <c r="W18">
        <f t="shared" ref="W18:X18" si="10">(W17/407284)*100</f>
        <v>103.90317321574133</v>
      </c>
      <c r="X18">
        <f t="shared" si="10"/>
        <v>103.15602871706228</v>
      </c>
      <c r="Z18">
        <f>(Z17/407284)*100</f>
        <v>108.02584928452875</v>
      </c>
      <c r="AA18">
        <f t="shared" ref="AA18:AB18" si="11">(AA17/407284)*100</f>
        <v>108.2362675675941</v>
      </c>
      <c r="AB18">
        <f t="shared" si="11"/>
        <v>108.40273617426661</v>
      </c>
      <c r="AF18" t="s">
        <v>12</v>
      </c>
      <c r="AG18">
        <f>AL19</f>
        <v>94.577038647541585</v>
      </c>
      <c r="AH18">
        <f>AM19</f>
        <v>2.936128690382493</v>
      </c>
      <c r="AI18">
        <f>AP19</f>
        <v>100.88783202903248</v>
      </c>
      <c r="AJ18">
        <f>AQ19</f>
        <v>0.91804819875059729</v>
      </c>
      <c r="AL18">
        <f>(AL17/946241.3)*100</f>
        <v>92.294745536894226</v>
      </c>
      <c r="AM18">
        <f t="shared" ref="AM18:AN18" si="12">(AM17/946241.3)*100</f>
        <v>93.546963126635873</v>
      </c>
      <c r="AN18">
        <f t="shared" si="12"/>
        <v>97.889407279094669</v>
      </c>
      <c r="AP18">
        <f>(AP17/946241.3)*100</f>
        <v>99.861525807423533</v>
      </c>
      <c r="AQ18">
        <f t="shared" ref="AQ18:AR18" si="13">(AQ17/946241.3)*100</f>
        <v>101.17112833692632</v>
      </c>
      <c r="AR18">
        <f t="shared" si="13"/>
        <v>101.63084194274758</v>
      </c>
    </row>
    <row r="19" spans="1:44">
      <c r="P19" t="s">
        <v>11</v>
      </c>
      <c r="Q19">
        <f>V16</f>
        <v>97.856123327538853</v>
      </c>
      <c r="R19">
        <f>W16</f>
        <v>2.6508954606165229</v>
      </c>
      <c r="S19">
        <f>Z16</f>
        <v>98.215250292179419</v>
      </c>
      <c r="T19">
        <f>AA16</f>
        <v>4.1494421423148244</v>
      </c>
      <c r="V19">
        <f>AVERAGE(V18:X18)</f>
        <v>103.97044813938184</v>
      </c>
      <c r="W19">
        <f>STDEV(V18:X18)</f>
        <v>0.85005583066646828</v>
      </c>
      <c r="Z19">
        <f>AVERAGE(Z18:AB18)</f>
        <v>108.22161767546315</v>
      </c>
      <c r="AA19">
        <f>STDEV(Z18:AB18)</f>
        <v>0.18887005167219056</v>
      </c>
      <c r="AF19" t="s">
        <v>11</v>
      </c>
      <c r="AG19">
        <f>AL16</f>
        <v>91.190129480362643</v>
      </c>
      <c r="AH19">
        <f>AM16</f>
        <v>1.4200255840031204</v>
      </c>
      <c r="AI19">
        <f>AP16</f>
        <v>100.1347823928914</v>
      </c>
      <c r="AJ19">
        <f>AQ16</f>
        <v>3.3993477134707515</v>
      </c>
      <c r="AL19">
        <f>AVERAGE(AL18:AN18)</f>
        <v>94.577038647541585</v>
      </c>
      <c r="AM19">
        <f>STDEV(AL18:AN18)</f>
        <v>2.936128690382493</v>
      </c>
      <c r="AP19">
        <f>AVERAGE(AP18:AR18)</f>
        <v>100.88783202903248</v>
      </c>
      <c r="AQ19">
        <f>STDEV(AP18:AR18)</f>
        <v>0.91804819875059729</v>
      </c>
    </row>
    <row r="20" spans="1:44">
      <c r="P20" t="s">
        <v>10</v>
      </c>
      <c r="Q20">
        <f>V13</f>
        <v>76.017144465941854</v>
      </c>
      <c r="R20">
        <f>W13</f>
        <v>1.2926239534023893</v>
      </c>
      <c r="S20">
        <f>Z13</f>
        <v>5.0326062403629903</v>
      </c>
      <c r="T20">
        <f>AA13</f>
        <v>0.6170072837933287</v>
      </c>
      <c r="V20" s="14">
        <v>444775</v>
      </c>
      <c r="W20" s="14">
        <v>434221</v>
      </c>
      <c r="X20" s="14">
        <v>448407</v>
      </c>
      <c r="Z20" s="14">
        <v>456073</v>
      </c>
      <c r="AA20" s="14">
        <v>463034</v>
      </c>
      <c r="AB20" s="14">
        <v>464350</v>
      </c>
      <c r="AF20" t="s">
        <v>10</v>
      </c>
      <c r="AG20">
        <f>AL13</f>
        <v>82.253966298025674</v>
      </c>
      <c r="AH20">
        <f>AM13</f>
        <v>0.88210549785526815</v>
      </c>
      <c r="AI20">
        <f>AP13</f>
        <v>97.329049859339975</v>
      </c>
      <c r="AJ20">
        <f>AQ13</f>
        <v>0.36957443737428097</v>
      </c>
      <c r="AL20" s="8">
        <v>924429</v>
      </c>
      <c r="AM20" s="8">
        <v>953952</v>
      </c>
      <c r="AN20" s="8">
        <v>932145</v>
      </c>
      <c r="AP20" s="8">
        <v>963313</v>
      </c>
      <c r="AQ20" s="8">
        <v>955838</v>
      </c>
      <c r="AR20" s="8">
        <v>965209</v>
      </c>
    </row>
    <row r="21" spans="1:44">
      <c r="V21">
        <f>(V20/407284)*100</f>
        <v>109.20512467958477</v>
      </c>
      <c r="W21">
        <f t="shared" ref="W21:X21" si="14">(W20/407284)*100</f>
        <v>106.61381247483328</v>
      </c>
      <c r="X21">
        <f t="shared" si="14"/>
        <v>110.09688571119906</v>
      </c>
      <c r="Z21">
        <f>(Z20/407284)*100</f>
        <v>111.97911039962287</v>
      </c>
      <c r="AA21">
        <f t="shared" ref="AA21:AB21" si="15">(AA20/407284)*100</f>
        <v>113.68823720057748</v>
      </c>
      <c r="AB21">
        <f t="shared" si="15"/>
        <v>114.01135325718663</v>
      </c>
      <c r="AL21">
        <f>(AL20/946241.3)*100</f>
        <v>97.694848026608</v>
      </c>
      <c r="AM21">
        <f t="shared" ref="AM21:AN21" si="16">(AM20/946241.3)*100</f>
        <v>100.81487671273702</v>
      </c>
      <c r="AN21">
        <f t="shared" si="16"/>
        <v>98.510284850175097</v>
      </c>
      <c r="AP21">
        <f>(AP20/946241.3)*100</f>
        <v>101.80415925620663</v>
      </c>
      <c r="AQ21">
        <f t="shared" ref="AQ21:AR21" si="17">(AQ20/946241.3)*100</f>
        <v>101.01419162321493</v>
      </c>
      <c r="AR21">
        <f t="shared" si="17"/>
        <v>102.0045309795715</v>
      </c>
    </row>
    <row r="22" spans="1:44">
      <c r="V22">
        <f>AVERAGE(V21:X21)</f>
        <v>108.63860762187237</v>
      </c>
      <c r="W22">
        <f>STDEV(V21:X21)</f>
        <v>1.80932472900285</v>
      </c>
      <c r="Z22">
        <f>AVERAGE(Z21:AB21)</f>
        <v>113.22623361912899</v>
      </c>
      <c r="AA22">
        <f>STDEV(Z21:AB21)</f>
        <v>1.0920568849575321</v>
      </c>
      <c r="AL22">
        <f>AVERAGE(AL21:AN21)</f>
        <v>99.006669863173371</v>
      </c>
      <c r="AM22">
        <f>STDEV(AL21:AN21)</f>
        <v>1.6181604714656592</v>
      </c>
      <c r="AP22">
        <f>AVERAGE(AP21:AR21)</f>
        <v>101.60762728633102</v>
      </c>
      <c r="AQ22">
        <f>STDEV(AP21:AR21)</f>
        <v>0.52360445144648882</v>
      </c>
    </row>
    <row r="23" spans="1:44">
      <c r="V23" s="14">
        <v>434456</v>
      </c>
      <c r="W23" s="14">
        <v>451401</v>
      </c>
      <c r="X23" s="14">
        <v>447564</v>
      </c>
      <c r="Z23" s="14">
        <v>466051</v>
      </c>
      <c r="AA23" s="14">
        <v>447369</v>
      </c>
      <c r="AB23" s="14">
        <v>468086</v>
      </c>
      <c r="AL23" s="8">
        <v>915978</v>
      </c>
      <c r="AM23" s="8">
        <v>927333</v>
      </c>
      <c r="AN23" s="8">
        <v>946375</v>
      </c>
      <c r="AP23" s="8">
        <v>932992</v>
      </c>
      <c r="AQ23" s="8">
        <v>936823</v>
      </c>
      <c r="AR23" s="8">
        <v>950663</v>
      </c>
    </row>
    <row r="24" spans="1:44">
      <c r="V24">
        <f>(V23/407284)*100</f>
        <v>106.67151177065635</v>
      </c>
      <c r="W24">
        <f t="shared" ref="W24:X24" si="18">(W23/407284)*100</f>
        <v>110.8319992928767</v>
      </c>
      <c r="X24">
        <f t="shared" si="18"/>
        <v>109.88990483299123</v>
      </c>
      <c r="Z24">
        <f>(Z23/407284)*100</f>
        <v>114.42899794737824</v>
      </c>
      <c r="AA24">
        <f t="shared" ref="AA24:AB24" si="19">(AA23/407284)*100</f>
        <v>109.84202669390402</v>
      </c>
      <c r="AB24">
        <f t="shared" si="19"/>
        <v>114.92864929631412</v>
      </c>
      <c r="AL24">
        <f>(AL23/946241.3)*100</f>
        <v>96.801735455850419</v>
      </c>
      <c r="AM24">
        <f t="shared" ref="AM24:AN24" si="20">(AM23/946241.3)*100</f>
        <v>98.001746488976963</v>
      </c>
      <c r="AN24">
        <f t="shared" si="20"/>
        <v>100.01412958829845</v>
      </c>
      <c r="AP24">
        <f>(AP23/946241.3)*100</f>
        <v>98.599796901699378</v>
      </c>
      <c r="AQ24">
        <f t="shared" ref="AQ24:AR24" si="21">(AQ23/946241.3)*100</f>
        <v>99.004661918688171</v>
      </c>
      <c r="AR24">
        <f t="shared" si="21"/>
        <v>100.46729095422067</v>
      </c>
    </row>
    <row r="25" spans="1:44">
      <c r="V25">
        <f>AVERAGE(V24:X24)</f>
        <v>109.13113863217477</v>
      </c>
      <c r="W25">
        <f>STDEV(V24:X24)</f>
        <v>2.1815610732372139</v>
      </c>
      <c r="Z25">
        <f>AVERAGE(Z24:AB24)</f>
        <v>113.06655797919878</v>
      </c>
      <c r="AA25">
        <f>STDEV(Z24:AB24)</f>
        <v>2.803678721788025</v>
      </c>
      <c r="AL25">
        <f>AVERAGE(AL24:AN24)</f>
        <v>98.272537177708614</v>
      </c>
      <c r="AM25">
        <f>STDEV(AL24:AN24)</f>
        <v>1.6232266364788515</v>
      </c>
      <c r="AP25">
        <f>AVERAGE(AP24:AR24)</f>
        <v>99.357249924869407</v>
      </c>
      <c r="AQ25">
        <f>STDEV(AP24:AR24)</f>
        <v>0.98240634954571948</v>
      </c>
    </row>
    <row r="26" spans="1:44">
      <c r="V26" s="14">
        <v>448585</v>
      </c>
      <c r="W26" s="14">
        <v>458591</v>
      </c>
      <c r="X26" s="14">
        <v>460597</v>
      </c>
      <c r="Z26" s="14">
        <v>449571</v>
      </c>
      <c r="AA26" s="7">
        <v>414627</v>
      </c>
      <c r="AB26" s="14">
        <v>463098</v>
      </c>
      <c r="AL26" s="13">
        <v>858776</v>
      </c>
      <c r="AM26" s="13">
        <v>895404</v>
      </c>
      <c r="AN26" s="13">
        <v>899736</v>
      </c>
      <c r="AP26" s="13">
        <v>903187</v>
      </c>
      <c r="AQ26" s="12">
        <v>805106</v>
      </c>
      <c r="AR26" s="8">
        <v>950172</v>
      </c>
    </row>
    <row r="27" spans="1:44">
      <c r="V27">
        <f>(V26/407284)*100</f>
        <v>110.14058985867356</v>
      </c>
      <c r="W27">
        <f t="shared" ref="W27:X27" si="22">(W26/407284)*100</f>
        <v>112.59735221614402</v>
      </c>
      <c r="X27">
        <f t="shared" si="22"/>
        <v>113.08988322644642</v>
      </c>
      <c r="Z27">
        <f>(Z26/407284)*100</f>
        <v>110.38268137221201</v>
      </c>
      <c r="AA27">
        <f t="shared" ref="AA27:AB27" si="23">(AA26/407284)*100</f>
        <v>101.8029188477819</v>
      </c>
      <c r="AB27">
        <f t="shared" si="23"/>
        <v>113.70395105135482</v>
      </c>
      <c r="AL27">
        <f>(AL26/946241.3)*100</f>
        <v>90.756554379945158</v>
      </c>
      <c r="AM27">
        <f t="shared" ref="AM27:AN27" si="24">(AM26/946241.3)*100</f>
        <v>94.627448622248892</v>
      </c>
      <c r="AN27">
        <f t="shared" si="24"/>
        <v>95.085259964873643</v>
      </c>
      <c r="AP27">
        <f>(AP26/946241.3)*100</f>
        <v>95.449966092158519</v>
      </c>
      <c r="AQ27">
        <f t="shared" ref="AQ27:AR27" si="25">(AQ26/946241.3)*100</f>
        <v>85.084639615709008</v>
      </c>
      <c r="AR27">
        <f t="shared" si="25"/>
        <v>100.41540144147163</v>
      </c>
    </row>
    <row r="28" spans="1:44">
      <c r="V28">
        <f>AVERAGE(V27:X27)</f>
        <v>111.94260843375467</v>
      </c>
      <c r="W28">
        <f>STDEV(V27:X27)</f>
        <v>1.5799050312377543</v>
      </c>
      <c r="Z28">
        <f>AVERAGE(Z27:AB27)</f>
        <v>108.6298504237829</v>
      </c>
      <c r="AA28">
        <f>STDEV(Z27:AB27)</f>
        <v>6.1410873734175198</v>
      </c>
      <c r="AL28">
        <f>AVERAGE(AL27:AN27)</f>
        <v>93.489754322355907</v>
      </c>
      <c r="AM28">
        <f>STDEV(AL27:AN27)</f>
        <v>2.3780631299977135</v>
      </c>
      <c r="AP28">
        <f>AVERAGE(AP27:AR27)</f>
        <v>93.650002383113062</v>
      </c>
      <c r="AQ28">
        <f>STDEV(AP27:AR27)</f>
        <v>7.8222737458475358</v>
      </c>
    </row>
    <row r="29" spans="1:44">
      <c r="A29" t="s">
        <v>37</v>
      </c>
      <c r="B29" t="s">
        <v>37</v>
      </c>
    </row>
  </sheetData>
  <conditionalFormatting sqref="Q15:Q20 S15: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:AG20 AI15:AI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A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7.Document" shapeId="1025" r:id="rId3">
          <object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8</xdr:col>
                <xdr:colOff>469900</xdr:colOff>
                <xdr:row>49</xdr:row>
                <xdr:rowOff>139700</xdr:rowOff>
              </to>
            </anchor>
          </objectPr>
        </oleObject>
      </mc:Choice>
      <mc:Fallback>
        <oleObject progId="Prism7.Document" shapeId="1025" r:id="rId3"/>
      </mc:Fallback>
    </mc:AlternateContent>
    <mc:AlternateContent xmlns:mc="http://schemas.openxmlformats.org/markup-compatibility/2006">
      <mc:Choice Requires="x14">
        <oleObject progId="Prism7.Document" shapeId="1026" r:id="rId5">
          <objectPr defaultSize="0" r:id="rId6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8</xdr:col>
                <xdr:colOff>469900</xdr:colOff>
                <xdr:row>30</xdr:row>
                <xdr:rowOff>139700</xdr:rowOff>
              </to>
            </anchor>
          </objectPr>
        </oleObject>
      </mc:Choice>
      <mc:Fallback>
        <oleObject progId="Prism7.Document" shapeId="1026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"/>
  <sheetViews>
    <sheetView topLeftCell="J1" zoomScale="81" zoomScaleNormal="55" zoomScalePageLayoutView="55" workbookViewId="0">
      <selection activeCell="AL27" activeCellId="5" sqref="AL12:AR12 AL15:AR15 AL18:AR18 AL21:AR21 AL24:AR24 AL27:AR27"/>
    </sheetView>
  </sheetViews>
  <sheetFormatPr baseColWidth="10" defaultColWidth="8.83203125" defaultRowHeight="15"/>
  <cols>
    <col min="1" max="1" width="11.6640625" customWidth="1"/>
    <col min="3" max="7" width="8.83203125" bestFit="1" customWidth="1"/>
    <col min="8" max="8" width="11.1640625" customWidth="1"/>
    <col min="9" max="13" width="11.1640625" bestFit="1" customWidth="1"/>
    <col min="16" max="16" width="13.83203125" customWidth="1"/>
    <col min="32" max="32" width="11.1640625" bestFit="1" customWidth="1"/>
  </cols>
  <sheetData>
    <row r="1" spans="1:44" ht="32">
      <c r="A1" s="1" t="s">
        <v>19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/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  <c r="Y1" s="2">
        <v>9</v>
      </c>
      <c r="Z1" s="2">
        <v>10</v>
      </c>
      <c r="AA1" s="2">
        <v>11</v>
      </c>
      <c r="AB1" s="2">
        <v>12</v>
      </c>
    </row>
    <row r="2" spans="1:44" ht="28">
      <c r="A2" s="2" t="s">
        <v>0</v>
      </c>
      <c r="B2" s="6" t="s">
        <v>20</v>
      </c>
      <c r="C2" s="6" t="s">
        <v>20</v>
      </c>
      <c r="D2" s="6" t="s">
        <v>20</v>
      </c>
      <c r="E2" s="6" t="s">
        <v>21</v>
      </c>
      <c r="F2" s="6" t="s">
        <v>21</v>
      </c>
      <c r="G2" s="6" t="s">
        <v>21</v>
      </c>
      <c r="H2" s="6" t="s">
        <v>20</v>
      </c>
      <c r="I2" s="6" t="s">
        <v>20</v>
      </c>
      <c r="J2" s="6" t="s">
        <v>20</v>
      </c>
      <c r="K2" s="6" t="s">
        <v>21</v>
      </c>
      <c r="L2" s="6" t="s">
        <v>21</v>
      </c>
      <c r="M2" s="6" t="s">
        <v>21</v>
      </c>
      <c r="N2" s="3"/>
      <c r="P2" s="2" t="s">
        <v>0</v>
      </c>
      <c r="Q2" s="6">
        <v>588456</v>
      </c>
      <c r="R2" s="6">
        <v>618218</v>
      </c>
      <c r="S2" s="6">
        <v>625042</v>
      </c>
      <c r="T2" s="6">
        <v>658400</v>
      </c>
      <c r="U2" s="6">
        <v>650265</v>
      </c>
      <c r="V2" s="6">
        <v>643792</v>
      </c>
      <c r="W2" s="6">
        <v>910612</v>
      </c>
      <c r="X2" s="6">
        <v>925966</v>
      </c>
      <c r="Y2" s="6">
        <v>928582</v>
      </c>
      <c r="Z2" s="6">
        <v>973058</v>
      </c>
      <c r="AA2" s="6">
        <v>982211</v>
      </c>
      <c r="AB2" s="6">
        <v>1003846</v>
      </c>
      <c r="AC2" s="3" t="s">
        <v>1</v>
      </c>
    </row>
    <row r="3" spans="1:44" ht="28">
      <c r="A3" s="2" t="s">
        <v>2</v>
      </c>
      <c r="B3" s="6" t="s">
        <v>24</v>
      </c>
      <c r="C3" s="6" t="s">
        <v>24</v>
      </c>
      <c r="D3" s="6" t="s">
        <v>24</v>
      </c>
      <c r="E3" s="6" t="s">
        <v>25</v>
      </c>
      <c r="F3" s="6" t="s">
        <v>25</v>
      </c>
      <c r="G3" s="6" t="s">
        <v>25</v>
      </c>
      <c r="H3" s="6" t="s">
        <v>24</v>
      </c>
      <c r="I3" s="6" t="s">
        <v>24</v>
      </c>
      <c r="J3" s="6" t="s">
        <v>24</v>
      </c>
      <c r="K3" s="6" t="s">
        <v>25</v>
      </c>
      <c r="L3" s="6" t="s">
        <v>25</v>
      </c>
      <c r="M3" s="6" t="s">
        <v>25</v>
      </c>
      <c r="N3" s="3"/>
      <c r="P3" s="2" t="s">
        <v>2</v>
      </c>
      <c r="Q3" s="6">
        <v>413379</v>
      </c>
      <c r="R3" s="6">
        <v>373538</v>
      </c>
      <c r="S3" s="6">
        <v>375673</v>
      </c>
      <c r="T3" s="6">
        <v>4010</v>
      </c>
      <c r="U3" s="6">
        <v>3498</v>
      </c>
      <c r="V3" s="6">
        <v>4621</v>
      </c>
      <c r="W3" s="6">
        <v>661879</v>
      </c>
      <c r="X3" s="6">
        <v>681241</v>
      </c>
      <c r="Y3" s="6">
        <v>688005</v>
      </c>
      <c r="Z3" s="6">
        <v>900590</v>
      </c>
      <c r="AA3" s="6">
        <v>915857</v>
      </c>
      <c r="AB3" s="6">
        <v>954755</v>
      </c>
      <c r="AC3" s="3" t="s">
        <v>1</v>
      </c>
    </row>
    <row r="4" spans="1:44" ht="28">
      <c r="A4" s="2" t="s">
        <v>3</v>
      </c>
      <c r="B4" s="6" t="s">
        <v>26</v>
      </c>
      <c r="C4" s="6" t="s">
        <v>26</v>
      </c>
      <c r="D4" s="6" t="s">
        <v>26</v>
      </c>
      <c r="E4" s="6" t="s">
        <v>32</v>
      </c>
      <c r="F4" s="6" t="s">
        <v>32</v>
      </c>
      <c r="G4" s="6" t="s">
        <v>32</v>
      </c>
      <c r="H4" s="6" t="s">
        <v>26</v>
      </c>
      <c r="I4" s="6" t="s">
        <v>26</v>
      </c>
      <c r="J4" s="6" t="s">
        <v>26</v>
      </c>
      <c r="K4" s="6" t="s">
        <v>32</v>
      </c>
      <c r="L4" s="6" t="s">
        <v>32</v>
      </c>
      <c r="M4" s="6" t="s">
        <v>32</v>
      </c>
      <c r="N4" s="3"/>
      <c r="P4" s="2" t="s">
        <v>3</v>
      </c>
      <c r="Q4" s="6">
        <v>526683</v>
      </c>
      <c r="R4" s="6">
        <v>504854</v>
      </c>
      <c r="S4" s="6">
        <v>534618</v>
      </c>
      <c r="T4" s="6">
        <v>544876</v>
      </c>
      <c r="U4" s="6">
        <v>540354</v>
      </c>
      <c r="V4" s="6">
        <v>535766</v>
      </c>
      <c r="W4" s="6">
        <v>787595</v>
      </c>
      <c r="X4" s="6">
        <v>816357</v>
      </c>
      <c r="Y4" s="6">
        <v>825047</v>
      </c>
      <c r="Z4" s="6">
        <v>878873</v>
      </c>
      <c r="AA4" s="6">
        <v>882607</v>
      </c>
      <c r="AB4" s="6">
        <v>897990</v>
      </c>
      <c r="AC4" s="3" t="s">
        <v>1</v>
      </c>
    </row>
    <row r="5" spans="1:44" ht="28">
      <c r="A5" s="2" t="s">
        <v>4</v>
      </c>
      <c r="B5" s="6" t="s">
        <v>28</v>
      </c>
      <c r="C5" s="6" t="s">
        <v>28</v>
      </c>
      <c r="D5" s="6" t="s">
        <v>28</v>
      </c>
      <c r="E5" s="6" t="s">
        <v>33</v>
      </c>
      <c r="F5" s="6" t="s">
        <v>33</v>
      </c>
      <c r="G5" s="6" t="s">
        <v>33</v>
      </c>
      <c r="H5" s="6" t="s">
        <v>28</v>
      </c>
      <c r="I5" s="6" t="s">
        <v>28</v>
      </c>
      <c r="J5" s="6" t="s">
        <v>28</v>
      </c>
      <c r="K5" s="6" t="s">
        <v>33</v>
      </c>
      <c r="L5" s="6" t="s">
        <v>33</v>
      </c>
      <c r="M5" s="6" t="s">
        <v>33</v>
      </c>
      <c r="N5" s="3"/>
      <c r="P5" s="2" t="s">
        <v>4</v>
      </c>
      <c r="Q5" s="6">
        <v>610215</v>
      </c>
      <c r="R5" s="6">
        <v>540865</v>
      </c>
      <c r="S5" s="6">
        <v>528058</v>
      </c>
      <c r="T5" s="6">
        <v>638787</v>
      </c>
      <c r="U5" s="6">
        <v>607486</v>
      </c>
      <c r="V5" s="6">
        <v>626206</v>
      </c>
      <c r="W5" s="6">
        <v>819815</v>
      </c>
      <c r="X5" s="6">
        <v>834825</v>
      </c>
      <c r="Y5" s="6">
        <v>846259</v>
      </c>
      <c r="Z5" s="6">
        <v>906756</v>
      </c>
      <c r="AA5" s="6">
        <v>932366</v>
      </c>
      <c r="AB5" s="6">
        <v>941385</v>
      </c>
      <c r="AC5" s="3" t="s">
        <v>1</v>
      </c>
    </row>
    <row r="6" spans="1:44" ht="28">
      <c r="A6" s="2" t="s">
        <v>5</v>
      </c>
      <c r="B6" s="6" t="s">
        <v>29</v>
      </c>
      <c r="C6" s="6" t="s">
        <v>29</v>
      </c>
      <c r="D6" s="6" t="s">
        <v>29</v>
      </c>
      <c r="E6" s="6" t="s">
        <v>34</v>
      </c>
      <c r="F6" s="6" t="s">
        <v>34</v>
      </c>
      <c r="G6" s="6" t="s">
        <v>34</v>
      </c>
      <c r="H6" s="6" t="s">
        <v>29</v>
      </c>
      <c r="I6" s="6" t="s">
        <v>29</v>
      </c>
      <c r="J6" s="6" t="s">
        <v>29</v>
      </c>
      <c r="K6" s="6" t="s">
        <v>34</v>
      </c>
      <c r="L6" s="6" t="s">
        <v>34</v>
      </c>
      <c r="M6" s="6" t="s">
        <v>34</v>
      </c>
      <c r="N6" s="3"/>
      <c r="P6" s="2" t="s">
        <v>5</v>
      </c>
      <c r="Q6" s="6">
        <v>600469</v>
      </c>
      <c r="R6" s="6">
        <v>605925</v>
      </c>
      <c r="S6" s="6">
        <v>560963</v>
      </c>
      <c r="T6" s="6">
        <v>628650</v>
      </c>
      <c r="U6" s="6">
        <v>630058</v>
      </c>
      <c r="V6" s="6">
        <v>634125</v>
      </c>
      <c r="W6" s="6">
        <v>862222</v>
      </c>
      <c r="X6" s="6">
        <v>863551</v>
      </c>
      <c r="Y6" s="6">
        <v>871151</v>
      </c>
      <c r="Z6" s="6">
        <v>913439</v>
      </c>
      <c r="AA6" s="6">
        <v>898967</v>
      </c>
      <c r="AB6" s="6">
        <v>907069</v>
      </c>
      <c r="AC6" s="3" t="s">
        <v>1</v>
      </c>
    </row>
    <row r="7" spans="1:44" ht="28">
      <c r="A7" s="2" t="s">
        <v>6</v>
      </c>
      <c r="B7" s="6" t="s">
        <v>30</v>
      </c>
      <c r="C7" s="6" t="s">
        <v>30</v>
      </c>
      <c r="D7" s="6" t="s">
        <v>30</v>
      </c>
      <c r="E7" s="6" t="s">
        <v>35</v>
      </c>
      <c r="F7" s="6" t="s">
        <v>35</v>
      </c>
      <c r="G7" s="6" t="s">
        <v>35</v>
      </c>
      <c r="H7" s="6" t="s">
        <v>30</v>
      </c>
      <c r="I7" s="6" t="s">
        <v>30</v>
      </c>
      <c r="J7" s="6" t="s">
        <v>30</v>
      </c>
      <c r="K7" s="6" t="s">
        <v>35</v>
      </c>
      <c r="L7" s="6" t="s">
        <v>35</v>
      </c>
      <c r="M7" s="6" t="s">
        <v>35</v>
      </c>
      <c r="N7" s="3"/>
      <c r="P7" s="2" t="s">
        <v>6</v>
      </c>
      <c r="Q7" s="6">
        <v>592960</v>
      </c>
      <c r="R7" s="6">
        <v>568821</v>
      </c>
      <c r="S7" s="6">
        <v>557773</v>
      </c>
      <c r="T7" s="6">
        <v>617110</v>
      </c>
      <c r="U7" s="6">
        <v>616805</v>
      </c>
      <c r="V7" s="6">
        <v>631523</v>
      </c>
      <c r="W7" s="6">
        <v>842945</v>
      </c>
      <c r="X7" s="6">
        <v>874820</v>
      </c>
      <c r="Y7" s="6">
        <v>906010</v>
      </c>
      <c r="Z7" s="6">
        <v>905677</v>
      </c>
      <c r="AA7" s="6">
        <v>927775</v>
      </c>
      <c r="AB7" s="6">
        <v>969747</v>
      </c>
      <c r="AC7" s="3" t="s">
        <v>1</v>
      </c>
    </row>
    <row r="8" spans="1:44" ht="28">
      <c r="A8" s="2" t="s">
        <v>7</v>
      </c>
      <c r="B8" s="6" t="s">
        <v>31</v>
      </c>
      <c r="C8" s="6" t="s">
        <v>31</v>
      </c>
      <c r="D8" s="6" t="s">
        <v>31</v>
      </c>
      <c r="E8" s="6" t="s">
        <v>36</v>
      </c>
      <c r="F8" s="6" t="s">
        <v>36</v>
      </c>
      <c r="G8" s="6" t="s">
        <v>36</v>
      </c>
      <c r="H8" s="6" t="s">
        <v>31</v>
      </c>
      <c r="I8" s="6" t="s">
        <v>31</v>
      </c>
      <c r="J8" s="6" t="s">
        <v>31</v>
      </c>
      <c r="K8" s="6" t="s">
        <v>36</v>
      </c>
      <c r="L8" s="6" t="s">
        <v>36</v>
      </c>
      <c r="M8" s="6" t="s">
        <v>36</v>
      </c>
      <c r="N8" s="3"/>
      <c r="P8" s="2" t="s">
        <v>7</v>
      </c>
      <c r="Q8" s="6">
        <v>577604</v>
      </c>
      <c r="R8" s="6">
        <v>568892</v>
      </c>
      <c r="S8" s="6">
        <v>574331</v>
      </c>
      <c r="T8" s="6">
        <v>632129</v>
      </c>
      <c r="U8" s="6">
        <v>630621</v>
      </c>
      <c r="V8" s="6">
        <v>643001</v>
      </c>
      <c r="W8" s="6">
        <v>885660</v>
      </c>
      <c r="X8" s="6">
        <v>870859</v>
      </c>
      <c r="Y8" s="6">
        <v>876254</v>
      </c>
      <c r="Z8" s="6">
        <v>888759</v>
      </c>
      <c r="AA8" s="6">
        <v>905624</v>
      </c>
      <c r="AB8" s="6">
        <v>920462</v>
      </c>
      <c r="AC8" s="3" t="s">
        <v>1</v>
      </c>
    </row>
    <row r="9" spans="1:44"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P9" s="2" t="s">
        <v>8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3" t="s">
        <v>1</v>
      </c>
    </row>
    <row r="10" spans="1:44">
      <c r="B10" t="s">
        <v>23</v>
      </c>
      <c r="H10" t="s">
        <v>22</v>
      </c>
    </row>
    <row r="11" spans="1:44">
      <c r="P11" s="5" t="s">
        <v>16</v>
      </c>
      <c r="Q11" s="6">
        <v>588456</v>
      </c>
      <c r="R11" s="6">
        <v>618218</v>
      </c>
      <c r="S11" s="6">
        <v>625042</v>
      </c>
      <c r="V11" s="6">
        <v>413379</v>
      </c>
      <c r="W11" s="6">
        <v>373538</v>
      </c>
      <c r="X11" s="6">
        <v>375673</v>
      </c>
      <c r="Z11" s="6">
        <v>4010</v>
      </c>
      <c r="AA11" s="6">
        <v>3498</v>
      </c>
      <c r="AB11" s="6">
        <v>4621</v>
      </c>
      <c r="AF11" s="5" t="s">
        <v>16</v>
      </c>
      <c r="AG11" s="6">
        <v>910612</v>
      </c>
      <c r="AH11" s="6">
        <v>925966</v>
      </c>
      <c r="AI11" s="6">
        <v>928582</v>
      </c>
      <c r="AL11" s="6">
        <v>661879</v>
      </c>
      <c r="AM11" s="6">
        <v>681241</v>
      </c>
      <c r="AN11" s="6">
        <v>688005</v>
      </c>
      <c r="AP11" s="6">
        <v>900590</v>
      </c>
      <c r="AQ11" s="6">
        <v>915857</v>
      </c>
      <c r="AR11" s="6">
        <v>954755</v>
      </c>
    </row>
    <row r="12" spans="1:44">
      <c r="B12" t="s">
        <v>27</v>
      </c>
      <c r="P12" s="5" t="s">
        <v>17</v>
      </c>
      <c r="Q12">
        <f>AVERAGE(Q11:S11)</f>
        <v>610572</v>
      </c>
      <c r="V12">
        <f>(V11/610572)*100</f>
        <v>67.703563216131755</v>
      </c>
      <c r="W12">
        <f t="shared" ref="W12:X12" si="0">(W11/610572)*100</f>
        <v>61.178370446073515</v>
      </c>
      <c r="X12">
        <f t="shared" si="0"/>
        <v>61.528042556815578</v>
      </c>
      <c r="Z12">
        <f>(Z11/610572)*100</f>
        <v>0.65676120097220314</v>
      </c>
      <c r="AA12">
        <f t="shared" ref="AA12" si="1">(AA11/610572)*100</f>
        <v>0.57290540673335821</v>
      </c>
      <c r="AB12">
        <f t="shared" ref="AB12" si="2">(AB11/610572)*100</f>
        <v>0.75683129917519965</v>
      </c>
      <c r="AF12" t="s">
        <v>18</v>
      </c>
      <c r="AG12">
        <f>AVERAGE(AG11:AI11)</f>
        <v>921720</v>
      </c>
      <c r="AL12">
        <f>(AL11/921720)*100</f>
        <v>71.809117736405852</v>
      </c>
      <c r="AM12">
        <f t="shared" ref="AM12:AN12" si="3">(AM11/921720)*100</f>
        <v>73.909755674174377</v>
      </c>
      <c r="AN12">
        <f t="shared" si="3"/>
        <v>74.6436010936076</v>
      </c>
      <c r="AP12">
        <f>(AP11/921720)*100</f>
        <v>97.707546760404469</v>
      </c>
      <c r="AQ12">
        <f t="shared" ref="AQ12" si="4">(AQ11/921720)*100</f>
        <v>99.363906609382454</v>
      </c>
      <c r="AR12">
        <f t="shared" ref="AR12" si="5">(AR11/921720)*100</f>
        <v>103.58406023521243</v>
      </c>
    </row>
    <row r="13" spans="1:44">
      <c r="Q13">
        <f>Q11/610572*100</f>
        <v>96.377822762917404</v>
      </c>
      <c r="R13">
        <f t="shared" ref="R13:S13" si="6">R11/610572*100</f>
        <v>101.2522683647465</v>
      </c>
      <c r="S13">
        <f t="shared" si="6"/>
        <v>102.3699088723361</v>
      </c>
      <c r="V13">
        <f>AVERAGE(V12:X12)</f>
        <v>63.469992073006949</v>
      </c>
      <c r="W13">
        <f>STDEV(V12:X12)</f>
        <v>3.6705464326421491</v>
      </c>
      <c r="Z13">
        <f>AVERAGE(Z12:AB12)</f>
        <v>0.6621659689602537</v>
      </c>
      <c r="AA13">
        <f>STDEV(Z12:AB12)</f>
        <v>9.2081985835370889E-2</v>
      </c>
      <c r="AG13">
        <f>AG11/921720*100</f>
        <v>98.794861780150157</v>
      </c>
      <c r="AH13">
        <f>AH11/921720*100</f>
        <v>100.46066050427463</v>
      </c>
      <c r="AI13">
        <f>AI11/921720*100</f>
        <v>100.74447771557521</v>
      </c>
      <c r="AL13">
        <f>AVERAGE(AL12:AN12)</f>
        <v>73.454158168062605</v>
      </c>
      <c r="AM13">
        <f>STDEV(AL12:AN12)</f>
        <v>1.4711392834279386</v>
      </c>
      <c r="AP13">
        <f>AVERAGE(AP12:AR12)</f>
        <v>100.21850453499978</v>
      </c>
      <c r="AQ13">
        <f>STDEV(AP12:AR12)</f>
        <v>3.0300339710557669</v>
      </c>
    </row>
    <row r="14" spans="1:44">
      <c r="P14" t="s">
        <v>9</v>
      </c>
      <c r="Q14">
        <f>AVERAGE(Q13:S13)</f>
        <v>100</v>
      </c>
      <c r="R14">
        <f>STDEV(Q13:S13)</f>
        <v>3.1862840470806688</v>
      </c>
      <c r="V14" s="6">
        <v>526683</v>
      </c>
      <c r="W14" s="6">
        <v>504854</v>
      </c>
      <c r="X14" s="6">
        <v>534618</v>
      </c>
      <c r="Z14" s="6">
        <v>544876</v>
      </c>
      <c r="AA14" s="6">
        <v>540354</v>
      </c>
      <c r="AB14" s="6">
        <v>535766</v>
      </c>
      <c r="AF14" t="s">
        <v>9</v>
      </c>
      <c r="AG14">
        <f>AVERAGE(AG13:AI13)</f>
        <v>100</v>
      </c>
      <c r="AH14">
        <f>STDEV(AG13:AI13)</f>
        <v>1.0532837457517072</v>
      </c>
      <c r="AL14" s="6">
        <v>787595</v>
      </c>
      <c r="AM14" s="6">
        <v>816357</v>
      </c>
      <c r="AN14" s="6">
        <v>825047</v>
      </c>
      <c r="AP14" s="6">
        <v>878873</v>
      </c>
      <c r="AQ14" s="6">
        <v>882607</v>
      </c>
      <c r="AR14" s="6">
        <v>897990</v>
      </c>
    </row>
    <row r="15" spans="1:44">
      <c r="P15" t="s">
        <v>15</v>
      </c>
      <c r="Q15">
        <f>V28</f>
        <v>93.946168510839016</v>
      </c>
      <c r="R15">
        <f>W28</f>
        <v>0.72074179064613331</v>
      </c>
      <c r="S15">
        <f>Z28</f>
        <v>104.04183836358909</v>
      </c>
      <c r="T15">
        <f>AA28</f>
        <v>1.1062561756799418</v>
      </c>
      <c r="V15">
        <f>(V14/610572)*100</f>
        <v>86.260588431831138</v>
      </c>
      <c r="W15">
        <f t="shared" ref="W15" si="7">(W14/610572)*100</f>
        <v>82.685416298159751</v>
      </c>
      <c r="X15">
        <f t="shared" ref="X15" si="8">(X14/610572)*100</f>
        <v>87.560189461685113</v>
      </c>
      <c r="Z15">
        <f>(Z14/610572)*100</f>
        <v>89.240253401728225</v>
      </c>
      <c r="AA15">
        <f t="shared" ref="AA15" si="9">(AA14/610572)*100</f>
        <v>88.499636406517169</v>
      </c>
      <c r="AB15">
        <f t="shared" ref="AB15" si="10">(AB14/610572)*100</f>
        <v>87.748209875330019</v>
      </c>
      <c r="AF15" t="s">
        <v>15</v>
      </c>
      <c r="AG15">
        <f>AL28</f>
        <v>95.212320444386577</v>
      </c>
      <c r="AH15">
        <f>AM28</f>
        <v>0.81266897659647552</v>
      </c>
      <c r="AI15">
        <f>AP28</f>
        <v>98.180394624542529</v>
      </c>
      <c r="AJ15">
        <f>AQ28</f>
        <v>1.7209452302671386</v>
      </c>
      <c r="AL15">
        <f>(AL14/921720)*100</f>
        <v>85.448400815865995</v>
      </c>
      <c r="AM15">
        <f t="shared" ref="AM15" si="11">(AM14/921720)*100</f>
        <v>88.568871240723865</v>
      </c>
      <c r="AN15">
        <f t="shared" ref="AN15" si="12">(AN14/921720)*100</f>
        <v>89.511673827192638</v>
      </c>
      <c r="AP15">
        <f>(AP14/921720)*100</f>
        <v>95.351408236774731</v>
      </c>
      <c r="AQ15">
        <f t="shared" ref="AQ15" si="13">(AQ14/921720)*100</f>
        <v>95.756520418348302</v>
      </c>
      <c r="AR15">
        <f t="shared" ref="AR15" si="14">(AR14/921720)*100</f>
        <v>97.425465434188254</v>
      </c>
    </row>
    <row r="16" spans="1:44">
      <c r="P16" t="s">
        <v>14</v>
      </c>
      <c r="Q16">
        <f>V25</f>
        <v>93.876670837618931</v>
      </c>
      <c r="R16">
        <f>W25</f>
        <v>2.9472018095743473</v>
      </c>
      <c r="S16">
        <f>Z25</f>
        <v>101.84100592013174</v>
      </c>
      <c r="T16">
        <f>AA25</f>
        <v>1.3775243519537619</v>
      </c>
      <c r="V16">
        <f>AVERAGE(V15:X15)</f>
        <v>85.502064730558672</v>
      </c>
      <c r="W16">
        <f>STDEV(V15:X15)</f>
        <v>2.5243557599912165</v>
      </c>
      <c r="Z16">
        <f>AVERAGE(Z15:AB15)</f>
        <v>88.496033227858462</v>
      </c>
      <c r="AA16">
        <f>STDEV(Z15:AB15)</f>
        <v>0.74602828923508868</v>
      </c>
      <c r="AF16" t="s">
        <v>14</v>
      </c>
      <c r="AG16">
        <f>AL25</f>
        <v>94.886914319605367</v>
      </c>
      <c r="AH16">
        <f>AM25</f>
        <v>3.4211170444583998</v>
      </c>
      <c r="AI16">
        <f>AP25</f>
        <v>101.37565276512028</v>
      </c>
      <c r="AJ16">
        <f>AQ25</f>
        <v>3.5308635118012206</v>
      </c>
      <c r="AL16">
        <f>AVERAGE(AL15:AN15)</f>
        <v>87.842981961260833</v>
      </c>
      <c r="AM16">
        <f>STDEV(AL15:AN15)</f>
        <v>2.1266718895197241</v>
      </c>
      <c r="AP16">
        <f>AVERAGE(AP15:AR15)</f>
        <v>96.177798029770429</v>
      </c>
      <c r="AQ16">
        <f>STDEV(AP15:AR15)</f>
        <v>1.0993336317742033</v>
      </c>
    </row>
    <row r="17" spans="16:44">
      <c r="P17" t="s">
        <v>13</v>
      </c>
      <c r="Q17">
        <f>V22</f>
        <v>96.486409465222778</v>
      </c>
      <c r="R17">
        <f>W22</f>
        <v>4.0185166765865956</v>
      </c>
      <c r="S17">
        <f>Z22</f>
        <v>103.33659803157258</v>
      </c>
      <c r="T17">
        <f>AA22</f>
        <v>0.46564183612660676</v>
      </c>
      <c r="V17" s="6">
        <v>610215</v>
      </c>
      <c r="W17" s="6">
        <v>540865</v>
      </c>
      <c r="X17" s="6">
        <v>528058</v>
      </c>
      <c r="Z17" s="6">
        <v>638787</v>
      </c>
      <c r="AA17" s="6">
        <v>607486</v>
      </c>
      <c r="AB17" s="6">
        <v>626206</v>
      </c>
      <c r="AF17" t="s">
        <v>13</v>
      </c>
      <c r="AG17">
        <f>AL22</f>
        <v>93.915867436242408</v>
      </c>
      <c r="AH17">
        <f>AM22</f>
        <v>0.52267061393358483</v>
      </c>
      <c r="AI17">
        <f>AP22</f>
        <v>98.347835206642642</v>
      </c>
      <c r="AJ17">
        <f>AQ22</f>
        <v>0.78692587284577697</v>
      </c>
      <c r="AL17" s="6">
        <v>819815</v>
      </c>
      <c r="AM17" s="6">
        <v>834825</v>
      </c>
      <c r="AN17" s="6">
        <v>846259</v>
      </c>
      <c r="AP17" s="6">
        <v>906756</v>
      </c>
      <c r="AQ17" s="6">
        <v>932366</v>
      </c>
      <c r="AR17" s="6">
        <v>941385</v>
      </c>
    </row>
    <row r="18" spans="16:44">
      <c r="P18" t="s">
        <v>12</v>
      </c>
      <c r="Q18">
        <f>V19</f>
        <v>91.670215251709308</v>
      </c>
      <c r="R18">
        <f>W19</f>
        <v>7.2395378713996745</v>
      </c>
      <c r="S18">
        <f>Z19</f>
        <v>102.22539957067579</v>
      </c>
      <c r="T18">
        <f>AA19</f>
        <v>2.5796329003949339</v>
      </c>
      <c r="V18">
        <f>(V17/610572)*100</f>
        <v>99.941530237220178</v>
      </c>
      <c r="W18">
        <f t="shared" ref="W18" si="15">(W17/610572)*100</f>
        <v>88.583328419907886</v>
      </c>
      <c r="X18">
        <f t="shared" ref="X18" si="16">(X17/610572)*100</f>
        <v>86.485787097999918</v>
      </c>
      <c r="Z18">
        <f>(Z17/610572)*100</f>
        <v>104.62107662978322</v>
      </c>
      <c r="AA18">
        <f t="shared" ref="AA18" si="17">(AA17/610572)*100</f>
        <v>99.4945723026932</v>
      </c>
      <c r="AB18">
        <f t="shared" ref="AB18" si="18">(AB17/610572)*100</f>
        <v>102.56054977955098</v>
      </c>
      <c r="AF18" t="s">
        <v>12</v>
      </c>
      <c r="AG18">
        <f>AL19</f>
        <v>90.443193160612779</v>
      </c>
      <c r="AH18">
        <f>AM19</f>
        <v>1.4388574693178751</v>
      </c>
      <c r="AI18">
        <f>AP19</f>
        <v>100.55501309146668</v>
      </c>
      <c r="AJ18">
        <f>AQ19</f>
        <v>1.9490406343429414</v>
      </c>
      <c r="AL18">
        <f>(AL17/921720)*100</f>
        <v>88.944039404591408</v>
      </c>
      <c r="AM18">
        <f t="shared" ref="AM18" si="19">(AM17/921720)*100</f>
        <v>90.572516599401126</v>
      </c>
      <c r="AN18">
        <f t="shared" ref="AN18" si="20">(AN17/921720)*100</f>
        <v>91.813023477845775</v>
      </c>
      <c r="AP18">
        <f>(AP17/921720)*100</f>
        <v>98.376513474807965</v>
      </c>
      <c r="AQ18">
        <f t="shared" ref="AQ18" si="21">(AQ17/921720)*100</f>
        <v>101.15501453803759</v>
      </c>
      <c r="AR18">
        <f t="shared" ref="AR18" si="22">(AR17/921720)*100</f>
        <v>102.13351126155447</v>
      </c>
    </row>
    <row r="19" spans="16:44">
      <c r="P19" t="s">
        <v>11</v>
      </c>
      <c r="Q19">
        <f>V16</f>
        <v>85.502064730558672</v>
      </c>
      <c r="R19">
        <f>W16</f>
        <v>2.5243557599912165</v>
      </c>
      <c r="S19">
        <f>Z16</f>
        <v>88.496033227858462</v>
      </c>
      <c r="T19">
        <f>AA16</f>
        <v>0.74602828923508868</v>
      </c>
      <c r="V19">
        <f>AVERAGE(V18:X18)</f>
        <v>91.670215251709308</v>
      </c>
      <c r="W19">
        <f>STDEV(V18:X18)</f>
        <v>7.2395378713996745</v>
      </c>
      <c r="Z19">
        <f>AVERAGE(Z18:AB18)</f>
        <v>102.22539957067579</v>
      </c>
      <c r="AA19">
        <f>STDEV(Z18:AB18)</f>
        <v>2.5796329003949339</v>
      </c>
      <c r="AF19" t="s">
        <v>11</v>
      </c>
      <c r="AG19">
        <f>AL16</f>
        <v>87.842981961260833</v>
      </c>
      <c r="AH19">
        <f>AM16</f>
        <v>2.1266718895197241</v>
      </c>
      <c r="AI19">
        <f>AP16</f>
        <v>96.177798029770429</v>
      </c>
      <c r="AJ19">
        <f>AQ16</f>
        <v>1.0993336317742033</v>
      </c>
      <c r="AL19">
        <f>AVERAGE(AL18:AN18)</f>
        <v>90.443193160612779</v>
      </c>
      <c r="AM19">
        <f>STDEV(AL18:AN18)</f>
        <v>1.4388574693178751</v>
      </c>
      <c r="AP19">
        <f>AVERAGE(AP18:AR18)</f>
        <v>100.55501309146668</v>
      </c>
      <c r="AQ19">
        <f>STDEV(AP18:AR18)</f>
        <v>1.9490406343429414</v>
      </c>
    </row>
    <row r="20" spans="16:44">
      <c r="P20" t="s">
        <v>10</v>
      </c>
      <c r="Q20">
        <f>V13</f>
        <v>63.469992073006949</v>
      </c>
      <c r="R20">
        <f>W13</f>
        <v>3.6705464326421491</v>
      </c>
      <c r="S20">
        <f>Z13</f>
        <v>0.6621659689602537</v>
      </c>
      <c r="T20">
        <f>AA13</f>
        <v>9.2081985835370889E-2</v>
      </c>
      <c r="V20" s="6">
        <v>600469</v>
      </c>
      <c r="W20" s="6">
        <v>605925</v>
      </c>
      <c r="X20" s="6">
        <v>560963</v>
      </c>
      <c r="Z20" s="6">
        <v>628650</v>
      </c>
      <c r="AA20" s="6">
        <v>630058</v>
      </c>
      <c r="AB20" s="6">
        <v>634125</v>
      </c>
      <c r="AF20" t="s">
        <v>10</v>
      </c>
      <c r="AG20">
        <f>AL13</f>
        <v>73.454158168062605</v>
      </c>
      <c r="AH20">
        <f>AM13</f>
        <v>1.4711392834279386</v>
      </c>
      <c r="AI20">
        <f>AP13</f>
        <v>100.21850453499978</v>
      </c>
      <c r="AJ20">
        <f>AQ13</f>
        <v>3.0300339710557669</v>
      </c>
      <c r="AL20" s="6">
        <v>862222</v>
      </c>
      <c r="AM20" s="6">
        <v>863551</v>
      </c>
      <c r="AN20" s="6">
        <v>871151</v>
      </c>
      <c r="AP20" s="6">
        <v>913439</v>
      </c>
      <c r="AQ20" s="6">
        <v>898967</v>
      </c>
      <c r="AR20" s="6">
        <v>907069</v>
      </c>
    </row>
    <row r="21" spans="16:44">
      <c r="V21">
        <f>(V20/610572)*100</f>
        <v>98.345322091415923</v>
      </c>
      <c r="W21">
        <f t="shared" ref="W21" si="23">(W20/610572)*100</f>
        <v>99.238910398773612</v>
      </c>
      <c r="X21">
        <f t="shared" ref="X21" si="24">(X20/610572)*100</f>
        <v>91.874995905478798</v>
      </c>
      <c r="Z21">
        <f>(Z20/610572)*100</f>
        <v>102.96083017236298</v>
      </c>
      <c r="AA21">
        <f t="shared" ref="AA21" si="25">(AA20/610572)*100</f>
        <v>103.19143360651979</v>
      </c>
      <c r="AB21">
        <f t="shared" ref="AB21" si="26">(AB20/610572)*100</f>
        <v>103.85753031583498</v>
      </c>
      <c r="AL21">
        <f>(AL20/921720)*100</f>
        <v>93.544894327995493</v>
      </c>
      <c r="AM21">
        <f t="shared" ref="AM21" si="27">(AM20/921720)*100</f>
        <v>93.689081282819075</v>
      </c>
      <c r="AN21">
        <f t="shared" ref="AN21" si="28">(AN20/921720)*100</f>
        <v>94.513626697912599</v>
      </c>
      <c r="AP21">
        <f>(AP20/921720)*100</f>
        <v>99.101570976001383</v>
      </c>
      <c r="AQ21">
        <f t="shared" ref="AQ21" si="29">(AQ20/921720)*100</f>
        <v>97.531462917154883</v>
      </c>
      <c r="AR21">
        <f t="shared" ref="AR21" si="30">(AR20/921720)*100</f>
        <v>98.410471726771689</v>
      </c>
    </row>
    <row r="22" spans="16:44">
      <c r="V22">
        <f>AVERAGE(V21:X21)</f>
        <v>96.486409465222778</v>
      </c>
      <c r="W22">
        <f>STDEV(V21:X21)</f>
        <v>4.0185166765865956</v>
      </c>
      <c r="Z22">
        <f>AVERAGE(Z21:AB21)</f>
        <v>103.33659803157258</v>
      </c>
      <c r="AA22">
        <f>STDEV(Z21:AB21)</f>
        <v>0.46564183612660676</v>
      </c>
      <c r="AL22">
        <f>AVERAGE(AL21:AN21)</f>
        <v>93.915867436242408</v>
      </c>
      <c r="AM22">
        <f>STDEV(AL21:AN21)</f>
        <v>0.52267061393358483</v>
      </c>
      <c r="AP22">
        <f>AVERAGE(AP21:AR21)</f>
        <v>98.347835206642642</v>
      </c>
      <c r="AQ22">
        <f>STDEV(AP21:AR21)</f>
        <v>0.78692587284577697</v>
      </c>
    </row>
    <row r="23" spans="16:44">
      <c r="V23" s="6">
        <v>592960</v>
      </c>
      <c r="W23" s="6">
        <v>568821</v>
      </c>
      <c r="X23" s="6">
        <v>557773</v>
      </c>
      <c r="Z23" s="6">
        <v>617110</v>
      </c>
      <c r="AA23" s="6">
        <v>616805</v>
      </c>
      <c r="AB23" s="6">
        <v>631523</v>
      </c>
      <c r="AL23" s="6">
        <v>842945</v>
      </c>
      <c r="AM23" s="6">
        <v>874820</v>
      </c>
      <c r="AN23" s="6">
        <v>906010</v>
      </c>
      <c r="AP23" s="6">
        <v>905677</v>
      </c>
      <c r="AQ23" s="6">
        <v>927775</v>
      </c>
      <c r="AR23" s="6">
        <v>969747</v>
      </c>
    </row>
    <row r="24" spans="16:44">
      <c r="V24">
        <f>(V23/610572)*100</f>
        <v>97.115491702862229</v>
      </c>
      <c r="W24">
        <f t="shared" ref="W24" si="31">(W23/610572)*100</f>
        <v>93.161985810027318</v>
      </c>
      <c r="X24">
        <f t="shared" ref="X24" si="32">(X23/610572)*100</f>
        <v>91.352534999967233</v>
      </c>
      <c r="Z24">
        <f>(Z23/610572)*100</f>
        <v>101.0707991850265</v>
      </c>
      <c r="AA24">
        <f t="shared" ref="AA24" si="33">(AA23/610572)*100</f>
        <v>101.02084602634906</v>
      </c>
      <c r="AB24">
        <f t="shared" ref="AB24" si="34">(AB23/610572)*100</f>
        <v>103.43137254901961</v>
      </c>
      <c r="AL24">
        <f>(AL23/921720)*100</f>
        <v>91.45347827973788</v>
      </c>
      <c r="AM24">
        <f t="shared" ref="AM24" si="35">(AM23/921720)*100</f>
        <v>94.911686846330781</v>
      </c>
      <c r="AN24">
        <f t="shared" ref="AN24" si="36">(AN23/921720)*100</f>
        <v>98.295577832747469</v>
      </c>
      <c r="AP24">
        <f>(AP23/921720)*100</f>
        <v>98.259449724428237</v>
      </c>
      <c r="AQ24">
        <f t="shared" ref="AQ24" si="37">(AQ23/921720)*100</f>
        <v>100.65692401163042</v>
      </c>
      <c r="AR24">
        <f t="shared" ref="AR24" si="38">(AR23/921720)*100</f>
        <v>105.21058455930216</v>
      </c>
    </row>
    <row r="25" spans="16:44">
      <c r="V25">
        <f>AVERAGE(V24:X24)</f>
        <v>93.876670837618931</v>
      </c>
      <c r="W25">
        <f>STDEV(V24:X24)</f>
        <v>2.9472018095743473</v>
      </c>
      <c r="Z25">
        <f>AVERAGE(Z24:AB24)</f>
        <v>101.84100592013174</v>
      </c>
      <c r="AA25">
        <f>STDEV(Z24:AB24)</f>
        <v>1.3775243519537619</v>
      </c>
      <c r="AL25">
        <f>AVERAGE(AL24:AN24)</f>
        <v>94.886914319605367</v>
      </c>
      <c r="AM25">
        <f>STDEV(AL24:AN24)</f>
        <v>3.4211170444583998</v>
      </c>
      <c r="AP25">
        <f>AVERAGE(AP24:AR24)</f>
        <v>101.37565276512028</v>
      </c>
      <c r="AQ25">
        <f>STDEV(AP24:AR24)</f>
        <v>3.5308635118012206</v>
      </c>
    </row>
    <row r="26" spans="16:44">
      <c r="V26" s="6">
        <v>577604</v>
      </c>
      <c r="W26" s="6">
        <v>568892</v>
      </c>
      <c r="X26" s="6">
        <v>574331</v>
      </c>
      <c r="Z26" s="6">
        <v>632129</v>
      </c>
      <c r="AA26" s="6">
        <v>630621</v>
      </c>
      <c r="AB26" s="6">
        <v>643001</v>
      </c>
      <c r="AL26" s="6">
        <v>885660</v>
      </c>
      <c r="AM26" s="6">
        <v>870859</v>
      </c>
      <c r="AN26" s="6">
        <v>876254</v>
      </c>
      <c r="AP26" s="6">
        <v>888759</v>
      </c>
      <c r="AQ26" s="6">
        <v>905624</v>
      </c>
      <c r="AR26" s="6">
        <v>920462</v>
      </c>
    </row>
    <row r="27" spans="16:44">
      <c r="V27">
        <f>(V26/610572)*100</f>
        <v>94.600472999089376</v>
      </c>
      <c r="W27">
        <f t="shared" ref="W27" si="39">(W26/610572)*100</f>
        <v>93.173614250244029</v>
      </c>
      <c r="X27">
        <f t="shared" ref="X27" si="40">(X26/610572)*100</f>
        <v>94.064418283183642</v>
      </c>
      <c r="Z27">
        <f>(Z26/610572)*100</f>
        <v>103.53062374298199</v>
      </c>
      <c r="AA27">
        <f t="shared" ref="AA27" si="41">(AA26/610572)*100</f>
        <v>103.28364222401289</v>
      </c>
      <c r="AB27">
        <f t="shared" ref="AB27" si="42">(AB26/610572)*100</f>
        <v>105.31124912377246</v>
      </c>
      <c r="AL27">
        <f>(AL26/921720)*100</f>
        <v>96.087748991016795</v>
      </c>
      <c r="AM27">
        <f t="shared" ref="AM27" si="43">(AM26/921720)*100</f>
        <v>94.481946795122155</v>
      </c>
      <c r="AN27">
        <f t="shared" ref="AN27" si="44">(AN26/921720)*100</f>
        <v>95.067265547020781</v>
      </c>
      <c r="AP27">
        <f>(AP26/921720)*100</f>
        <v>96.423968233302958</v>
      </c>
      <c r="AQ27">
        <f t="shared" ref="AQ27" si="45">(AQ26/921720)*100</f>
        <v>98.25369960508614</v>
      </c>
      <c r="AR27">
        <f t="shared" ref="AR27" si="46">(AR26/921720)*100</f>
        <v>99.863516035238462</v>
      </c>
    </row>
    <row r="28" spans="16:44">
      <c r="V28">
        <f>AVERAGE(V27:X27)</f>
        <v>93.946168510839016</v>
      </c>
      <c r="W28">
        <f>STDEV(V27:X27)</f>
        <v>0.72074179064613331</v>
      </c>
      <c r="Z28">
        <f>AVERAGE(Z27:AB27)</f>
        <v>104.04183836358909</v>
      </c>
      <c r="AA28">
        <f>STDEV(Z27:AB27)</f>
        <v>1.1062561756799418</v>
      </c>
      <c r="AL28">
        <f>AVERAGE(AL27:AN27)</f>
        <v>95.212320444386577</v>
      </c>
      <c r="AM28">
        <f>STDEV(AL27:AN27)</f>
        <v>0.81266897659647552</v>
      </c>
      <c r="AP28">
        <f>AVERAGE(AP27:AR27)</f>
        <v>98.180394624542529</v>
      </c>
      <c r="AQ28">
        <f>STDEV(AP27:AR27)</f>
        <v>1.7209452302671386</v>
      </c>
    </row>
  </sheetData>
  <conditionalFormatting sqref="Q15:Q20 S15: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:AG20 AI15:AI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A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7.Document" shapeId="2049" r:id="rId4">
          <objectPr defaultSize="0" r:id="rId5">
            <anchor moveWithCells="1">
              <from>
                <xdr:col>1</xdr:col>
                <xdr:colOff>292100</xdr:colOff>
                <xdr:row>33</xdr:row>
                <xdr:rowOff>25400</xdr:rowOff>
              </from>
              <to>
                <xdr:col>8</xdr:col>
                <xdr:colOff>749300</xdr:colOff>
                <xdr:row>50</xdr:row>
                <xdr:rowOff>152400</xdr:rowOff>
              </to>
            </anchor>
          </objectPr>
        </oleObject>
      </mc:Choice>
      <mc:Fallback>
        <oleObject progId="Prism7.Document" shapeId="2049" r:id="rId4"/>
      </mc:Fallback>
    </mc:AlternateContent>
    <mc:AlternateContent xmlns:mc="http://schemas.openxmlformats.org/markup-compatibility/2006">
      <mc:Choice Requires="x14">
        <oleObject progId="Prism7.Document" shapeId="2050" r:id="rId6">
          <objectPr defaultSize="0" r:id="rId7">
            <anchor moveWithCells="1">
              <from>
                <xdr:col>1</xdr:col>
                <xdr:colOff>304800</xdr:colOff>
                <xdr:row>15</xdr:row>
                <xdr:rowOff>0</xdr:rowOff>
              </from>
              <to>
                <xdr:col>9</xdr:col>
                <xdr:colOff>0</xdr:colOff>
                <xdr:row>32</xdr:row>
                <xdr:rowOff>139700</xdr:rowOff>
              </to>
            </anchor>
          </objectPr>
        </oleObject>
      </mc:Choice>
      <mc:Fallback>
        <oleObject progId="Prism7.Document" shapeId="2050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84E5-73E8-6849-AC0B-0EBEB03334AF}">
  <dimension ref="A1:F169"/>
  <sheetViews>
    <sheetView tabSelected="1" workbookViewId="0">
      <selection activeCell="D172" sqref="D172"/>
    </sheetView>
  </sheetViews>
  <sheetFormatPr baseColWidth="10" defaultRowHeight="15"/>
  <sheetData>
    <row r="1" spans="1:6">
      <c r="A1" t="s">
        <v>101</v>
      </c>
      <c r="B1" t="s">
        <v>102</v>
      </c>
      <c r="C1" t="s">
        <v>107</v>
      </c>
      <c r="D1" t="s">
        <v>105</v>
      </c>
      <c r="E1" t="s">
        <v>106</v>
      </c>
      <c r="F1" t="s">
        <v>103</v>
      </c>
    </row>
    <row r="2" spans="1:6">
      <c r="A2" t="s">
        <v>104</v>
      </c>
      <c r="B2">
        <v>24</v>
      </c>
      <c r="C2" t="s">
        <v>49</v>
      </c>
      <c r="D2">
        <v>0</v>
      </c>
      <c r="E2">
        <v>1</v>
      </c>
      <c r="F2">
        <v>100.72283713575784</v>
      </c>
    </row>
    <row r="3" spans="1:6">
      <c r="A3" t="s">
        <v>104</v>
      </c>
      <c r="B3">
        <v>24</v>
      </c>
      <c r="C3" t="s">
        <v>49</v>
      </c>
      <c r="D3">
        <v>0</v>
      </c>
      <c r="E3">
        <v>2</v>
      </c>
      <c r="F3">
        <v>98.903467850443434</v>
      </c>
    </row>
    <row r="4" spans="1:6">
      <c r="A4" t="s">
        <v>104</v>
      </c>
      <c r="B4">
        <v>24</v>
      </c>
      <c r="C4" t="s">
        <v>49</v>
      </c>
      <c r="D4">
        <v>0</v>
      </c>
      <c r="E4">
        <v>3</v>
      </c>
      <c r="F4">
        <v>100.37369501379874</v>
      </c>
    </row>
    <row r="5" spans="1:6">
      <c r="A5" t="s">
        <v>104</v>
      </c>
      <c r="B5">
        <v>24</v>
      </c>
      <c r="C5" t="s">
        <v>49</v>
      </c>
      <c r="D5">
        <v>31.25</v>
      </c>
      <c r="E5">
        <v>1</v>
      </c>
      <c r="F5">
        <v>110.14058985867356</v>
      </c>
    </row>
    <row r="6" spans="1:6">
      <c r="A6" t="s">
        <v>104</v>
      </c>
      <c r="B6">
        <v>24</v>
      </c>
      <c r="C6" t="s">
        <v>49</v>
      </c>
      <c r="D6">
        <v>31.25</v>
      </c>
      <c r="E6">
        <v>2</v>
      </c>
      <c r="F6">
        <v>112.59735221614402</v>
      </c>
    </row>
    <row r="7" spans="1:6">
      <c r="A7" t="s">
        <v>104</v>
      </c>
      <c r="B7">
        <v>24</v>
      </c>
      <c r="C7" t="s">
        <v>49</v>
      </c>
      <c r="D7">
        <v>31.25</v>
      </c>
      <c r="E7">
        <v>3</v>
      </c>
      <c r="F7">
        <v>113.08988322644642</v>
      </c>
    </row>
    <row r="8" spans="1:6">
      <c r="A8" t="s">
        <v>104</v>
      </c>
      <c r="B8">
        <v>24</v>
      </c>
      <c r="C8" t="s">
        <v>49</v>
      </c>
      <c r="D8">
        <v>62.5</v>
      </c>
      <c r="E8">
        <v>1</v>
      </c>
      <c r="F8">
        <v>106.67151177065635</v>
      </c>
    </row>
    <row r="9" spans="1:6">
      <c r="A9" t="s">
        <v>104</v>
      </c>
      <c r="B9">
        <v>24</v>
      </c>
      <c r="C9" t="s">
        <v>49</v>
      </c>
      <c r="D9">
        <v>62.5</v>
      </c>
      <c r="E9">
        <v>2</v>
      </c>
      <c r="F9">
        <v>110.8319992928767</v>
      </c>
    </row>
    <row r="10" spans="1:6">
      <c r="A10" t="s">
        <v>104</v>
      </c>
      <c r="B10">
        <v>24</v>
      </c>
      <c r="C10" t="s">
        <v>49</v>
      </c>
      <c r="D10">
        <v>62.5</v>
      </c>
      <c r="E10">
        <v>3</v>
      </c>
      <c r="F10">
        <v>109.88990483299123</v>
      </c>
    </row>
    <row r="11" spans="1:6">
      <c r="A11" t="s">
        <v>104</v>
      </c>
      <c r="B11">
        <v>24</v>
      </c>
      <c r="C11" t="s">
        <v>49</v>
      </c>
      <c r="D11">
        <v>125</v>
      </c>
      <c r="E11">
        <v>1</v>
      </c>
      <c r="F11">
        <v>109.20512467958477</v>
      </c>
    </row>
    <row r="12" spans="1:6">
      <c r="A12" t="s">
        <v>104</v>
      </c>
      <c r="B12">
        <v>24</v>
      </c>
      <c r="C12" t="s">
        <v>49</v>
      </c>
      <c r="D12">
        <v>125</v>
      </c>
      <c r="E12">
        <v>2</v>
      </c>
      <c r="F12">
        <v>106.61381247483328</v>
      </c>
    </row>
    <row r="13" spans="1:6">
      <c r="A13" t="s">
        <v>104</v>
      </c>
      <c r="B13">
        <v>24</v>
      </c>
      <c r="C13" t="s">
        <v>49</v>
      </c>
      <c r="D13">
        <v>125</v>
      </c>
      <c r="E13">
        <v>3</v>
      </c>
      <c r="F13">
        <v>110.09688571119906</v>
      </c>
    </row>
    <row r="14" spans="1:6">
      <c r="A14" t="s">
        <v>104</v>
      </c>
      <c r="B14">
        <v>24</v>
      </c>
      <c r="C14" t="s">
        <v>49</v>
      </c>
      <c r="D14">
        <v>250</v>
      </c>
      <c r="E14">
        <v>1</v>
      </c>
      <c r="F14">
        <v>104.85214248534191</v>
      </c>
    </row>
    <row r="15" spans="1:6">
      <c r="A15" t="s">
        <v>104</v>
      </c>
      <c r="B15">
        <v>24</v>
      </c>
      <c r="C15" t="s">
        <v>49</v>
      </c>
      <c r="D15">
        <v>250</v>
      </c>
      <c r="E15">
        <v>2</v>
      </c>
      <c r="F15">
        <v>103.90317321574133</v>
      </c>
    </row>
    <row r="16" spans="1:6">
      <c r="A16" t="s">
        <v>104</v>
      </c>
      <c r="B16">
        <v>24</v>
      </c>
      <c r="C16" t="s">
        <v>49</v>
      </c>
      <c r="D16">
        <v>250</v>
      </c>
      <c r="E16">
        <v>3</v>
      </c>
      <c r="F16">
        <v>103.15602871706228</v>
      </c>
    </row>
    <row r="17" spans="1:6">
      <c r="A17" t="s">
        <v>104</v>
      </c>
      <c r="B17">
        <v>24</v>
      </c>
      <c r="C17" t="s">
        <v>49</v>
      </c>
      <c r="D17">
        <v>500</v>
      </c>
      <c r="E17">
        <v>1</v>
      </c>
      <c r="F17">
        <v>96.707702733227919</v>
      </c>
    </row>
    <row r="18" spans="1:6">
      <c r="A18" t="s">
        <v>104</v>
      </c>
      <c r="B18">
        <v>24</v>
      </c>
      <c r="C18" t="s">
        <v>49</v>
      </c>
      <c r="D18">
        <v>500</v>
      </c>
      <c r="E18">
        <v>2</v>
      </c>
      <c r="F18">
        <v>95.973080209387064</v>
      </c>
    </row>
    <row r="19" spans="1:6">
      <c r="A19" t="s">
        <v>104</v>
      </c>
      <c r="B19">
        <v>24</v>
      </c>
      <c r="C19" t="s">
        <v>49</v>
      </c>
      <c r="D19">
        <v>500</v>
      </c>
      <c r="E19">
        <v>3</v>
      </c>
      <c r="F19">
        <v>100.88758704000158</v>
      </c>
    </row>
    <row r="20" spans="1:6">
      <c r="A20" t="s">
        <v>104</v>
      </c>
      <c r="B20">
        <v>24</v>
      </c>
      <c r="C20" t="s">
        <v>49</v>
      </c>
      <c r="D20">
        <v>1000</v>
      </c>
      <c r="E20">
        <v>1</v>
      </c>
      <c r="F20">
        <v>74.88165506133312</v>
      </c>
    </row>
    <row r="21" spans="1:6">
      <c r="A21" t="s">
        <v>104</v>
      </c>
      <c r="B21">
        <v>24</v>
      </c>
      <c r="C21" t="s">
        <v>49</v>
      </c>
      <c r="D21">
        <v>1000</v>
      </c>
      <c r="E21">
        <v>2</v>
      </c>
      <c r="F21">
        <v>75.745916854087071</v>
      </c>
    </row>
    <row r="22" spans="1:6">
      <c r="A22" t="s">
        <v>104</v>
      </c>
      <c r="B22">
        <v>24</v>
      </c>
      <c r="C22" t="s">
        <v>49</v>
      </c>
      <c r="D22">
        <v>1000</v>
      </c>
      <c r="E22">
        <v>3</v>
      </c>
      <c r="F22">
        <v>77.4238614824054</v>
      </c>
    </row>
    <row r="23" spans="1:6">
      <c r="A23" t="s">
        <v>104</v>
      </c>
      <c r="B23">
        <v>24</v>
      </c>
      <c r="C23" t="s">
        <v>108</v>
      </c>
      <c r="D23">
        <v>0</v>
      </c>
      <c r="E23">
        <v>1</v>
      </c>
      <c r="F23">
        <v>100.72283713575784</v>
      </c>
    </row>
    <row r="24" spans="1:6">
      <c r="A24" t="s">
        <v>104</v>
      </c>
      <c r="B24">
        <v>24</v>
      </c>
      <c r="C24" t="s">
        <v>108</v>
      </c>
      <c r="D24">
        <v>0</v>
      </c>
      <c r="E24">
        <v>2</v>
      </c>
      <c r="F24">
        <v>98.903467850443434</v>
      </c>
    </row>
    <row r="25" spans="1:6">
      <c r="A25" t="s">
        <v>104</v>
      </c>
      <c r="B25">
        <v>24</v>
      </c>
      <c r="C25" t="s">
        <v>108</v>
      </c>
      <c r="D25">
        <v>0</v>
      </c>
      <c r="E25">
        <v>3</v>
      </c>
      <c r="F25">
        <v>100.37369501379874</v>
      </c>
    </row>
    <row r="26" spans="1:6">
      <c r="A26" t="s">
        <v>104</v>
      </c>
      <c r="B26">
        <v>24</v>
      </c>
      <c r="C26" t="s">
        <v>108</v>
      </c>
      <c r="D26">
        <v>31.25</v>
      </c>
      <c r="E26">
        <v>1</v>
      </c>
      <c r="F26">
        <v>110.38268137221201</v>
      </c>
    </row>
    <row r="27" spans="1:6">
      <c r="A27" t="s">
        <v>104</v>
      </c>
      <c r="B27">
        <v>24</v>
      </c>
      <c r="C27" t="s">
        <v>108</v>
      </c>
      <c r="D27">
        <v>31.25</v>
      </c>
      <c r="E27">
        <v>2</v>
      </c>
      <c r="F27">
        <v>101.8029188477819</v>
      </c>
    </row>
    <row r="28" spans="1:6">
      <c r="A28" t="s">
        <v>104</v>
      </c>
      <c r="B28">
        <v>24</v>
      </c>
      <c r="C28" t="s">
        <v>108</v>
      </c>
      <c r="D28">
        <v>31.25</v>
      </c>
      <c r="E28">
        <v>3</v>
      </c>
      <c r="F28">
        <v>113.70395105135482</v>
      </c>
    </row>
    <row r="29" spans="1:6">
      <c r="A29" t="s">
        <v>104</v>
      </c>
      <c r="B29">
        <v>24</v>
      </c>
      <c r="C29" t="s">
        <v>108</v>
      </c>
      <c r="D29">
        <v>62.5</v>
      </c>
      <c r="E29">
        <v>1</v>
      </c>
      <c r="F29">
        <v>114.42899794737824</v>
      </c>
    </row>
    <row r="30" spans="1:6">
      <c r="A30" t="s">
        <v>104</v>
      </c>
      <c r="B30">
        <v>24</v>
      </c>
      <c r="C30" t="s">
        <v>108</v>
      </c>
      <c r="D30">
        <v>62.5</v>
      </c>
      <c r="E30">
        <v>2</v>
      </c>
      <c r="F30">
        <v>109.84202669390402</v>
      </c>
    </row>
    <row r="31" spans="1:6">
      <c r="A31" t="s">
        <v>104</v>
      </c>
      <c r="B31">
        <v>24</v>
      </c>
      <c r="C31" t="s">
        <v>108</v>
      </c>
      <c r="D31">
        <v>62.5</v>
      </c>
      <c r="E31">
        <v>3</v>
      </c>
      <c r="F31">
        <v>114.92864929631412</v>
      </c>
    </row>
    <row r="32" spans="1:6">
      <c r="A32" t="s">
        <v>104</v>
      </c>
      <c r="B32">
        <v>24</v>
      </c>
      <c r="C32" t="s">
        <v>108</v>
      </c>
      <c r="D32">
        <v>125</v>
      </c>
      <c r="E32">
        <v>1</v>
      </c>
      <c r="F32">
        <v>111.97911039962287</v>
      </c>
    </row>
    <row r="33" spans="1:6">
      <c r="A33" t="s">
        <v>104</v>
      </c>
      <c r="B33">
        <v>24</v>
      </c>
      <c r="C33" t="s">
        <v>108</v>
      </c>
      <c r="D33">
        <v>125</v>
      </c>
      <c r="E33">
        <v>2</v>
      </c>
      <c r="F33">
        <v>113.68823720057748</v>
      </c>
    </row>
    <row r="34" spans="1:6">
      <c r="A34" t="s">
        <v>104</v>
      </c>
      <c r="B34">
        <v>24</v>
      </c>
      <c r="C34" t="s">
        <v>108</v>
      </c>
      <c r="D34">
        <v>125</v>
      </c>
      <c r="E34">
        <v>3</v>
      </c>
      <c r="F34">
        <v>114.01135325718663</v>
      </c>
    </row>
    <row r="35" spans="1:6">
      <c r="A35" t="s">
        <v>104</v>
      </c>
      <c r="B35">
        <v>24</v>
      </c>
      <c r="C35" t="s">
        <v>108</v>
      </c>
      <c r="D35">
        <v>250</v>
      </c>
      <c r="E35">
        <v>1</v>
      </c>
      <c r="F35">
        <v>108.02584928452875</v>
      </c>
    </row>
    <row r="36" spans="1:6">
      <c r="A36" t="s">
        <v>104</v>
      </c>
      <c r="B36">
        <v>24</v>
      </c>
      <c r="C36" t="s">
        <v>108</v>
      </c>
      <c r="D36">
        <v>250</v>
      </c>
      <c r="E36">
        <v>2</v>
      </c>
      <c r="F36">
        <v>108.2362675675941</v>
      </c>
    </row>
    <row r="37" spans="1:6">
      <c r="A37" t="s">
        <v>104</v>
      </c>
      <c r="B37">
        <v>24</v>
      </c>
      <c r="C37" t="s">
        <v>108</v>
      </c>
      <c r="D37">
        <v>250</v>
      </c>
      <c r="E37">
        <v>3</v>
      </c>
      <c r="F37">
        <v>108.40273617426661</v>
      </c>
    </row>
    <row r="38" spans="1:6">
      <c r="A38" t="s">
        <v>104</v>
      </c>
      <c r="B38">
        <v>24</v>
      </c>
      <c r="C38" t="s">
        <v>108</v>
      </c>
      <c r="D38">
        <v>500</v>
      </c>
      <c r="E38">
        <v>1</v>
      </c>
      <c r="F38">
        <v>93.807024091297478</v>
      </c>
    </row>
    <row r="39" spans="1:6">
      <c r="A39" t="s">
        <v>104</v>
      </c>
      <c r="B39">
        <v>24</v>
      </c>
      <c r="C39" t="s">
        <v>108</v>
      </c>
      <c r="D39">
        <v>500</v>
      </c>
      <c r="E39">
        <v>2</v>
      </c>
      <c r="F39">
        <v>98.793470895002017</v>
      </c>
    </row>
    <row r="40" spans="1:6">
      <c r="A40" t="s">
        <v>104</v>
      </c>
      <c r="B40">
        <v>24</v>
      </c>
      <c r="C40" t="s">
        <v>108</v>
      </c>
      <c r="D40">
        <v>500</v>
      </c>
      <c r="E40">
        <v>3</v>
      </c>
      <c r="F40">
        <v>102.04525589023876</v>
      </c>
    </row>
    <row r="41" spans="1:6">
      <c r="A41" t="s">
        <v>104</v>
      </c>
      <c r="B41">
        <v>24</v>
      </c>
      <c r="C41" t="s">
        <v>108</v>
      </c>
      <c r="D41">
        <v>1000</v>
      </c>
      <c r="E41">
        <v>1</v>
      </c>
      <c r="F41">
        <v>5.6213845866766183</v>
      </c>
    </row>
    <row r="42" spans="1:6">
      <c r="A42" t="s">
        <v>104</v>
      </c>
      <c r="B42">
        <v>24</v>
      </c>
      <c r="C42" t="s">
        <v>108</v>
      </c>
      <c r="D42">
        <v>1000</v>
      </c>
      <c r="E42">
        <v>2</v>
      </c>
      <c r="F42">
        <v>5.0856404867365281</v>
      </c>
    </row>
    <row r="43" spans="1:6">
      <c r="A43" t="s">
        <v>104</v>
      </c>
      <c r="B43">
        <v>24</v>
      </c>
      <c r="C43" t="s">
        <v>108</v>
      </c>
      <c r="D43">
        <v>1000</v>
      </c>
      <c r="E43">
        <v>3</v>
      </c>
      <c r="F43">
        <v>4.3907936476758236</v>
      </c>
    </row>
    <row r="44" spans="1:6">
      <c r="A44" t="s">
        <v>109</v>
      </c>
      <c r="B44">
        <v>24</v>
      </c>
      <c r="C44" t="s">
        <v>49</v>
      </c>
      <c r="D44">
        <v>0</v>
      </c>
      <c r="E44">
        <v>1</v>
      </c>
      <c r="F44">
        <v>98.535119953018324</v>
      </c>
    </row>
    <row r="45" spans="1:6">
      <c r="A45" t="s">
        <v>109</v>
      </c>
      <c r="B45">
        <v>24</v>
      </c>
      <c r="C45" t="s">
        <v>49</v>
      </c>
      <c r="D45">
        <v>0</v>
      </c>
      <c r="E45">
        <v>2</v>
      </c>
      <c r="F45">
        <v>100.25994426580196</v>
      </c>
    </row>
    <row r="46" spans="1:6">
      <c r="A46" t="s">
        <v>109</v>
      </c>
      <c r="B46">
        <v>24</v>
      </c>
      <c r="C46" t="s">
        <v>49</v>
      </c>
      <c r="D46">
        <v>0</v>
      </c>
      <c r="E46">
        <v>3</v>
      </c>
      <c r="F46">
        <v>101.20494634930857</v>
      </c>
    </row>
    <row r="47" spans="1:6">
      <c r="A47" t="s">
        <v>109</v>
      </c>
      <c r="B47">
        <v>24</v>
      </c>
      <c r="C47" t="s">
        <v>49</v>
      </c>
      <c r="D47">
        <v>31.25</v>
      </c>
      <c r="E47">
        <v>1</v>
      </c>
      <c r="F47">
        <v>90.756554379945158</v>
      </c>
    </row>
    <row r="48" spans="1:6">
      <c r="A48" t="s">
        <v>109</v>
      </c>
      <c r="B48">
        <v>24</v>
      </c>
      <c r="C48" t="s">
        <v>49</v>
      </c>
      <c r="D48">
        <v>31.25</v>
      </c>
      <c r="E48">
        <v>2</v>
      </c>
      <c r="F48">
        <v>94.627448622248892</v>
      </c>
    </row>
    <row r="49" spans="1:6">
      <c r="A49" t="s">
        <v>109</v>
      </c>
      <c r="B49">
        <v>24</v>
      </c>
      <c r="C49" t="s">
        <v>49</v>
      </c>
      <c r="D49">
        <v>31.25</v>
      </c>
      <c r="E49">
        <v>3</v>
      </c>
      <c r="F49">
        <v>95.085259964873643</v>
      </c>
    </row>
    <row r="50" spans="1:6">
      <c r="A50" t="s">
        <v>109</v>
      </c>
      <c r="B50">
        <v>24</v>
      </c>
      <c r="C50" t="s">
        <v>49</v>
      </c>
      <c r="D50">
        <v>62.5</v>
      </c>
      <c r="E50">
        <v>1</v>
      </c>
      <c r="F50">
        <v>96.801735455850419</v>
      </c>
    </row>
    <row r="51" spans="1:6">
      <c r="A51" t="s">
        <v>109</v>
      </c>
      <c r="B51">
        <v>24</v>
      </c>
      <c r="C51" t="s">
        <v>49</v>
      </c>
      <c r="D51">
        <v>62.5</v>
      </c>
      <c r="E51">
        <v>2</v>
      </c>
      <c r="F51">
        <v>98.001746488976963</v>
      </c>
    </row>
    <row r="52" spans="1:6">
      <c r="A52" t="s">
        <v>109</v>
      </c>
      <c r="B52">
        <v>24</v>
      </c>
      <c r="C52" t="s">
        <v>49</v>
      </c>
      <c r="D52">
        <v>62.5</v>
      </c>
      <c r="E52">
        <v>3</v>
      </c>
      <c r="F52">
        <v>100.01412958829845</v>
      </c>
    </row>
    <row r="53" spans="1:6">
      <c r="A53" t="s">
        <v>109</v>
      </c>
      <c r="B53">
        <v>24</v>
      </c>
      <c r="C53" t="s">
        <v>49</v>
      </c>
      <c r="D53">
        <v>125</v>
      </c>
      <c r="E53">
        <v>1</v>
      </c>
      <c r="F53">
        <v>97.694848026608</v>
      </c>
    </row>
    <row r="54" spans="1:6">
      <c r="A54" t="s">
        <v>109</v>
      </c>
      <c r="B54">
        <v>24</v>
      </c>
      <c r="C54" t="s">
        <v>49</v>
      </c>
      <c r="D54">
        <v>125</v>
      </c>
      <c r="E54">
        <v>2</v>
      </c>
      <c r="F54">
        <v>100.81487671273702</v>
      </c>
    </row>
    <row r="55" spans="1:6">
      <c r="A55" t="s">
        <v>109</v>
      </c>
      <c r="B55">
        <v>24</v>
      </c>
      <c r="C55" t="s">
        <v>49</v>
      </c>
      <c r="D55">
        <v>125</v>
      </c>
      <c r="E55">
        <v>3</v>
      </c>
      <c r="F55">
        <v>98.510284850175097</v>
      </c>
    </row>
    <row r="56" spans="1:6">
      <c r="A56" t="s">
        <v>109</v>
      </c>
      <c r="B56">
        <v>24</v>
      </c>
      <c r="C56" t="s">
        <v>49</v>
      </c>
      <c r="D56">
        <v>250</v>
      </c>
      <c r="E56">
        <v>1</v>
      </c>
      <c r="F56">
        <v>92.294745536894226</v>
      </c>
    </row>
    <row r="57" spans="1:6">
      <c r="A57" t="s">
        <v>109</v>
      </c>
      <c r="B57">
        <v>24</v>
      </c>
      <c r="C57" t="s">
        <v>49</v>
      </c>
      <c r="D57">
        <v>250</v>
      </c>
      <c r="E57">
        <v>2</v>
      </c>
      <c r="F57">
        <v>93.546963126635873</v>
      </c>
    </row>
    <row r="58" spans="1:6">
      <c r="A58" t="s">
        <v>109</v>
      </c>
      <c r="B58">
        <v>24</v>
      </c>
      <c r="C58" t="s">
        <v>49</v>
      </c>
      <c r="D58">
        <v>250</v>
      </c>
      <c r="E58">
        <v>3</v>
      </c>
      <c r="F58">
        <v>97.889407279094669</v>
      </c>
    </row>
    <row r="59" spans="1:6">
      <c r="A59" t="s">
        <v>109</v>
      </c>
      <c r="B59">
        <v>24</v>
      </c>
      <c r="C59" t="s">
        <v>49</v>
      </c>
      <c r="D59">
        <v>500</v>
      </c>
      <c r="E59">
        <v>1</v>
      </c>
      <c r="F59">
        <v>89.592474984974757</v>
      </c>
    </row>
    <row r="60" spans="1:6">
      <c r="A60" t="s">
        <v>109</v>
      </c>
      <c r="B60">
        <v>24</v>
      </c>
      <c r="C60" t="s">
        <v>49</v>
      </c>
      <c r="D60">
        <v>500</v>
      </c>
      <c r="E60">
        <v>2</v>
      </c>
      <c r="F60">
        <v>92.308484104424522</v>
      </c>
    </row>
    <row r="61" spans="1:6">
      <c r="A61" t="s">
        <v>109</v>
      </c>
      <c r="B61">
        <v>24</v>
      </c>
      <c r="C61" t="s">
        <v>49</v>
      </c>
      <c r="D61">
        <v>500</v>
      </c>
      <c r="E61">
        <v>3</v>
      </c>
      <c r="F61">
        <v>91.66942935168862</v>
      </c>
    </row>
    <row r="62" spans="1:6">
      <c r="A62" t="s">
        <v>109</v>
      </c>
      <c r="B62">
        <v>24</v>
      </c>
      <c r="C62" t="s">
        <v>49</v>
      </c>
      <c r="D62">
        <v>1000</v>
      </c>
      <c r="E62">
        <v>1</v>
      </c>
      <c r="F62">
        <v>81.254538350841372</v>
      </c>
    </row>
    <row r="63" spans="1:6">
      <c r="A63" t="s">
        <v>109</v>
      </c>
      <c r="B63">
        <v>24</v>
      </c>
      <c r="C63" t="s">
        <v>49</v>
      </c>
      <c r="D63">
        <v>1000</v>
      </c>
      <c r="E63">
        <v>2</v>
      </c>
      <c r="F63">
        <v>82.58348055617526</v>
      </c>
    </row>
    <row r="64" spans="1:6">
      <c r="A64" t="s">
        <v>109</v>
      </c>
      <c r="B64">
        <v>24</v>
      </c>
      <c r="C64" t="s">
        <v>49</v>
      </c>
      <c r="D64">
        <v>1000</v>
      </c>
      <c r="E64">
        <v>3</v>
      </c>
      <c r="F64">
        <v>82.923879987060374</v>
      </c>
    </row>
    <row r="65" spans="1:6">
      <c r="A65" t="s">
        <v>109</v>
      </c>
      <c r="B65">
        <v>24</v>
      </c>
      <c r="C65" t="s">
        <v>108</v>
      </c>
      <c r="D65">
        <v>0</v>
      </c>
      <c r="E65">
        <v>1</v>
      </c>
      <c r="F65">
        <v>98.535119953018324</v>
      </c>
    </row>
    <row r="66" spans="1:6">
      <c r="A66" t="s">
        <v>109</v>
      </c>
      <c r="B66">
        <v>24</v>
      </c>
      <c r="C66" t="s">
        <v>108</v>
      </c>
      <c r="D66">
        <v>0</v>
      </c>
      <c r="E66">
        <v>2</v>
      </c>
      <c r="F66">
        <v>100.25994426580196</v>
      </c>
    </row>
    <row r="67" spans="1:6">
      <c r="A67" t="s">
        <v>109</v>
      </c>
      <c r="B67">
        <v>24</v>
      </c>
      <c r="C67" t="s">
        <v>108</v>
      </c>
      <c r="D67">
        <v>0</v>
      </c>
      <c r="E67">
        <v>3</v>
      </c>
      <c r="F67">
        <v>101.20494634930857</v>
      </c>
    </row>
    <row r="68" spans="1:6">
      <c r="A68" t="s">
        <v>109</v>
      </c>
      <c r="B68">
        <v>24</v>
      </c>
      <c r="C68" t="s">
        <v>108</v>
      </c>
      <c r="D68">
        <v>31.25</v>
      </c>
      <c r="E68">
        <v>1</v>
      </c>
      <c r="F68">
        <v>95.449966092158519</v>
      </c>
    </row>
    <row r="69" spans="1:6">
      <c r="A69" t="s">
        <v>109</v>
      </c>
      <c r="B69">
        <v>24</v>
      </c>
      <c r="C69" t="s">
        <v>108</v>
      </c>
      <c r="D69">
        <v>31.25</v>
      </c>
      <c r="E69">
        <v>2</v>
      </c>
      <c r="F69">
        <v>85.084639615709008</v>
      </c>
    </row>
    <row r="70" spans="1:6">
      <c r="A70" t="s">
        <v>109</v>
      </c>
      <c r="B70">
        <v>24</v>
      </c>
      <c r="C70" t="s">
        <v>108</v>
      </c>
      <c r="D70">
        <v>31.25</v>
      </c>
      <c r="E70">
        <v>3</v>
      </c>
      <c r="F70">
        <v>100.41540144147163</v>
      </c>
    </row>
    <row r="71" spans="1:6">
      <c r="A71" t="s">
        <v>109</v>
      </c>
      <c r="B71">
        <v>24</v>
      </c>
      <c r="C71" t="s">
        <v>108</v>
      </c>
      <c r="D71">
        <v>62.5</v>
      </c>
      <c r="E71">
        <v>1</v>
      </c>
      <c r="F71">
        <v>98.599796901699378</v>
      </c>
    </row>
    <row r="72" spans="1:6">
      <c r="A72" t="s">
        <v>109</v>
      </c>
      <c r="B72">
        <v>24</v>
      </c>
      <c r="C72" t="s">
        <v>108</v>
      </c>
      <c r="D72">
        <v>62.5</v>
      </c>
      <c r="E72">
        <v>2</v>
      </c>
      <c r="F72">
        <v>99.004661918688171</v>
      </c>
    </row>
    <row r="73" spans="1:6">
      <c r="A73" t="s">
        <v>109</v>
      </c>
      <c r="B73">
        <v>24</v>
      </c>
      <c r="C73" t="s">
        <v>108</v>
      </c>
      <c r="D73">
        <v>62.5</v>
      </c>
      <c r="E73">
        <v>3</v>
      </c>
      <c r="F73">
        <v>100.46729095422067</v>
      </c>
    </row>
    <row r="74" spans="1:6">
      <c r="A74" t="s">
        <v>109</v>
      </c>
      <c r="B74">
        <v>24</v>
      </c>
      <c r="C74" t="s">
        <v>108</v>
      </c>
      <c r="D74">
        <v>125</v>
      </c>
      <c r="E74">
        <v>1</v>
      </c>
      <c r="F74">
        <v>101.80415925620663</v>
      </c>
    </row>
    <row r="75" spans="1:6">
      <c r="A75" t="s">
        <v>109</v>
      </c>
      <c r="B75">
        <v>24</v>
      </c>
      <c r="C75" t="s">
        <v>108</v>
      </c>
      <c r="D75">
        <v>125</v>
      </c>
      <c r="E75">
        <v>2</v>
      </c>
      <c r="F75">
        <v>101.01419162321493</v>
      </c>
    </row>
    <row r="76" spans="1:6">
      <c r="A76" t="s">
        <v>109</v>
      </c>
      <c r="B76">
        <v>24</v>
      </c>
      <c r="C76" t="s">
        <v>108</v>
      </c>
      <c r="D76">
        <v>125</v>
      </c>
      <c r="E76">
        <v>3</v>
      </c>
      <c r="F76">
        <v>102.0045309795715</v>
      </c>
    </row>
    <row r="77" spans="1:6">
      <c r="A77" t="s">
        <v>109</v>
      </c>
      <c r="B77">
        <v>24</v>
      </c>
      <c r="C77" t="s">
        <v>108</v>
      </c>
      <c r="D77">
        <v>250</v>
      </c>
      <c r="E77">
        <v>1</v>
      </c>
      <c r="F77">
        <v>99.861525807423533</v>
      </c>
    </row>
    <row r="78" spans="1:6">
      <c r="A78" t="s">
        <v>109</v>
      </c>
      <c r="B78">
        <v>24</v>
      </c>
      <c r="C78" t="s">
        <v>108</v>
      </c>
      <c r="D78">
        <v>250</v>
      </c>
      <c r="E78">
        <v>2</v>
      </c>
      <c r="F78">
        <v>101.17112833692632</v>
      </c>
    </row>
    <row r="79" spans="1:6">
      <c r="A79" t="s">
        <v>109</v>
      </c>
      <c r="B79">
        <v>24</v>
      </c>
      <c r="C79" t="s">
        <v>108</v>
      </c>
      <c r="D79">
        <v>250</v>
      </c>
      <c r="E79">
        <v>3</v>
      </c>
      <c r="F79">
        <v>101.63084194274758</v>
      </c>
    </row>
    <row r="80" spans="1:6">
      <c r="A80" t="s">
        <v>109</v>
      </c>
      <c r="B80">
        <v>24</v>
      </c>
      <c r="C80" t="s">
        <v>108</v>
      </c>
      <c r="D80">
        <v>500</v>
      </c>
      <c r="E80">
        <v>1</v>
      </c>
      <c r="F80">
        <v>103.65326476449506</v>
      </c>
    </row>
    <row r="81" spans="1:6">
      <c r="A81" t="s">
        <v>109</v>
      </c>
      <c r="B81">
        <v>24</v>
      </c>
      <c r="C81" t="s">
        <v>108</v>
      </c>
      <c r="D81">
        <v>500</v>
      </c>
      <c r="E81">
        <v>2</v>
      </c>
      <c r="F81">
        <v>96.868631711594062</v>
      </c>
    </row>
    <row r="82" spans="1:6">
      <c r="A82" t="s">
        <v>109</v>
      </c>
      <c r="B82">
        <v>24</v>
      </c>
      <c r="C82" t="s">
        <v>108</v>
      </c>
      <c r="D82">
        <v>500</v>
      </c>
      <c r="E82">
        <v>3</v>
      </c>
      <c r="F82">
        <v>99.882450702585061</v>
      </c>
    </row>
    <row r="83" spans="1:6">
      <c r="A83" t="s">
        <v>109</v>
      </c>
      <c r="B83">
        <v>24</v>
      </c>
      <c r="C83" t="s">
        <v>108</v>
      </c>
      <c r="D83">
        <v>1000</v>
      </c>
      <c r="E83">
        <v>1</v>
      </c>
      <c r="F83">
        <v>96.97019143002953</v>
      </c>
    </row>
    <row r="84" spans="1:6">
      <c r="A84" t="s">
        <v>109</v>
      </c>
      <c r="B84">
        <v>24</v>
      </c>
      <c r="C84" t="s">
        <v>108</v>
      </c>
      <c r="D84">
        <v>1000</v>
      </c>
      <c r="E84">
        <v>2</v>
      </c>
      <c r="F84">
        <v>97.708480912849609</v>
      </c>
    </row>
    <row r="85" spans="1:6">
      <c r="A85" t="s">
        <v>109</v>
      </c>
      <c r="B85">
        <v>24</v>
      </c>
      <c r="C85" t="s">
        <v>108</v>
      </c>
      <c r="D85">
        <v>1000</v>
      </c>
      <c r="E85">
        <v>3</v>
      </c>
      <c r="F85">
        <v>97.308477235140757</v>
      </c>
    </row>
    <row r="86" spans="1:6">
      <c r="A86" t="s">
        <v>104</v>
      </c>
      <c r="B86">
        <v>48</v>
      </c>
      <c r="C86" t="s">
        <v>49</v>
      </c>
      <c r="D86">
        <v>0</v>
      </c>
      <c r="E86">
        <v>1</v>
      </c>
      <c r="F86">
        <v>96.377822762917404</v>
      </c>
    </row>
    <row r="87" spans="1:6">
      <c r="A87" t="s">
        <v>104</v>
      </c>
      <c r="B87">
        <v>48</v>
      </c>
      <c r="C87" t="s">
        <v>49</v>
      </c>
      <c r="D87">
        <v>0</v>
      </c>
      <c r="E87">
        <v>2</v>
      </c>
      <c r="F87">
        <v>101.2522683647465</v>
      </c>
    </row>
    <row r="88" spans="1:6">
      <c r="A88" t="s">
        <v>104</v>
      </c>
      <c r="B88">
        <v>48</v>
      </c>
      <c r="C88" t="s">
        <v>49</v>
      </c>
      <c r="D88">
        <v>0</v>
      </c>
      <c r="E88">
        <v>3</v>
      </c>
      <c r="F88">
        <v>102.3699088723361</v>
      </c>
    </row>
    <row r="89" spans="1:6">
      <c r="A89" t="s">
        <v>104</v>
      </c>
      <c r="B89">
        <v>48</v>
      </c>
      <c r="C89" t="s">
        <v>49</v>
      </c>
      <c r="D89">
        <v>31.25</v>
      </c>
      <c r="E89">
        <v>1</v>
      </c>
      <c r="F89">
        <v>94.600472999089376</v>
      </c>
    </row>
    <row r="90" spans="1:6">
      <c r="A90" t="s">
        <v>104</v>
      </c>
      <c r="B90">
        <v>48</v>
      </c>
      <c r="C90" t="s">
        <v>49</v>
      </c>
      <c r="D90">
        <v>31.25</v>
      </c>
      <c r="E90">
        <v>2</v>
      </c>
      <c r="F90">
        <v>93.173614250244029</v>
      </c>
    </row>
    <row r="91" spans="1:6">
      <c r="A91" t="s">
        <v>104</v>
      </c>
      <c r="B91">
        <v>48</v>
      </c>
      <c r="C91" t="s">
        <v>49</v>
      </c>
      <c r="D91">
        <v>31.25</v>
      </c>
      <c r="E91">
        <v>3</v>
      </c>
      <c r="F91">
        <v>94.064418283183642</v>
      </c>
    </row>
    <row r="92" spans="1:6">
      <c r="A92" t="s">
        <v>104</v>
      </c>
      <c r="B92">
        <v>48</v>
      </c>
      <c r="C92" t="s">
        <v>49</v>
      </c>
      <c r="D92">
        <v>62.5</v>
      </c>
      <c r="E92">
        <v>1</v>
      </c>
      <c r="F92">
        <v>97.115491702862229</v>
      </c>
    </row>
    <row r="93" spans="1:6">
      <c r="A93" t="s">
        <v>104</v>
      </c>
      <c r="B93">
        <v>48</v>
      </c>
      <c r="C93" t="s">
        <v>49</v>
      </c>
      <c r="D93">
        <v>62.5</v>
      </c>
      <c r="E93">
        <v>2</v>
      </c>
      <c r="F93">
        <v>93.161985810027318</v>
      </c>
    </row>
    <row r="94" spans="1:6">
      <c r="A94" t="s">
        <v>104</v>
      </c>
      <c r="B94">
        <v>48</v>
      </c>
      <c r="C94" t="s">
        <v>49</v>
      </c>
      <c r="D94">
        <v>62.5</v>
      </c>
      <c r="E94">
        <v>3</v>
      </c>
      <c r="F94">
        <v>91.352534999967233</v>
      </c>
    </row>
    <row r="95" spans="1:6">
      <c r="A95" t="s">
        <v>104</v>
      </c>
      <c r="B95">
        <v>48</v>
      </c>
      <c r="C95" t="s">
        <v>49</v>
      </c>
      <c r="D95">
        <v>125</v>
      </c>
      <c r="E95">
        <v>1</v>
      </c>
      <c r="F95">
        <v>98.345322091415923</v>
      </c>
    </row>
    <row r="96" spans="1:6">
      <c r="A96" t="s">
        <v>104</v>
      </c>
      <c r="B96">
        <v>48</v>
      </c>
      <c r="C96" t="s">
        <v>49</v>
      </c>
      <c r="D96">
        <v>125</v>
      </c>
      <c r="E96">
        <v>2</v>
      </c>
      <c r="F96">
        <v>99.238910398773612</v>
      </c>
    </row>
    <row r="97" spans="1:6">
      <c r="A97" t="s">
        <v>104</v>
      </c>
      <c r="B97">
        <v>48</v>
      </c>
      <c r="C97" t="s">
        <v>49</v>
      </c>
      <c r="D97">
        <v>125</v>
      </c>
      <c r="E97">
        <v>3</v>
      </c>
      <c r="F97">
        <v>91.874995905478798</v>
      </c>
    </row>
    <row r="98" spans="1:6">
      <c r="A98" t="s">
        <v>104</v>
      </c>
      <c r="B98">
        <v>48</v>
      </c>
      <c r="C98" t="s">
        <v>49</v>
      </c>
      <c r="D98">
        <v>250</v>
      </c>
      <c r="E98">
        <v>1</v>
      </c>
      <c r="F98">
        <v>99.941530237220178</v>
      </c>
    </row>
    <row r="99" spans="1:6">
      <c r="A99" t="s">
        <v>104</v>
      </c>
      <c r="B99">
        <v>48</v>
      </c>
      <c r="C99" t="s">
        <v>49</v>
      </c>
      <c r="D99">
        <v>250</v>
      </c>
      <c r="E99">
        <v>2</v>
      </c>
      <c r="F99">
        <v>88.583328419907886</v>
      </c>
    </row>
    <row r="100" spans="1:6">
      <c r="A100" t="s">
        <v>104</v>
      </c>
      <c r="B100">
        <v>48</v>
      </c>
      <c r="C100" t="s">
        <v>49</v>
      </c>
      <c r="D100">
        <v>250</v>
      </c>
      <c r="E100">
        <v>3</v>
      </c>
      <c r="F100">
        <v>86.485787097999918</v>
      </c>
    </row>
    <row r="101" spans="1:6">
      <c r="A101" t="s">
        <v>104</v>
      </c>
      <c r="B101">
        <v>48</v>
      </c>
      <c r="C101" t="s">
        <v>49</v>
      </c>
      <c r="D101">
        <v>500</v>
      </c>
      <c r="E101">
        <v>1</v>
      </c>
      <c r="F101">
        <v>86.260588431831138</v>
      </c>
    </row>
    <row r="102" spans="1:6">
      <c r="A102" t="s">
        <v>104</v>
      </c>
      <c r="B102">
        <v>48</v>
      </c>
      <c r="C102" t="s">
        <v>49</v>
      </c>
      <c r="D102">
        <v>500</v>
      </c>
      <c r="E102">
        <v>2</v>
      </c>
      <c r="F102">
        <v>82.685416298159751</v>
      </c>
    </row>
    <row r="103" spans="1:6">
      <c r="A103" t="s">
        <v>104</v>
      </c>
      <c r="B103">
        <v>48</v>
      </c>
      <c r="C103" t="s">
        <v>49</v>
      </c>
      <c r="D103">
        <v>500</v>
      </c>
      <c r="E103">
        <v>3</v>
      </c>
      <c r="F103">
        <v>87.560189461685113</v>
      </c>
    </row>
    <row r="104" spans="1:6">
      <c r="A104" t="s">
        <v>104</v>
      </c>
      <c r="B104">
        <v>48</v>
      </c>
      <c r="C104" t="s">
        <v>49</v>
      </c>
      <c r="D104">
        <v>1000</v>
      </c>
      <c r="E104">
        <v>1</v>
      </c>
      <c r="F104">
        <v>67.703563216131755</v>
      </c>
    </row>
    <row r="105" spans="1:6">
      <c r="A105" t="s">
        <v>104</v>
      </c>
      <c r="B105">
        <v>48</v>
      </c>
      <c r="C105" t="s">
        <v>49</v>
      </c>
      <c r="D105">
        <v>1000</v>
      </c>
      <c r="E105">
        <v>2</v>
      </c>
      <c r="F105">
        <v>61.178370446073515</v>
      </c>
    </row>
    <row r="106" spans="1:6">
      <c r="A106" t="s">
        <v>104</v>
      </c>
      <c r="B106">
        <v>48</v>
      </c>
      <c r="C106" t="s">
        <v>49</v>
      </c>
      <c r="D106">
        <v>1000</v>
      </c>
      <c r="E106">
        <v>3</v>
      </c>
      <c r="F106">
        <v>61.528042556815578</v>
      </c>
    </row>
    <row r="107" spans="1:6">
      <c r="A107" t="s">
        <v>104</v>
      </c>
      <c r="B107">
        <v>48</v>
      </c>
      <c r="C107" t="s">
        <v>108</v>
      </c>
      <c r="D107">
        <v>0</v>
      </c>
      <c r="E107">
        <v>1</v>
      </c>
      <c r="F107">
        <v>96.377822762917404</v>
      </c>
    </row>
    <row r="108" spans="1:6">
      <c r="A108" t="s">
        <v>104</v>
      </c>
      <c r="B108">
        <v>48</v>
      </c>
      <c r="C108" t="s">
        <v>108</v>
      </c>
      <c r="D108">
        <v>0</v>
      </c>
      <c r="E108">
        <v>2</v>
      </c>
      <c r="F108">
        <v>101.2522683647465</v>
      </c>
    </row>
    <row r="109" spans="1:6">
      <c r="A109" t="s">
        <v>104</v>
      </c>
      <c r="B109">
        <v>48</v>
      </c>
      <c r="C109" t="s">
        <v>108</v>
      </c>
      <c r="D109">
        <v>0</v>
      </c>
      <c r="E109">
        <v>3</v>
      </c>
      <c r="F109">
        <v>102.3699088723361</v>
      </c>
    </row>
    <row r="110" spans="1:6">
      <c r="A110" t="s">
        <v>104</v>
      </c>
      <c r="B110">
        <v>48</v>
      </c>
      <c r="C110" t="s">
        <v>108</v>
      </c>
      <c r="D110">
        <v>31.25</v>
      </c>
      <c r="E110">
        <v>1</v>
      </c>
      <c r="F110">
        <v>103.53062374298199</v>
      </c>
    </row>
    <row r="111" spans="1:6">
      <c r="A111" t="s">
        <v>104</v>
      </c>
      <c r="B111">
        <v>48</v>
      </c>
      <c r="C111" t="s">
        <v>108</v>
      </c>
      <c r="D111">
        <v>31.25</v>
      </c>
      <c r="E111">
        <v>2</v>
      </c>
      <c r="F111">
        <v>103.28364222401289</v>
      </c>
    </row>
    <row r="112" spans="1:6">
      <c r="A112" t="s">
        <v>104</v>
      </c>
      <c r="B112">
        <v>48</v>
      </c>
      <c r="C112" t="s">
        <v>108</v>
      </c>
      <c r="D112">
        <v>31.25</v>
      </c>
      <c r="E112">
        <v>3</v>
      </c>
      <c r="F112">
        <v>105.31124912377246</v>
      </c>
    </row>
    <row r="113" spans="1:6">
      <c r="A113" t="s">
        <v>104</v>
      </c>
      <c r="B113">
        <v>48</v>
      </c>
      <c r="C113" t="s">
        <v>108</v>
      </c>
      <c r="D113">
        <v>62.5</v>
      </c>
      <c r="E113">
        <v>1</v>
      </c>
      <c r="F113">
        <v>101.0707991850265</v>
      </c>
    </row>
    <row r="114" spans="1:6">
      <c r="A114" t="s">
        <v>104</v>
      </c>
      <c r="B114">
        <v>48</v>
      </c>
      <c r="C114" t="s">
        <v>108</v>
      </c>
      <c r="D114">
        <v>62.5</v>
      </c>
      <c r="E114">
        <v>2</v>
      </c>
      <c r="F114">
        <v>101.02084602634906</v>
      </c>
    </row>
    <row r="115" spans="1:6">
      <c r="A115" t="s">
        <v>104</v>
      </c>
      <c r="B115">
        <v>48</v>
      </c>
      <c r="C115" t="s">
        <v>108</v>
      </c>
      <c r="D115">
        <v>62.5</v>
      </c>
      <c r="E115">
        <v>3</v>
      </c>
      <c r="F115">
        <v>103.43137254901961</v>
      </c>
    </row>
    <row r="116" spans="1:6">
      <c r="A116" t="s">
        <v>104</v>
      </c>
      <c r="B116">
        <v>48</v>
      </c>
      <c r="C116" t="s">
        <v>108</v>
      </c>
      <c r="D116">
        <v>125</v>
      </c>
      <c r="E116">
        <v>1</v>
      </c>
      <c r="F116">
        <v>102.96083017236298</v>
      </c>
    </row>
    <row r="117" spans="1:6">
      <c r="A117" t="s">
        <v>104</v>
      </c>
      <c r="B117">
        <v>48</v>
      </c>
      <c r="C117" t="s">
        <v>108</v>
      </c>
      <c r="D117">
        <v>125</v>
      </c>
      <c r="E117">
        <v>2</v>
      </c>
      <c r="F117">
        <v>103.19143360651979</v>
      </c>
    </row>
    <row r="118" spans="1:6">
      <c r="A118" t="s">
        <v>104</v>
      </c>
      <c r="B118">
        <v>48</v>
      </c>
      <c r="C118" t="s">
        <v>108</v>
      </c>
      <c r="D118">
        <v>125</v>
      </c>
      <c r="E118">
        <v>3</v>
      </c>
      <c r="F118">
        <v>103.85753031583498</v>
      </c>
    </row>
    <row r="119" spans="1:6">
      <c r="A119" t="s">
        <v>104</v>
      </c>
      <c r="B119">
        <v>48</v>
      </c>
      <c r="C119" t="s">
        <v>108</v>
      </c>
      <c r="D119">
        <v>250</v>
      </c>
      <c r="E119">
        <v>1</v>
      </c>
      <c r="F119">
        <v>104.62107662978322</v>
      </c>
    </row>
    <row r="120" spans="1:6">
      <c r="A120" t="s">
        <v>104</v>
      </c>
      <c r="B120">
        <v>48</v>
      </c>
      <c r="C120" t="s">
        <v>108</v>
      </c>
      <c r="D120">
        <v>250</v>
      </c>
      <c r="E120">
        <v>2</v>
      </c>
      <c r="F120">
        <v>99.4945723026932</v>
      </c>
    </row>
    <row r="121" spans="1:6">
      <c r="A121" t="s">
        <v>104</v>
      </c>
      <c r="B121">
        <v>48</v>
      </c>
      <c r="C121" t="s">
        <v>108</v>
      </c>
      <c r="D121">
        <v>250</v>
      </c>
      <c r="E121">
        <v>3</v>
      </c>
      <c r="F121">
        <v>102.56054977955098</v>
      </c>
    </row>
    <row r="122" spans="1:6">
      <c r="A122" t="s">
        <v>104</v>
      </c>
      <c r="B122">
        <v>48</v>
      </c>
      <c r="C122" t="s">
        <v>108</v>
      </c>
      <c r="D122">
        <v>500</v>
      </c>
      <c r="E122">
        <v>1</v>
      </c>
      <c r="F122">
        <v>89.240253401728225</v>
      </c>
    </row>
    <row r="123" spans="1:6">
      <c r="A123" t="s">
        <v>104</v>
      </c>
      <c r="B123">
        <v>48</v>
      </c>
      <c r="C123" t="s">
        <v>108</v>
      </c>
      <c r="D123">
        <v>500</v>
      </c>
      <c r="E123">
        <v>2</v>
      </c>
      <c r="F123">
        <v>88.499636406517169</v>
      </c>
    </row>
    <row r="124" spans="1:6">
      <c r="A124" t="s">
        <v>104</v>
      </c>
      <c r="B124">
        <v>48</v>
      </c>
      <c r="C124" t="s">
        <v>108</v>
      </c>
      <c r="D124">
        <v>500</v>
      </c>
      <c r="E124">
        <v>3</v>
      </c>
      <c r="F124">
        <v>87.748209875330019</v>
      </c>
    </row>
    <row r="125" spans="1:6">
      <c r="A125" t="s">
        <v>104</v>
      </c>
      <c r="B125">
        <v>48</v>
      </c>
      <c r="C125" t="s">
        <v>108</v>
      </c>
      <c r="D125">
        <v>1000</v>
      </c>
      <c r="E125">
        <v>1</v>
      </c>
      <c r="F125">
        <v>0.65676120097220314</v>
      </c>
    </row>
    <row r="126" spans="1:6">
      <c r="A126" t="s">
        <v>104</v>
      </c>
      <c r="B126">
        <v>48</v>
      </c>
      <c r="C126" t="s">
        <v>108</v>
      </c>
      <c r="D126">
        <v>1000</v>
      </c>
      <c r="E126">
        <v>2</v>
      </c>
      <c r="F126">
        <v>0.57290540673335821</v>
      </c>
    </row>
    <row r="127" spans="1:6">
      <c r="A127" t="s">
        <v>104</v>
      </c>
      <c r="B127">
        <v>48</v>
      </c>
      <c r="C127" t="s">
        <v>108</v>
      </c>
      <c r="D127">
        <v>1000</v>
      </c>
      <c r="E127">
        <v>3</v>
      </c>
      <c r="F127">
        <v>0.75683129917519965</v>
      </c>
    </row>
    <row r="128" spans="1:6">
      <c r="A128" t="s">
        <v>109</v>
      </c>
      <c r="B128">
        <v>48</v>
      </c>
      <c r="C128" t="s">
        <v>49</v>
      </c>
      <c r="D128">
        <v>0</v>
      </c>
      <c r="E128">
        <v>1</v>
      </c>
      <c r="F128">
        <v>98.794861780150157</v>
      </c>
    </row>
    <row r="129" spans="1:6">
      <c r="A129" t="s">
        <v>109</v>
      </c>
      <c r="B129">
        <v>48</v>
      </c>
      <c r="C129" t="s">
        <v>49</v>
      </c>
      <c r="D129">
        <v>0</v>
      </c>
      <c r="E129">
        <v>2</v>
      </c>
      <c r="F129">
        <v>100.46066050427463</v>
      </c>
    </row>
    <row r="130" spans="1:6">
      <c r="A130" t="s">
        <v>109</v>
      </c>
      <c r="B130">
        <v>48</v>
      </c>
      <c r="C130" t="s">
        <v>49</v>
      </c>
      <c r="D130">
        <v>0</v>
      </c>
      <c r="E130">
        <v>3</v>
      </c>
      <c r="F130">
        <v>100.74447771557521</v>
      </c>
    </row>
    <row r="131" spans="1:6">
      <c r="A131" t="s">
        <v>109</v>
      </c>
      <c r="B131">
        <v>48</v>
      </c>
      <c r="C131" t="s">
        <v>49</v>
      </c>
      <c r="D131">
        <v>31.25</v>
      </c>
      <c r="E131">
        <v>1</v>
      </c>
      <c r="F131">
        <v>96.087748991016795</v>
      </c>
    </row>
    <row r="132" spans="1:6">
      <c r="A132" t="s">
        <v>109</v>
      </c>
      <c r="B132">
        <v>48</v>
      </c>
      <c r="C132" t="s">
        <v>49</v>
      </c>
      <c r="D132">
        <v>31.25</v>
      </c>
      <c r="E132">
        <v>2</v>
      </c>
      <c r="F132">
        <v>94.481946795122155</v>
      </c>
    </row>
    <row r="133" spans="1:6">
      <c r="A133" t="s">
        <v>109</v>
      </c>
      <c r="B133">
        <v>48</v>
      </c>
      <c r="C133" t="s">
        <v>49</v>
      </c>
      <c r="D133">
        <v>31.25</v>
      </c>
      <c r="E133">
        <v>3</v>
      </c>
      <c r="F133">
        <v>95.067265547020781</v>
      </c>
    </row>
    <row r="134" spans="1:6">
      <c r="A134" t="s">
        <v>109</v>
      </c>
      <c r="B134">
        <v>48</v>
      </c>
      <c r="C134" t="s">
        <v>49</v>
      </c>
      <c r="D134">
        <v>62.5</v>
      </c>
      <c r="E134">
        <v>1</v>
      </c>
      <c r="F134">
        <v>91.45347827973788</v>
      </c>
    </row>
    <row r="135" spans="1:6">
      <c r="A135" t="s">
        <v>109</v>
      </c>
      <c r="B135">
        <v>48</v>
      </c>
      <c r="C135" t="s">
        <v>49</v>
      </c>
      <c r="D135">
        <v>62.5</v>
      </c>
      <c r="E135">
        <v>2</v>
      </c>
      <c r="F135">
        <v>94.911686846330781</v>
      </c>
    </row>
    <row r="136" spans="1:6">
      <c r="A136" t="s">
        <v>109</v>
      </c>
      <c r="B136">
        <v>48</v>
      </c>
      <c r="C136" t="s">
        <v>49</v>
      </c>
      <c r="D136">
        <v>62.5</v>
      </c>
      <c r="E136">
        <v>3</v>
      </c>
      <c r="F136">
        <v>98.295577832747469</v>
      </c>
    </row>
    <row r="137" spans="1:6">
      <c r="A137" t="s">
        <v>109</v>
      </c>
      <c r="B137">
        <v>48</v>
      </c>
      <c r="C137" t="s">
        <v>49</v>
      </c>
      <c r="D137">
        <v>125</v>
      </c>
      <c r="E137">
        <v>1</v>
      </c>
      <c r="F137">
        <v>93.544894327995493</v>
      </c>
    </row>
    <row r="138" spans="1:6">
      <c r="A138" t="s">
        <v>109</v>
      </c>
      <c r="B138">
        <v>48</v>
      </c>
      <c r="C138" t="s">
        <v>49</v>
      </c>
      <c r="D138">
        <v>125</v>
      </c>
      <c r="E138">
        <v>2</v>
      </c>
      <c r="F138">
        <v>93.689081282819075</v>
      </c>
    </row>
    <row r="139" spans="1:6">
      <c r="A139" t="s">
        <v>109</v>
      </c>
      <c r="B139">
        <v>48</v>
      </c>
      <c r="C139" t="s">
        <v>49</v>
      </c>
      <c r="D139">
        <v>125</v>
      </c>
      <c r="E139">
        <v>3</v>
      </c>
      <c r="F139">
        <v>94.513626697912599</v>
      </c>
    </row>
    <row r="140" spans="1:6">
      <c r="A140" t="s">
        <v>109</v>
      </c>
      <c r="B140">
        <v>48</v>
      </c>
      <c r="C140" t="s">
        <v>49</v>
      </c>
      <c r="D140">
        <v>250</v>
      </c>
      <c r="E140">
        <v>1</v>
      </c>
      <c r="F140">
        <v>88.944039404591408</v>
      </c>
    </row>
    <row r="141" spans="1:6">
      <c r="A141" t="s">
        <v>109</v>
      </c>
      <c r="B141">
        <v>48</v>
      </c>
      <c r="C141" t="s">
        <v>49</v>
      </c>
      <c r="D141">
        <v>250</v>
      </c>
      <c r="E141">
        <v>2</v>
      </c>
      <c r="F141">
        <v>90.572516599401126</v>
      </c>
    </row>
    <row r="142" spans="1:6">
      <c r="A142" t="s">
        <v>109</v>
      </c>
      <c r="B142">
        <v>48</v>
      </c>
      <c r="C142" t="s">
        <v>49</v>
      </c>
      <c r="D142">
        <v>250</v>
      </c>
      <c r="E142">
        <v>3</v>
      </c>
      <c r="F142">
        <v>91.813023477845775</v>
      </c>
    </row>
    <row r="143" spans="1:6">
      <c r="A143" t="s">
        <v>109</v>
      </c>
      <c r="B143">
        <v>48</v>
      </c>
      <c r="C143" t="s">
        <v>49</v>
      </c>
      <c r="D143">
        <v>500</v>
      </c>
      <c r="E143">
        <v>1</v>
      </c>
      <c r="F143">
        <v>85.448400815865995</v>
      </c>
    </row>
    <row r="144" spans="1:6">
      <c r="A144" t="s">
        <v>109</v>
      </c>
      <c r="B144">
        <v>48</v>
      </c>
      <c r="C144" t="s">
        <v>49</v>
      </c>
      <c r="D144">
        <v>500</v>
      </c>
      <c r="E144">
        <v>2</v>
      </c>
      <c r="F144">
        <v>88.568871240723865</v>
      </c>
    </row>
    <row r="145" spans="1:6">
      <c r="A145" t="s">
        <v>109</v>
      </c>
      <c r="B145">
        <v>48</v>
      </c>
      <c r="C145" t="s">
        <v>49</v>
      </c>
      <c r="D145">
        <v>500</v>
      </c>
      <c r="E145">
        <v>3</v>
      </c>
      <c r="F145">
        <v>89.511673827192638</v>
      </c>
    </row>
    <row r="146" spans="1:6">
      <c r="A146" t="s">
        <v>109</v>
      </c>
      <c r="B146">
        <v>48</v>
      </c>
      <c r="C146" t="s">
        <v>49</v>
      </c>
      <c r="D146">
        <v>1000</v>
      </c>
      <c r="E146">
        <v>1</v>
      </c>
      <c r="F146">
        <v>71.809117736405852</v>
      </c>
    </row>
    <row r="147" spans="1:6">
      <c r="A147" t="s">
        <v>109</v>
      </c>
      <c r="B147">
        <v>48</v>
      </c>
      <c r="C147" t="s">
        <v>49</v>
      </c>
      <c r="D147">
        <v>1000</v>
      </c>
      <c r="E147">
        <v>2</v>
      </c>
      <c r="F147">
        <v>73.909755674174377</v>
      </c>
    </row>
    <row r="148" spans="1:6">
      <c r="A148" t="s">
        <v>109</v>
      </c>
      <c r="B148">
        <v>48</v>
      </c>
      <c r="C148" t="s">
        <v>49</v>
      </c>
      <c r="D148">
        <v>1000</v>
      </c>
      <c r="E148">
        <v>3</v>
      </c>
      <c r="F148">
        <v>74.6436010936076</v>
      </c>
    </row>
    <row r="149" spans="1:6">
      <c r="A149" t="s">
        <v>109</v>
      </c>
      <c r="B149">
        <v>48</v>
      </c>
      <c r="C149" t="s">
        <v>108</v>
      </c>
      <c r="D149">
        <v>0</v>
      </c>
      <c r="E149">
        <v>1</v>
      </c>
      <c r="F149">
        <v>98.794861780150157</v>
      </c>
    </row>
    <row r="150" spans="1:6">
      <c r="A150" t="s">
        <v>109</v>
      </c>
      <c r="B150">
        <v>48</v>
      </c>
      <c r="C150" t="s">
        <v>108</v>
      </c>
      <c r="D150">
        <v>0</v>
      </c>
      <c r="E150">
        <v>2</v>
      </c>
      <c r="F150">
        <v>100.46066050427463</v>
      </c>
    </row>
    <row r="151" spans="1:6">
      <c r="A151" t="s">
        <v>109</v>
      </c>
      <c r="B151">
        <v>48</v>
      </c>
      <c r="C151" t="s">
        <v>108</v>
      </c>
      <c r="D151">
        <v>0</v>
      </c>
      <c r="E151">
        <v>3</v>
      </c>
      <c r="F151">
        <v>100.74447771557521</v>
      </c>
    </row>
    <row r="152" spans="1:6">
      <c r="A152" t="s">
        <v>109</v>
      </c>
      <c r="B152">
        <v>48</v>
      </c>
      <c r="C152" t="s">
        <v>108</v>
      </c>
      <c r="D152">
        <v>31.25</v>
      </c>
      <c r="E152">
        <v>1</v>
      </c>
      <c r="F152">
        <v>96.423968233302958</v>
      </c>
    </row>
    <row r="153" spans="1:6">
      <c r="A153" t="s">
        <v>109</v>
      </c>
      <c r="B153">
        <v>48</v>
      </c>
      <c r="C153" t="s">
        <v>108</v>
      </c>
      <c r="D153">
        <v>31.25</v>
      </c>
      <c r="E153">
        <v>2</v>
      </c>
      <c r="F153">
        <v>98.25369960508614</v>
      </c>
    </row>
    <row r="154" spans="1:6">
      <c r="A154" t="s">
        <v>109</v>
      </c>
      <c r="B154">
        <v>48</v>
      </c>
      <c r="C154" t="s">
        <v>108</v>
      </c>
      <c r="D154">
        <v>31.25</v>
      </c>
      <c r="E154">
        <v>3</v>
      </c>
      <c r="F154">
        <v>99.863516035238462</v>
      </c>
    </row>
    <row r="155" spans="1:6">
      <c r="A155" t="s">
        <v>109</v>
      </c>
      <c r="B155">
        <v>48</v>
      </c>
      <c r="C155" t="s">
        <v>108</v>
      </c>
      <c r="D155">
        <v>62.5</v>
      </c>
      <c r="E155">
        <v>1</v>
      </c>
      <c r="F155">
        <v>98.259449724428237</v>
      </c>
    </row>
    <row r="156" spans="1:6">
      <c r="A156" t="s">
        <v>109</v>
      </c>
      <c r="B156">
        <v>48</v>
      </c>
      <c r="C156" t="s">
        <v>108</v>
      </c>
      <c r="D156">
        <v>62.5</v>
      </c>
      <c r="E156">
        <v>2</v>
      </c>
      <c r="F156">
        <v>100.65692401163042</v>
      </c>
    </row>
    <row r="157" spans="1:6">
      <c r="A157" t="s">
        <v>109</v>
      </c>
      <c r="B157">
        <v>48</v>
      </c>
      <c r="C157" t="s">
        <v>108</v>
      </c>
      <c r="D157">
        <v>62.5</v>
      </c>
      <c r="E157">
        <v>3</v>
      </c>
      <c r="F157">
        <v>105.21058455930216</v>
      </c>
    </row>
    <row r="158" spans="1:6">
      <c r="A158" t="s">
        <v>109</v>
      </c>
      <c r="B158">
        <v>48</v>
      </c>
      <c r="C158" t="s">
        <v>108</v>
      </c>
      <c r="D158">
        <v>125</v>
      </c>
      <c r="E158">
        <v>1</v>
      </c>
      <c r="F158">
        <v>99.101570976001383</v>
      </c>
    </row>
    <row r="159" spans="1:6">
      <c r="A159" t="s">
        <v>109</v>
      </c>
      <c r="B159">
        <v>48</v>
      </c>
      <c r="C159" t="s">
        <v>108</v>
      </c>
      <c r="D159">
        <v>125</v>
      </c>
      <c r="E159">
        <v>2</v>
      </c>
      <c r="F159">
        <v>97.531462917154883</v>
      </c>
    </row>
    <row r="160" spans="1:6">
      <c r="A160" t="s">
        <v>109</v>
      </c>
      <c r="B160">
        <v>48</v>
      </c>
      <c r="C160" t="s">
        <v>108</v>
      </c>
      <c r="D160">
        <v>125</v>
      </c>
      <c r="E160">
        <v>3</v>
      </c>
      <c r="F160">
        <v>98.410471726771689</v>
      </c>
    </row>
    <row r="161" spans="1:6">
      <c r="A161" t="s">
        <v>109</v>
      </c>
      <c r="B161">
        <v>48</v>
      </c>
      <c r="C161" t="s">
        <v>108</v>
      </c>
      <c r="D161">
        <v>250</v>
      </c>
      <c r="E161">
        <v>1</v>
      </c>
      <c r="F161">
        <v>98.376513474807965</v>
      </c>
    </row>
    <row r="162" spans="1:6">
      <c r="A162" t="s">
        <v>109</v>
      </c>
      <c r="B162">
        <v>48</v>
      </c>
      <c r="C162" t="s">
        <v>108</v>
      </c>
      <c r="D162">
        <v>250</v>
      </c>
      <c r="E162">
        <v>2</v>
      </c>
      <c r="F162">
        <v>101.15501453803759</v>
      </c>
    </row>
    <row r="163" spans="1:6">
      <c r="A163" t="s">
        <v>109</v>
      </c>
      <c r="B163">
        <v>48</v>
      </c>
      <c r="C163" t="s">
        <v>108</v>
      </c>
      <c r="D163">
        <v>250</v>
      </c>
      <c r="E163">
        <v>3</v>
      </c>
      <c r="F163">
        <v>102.13351126155447</v>
      </c>
    </row>
    <row r="164" spans="1:6">
      <c r="A164" t="s">
        <v>109</v>
      </c>
      <c r="B164">
        <v>48</v>
      </c>
      <c r="C164" t="s">
        <v>108</v>
      </c>
      <c r="D164">
        <v>500</v>
      </c>
      <c r="E164">
        <v>1</v>
      </c>
      <c r="F164">
        <v>95.351408236774731</v>
      </c>
    </row>
    <row r="165" spans="1:6">
      <c r="A165" t="s">
        <v>109</v>
      </c>
      <c r="B165">
        <v>48</v>
      </c>
      <c r="C165" t="s">
        <v>108</v>
      </c>
      <c r="D165">
        <v>500</v>
      </c>
      <c r="E165">
        <v>2</v>
      </c>
      <c r="F165">
        <v>95.756520418348302</v>
      </c>
    </row>
    <row r="166" spans="1:6">
      <c r="A166" t="s">
        <v>109</v>
      </c>
      <c r="B166">
        <v>48</v>
      </c>
      <c r="C166" t="s">
        <v>108</v>
      </c>
      <c r="D166">
        <v>500</v>
      </c>
      <c r="E166">
        <v>3</v>
      </c>
      <c r="F166">
        <v>97.425465434188254</v>
      </c>
    </row>
    <row r="167" spans="1:6">
      <c r="A167" t="s">
        <v>109</v>
      </c>
      <c r="B167">
        <v>48</v>
      </c>
      <c r="C167" t="s">
        <v>108</v>
      </c>
      <c r="D167">
        <v>1000</v>
      </c>
      <c r="E167">
        <v>1</v>
      </c>
      <c r="F167">
        <v>97.707546760404469</v>
      </c>
    </row>
    <row r="168" spans="1:6">
      <c r="A168" t="s">
        <v>109</v>
      </c>
      <c r="B168">
        <v>48</v>
      </c>
      <c r="C168" t="s">
        <v>108</v>
      </c>
      <c r="D168">
        <v>1000</v>
      </c>
      <c r="E168">
        <v>2</v>
      </c>
      <c r="F168">
        <v>99.363906609382454</v>
      </c>
    </row>
    <row r="169" spans="1:6">
      <c r="A169" t="s">
        <v>109</v>
      </c>
      <c r="B169">
        <v>48</v>
      </c>
      <c r="C169" t="s">
        <v>108</v>
      </c>
      <c r="D169">
        <v>1000</v>
      </c>
      <c r="E169">
        <v>3</v>
      </c>
      <c r="F169">
        <v>103.58406023521243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061419, 48h</vt:lpstr>
      <vt:lpstr>061719, 24h</vt:lpstr>
      <vt:lpstr>061819, 48h</vt:lpstr>
      <vt:lpstr>062119, 48h</vt:lpstr>
      <vt:lpstr>070919, 24h</vt:lpstr>
      <vt:lpstr>071019 ,48h</vt:lpstr>
      <vt:lpstr>081619, 24h</vt:lpstr>
      <vt:lpstr>081618, 48h</vt:lpstr>
      <vt:lpstr>Summary</vt:lpstr>
    </vt:vector>
  </TitlesOfParts>
  <Company>UT Southwestern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Hulleman</dc:creator>
  <cp:lastModifiedBy>Yusuf Tamer</cp:lastModifiedBy>
  <dcterms:created xsi:type="dcterms:W3CDTF">2019-08-15T23:07:07Z</dcterms:created>
  <dcterms:modified xsi:type="dcterms:W3CDTF">2020-06-09T18:13:55Z</dcterms:modified>
</cp:coreProperties>
</file>