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440" windowWidth="25600" windowHeight="13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O7" i="1"/>
  <c r="P7" i="1"/>
  <c r="O6" i="1"/>
  <c r="P6" i="1"/>
  <c r="O5" i="1"/>
  <c r="P5" i="1"/>
  <c r="O4" i="1"/>
  <c r="P4" i="1"/>
  <c r="O3" i="1"/>
  <c r="P3" i="1"/>
  <c r="O2" i="1"/>
  <c r="P2" i="1"/>
</calcChain>
</file>

<file path=xl/sharedStrings.xml><?xml version="1.0" encoding="utf-8"?>
<sst xmlns="http://schemas.openxmlformats.org/spreadsheetml/2006/main" count="43" uniqueCount="35">
  <si>
    <t>Text</t>
  </si>
  <si>
    <t>Date</t>
  </si>
  <si>
    <t>Sample</t>
  </si>
  <si>
    <t>collector</t>
  </si>
  <si>
    <t>mound</t>
  </si>
  <si>
    <t>ng/uL</t>
  </si>
  <si>
    <t>A260/280</t>
  </si>
  <si>
    <t>A260/230</t>
  </si>
  <si>
    <t>weight (g)</t>
  </si>
  <si>
    <t>DNA ID</t>
  </si>
  <si>
    <t>Date DNA extracted</t>
  </si>
  <si>
    <t>comment</t>
  </si>
  <si>
    <t>seqID_16S</t>
  </si>
  <si>
    <t>seqID_ITS</t>
  </si>
  <si>
    <t>seq_dilution_uL_sample</t>
  </si>
  <si>
    <t>seq_dilution_uL_water</t>
  </si>
  <si>
    <t>concentration_sent_for_sequencing</t>
  </si>
  <si>
    <t>volume_sent_for_sequencing</t>
  </si>
  <si>
    <t>MCHNA5</t>
  </si>
  <si>
    <t>MD-TAWI 5298</t>
  </si>
  <si>
    <t>MD</t>
  </si>
  <si>
    <t>3A</t>
  </si>
  <si>
    <t>MCHNA</t>
  </si>
  <si>
    <t>PH-MITALI 4862</t>
  </si>
  <si>
    <t>PH</t>
  </si>
  <si>
    <t>1A</t>
  </si>
  <si>
    <t>5N2MA 4862</t>
  </si>
  <si>
    <t>MA</t>
  </si>
  <si>
    <t>unknown :C</t>
  </si>
  <si>
    <t>2T</t>
  </si>
  <si>
    <t>MCHWA</t>
  </si>
  <si>
    <t>PH-MITALI 5300</t>
  </si>
  <si>
    <t>2A</t>
  </si>
  <si>
    <t>1B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</si>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</sst>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14" fontId="0" fillId="0" borderId="0" xfId="0" applyNumberFormat="1" applyFont="1"/>
    <xf numFmtId="2" fontId="1" fillId="0" borderId="0" xfId="0" applyNumberFormat="1" applyFo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8"/>
  <sheetViews>
    <sheetView tabSelected="1" topLeftCell="F1" workbookViewId="0">
      <selection activeCell="N2" sqref="N2:N7"/>
    </sheetView>
  </sheetViews>
  <sheetFormatPr baseColWidth="10" defaultColWidth="13.5" defaultRowHeight="15" customHeight="1" x14ac:dyDescent="0"/>
  <cols>
    <col min="1" max="2" width="10.5" customWidth="1"/>
    <col min="3" max="3" width="14.33203125" customWidth="1"/>
    <col min="4" max="10" width="10.5" customWidth="1"/>
    <col min="11" max="11" width="14.6640625" customWidth="1"/>
    <col min="12" max="14" width="10.5" customWidth="1"/>
    <col min="15" max="15" width="17.83203125" customWidth="1"/>
    <col min="16" max="16" width="16.83203125" customWidth="1"/>
    <col min="17" max="26" width="10.5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18</v>
      </c>
      <c r="B2" s="3">
        <v>41650</v>
      </c>
      <c r="C2" s="1" t="s">
        <v>19</v>
      </c>
      <c r="D2" s="2" t="s">
        <v>20</v>
      </c>
      <c r="E2" s="2">
        <v>5298</v>
      </c>
      <c r="F2" s="2">
        <v>15.3</v>
      </c>
      <c r="G2" s="2">
        <v>2.5299999999999998</v>
      </c>
      <c r="H2" s="2">
        <v>2.6</v>
      </c>
      <c r="I2" s="2">
        <v>4.2000000000000003E-2</v>
      </c>
      <c r="J2" s="2" t="s">
        <v>21</v>
      </c>
      <c r="M2" t="str">
        <f>CONCATENATE("16S_T_",J2)</f>
        <v>16S_T_3A</v>
      </c>
      <c r="N2" t="str">
        <f>CONCATENATE("ITS_T_",J2)</f>
        <v>ITS_T_3A</v>
      </c>
      <c r="O2" s="4">
        <f t="shared" ref="O2:O7" si="0">10*50/F2</f>
        <v>32.679738562091501</v>
      </c>
      <c r="P2" s="4">
        <f t="shared" ref="P2:P7" si="1">50-O2</f>
        <v>17.320261437908499</v>
      </c>
      <c r="Q2" s="2">
        <v>10</v>
      </c>
      <c r="R2" s="2">
        <v>25</v>
      </c>
    </row>
    <row r="3" spans="1:18">
      <c r="A3" s="1" t="s">
        <v>22</v>
      </c>
      <c r="B3" s="3">
        <v>41709</v>
      </c>
      <c r="C3" s="1" t="s">
        <v>23</v>
      </c>
      <c r="D3" s="2" t="s">
        <v>24</v>
      </c>
      <c r="E3" s="2">
        <v>4862</v>
      </c>
      <c r="F3" s="2">
        <v>14.9</v>
      </c>
      <c r="G3" s="2">
        <v>2.33</v>
      </c>
      <c r="H3" s="2">
        <v>1.87</v>
      </c>
      <c r="I3" s="2">
        <v>4.4999999999999998E-2</v>
      </c>
      <c r="J3" s="2" t="s">
        <v>25</v>
      </c>
      <c r="M3" t="str">
        <f t="shared" ref="M3:M7" si="2">CONCATENATE("16S_T_",J3)</f>
        <v>16S_T_1A</v>
      </c>
      <c r="N3" t="str">
        <f t="shared" ref="N3:N7" si="3">CONCATENATE("ITS_T_",J3)</f>
        <v>ITS_T_1A</v>
      </c>
      <c r="O3" s="4">
        <f t="shared" si="0"/>
        <v>33.557046979865774</v>
      </c>
      <c r="P3" s="4">
        <f t="shared" si="1"/>
        <v>16.442953020134226</v>
      </c>
      <c r="Q3" s="2">
        <v>10</v>
      </c>
      <c r="R3" s="2">
        <v>25</v>
      </c>
    </row>
    <row r="4" spans="1:18">
      <c r="A4" s="1" t="s">
        <v>18</v>
      </c>
      <c r="B4" s="3">
        <v>41650</v>
      </c>
      <c r="C4" s="1" t="s">
        <v>26</v>
      </c>
      <c r="D4" s="2" t="s">
        <v>27</v>
      </c>
      <c r="E4" s="2">
        <v>4862</v>
      </c>
      <c r="F4" s="2">
        <v>38.4</v>
      </c>
      <c r="G4" s="2">
        <v>1.19</v>
      </c>
      <c r="H4" s="2">
        <v>1.1399999999999999</v>
      </c>
      <c r="I4" s="5" t="s">
        <v>28</v>
      </c>
      <c r="J4" s="5" t="s">
        <v>29</v>
      </c>
      <c r="M4" t="str">
        <f t="shared" si="2"/>
        <v>16S_T_2T</v>
      </c>
      <c r="N4" t="str">
        <f t="shared" si="3"/>
        <v>ITS_T_2T</v>
      </c>
      <c r="O4" s="4">
        <f t="shared" si="0"/>
        <v>13.020833333333334</v>
      </c>
      <c r="P4" s="4">
        <f t="shared" si="1"/>
        <v>36.979166666666664</v>
      </c>
      <c r="Q4" s="2">
        <v>10</v>
      </c>
      <c r="R4" s="2">
        <v>25</v>
      </c>
    </row>
    <row r="5" spans="1:18">
      <c r="A5" s="1" t="s">
        <v>30</v>
      </c>
      <c r="B5" s="3">
        <v>41709</v>
      </c>
      <c r="C5" s="1" t="s">
        <v>31</v>
      </c>
      <c r="D5" s="2" t="s">
        <v>24</v>
      </c>
      <c r="E5" s="2">
        <v>5300</v>
      </c>
      <c r="F5" s="2">
        <v>24.9</v>
      </c>
      <c r="G5" s="2">
        <v>2.25</v>
      </c>
      <c r="H5" s="2">
        <v>2.14</v>
      </c>
      <c r="I5" s="2">
        <v>4.2999999999999997E-2</v>
      </c>
      <c r="J5" s="2" t="s">
        <v>32</v>
      </c>
      <c r="M5" t="str">
        <f t="shared" si="2"/>
        <v>16S_T_2A</v>
      </c>
      <c r="N5" t="str">
        <f t="shared" si="3"/>
        <v>ITS_T_2A</v>
      </c>
      <c r="O5" s="4">
        <f t="shared" si="0"/>
        <v>20.080321285140563</v>
      </c>
      <c r="P5" s="4">
        <f t="shared" si="1"/>
        <v>29.919678714859437</v>
      </c>
      <c r="Q5" s="2">
        <v>10</v>
      </c>
      <c r="R5" s="2">
        <v>25</v>
      </c>
    </row>
    <row r="6" spans="1:18">
      <c r="A6" s="1" t="s">
        <v>22</v>
      </c>
      <c r="B6" s="3">
        <v>41709</v>
      </c>
      <c r="C6" s="1" t="s">
        <v>23</v>
      </c>
      <c r="D6" s="2" t="s">
        <v>24</v>
      </c>
      <c r="E6" s="2">
        <v>4862</v>
      </c>
      <c r="F6" s="2">
        <v>27</v>
      </c>
      <c r="G6" s="2">
        <v>2.0499999999999998</v>
      </c>
      <c r="H6" s="2">
        <v>1.85</v>
      </c>
      <c r="I6" s="2">
        <v>5.2999999999999999E-2</v>
      </c>
      <c r="J6" s="2" t="s">
        <v>33</v>
      </c>
      <c r="M6" t="str">
        <f t="shared" si="2"/>
        <v>16S_T_1B</v>
      </c>
      <c r="N6" t="str">
        <f t="shared" si="3"/>
        <v>ITS_T_1B</v>
      </c>
      <c r="O6" s="4">
        <f t="shared" si="0"/>
        <v>18.518518518518519</v>
      </c>
      <c r="P6" s="4">
        <f t="shared" si="1"/>
        <v>31.481481481481481</v>
      </c>
      <c r="Q6" s="2">
        <v>10</v>
      </c>
      <c r="R6" s="2">
        <v>25</v>
      </c>
    </row>
    <row r="7" spans="1:18">
      <c r="A7" s="1" t="s">
        <v>30</v>
      </c>
      <c r="B7" s="3">
        <v>41709</v>
      </c>
      <c r="C7" s="1" t="s">
        <v>31</v>
      </c>
      <c r="D7" s="2" t="s">
        <v>24</v>
      </c>
      <c r="E7" s="2">
        <v>5300</v>
      </c>
      <c r="F7" s="2">
        <v>11.2</v>
      </c>
      <c r="G7" s="2">
        <v>2.57</v>
      </c>
      <c r="H7" s="2">
        <v>2.15</v>
      </c>
      <c r="I7" s="2">
        <v>3.6999999999999998E-2</v>
      </c>
      <c r="J7" s="2" t="s">
        <v>34</v>
      </c>
      <c r="M7" t="str">
        <f t="shared" si="2"/>
        <v>16S_T_2B</v>
      </c>
      <c r="N7" t="str">
        <f t="shared" si="3"/>
        <v>ITS_T_2B</v>
      </c>
      <c r="O7" s="4">
        <f t="shared" si="0"/>
        <v>44.642857142857146</v>
      </c>
      <c r="P7" s="4">
        <f t="shared" si="1"/>
        <v>5.3571428571428541</v>
      </c>
      <c r="Q7" s="2">
        <v>10</v>
      </c>
      <c r="R7" s="2">
        <v>25</v>
      </c>
    </row>
    <row r="8" spans="1:18">
      <c r="C8" s="1"/>
    </row>
    <row r="9" spans="1:18">
      <c r="C9" s="1"/>
    </row>
    <row r="10" spans="1:18">
      <c r="C10" s="1"/>
    </row>
    <row r="11" spans="1:18">
      <c r="C11" s="1"/>
    </row>
    <row r="12" spans="1:18">
      <c r="C12" s="1"/>
    </row>
    <row r="13" spans="1:18">
      <c r="C13" s="1"/>
    </row>
    <row r="14" spans="1:18">
      <c r="C14" s="1"/>
    </row>
    <row r="15" spans="1:18">
      <c r="C15" s="1"/>
    </row>
    <row r="16" spans="1:18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Davenport</cp:lastModifiedBy>
  <dcterms:modified xsi:type="dcterms:W3CDTF">2016-06-16T13:44:24Z</dcterms:modified>
</cp:coreProperties>
</file>