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iel\Google Drive\Erdélyi Dániel\Doktori\Alaa\"/>
    </mc:Choice>
  </mc:AlternateContent>
  <xr:revisionPtr revIDLastSave="0" documentId="13_ncr:1_{475739D2-5F62-49F4-BD92-1E36144D4BEC}" xr6:coauthVersionLast="46" xr6:coauthVersionMax="46" xr10:uidLastSave="{00000000-0000-0000-0000-000000000000}"/>
  <bookViews>
    <workbookView xWindow="-27240" yWindow="-10650" windowWidth="21600" windowHeight="11385" activeTab="5" xr2:uid="{00000000-000D-0000-FFFF-FFFF00000000}"/>
  </bookViews>
  <sheets>
    <sheet name="Summary" sheetId="1" r:id="rId1"/>
    <sheet name="set1" sheetId="2" r:id="rId2"/>
    <sheet name="valid1" sheetId="3" r:id="rId3"/>
    <sheet name="set2" sheetId="4" r:id="rId4"/>
    <sheet name="valid2" sheetId="5" r:id="rId5"/>
    <sheet name="final" sheetId="7" r:id="rId6"/>
    <sheet name="point valid" sheetId="6" r:id="rId7"/>
  </sheets>
  <definedNames>
    <definedName name="_xlcn.WorksheetConnection_SummaryD1F57" hidden="1">Summary!$D$1:$F$57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ummary!$D$1:$F$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ikyA+Kh/623ygLyKUD+lS0klut4w=="/>
    </ext>
  </extLst>
</workbook>
</file>

<file path=xl/calcChain.xml><?xml version="1.0" encoding="utf-8"?>
<calcChain xmlns="http://schemas.openxmlformats.org/spreadsheetml/2006/main">
  <c r="G59" i="1" l="1"/>
  <c r="H59" i="1"/>
  <c r="G60" i="1"/>
  <c r="H60" i="1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H5" i="5"/>
  <c r="G5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H2" i="4"/>
  <c r="G2" i="4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H5" i="3"/>
  <c r="G5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H2" i="2"/>
  <c r="G2" i="2"/>
  <c r="F60" i="1" l="1"/>
  <c r="F59" i="1"/>
  <c r="E60" i="1"/>
  <c r="E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B53C0-1E53-48EE-86F0-3E17056B9DD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0EC976-AF5B-47E5-9620-D730A4D77727}" name="WorksheetConnection_Summary!$D$1:$F$5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ummaryD1F57"/>
        </x15:connection>
      </ext>
    </extLst>
  </connection>
</connections>
</file>

<file path=xl/sharedStrings.xml><?xml version="1.0" encoding="utf-8"?>
<sst xmlns="http://schemas.openxmlformats.org/spreadsheetml/2006/main" count="712" uniqueCount="112">
  <si>
    <t>Valid. Categ.</t>
  </si>
  <si>
    <t>Country</t>
  </si>
  <si>
    <t>WMO Code</t>
  </si>
  <si>
    <t>Site</t>
  </si>
  <si>
    <t>Latitude</t>
  </si>
  <si>
    <t>Longitude</t>
  </si>
  <si>
    <t>Altitude</t>
  </si>
  <si>
    <t>All time O</t>
  </si>
  <si>
    <t>All time H</t>
  </si>
  <si>
    <t>Focus period O</t>
  </si>
  <si>
    <t>Focus period H</t>
  </si>
  <si>
    <t>RMA slope</t>
  </si>
  <si>
    <t>RMA intercept</t>
  </si>
  <si>
    <t>r2</t>
  </si>
  <si>
    <t>p</t>
  </si>
  <si>
    <t>Nr of pairs (O,H)</t>
  </si>
  <si>
    <t>Nr of Months</t>
  </si>
  <si>
    <t>Data from how many years</t>
  </si>
  <si>
    <t>QC</t>
  </si>
  <si>
    <t>ALGERIA</t>
  </si>
  <si>
    <t>ALGIERS-CN</t>
  </si>
  <si>
    <t>EGYPT</t>
  </si>
  <si>
    <t>SIDI BARRANI</t>
  </si>
  <si>
    <t>MOROCCO</t>
  </si>
  <si>
    <t>FES SAIS</t>
  </si>
  <si>
    <t>TURKEY</t>
  </si>
  <si>
    <t>EDIRNE</t>
  </si>
  <si>
    <t>SPAIN</t>
  </si>
  <si>
    <t>CACERES TRUJILLO</t>
  </si>
  <si>
    <t>ADANA</t>
  </si>
  <si>
    <t>CIUDAD REAL</t>
  </si>
  <si>
    <t>VALLADOLID</t>
  </si>
  <si>
    <t>TUNISIA</t>
  </si>
  <si>
    <t>SFAX</t>
  </si>
  <si>
    <t>CROATIA</t>
  </si>
  <si>
    <t>Merged Sića &amp; Oltari &amp; Cirkvena &amp; ZAVIZAN-VELEBIT</t>
  </si>
  <si>
    <t>GREECE</t>
  </si>
  <si>
    <t>ATHENS-PENDELI</t>
  </si>
  <si>
    <t>ATHENS-THISSION</t>
  </si>
  <si>
    <t>MURCIA</t>
  </si>
  <si>
    <t>PORTUGAL</t>
  </si>
  <si>
    <t>PORTO</t>
  </si>
  <si>
    <t>PORTALEGRE</t>
  </si>
  <si>
    <t>ANTALYA</t>
  </si>
  <si>
    <t>PALMA DE MALLORCA (CMT)</t>
  </si>
  <si>
    <t>ZADAR</t>
  </si>
  <si>
    <t>GIBRALTAR</t>
  </si>
  <si>
    <t>DUBROVNIK</t>
  </si>
  <si>
    <t>ZARAGOZA AEROPUERTO</t>
  </si>
  <si>
    <t>MONACO</t>
  </si>
  <si>
    <t>ITALY</t>
  </si>
  <si>
    <t>ANCONA-MONTE D'AGO</t>
  </si>
  <si>
    <t>KOMIZA-VIS ISLAND</t>
  </si>
  <si>
    <t>THESSALONIKI</t>
  </si>
  <si>
    <t>FRANCE</t>
  </si>
  <si>
    <t>AVIGNON</t>
  </si>
  <si>
    <t>TORTOSA</t>
  </si>
  <si>
    <t>IZMIR</t>
  </si>
  <si>
    <t>TUNIS (CARTHAGE)</t>
  </si>
  <si>
    <t>GIRONA (COSTA BRAVA)</t>
  </si>
  <si>
    <t>LEON VIRGEN DEL CAMINO</t>
  </si>
  <si>
    <t>ANKARA (CENTRAL)</t>
  </si>
  <si>
    <t>SANTANDER</t>
  </si>
  <si>
    <t>ALMERIA AEROPUERTO</t>
  </si>
  <si>
    <t>HUNGARY</t>
  </si>
  <si>
    <t>Merged Met-B &amp; Met-Boda &amp; Met-Het &amp; Met-II.üz &amp; Met-Vüz &amp; Met-Z</t>
  </si>
  <si>
    <t>Zagreb Gric</t>
  </si>
  <si>
    <t>VALENCIA</t>
  </si>
  <si>
    <t>SERBIA</t>
  </si>
  <si>
    <t>Belgrade</t>
  </si>
  <si>
    <t>PATRAS</t>
  </si>
  <si>
    <t>LA CORUNA</t>
  </si>
  <si>
    <t>DRAIX</t>
  </si>
  <si>
    <t>SLOVENIA</t>
  </si>
  <si>
    <t>Merged Ljubljana–Bežigrad &amp; Ljubljana–IJS &amp; Ljubljana-reaktor</t>
  </si>
  <si>
    <t>Merged MORON BASE SEVILLA &amp; MORON DE LA FRONTERA</t>
  </si>
  <si>
    <t>PENHAS DOURADAS</t>
  </si>
  <si>
    <t>1, 2</t>
  </si>
  <si>
    <t>KOZINA</t>
  </si>
  <si>
    <t>PLITVICE</t>
  </si>
  <si>
    <t>PORTOROZ</t>
  </si>
  <si>
    <t>MADRID-RETIRO</t>
  </si>
  <si>
    <t>AUSTRIA</t>
  </si>
  <si>
    <t>Villacher  Alpe</t>
  </si>
  <si>
    <t>SWITZERLAND</t>
  </si>
  <si>
    <t>LOCARNO</t>
  </si>
  <si>
    <t xml:space="preserve">Forni di Sopra </t>
  </si>
  <si>
    <t>Merged Arco &amp; Riva del Garda</t>
  </si>
  <si>
    <t>Merged BOLOGNA (CNR) &amp; Bologna</t>
  </si>
  <si>
    <t>Turkey</t>
  </si>
  <si>
    <t>SINOP</t>
  </si>
  <si>
    <t>Merg BEYROUTH-Jeita MAPAS</t>
  </si>
  <si>
    <t>Merg YOHMOR-ARAMTA</t>
  </si>
  <si>
    <t>X</t>
  </si>
  <si>
    <t>Y</t>
  </si>
  <si>
    <t>IDW_p1</t>
  </si>
  <si>
    <t>intercept</t>
  </si>
  <si>
    <t>IDW_p2</t>
  </si>
  <si>
    <t>slope</t>
  </si>
  <si>
    <t>cross validation</t>
  </si>
  <si>
    <t>SE</t>
  </si>
  <si>
    <t>SE Predict</t>
  </si>
  <si>
    <t>set1</t>
  </si>
  <si>
    <t>set2</t>
  </si>
  <si>
    <t>A</t>
  </si>
  <si>
    <t>E</t>
  </si>
  <si>
    <t>R</t>
  </si>
  <si>
    <t>G</t>
  </si>
  <si>
    <t>B</t>
  </si>
  <si>
    <t>F</t>
  </si>
  <si>
    <t>C</t>
  </si>
  <si>
    <t>Clim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</si>
</sst>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7B7B7B"/>
        <bgColor rgb="FF7B7B7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1" fillId="3" borderId="10" xfId="0" applyFont="1" applyFill="1" applyBorder="1"/>
    <xf numFmtId="0" fontId="5" fillId="2" borderId="7" xfId="0" applyFont="1" applyFill="1" applyBorder="1" applyAlignment="1">
      <alignment vertical="center"/>
    </xf>
    <xf numFmtId="0" fontId="4" fillId="0" borderId="7" xfId="0" applyFont="1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11" fontId="1" fillId="0" borderId="8" xfId="0" applyNumberFormat="1" applyFont="1" applyBorder="1"/>
    <xf numFmtId="0" fontId="1" fillId="5" borderId="10" xfId="0" applyFont="1" applyFill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0" fontId="4" fillId="3" borderId="7" xfId="0" applyFont="1" applyFill="1" applyBorder="1" applyAlignment="1">
      <alignment vertical="center"/>
    </xf>
    <xf numFmtId="0" fontId="1" fillId="0" borderId="11" xfId="0" applyFont="1" applyBorder="1"/>
    <xf numFmtId="2" fontId="4" fillId="3" borderId="7" xfId="0" applyNumberFormat="1" applyFont="1" applyFill="1" applyBorder="1" applyAlignment="1">
      <alignment vertical="center"/>
    </xf>
    <xf numFmtId="0" fontId="1" fillId="2" borderId="7" xfId="0" applyFont="1" applyFill="1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0" fillId="0" borderId="0" xfId="0" applyBorder="1"/>
    <xf numFmtId="0" fontId="7" fillId="0" borderId="13" xfId="0" applyFont="1" applyBorder="1"/>
    <xf numFmtId="0" fontId="0" fillId="7" borderId="13" xfId="0" applyFill="1" applyBorder="1"/>
    <xf numFmtId="0" fontId="0" fillId="8" borderId="13" xfId="0" applyFill="1" applyBorder="1"/>
    <xf numFmtId="11" fontId="0" fillId="0" borderId="13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7" fillId="8" borderId="13" xfId="0" applyFont="1" applyFill="1" applyBorder="1"/>
    <xf numFmtId="0" fontId="0" fillId="9" borderId="14" xfId="0" applyFill="1" applyBorder="1"/>
    <xf numFmtId="0" fontId="4" fillId="0" borderId="6" xfId="0" applyFont="1" applyBorder="1" applyAlignment="1">
      <alignment horizontal="center" vertical="center"/>
    </xf>
    <xf numFmtId="0" fontId="1" fillId="0" borderId="12" xfId="0" applyFont="1" applyBorder="1"/>
    <xf numFmtId="0" fontId="0" fillId="6" borderId="7" xfId="0" applyFill="1" applyBorder="1"/>
    <xf numFmtId="0" fontId="4" fillId="0" borderId="13" xfId="0" applyFont="1" applyBorder="1"/>
    <xf numFmtId="0" fontId="0" fillId="9" borderId="7" xfId="0" applyFill="1" applyBorder="1"/>
    <xf numFmtId="0" fontId="1" fillId="3" borderId="14" xfId="0" applyFont="1" applyFill="1" applyBorder="1"/>
    <xf numFmtId="0" fontId="0" fillId="0" borderId="7" xfId="0" applyBorder="1"/>
    <xf numFmtId="0" fontId="1" fillId="0" borderId="13" xfId="0" applyFont="1" applyBorder="1"/>
    <xf numFmtId="0" fontId="0" fillId="6" borderId="8" xfId="0" applyFill="1" applyBorder="1"/>
    <xf numFmtId="0" fontId="1" fillId="0" borderId="14" xfId="0" applyFont="1" applyBorder="1"/>
    <xf numFmtId="0" fontId="0" fillId="0" borderId="6" xfId="0" applyBorder="1"/>
    <xf numFmtId="0" fontId="1" fillId="4" borderId="12" xfId="0" applyFont="1" applyFill="1" applyBorder="1"/>
    <xf numFmtId="0" fontId="0" fillId="0" borderId="8" xfId="0" applyBorder="1"/>
    <xf numFmtId="0" fontId="1" fillId="4" borderId="14" xfId="0" applyFont="1" applyFill="1" applyBorder="1"/>
    <xf numFmtId="11" fontId="1" fillId="0" borderId="14" xfId="0" applyNumberFormat="1" applyFont="1" applyBorder="1"/>
    <xf numFmtId="0" fontId="0" fillId="0" borderId="9" xfId="0" applyBorder="1"/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0" fillId="0" borderId="0" xfId="0"/>
    <xf numFmtId="0" fontId="8" fillId="0" borderId="0" xfId="0" applyFont="1" applyAlignment="1"/>
    <xf numFmtId="0" fontId="0" fillId="0" borderId="17" xfId="0" applyFont="1" applyBorder="1" applyAlignment="1"/>
    <xf numFmtId="0" fontId="9" fillId="0" borderId="17" xfId="0" applyFont="1" applyBorder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RMA slope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Summary!$F$2:$F$41</c:f>
              <c:numCache>
                <c:formatCode>General</c:formatCode>
                <c:ptCount val="40"/>
                <c:pt idx="0">
                  <c:v>3.0522222222222202</c:v>
                </c:pt>
                <c:pt idx="1">
                  <c:v>25.95</c:v>
                </c:pt>
                <c:pt idx="2">
                  <c:v>-4.9833333333333298</c:v>
                </c:pt>
                <c:pt idx="3">
                  <c:v>26.559166666666702</c:v>
                </c:pt>
                <c:pt idx="4">
                  <c:v>-6.3333329999999997</c:v>
                </c:pt>
                <c:pt idx="5">
                  <c:v>35.299999999999997</c:v>
                </c:pt>
                <c:pt idx="6">
                  <c:v>-3.9202738505200001</c:v>
                </c:pt>
                <c:pt idx="7">
                  <c:v>-4.766667</c:v>
                </c:pt>
                <c:pt idx="8">
                  <c:v>10.6833333333333</c:v>
                </c:pt>
                <c:pt idx="9">
                  <c:v>14.983333333333301</c:v>
                </c:pt>
                <c:pt idx="10">
                  <c:v>23.866675000000001</c:v>
                </c:pt>
                <c:pt idx="11">
                  <c:v>23.72</c:v>
                </c:pt>
                <c:pt idx="12">
                  <c:v>-1.1708374240399999</c:v>
                </c:pt>
                <c:pt idx="13">
                  <c:v>-8.6</c:v>
                </c:pt>
                <c:pt idx="14">
                  <c:v>-7.4166670000000003</c:v>
                </c:pt>
                <c:pt idx="15">
                  <c:v>30.7</c:v>
                </c:pt>
                <c:pt idx="16">
                  <c:v>2.6252981430300002</c:v>
                </c:pt>
                <c:pt idx="17">
                  <c:v>15.24</c:v>
                </c:pt>
                <c:pt idx="18">
                  <c:v>-5.35</c:v>
                </c:pt>
                <c:pt idx="19">
                  <c:v>18.0833333333333</c:v>
                </c:pt>
                <c:pt idx="20">
                  <c:v>-1.0041625646100001</c:v>
                </c:pt>
                <c:pt idx="21">
                  <c:v>7.4235833333333296</c:v>
                </c:pt>
                <c:pt idx="22">
                  <c:v>13.515333330000001</c:v>
                </c:pt>
                <c:pt idx="23">
                  <c:v>16.0905555555556</c:v>
                </c:pt>
                <c:pt idx="24">
                  <c:v>22.96</c:v>
                </c:pt>
                <c:pt idx="25">
                  <c:v>4.82</c:v>
                </c:pt>
                <c:pt idx="26">
                  <c:v>0.493333172466</c:v>
                </c:pt>
                <c:pt idx="27">
                  <c:v>27.151111111111099</c:v>
                </c:pt>
                <c:pt idx="28">
                  <c:v>10.23</c:v>
                </c:pt>
                <c:pt idx="29">
                  <c:v>2.7633464112200001</c:v>
                </c:pt>
                <c:pt idx="30">
                  <c:v>-5.6511076166100001</c:v>
                </c:pt>
                <c:pt idx="31">
                  <c:v>32.880000000000003</c:v>
                </c:pt>
                <c:pt idx="32">
                  <c:v>-3.8</c:v>
                </c:pt>
                <c:pt idx="33">
                  <c:v>-2.3569420000000001</c:v>
                </c:pt>
                <c:pt idx="34">
                  <c:v>18.0922972222222</c:v>
                </c:pt>
                <c:pt idx="35">
                  <c:v>15.98333</c:v>
                </c:pt>
                <c:pt idx="36">
                  <c:v>-0.36638625482999998</c:v>
                </c:pt>
                <c:pt idx="37">
                  <c:v>20.533000000000001</c:v>
                </c:pt>
                <c:pt idx="38">
                  <c:v>21.79</c:v>
                </c:pt>
                <c:pt idx="39">
                  <c:v>-8.4166670000000003</c:v>
                </c:pt>
              </c:numCache>
            </c:numRef>
          </c:xVal>
          <c:yVal>
            <c:numRef>
              <c:f>Summary!$N$2:$N$41</c:f>
              <c:numCache>
                <c:formatCode>General</c:formatCode>
                <c:ptCount val="40"/>
                <c:pt idx="0">
                  <c:v>5.9398</c:v>
                </c:pt>
                <c:pt idx="1">
                  <c:v>6.1300999999999997</c:v>
                </c:pt>
                <c:pt idx="2">
                  <c:v>6.1592000000000002</c:v>
                </c:pt>
                <c:pt idx="3">
                  <c:v>6.2907999999999999</c:v>
                </c:pt>
                <c:pt idx="4">
                  <c:v>6.3075999999999999</c:v>
                </c:pt>
                <c:pt idx="5">
                  <c:v>6.5872000000000002</c:v>
                </c:pt>
                <c:pt idx="6">
                  <c:v>6.6020000000000003</c:v>
                </c:pt>
                <c:pt idx="7">
                  <c:v>6.6150000000000002</c:v>
                </c:pt>
                <c:pt idx="8">
                  <c:v>6.6886000000000001</c:v>
                </c:pt>
                <c:pt idx="9">
                  <c:v>6.7049000000000003</c:v>
                </c:pt>
                <c:pt idx="10">
                  <c:v>6.7225999999999999</c:v>
                </c:pt>
                <c:pt idx="11">
                  <c:v>6.8087999999999997</c:v>
                </c:pt>
                <c:pt idx="12">
                  <c:v>6.8544999999999998</c:v>
                </c:pt>
                <c:pt idx="13">
                  <c:v>6.8837999999999999</c:v>
                </c:pt>
                <c:pt idx="14">
                  <c:v>6.8975</c:v>
                </c:pt>
                <c:pt idx="15">
                  <c:v>6.9302999999999999</c:v>
                </c:pt>
                <c:pt idx="16">
                  <c:v>6.9367000000000001</c:v>
                </c:pt>
                <c:pt idx="17">
                  <c:v>6.9968000000000004</c:v>
                </c:pt>
                <c:pt idx="18">
                  <c:v>7.0670999999999999</c:v>
                </c:pt>
                <c:pt idx="19">
                  <c:v>7.1132</c:v>
                </c:pt>
                <c:pt idx="20">
                  <c:v>7.1363000000000003</c:v>
                </c:pt>
                <c:pt idx="21">
                  <c:v>7.1467999999999998</c:v>
                </c:pt>
                <c:pt idx="22">
                  <c:v>7.1913</c:v>
                </c:pt>
                <c:pt idx="23">
                  <c:v>7.1966999999999999</c:v>
                </c:pt>
                <c:pt idx="24">
                  <c:v>7.2008999999999999</c:v>
                </c:pt>
                <c:pt idx="25">
                  <c:v>7.2159000000000004</c:v>
                </c:pt>
                <c:pt idx="26">
                  <c:v>7.2286999999999999</c:v>
                </c:pt>
                <c:pt idx="27">
                  <c:v>7.2416999999999998</c:v>
                </c:pt>
                <c:pt idx="28">
                  <c:v>7.2450999999999999</c:v>
                </c:pt>
                <c:pt idx="29">
                  <c:v>7.2514000000000003</c:v>
                </c:pt>
                <c:pt idx="30">
                  <c:v>7.2602000000000002</c:v>
                </c:pt>
                <c:pt idx="31">
                  <c:v>7.2984999999999998</c:v>
                </c:pt>
                <c:pt idx="32">
                  <c:v>7.3189000000000002</c:v>
                </c:pt>
                <c:pt idx="33">
                  <c:v>7.4271000000000003</c:v>
                </c:pt>
                <c:pt idx="34">
                  <c:v>7.4494999999999996</c:v>
                </c:pt>
                <c:pt idx="35">
                  <c:v>7.4893000000000001</c:v>
                </c:pt>
                <c:pt idx="36">
                  <c:v>7.5041000000000002</c:v>
                </c:pt>
                <c:pt idx="37">
                  <c:v>7.6040000000000001</c:v>
                </c:pt>
                <c:pt idx="38">
                  <c:v>7.6322000000000001</c:v>
                </c:pt>
                <c:pt idx="39">
                  <c:v>7.6536999999999997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9-E943-BB35-DE057678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97943"/>
        <c:axId val="1274546265"/>
      </c:scatterChart>
      <c:valAx>
        <c:axId val="1620297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274546265"/>
        <c:crosses val="autoZero"/>
        <c:crossBetween val="midCat"/>
      </c:valAx>
      <c:valAx>
        <c:axId val="1274546265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6202979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200" b="1" i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RMA intercept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Summary!$F$2:$F$41</c:f>
              <c:numCache>
                <c:formatCode>General</c:formatCode>
                <c:ptCount val="40"/>
                <c:pt idx="0">
                  <c:v>3.0522222222222202</c:v>
                </c:pt>
                <c:pt idx="1">
                  <c:v>25.95</c:v>
                </c:pt>
                <c:pt idx="2">
                  <c:v>-4.9833333333333298</c:v>
                </c:pt>
                <c:pt idx="3">
                  <c:v>26.559166666666702</c:v>
                </c:pt>
                <c:pt idx="4">
                  <c:v>-6.3333329999999997</c:v>
                </c:pt>
                <c:pt idx="5">
                  <c:v>35.299999999999997</c:v>
                </c:pt>
                <c:pt idx="6">
                  <c:v>-3.9202738505200001</c:v>
                </c:pt>
                <c:pt idx="7">
                  <c:v>-4.766667</c:v>
                </c:pt>
                <c:pt idx="8">
                  <c:v>10.6833333333333</c:v>
                </c:pt>
                <c:pt idx="9">
                  <c:v>14.983333333333301</c:v>
                </c:pt>
                <c:pt idx="10">
                  <c:v>23.866675000000001</c:v>
                </c:pt>
                <c:pt idx="11">
                  <c:v>23.72</c:v>
                </c:pt>
                <c:pt idx="12">
                  <c:v>-1.1708374240399999</c:v>
                </c:pt>
                <c:pt idx="13">
                  <c:v>-8.6</c:v>
                </c:pt>
                <c:pt idx="14">
                  <c:v>-7.4166670000000003</c:v>
                </c:pt>
                <c:pt idx="15">
                  <c:v>30.7</c:v>
                </c:pt>
                <c:pt idx="16">
                  <c:v>2.6252981430300002</c:v>
                </c:pt>
                <c:pt idx="17">
                  <c:v>15.24</c:v>
                </c:pt>
                <c:pt idx="18">
                  <c:v>-5.35</c:v>
                </c:pt>
                <c:pt idx="19">
                  <c:v>18.0833333333333</c:v>
                </c:pt>
                <c:pt idx="20">
                  <c:v>-1.0041625646100001</c:v>
                </c:pt>
                <c:pt idx="21">
                  <c:v>7.4235833333333296</c:v>
                </c:pt>
                <c:pt idx="22">
                  <c:v>13.515333330000001</c:v>
                </c:pt>
                <c:pt idx="23">
                  <c:v>16.0905555555556</c:v>
                </c:pt>
                <c:pt idx="24">
                  <c:v>22.96</c:v>
                </c:pt>
                <c:pt idx="25">
                  <c:v>4.82</c:v>
                </c:pt>
                <c:pt idx="26">
                  <c:v>0.493333172466</c:v>
                </c:pt>
                <c:pt idx="27">
                  <c:v>27.151111111111099</c:v>
                </c:pt>
                <c:pt idx="28">
                  <c:v>10.23</c:v>
                </c:pt>
                <c:pt idx="29">
                  <c:v>2.7633464112200001</c:v>
                </c:pt>
                <c:pt idx="30">
                  <c:v>-5.6511076166100001</c:v>
                </c:pt>
                <c:pt idx="31">
                  <c:v>32.880000000000003</c:v>
                </c:pt>
                <c:pt idx="32">
                  <c:v>-3.8</c:v>
                </c:pt>
                <c:pt idx="33">
                  <c:v>-2.3569420000000001</c:v>
                </c:pt>
                <c:pt idx="34">
                  <c:v>18.0922972222222</c:v>
                </c:pt>
                <c:pt idx="35">
                  <c:v>15.98333</c:v>
                </c:pt>
                <c:pt idx="36">
                  <c:v>-0.36638625482999998</c:v>
                </c:pt>
                <c:pt idx="37">
                  <c:v>20.533000000000001</c:v>
                </c:pt>
                <c:pt idx="38">
                  <c:v>21.79</c:v>
                </c:pt>
                <c:pt idx="39">
                  <c:v>-8.4166670000000003</c:v>
                </c:pt>
              </c:numCache>
            </c:numRef>
          </c:xVal>
          <c:yVal>
            <c:numRef>
              <c:f>Summary!$O$2:$O$41</c:f>
              <c:numCache>
                <c:formatCode>General</c:formatCode>
                <c:ptCount val="40"/>
                <c:pt idx="0">
                  <c:v>-0.78361000000000003</c:v>
                </c:pt>
                <c:pt idx="1">
                  <c:v>8.3362999999999996</c:v>
                </c:pt>
                <c:pt idx="2">
                  <c:v>3.5198999999999998</c:v>
                </c:pt>
                <c:pt idx="3">
                  <c:v>-3.9409000000000001</c:v>
                </c:pt>
                <c:pt idx="4">
                  <c:v>-1.3834</c:v>
                </c:pt>
                <c:pt idx="5">
                  <c:v>6.5606999999999998</c:v>
                </c:pt>
                <c:pt idx="6">
                  <c:v>-1.3694</c:v>
                </c:pt>
                <c:pt idx="7">
                  <c:v>-4.2000999999999999</c:v>
                </c:pt>
                <c:pt idx="8">
                  <c:v>4.6654999999999998</c:v>
                </c:pt>
                <c:pt idx="9">
                  <c:v>5.2220000000000004</c:v>
                </c:pt>
                <c:pt idx="10">
                  <c:v>4.7889999999999997</c:v>
                </c:pt>
                <c:pt idx="11">
                  <c:v>5.0488</c:v>
                </c:pt>
                <c:pt idx="12">
                  <c:v>1.2423</c:v>
                </c:pt>
                <c:pt idx="13">
                  <c:v>4.3263999999999996</c:v>
                </c:pt>
                <c:pt idx="14">
                  <c:v>2.9674999999999998</c:v>
                </c:pt>
                <c:pt idx="15">
                  <c:v>8.4247999999999994</c:v>
                </c:pt>
                <c:pt idx="16">
                  <c:v>3.8801000000000001</c:v>
                </c:pt>
                <c:pt idx="17">
                  <c:v>3.7563</c:v>
                </c:pt>
                <c:pt idx="18">
                  <c:v>7.9236000000000004</c:v>
                </c:pt>
                <c:pt idx="19">
                  <c:v>7.2435</c:v>
                </c:pt>
                <c:pt idx="20">
                  <c:v>0.61909000000000003</c:v>
                </c:pt>
                <c:pt idx="21">
                  <c:v>-0.62905</c:v>
                </c:pt>
                <c:pt idx="22">
                  <c:v>6.7111000000000001</c:v>
                </c:pt>
                <c:pt idx="23">
                  <c:v>5.6432000000000002</c:v>
                </c:pt>
                <c:pt idx="24">
                  <c:v>4.1444000000000001</c:v>
                </c:pt>
                <c:pt idx="25">
                  <c:v>3.1198999999999999</c:v>
                </c:pt>
                <c:pt idx="26">
                  <c:v>3.8319000000000001</c:v>
                </c:pt>
                <c:pt idx="27">
                  <c:v>8.4594000000000005</c:v>
                </c:pt>
                <c:pt idx="28">
                  <c:v>8.3283000000000005</c:v>
                </c:pt>
                <c:pt idx="29">
                  <c:v>4.7603</c:v>
                </c:pt>
                <c:pt idx="30">
                  <c:v>2.7496</c:v>
                </c:pt>
                <c:pt idx="31">
                  <c:v>5.6566000000000001</c:v>
                </c:pt>
                <c:pt idx="32">
                  <c:v>8.4306000000000001</c:v>
                </c:pt>
                <c:pt idx="33">
                  <c:v>3.9765999999999999</c:v>
                </c:pt>
                <c:pt idx="34">
                  <c:v>8.9006000000000007</c:v>
                </c:pt>
                <c:pt idx="35">
                  <c:v>3.1911</c:v>
                </c:pt>
                <c:pt idx="36">
                  <c:v>5.5537999999999998</c:v>
                </c:pt>
                <c:pt idx="37">
                  <c:v>6.5430000000000001</c:v>
                </c:pt>
                <c:pt idx="38">
                  <c:v>8.7034000000000002</c:v>
                </c:pt>
                <c:pt idx="39">
                  <c:v>7.1938000000000004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E-264D-AAED-017C724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60425"/>
        <c:axId val="1507086873"/>
      </c:scatterChart>
      <c:valAx>
        <c:axId val="26196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507086873"/>
        <c:crosses val="autoZero"/>
        <c:crossBetween val="midCat"/>
      </c:valAx>
      <c:valAx>
        <c:axId val="150708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26196042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576334208223956"/>
          <c:y val="8.5631743948673067E-2"/>
        </c:manualLayout>
      </c:layout>
      <c:overlay val="0"/>
      <c:txPr>
        <a:bodyPr/>
        <a:lstStyle/>
        <a:p>
          <a:pPr lvl="0">
            <a:defRPr sz="1200" b="1" i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85725</xdr:colOff>
      <xdr:row>2</xdr:row>
      <xdr:rowOff>76200</xdr:rowOff>
    </xdr:from>
    <xdr:ext cx="3952875" cy="2886075"/>
    <xdr:graphicFrame macro="">
      <xdr:nvGraphicFramePr>
        <xdr:cNvPr id="457994456" name="Chart 1" title="Chart">
          <a:extLst>
            <a:ext uri="{FF2B5EF4-FFF2-40B4-BE49-F238E27FC236}">
              <a16:creationId xmlns:a16="http://schemas.microsoft.com/office/drawing/2014/main" id="{00000000-0008-0000-0000-0000D870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85725</xdr:colOff>
      <xdr:row>18</xdr:row>
      <xdr:rowOff>95250</xdr:rowOff>
    </xdr:from>
    <xdr:ext cx="3952875" cy="2876550"/>
    <xdr:graphicFrame macro="">
      <xdr:nvGraphicFramePr>
        <xdr:cNvPr id="337521354" name="Chart 2" title="Chart">
          <a:extLst>
            <a:ext uri="{FF2B5EF4-FFF2-40B4-BE49-F238E27FC236}">
              <a16:creationId xmlns:a16="http://schemas.microsoft.com/office/drawing/2014/main" id="{00000000-0008-0000-0000-0000CA2A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333375</xdr:colOff>
      <xdr:row>65</xdr:row>
      <xdr:rowOff>142875</xdr:rowOff>
    </xdr:from>
    <xdr:ext cx="6067425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39050" y="12782550"/>
          <a:ext cx="6067425" cy="3038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Q1: representes 48 months from at least 5 years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Q2: represents at least 4 years, but does not have 48 months of data (in the Medit. there is no precipitation in all summer months)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Q3: all the rest (will not be used at all)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Validation set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(1) Randomly chose one station from each country, where there is more than one station, preferabyl from Q2 station(s) if available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(2) chose the alphabetically first station from each country, where there is more than one station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a station was randomly chosen to be a validation station which was on the border of the study area, the next station was chosen , so the map could be streched out.... ( the bordering stations are indicated by bold italics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5"/>
  <sheetViews>
    <sheetView workbookViewId="0">
      <pane xSplit="4" ySplit="1" topLeftCell="E51" activePane="bottomRight" state="frozen"/>
      <selection pane="topRight" activeCell="E1" sqref="E1"/>
      <selection pane="bottomLeft" activeCell="A2" sqref="A2"/>
      <selection pane="bottomRight" activeCell="G64" sqref="G64"/>
    </sheetView>
  </sheetViews>
  <sheetFormatPr defaultColWidth="12.625" defaultRowHeight="15" customHeight="1" x14ac:dyDescent="0.2"/>
  <cols>
    <col min="1" max="1" width="10.5" customWidth="1"/>
    <col min="2" max="2" width="9.375" customWidth="1"/>
    <col min="3" max="3" width="9.5" customWidth="1"/>
    <col min="4" max="4" width="56" customWidth="1"/>
    <col min="5" max="5" width="10.5" customWidth="1"/>
    <col min="6" max="8" width="11.125" customWidth="1"/>
    <col min="9" max="9" width="7.375" customWidth="1"/>
    <col min="10" max="11" width="9.125" customWidth="1"/>
    <col min="12" max="12" width="14.625" customWidth="1"/>
    <col min="13" max="13" width="14.375" customWidth="1"/>
    <col min="14" max="14" width="11.625" customWidth="1"/>
    <col min="15" max="15" width="15.625" customWidth="1"/>
    <col min="16" max="16" width="9.625" customWidth="1"/>
    <col min="17" max="17" width="13" customWidth="1"/>
    <col min="18" max="18" width="15.5" customWidth="1"/>
    <col min="19" max="19" width="12.5" customWidth="1"/>
    <col min="20" max="20" width="25" bestFit="1" customWidth="1"/>
    <col min="21" max="28" width="7.625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</row>
    <row r="2" spans="1:22" x14ac:dyDescent="0.25">
      <c r="B2" s="10" t="s">
        <v>19</v>
      </c>
      <c r="C2" s="11">
        <v>6036903</v>
      </c>
      <c r="D2" s="12" t="s">
        <v>20</v>
      </c>
      <c r="E2" s="11">
        <v>36.78</v>
      </c>
      <c r="F2" s="11">
        <v>3.0522222222222202</v>
      </c>
      <c r="G2" s="70">
        <v>339771.82354095398</v>
      </c>
      <c r="H2" s="70">
        <v>4408485.8278296804</v>
      </c>
      <c r="I2" s="13">
        <v>180</v>
      </c>
      <c r="J2" s="14">
        <v>71</v>
      </c>
      <c r="K2" s="15">
        <v>70</v>
      </c>
      <c r="L2" s="14">
        <v>54</v>
      </c>
      <c r="M2" s="15">
        <v>55</v>
      </c>
      <c r="N2" s="14">
        <v>5.9398</v>
      </c>
      <c r="O2" s="16">
        <v>-0.78361000000000003</v>
      </c>
      <c r="P2" s="16">
        <v>0.91071000000000002</v>
      </c>
      <c r="Q2" s="15">
        <v>6.051E-29</v>
      </c>
      <c r="R2" s="14">
        <v>54</v>
      </c>
      <c r="S2" s="15">
        <v>54</v>
      </c>
      <c r="T2" s="17">
        <v>7</v>
      </c>
      <c r="U2" s="18">
        <v>1</v>
      </c>
    </row>
    <row r="3" spans="1:22" x14ac:dyDescent="0.25">
      <c r="B3" s="19" t="s">
        <v>21</v>
      </c>
      <c r="C3" s="20">
        <v>6230100</v>
      </c>
      <c r="D3" s="21" t="s">
        <v>22</v>
      </c>
      <c r="E3" s="20">
        <v>31.62</v>
      </c>
      <c r="F3" s="11">
        <v>25.95</v>
      </c>
      <c r="G3" s="70">
        <v>2888740.7860854501</v>
      </c>
      <c r="H3" s="70">
        <v>3713532.4341587401</v>
      </c>
      <c r="I3" s="13">
        <v>24</v>
      </c>
      <c r="J3" s="14">
        <v>110</v>
      </c>
      <c r="K3" s="15">
        <v>111</v>
      </c>
      <c r="L3" s="14">
        <v>16</v>
      </c>
      <c r="M3" s="15">
        <v>16</v>
      </c>
      <c r="N3" s="14">
        <v>6.1300999999999997</v>
      </c>
      <c r="O3" s="16">
        <v>8.3362999999999996</v>
      </c>
      <c r="P3" s="16">
        <v>0.93494999999999995</v>
      </c>
      <c r="Q3" s="15">
        <v>1.0628999999999999E-9</v>
      </c>
      <c r="R3" s="14">
        <v>16</v>
      </c>
      <c r="S3" s="15">
        <v>16</v>
      </c>
      <c r="T3" s="17">
        <v>4</v>
      </c>
      <c r="U3" s="22">
        <v>2</v>
      </c>
    </row>
    <row r="4" spans="1:22" x14ac:dyDescent="0.25">
      <c r="B4" s="10" t="s">
        <v>23</v>
      </c>
      <c r="C4" s="11">
        <v>6014100</v>
      </c>
      <c r="D4" s="12" t="s">
        <v>24</v>
      </c>
      <c r="E4" s="11">
        <v>33.966666666666697</v>
      </c>
      <c r="F4" s="11">
        <v>-4.9833333333333298</v>
      </c>
      <c r="G4" s="70">
        <v>-554742.12908270699</v>
      </c>
      <c r="H4" s="70">
        <v>4024327.0520309801</v>
      </c>
      <c r="I4" s="13">
        <v>571</v>
      </c>
      <c r="J4" s="14">
        <v>115</v>
      </c>
      <c r="K4" s="15">
        <v>115</v>
      </c>
      <c r="L4" s="14">
        <v>49</v>
      </c>
      <c r="M4" s="15">
        <v>49</v>
      </c>
      <c r="N4" s="14">
        <v>6.1592000000000002</v>
      </c>
      <c r="O4" s="16">
        <v>3.5198999999999998</v>
      </c>
      <c r="P4" s="16">
        <v>0.89566000000000001</v>
      </c>
      <c r="Q4" s="15">
        <v>1.048E-24</v>
      </c>
      <c r="R4" s="14">
        <v>49</v>
      </c>
      <c r="S4" s="15">
        <v>49</v>
      </c>
      <c r="T4" s="17">
        <v>12</v>
      </c>
      <c r="U4" s="18">
        <v>1</v>
      </c>
    </row>
    <row r="5" spans="1:22" x14ac:dyDescent="0.25">
      <c r="B5" s="10" t="s">
        <v>25</v>
      </c>
      <c r="C5" s="11">
        <v>1705000</v>
      </c>
      <c r="D5" s="12" t="s">
        <v>26</v>
      </c>
      <c r="E5" s="11">
        <v>41.678055555555602</v>
      </c>
      <c r="F5" s="11">
        <v>26.559166666666702</v>
      </c>
      <c r="G5" s="70">
        <v>2956552.90959808</v>
      </c>
      <c r="H5" s="70">
        <v>5112875.0618540403</v>
      </c>
      <c r="I5" s="13">
        <v>48</v>
      </c>
      <c r="J5" s="14">
        <v>95</v>
      </c>
      <c r="K5" s="15">
        <v>95</v>
      </c>
      <c r="L5" s="14">
        <v>51</v>
      </c>
      <c r="M5" s="15">
        <v>51</v>
      </c>
      <c r="N5" s="14">
        <v>6.2907999999999999</v>
      </c>
      <c r="O5" s="16">
        <v>-3.9409000000000001</v>
      </c>
      <c r="P5" s="16">
        <v>0.92071999999999998</v>
      </c>
      <c r="Q5" s="15">
        <v>1.2645000000000001E-28</v>
      </c>
      <c r="R5" s="14">
        <v>51</v>
      </c>
      <c r="S5" s="15">
        <v>51</v>
      </c>
      <c r="T5" s="17">
        <v>5</v>
      </c>
      <c r="U5" s="18">
        <v>1</v>
      </c>
      <c r="V5" s="1"/>
    </row>
    <row r="6" spans="1:22" x14ac:dyDescent="0.25">
      <c r="B6" s="10" t="s">
        <v>27</v>
      </c>
      <c r="C6" s="11"/>
      <c r="D6" s="12" t="s">
        <v>28</v>
      </c>
      <c r="E6" s="11">
        <v>39.466667000000001</v>
      </c>
      <c r="F6" s="11">
        <v>-6.3333329999999997</v>
      </c>
      <c r="G6" s="70">
        <v>-705023.40458423598</v>
      </c>
      <c r="H6" s="70">
        <v>4788739.78008301</v>
      </c>
      <c r="I6" s="13">
        <v>405</v>
      </c>
      <c r="J6" s="14">
        <v>114</v>
      </c>
      <c r="K6" s="15">
        <v>114</v>
      </c>
      <c r="L6" s="14">
        <v>114</v>
      </c>
      <c r="M6" s="15">
        <v>114</v>
      </c>
      <c r="N6" s="14">
        <v>6.3075999999999999</v>
      </c>
      <c r="O6" s="16">
        <v>-1.3834</v>
      </c>
      <c r="P6" s="16">
        <v>0.87470999999999999</v>
      </c>
      <c r="Q6" s="15">
        <v>2.4394E-52</v>
      </c>
      <c r="R6" s="14">
        <v>114</v>
      </c>
      <c r="S6" s="15">
        <v>114</v>
      </c>
      <c r="T6" s="17"/>
      <c r="U6" s="18">
        <v>1</v>
      </c>
    </row>
    <row r="7" spans="1:22" x14ac:dyDescent="0.25">
      <c r="B7" s="19" t="s">
        <v>25</v>
      </c>
      <c r="C7" s="20">
        <v>1735000</v>
      </c>
      <c r="D7" s="23" t="s">
        <v>29</v>
      </c>
      <c r="E7" s="20">
        <v>36.979999999999997</v>
      </c>
      <c r="F7" s="20">
        <v>35.299999999999997</v>
      </c>
      <c r="G7" s="70">
        <v>3929578.0250025601</v>
      </c>
      <c r="H7" s="70">
        <v>4436319.4116961202</v>
      </c>
      <c r="I7" s="13">
        <v>73</v>
      </c>
      <c r="J7" s="14">
        <v>364</v>
      </c>
      <c r="K7" s="15">
        <v>355</v>
      </c>
      <c r="L7" s="14">
        <v>126</v>
      </c>
      <c r="M7" s="15">
        <v>125</v>
      </c>
      <c r="N7" s="14">
        <v>6.5872000000000002</v>
      </c>
      <c r="O7" s="16">
        <v>6.5606999999999998</v>
      </c>
      <c r="P7" s="16">
        <v>0.90300999999999998</v>
      </c>
      <c r="Q7" s="15">
        <v>3.6463999999999999E-64</v>
      </c>
      <c r="R7" s="14">
        <v>125</v>
      </c>
      <c r="S7" s="15">
        <v>125</v>
      </c>
      <c r="T7" s="17"/>
      <c r="U7" s="18">
        <v>1</v>
      </c>
      <c r="V7" s="1"/>
    </row>
    <row r="8" spans="1:22" x14ac:dyDescent="0.25">
      <c r="B8" s="10" t="s">
        <v>27</v>
      </c>
      <c r="C8" s="11">
        <v>834801</v>
      </c>
      <c r="D8" s="12" t="s">
        <v>30</v>
      </c>
      <c r="E8" s="11">
        <v>38.989165472000003</v>
      </c>
      <c r="F8" s="11">
        <v>-3.9202738505200001</v>
      </c>
      <c r="G8" s="70">
        <v>-436402.88886350603</v>
      </c>
      <c r="H8" s="70">
        <v>4720119.7379246298</v>
      </c>
      <c r="I8" s="13">
        <v>628</v>
      </c>
      <c r="J8" s="14">
        <v>166</v>
      </c>
      <c r="K8" s="15">
        <v>165</v>
      </c>
      <c r="L8" s="14">
        <v>133</v>
      </c>
      <c r="M8" s="15">
        <v>133</v>
      </c>
      <c r="N8" s="14">
        <v>6.6020000000000003</v>
      </c>
      <c r="O8" s="16">
        <v>-1.3694</v>
      </c>
      <c r="P8" s="16">
        <v>0.91085000000000005</v>
      </c>
      <c r="Q8" s="15">
        <v>1.2420000000000001E-70</v>
      </c>
      <c r="R8" s="14">
        <v>133</v>
      </c>
      <c r="S8" s="15">
        <v>133</v>
      </c>
      <c r="T8" s="17"/>
      <c r="U8" s="18">
        <v>1</v>
      </c>
    </row>
    <row r="9" spans="1:22" x14ac:dyDescent="0.25">
      <c r="B9" s="10" t="s">
        <v>27</v>
      </c>
      <c r="C9" s="11"/>
      <c r="D9" s="12" t="s">
        <v>31</v>
      </c>
      <c r="E9" s="11">
        <v>41.633335000000002</v>
      </c>
      <c r="F9" s="11">
        <v>-4.766667</v>
      </c>
      <c r="G9" s="70">
        <v>-530622.94322110096</v>
      </c>
      <c r="H9" s="70">
        <v>5106212.0697003696</v>
      </c>
      <c r="I9" s="13">
        <v>735</v>
      </c>
      <c r="J9" s="14">
        <v>115</v>
      </c>
      <c r="K9" s="15">
        <v>115</v>
      </c>
      <c r="L9" s="14">
        <v>115</v>
      </c>
      <c r="M9" s="15">
        <v>115</v>
      </c>
      <c r="N9" s="14">
        <v>6.6150000000000002</v>
      </c>
      <c r="O9" s="16">
        <v>-4.2000999999999999</v>
      </c>
      <c r="P9" s="16">
        <v>0.94059000000000004</v>
      </c>
      <c r="Q9" s="15">
        <v>4.0766000000000004E-71</v>
      </c>
      <c r="R9" s="14">
        <v>115</v>
      </c>
      <c r="S9" s="15">
        <v>115</v>
      </c>
      <c r="T9" s="17"/>
      <c r="U9" s="18">
        <v>1</v>
      </c>
    </row>
    <row r="10" spans="1:22" x14ac:dyDescent="0.25">
      <c r="A10" s="1">
        <v>2</v>
      </c>
      <c r="B10" s="10" t="s">
        <v>32</v>
      </c>
      <c r="C10" s="11">
        <v>6075000</v>
      </c>
      <c r="D10" s="12" t="s">
        <v>33</v>
      </c>
      <c r="E10" s="11">
        <v>34.716666666666697</v>
      </c>
      <c r="F10" s="11">
        <v>10.6833333333333</v>
      </c>
      <c r="G10" s="70">
        <v>1189263.22627041</v>
      </c>
      <c r="H10" s="70">
        <v>4125443.6281972802</v>
      </c>
      <c r="I10" s="13">
        <v>23</v>
      </c>
      <c r="J10" s="14">
        <v>203</v>
      </c>
      <c r="K10" s="15">
        <v>203</v>
      </c>
      <c r="L10" s="14">
        <v>92</v>
      </c>
      <c r="M10" s="15">
        <v>92</v>
      </c>
      <c r="N10" s="14">
        <v>6.6886000000000001</v>
      </c>
      <c r="O10" s="16">
        <v>4.6654999999999998</v>
      </c>
      <c r="P10" s="16">
        <v>0.87448999999999999</v>
      </c>
      <c r="Q10" s="15">
        <v>2.4682000000000001E-42</v>
      </c>
      <c r="R10" s="14">
        <v>92</v>
      </c>
      <c r="S10" s="15">
        <v>92</v>
      </c>
      <c r="T10" s="17"/>
      <c r="U10" s="18">
        <v>1</v>
      </c>
      <c r="V10" s="1"/>
    </row>
    <row r="11" spans="1:22" x14ac:dyDescent="0.25">
      <c r="B11" s="14" t="s">
        <v>34</v>
      </c>
      <c r="C11" s="24"/>
      <c r="D11" s="25" t="s">
        <v>35</v>
      </c>
      <c r="E11" s="16">
        <v>44.816666666666698</v>
      </c>
      <c r="F11" s="16">
        <v>14.983333333333301</v>
      </c>
      <c r="G11" s="70">
        <v>1667937.03668148</v>
      </c>
      <c r="H11" s="70">
        <v>5592705.4342427896</v>
      </c>
      <c r="I11" s="15">
        <v>1594</v>
      </c>
      <c r="J11" s="26"/>
      <c r="K11" s="27"/>
      <c r="L11" s="14">
        <v>74</v>
      </c>
      <c r="M11" s="15">
        <v>72</v>
      </c>
      <c r="N11" s="14">
        <v>6.7049000000000003</v>
      </c>
      <c r="O11" s="16">
        <v>5.2220000000000004</v>
      </c>
      <c r="P11" s="16">
        <v>0.94113999999999998</v>
      </c>
      <c r="Q11" s="28">
        <v>2.9237E-68</v>
      </c>
      <c r="R11" s="14">
        <v>56</v>
      </c>
      <c r="S11" s="15">
        <v>45</v>
      </c>
      <c r="T11" s="17">
        <v>5</v>
      </c>
      <c r="U11" s="29">
        <v>2</v>
      </c>
    </row>
    <row r="12" spans="1:22" x14ac:dyDescent="0.25">
      <c r="A12" s="1">
        <v>2</v>
      </c>
      <c r="B12" s="10" t="s">
        <v>36</v>
      </c>
      <c r="C12" s="11">
        <v>1671601</v>
      </c>
      <c r="D12" s="12" t="s">
        <v>37</v>
      </c>
      <c r="E12" s="11">
        <v>38.0501111111111</v>
      </c>
      <c r="F12" s="11">
        <v>23.866675000000001</v>
      </c>
      <c r="G12" s="70">
        <v>2656826.1079285499</v>
      </c>
      <c r="H12" s="70">
        <v>4586507.2526692199</v>
      </c>
      <c r="I12" s="13">
        <v>498</v>
      </c>
      <c r="J12" s="14">
        <v>178</v>
      </c>
      <c r="K12" s="15">
        <v>178</v>
      </c>
      <c r="L12" s="14">
        <v>124</v>
      </c>
      <c r="M12" s="15">
        <v>124</v>
      </c>
      <c r="N12" s="14">
        <v>6.7225999999999999</v>
      </c>
      <c r="O12" s="16">
        <v>4.7889999999999997</v>
      </c>
      <c r="P12" s="16">
        <v>0.90207000000000004</v>
      </c>
      <c r="Q12" s="15">
        <v>2.1139000000000001E-63</v>
      </c>
      <c r="R12" s="14">
        <v>124</v>
      </c>
      <c r="S12" s="15">
        <v>124</v>
      </c>
      <c r="T12" s="17"/>
      <c r="U12" s="18">
        <v>1</v>
      </c>
    </row>
    <row r="13" spans="1:22" x14ac:dyDescent="0.25">
      <c r="B13" s="10" t="s">
        <v>36</v>
      </c>
      <c r="C13" s="11">
        <v>1671701</v>
      </c>
      <c r="D13" s="12" t="s">
        <v>38</v>
      </c>
      <c r="E13" s="11">
        <v>37.97</v>
      </c>
      <c r="F13" s="11">
        <v>23.72</v>
      </c>
      <c r="G13" s="70">
        <v>2640498.3216164499</v>
      </c>
      <c r="H13" s="70">
        <v>4575188.6854346199</v>
      </c>
      <c r="I13" s="13">
        <v>107</v>
      </c>
      <c r="J13" s="14">
        <v>165</v>
      </c>
      <c r="K13" s="15">
        <v>167</v>
      </c>
      <c r="L13" s="14">
        <v>115</v>
      </c>
      <c r="M13" s="15">
        <v>117</v>
      </c>
      <c r="N13" s="14">
        <v>6.8087999999999997</v>
      </c>
      <c r="O13" s="16">
        <v>5.0488</v>
      </c>
      <c r="P13" s="16">
        <v>0.90266999999999997</v>
      </c>
      <c r="Q13" s="15">
        <v>4.8625E-62</v>
      </c>
      <c r="R13" s="14">
        <v>115</v>
      </c>
      <c r="S13" s="15">
        <v>115</v>
      </c>
      <c r="T13" s="17"/>
      <c r="U13" s="18">
        <v>1</v>
      </c>
    </row>
    <row r="14" spans="1:22" x14ac:dyDescent="0.25">
      <c r="B14" s="10" t="s">
        <v>27</v>
      </c>
      <c r="C14" s="11">
        <v>843000</v>
      </c>
      <c r="D14" s="12" t="s">
        <v>39</v>
      </c>
      <c r="E14" s="11">
        <v>38.001949819899998</v>
      </c>
      <c r="F14" s="11">
        <v>-1.1708374240399999</v>
      </c>
      <c r="G14" s="70">
        <v>-130337.02584138799</v>
      </c>
      <c r="H14" s="70">
        <v>4579701.2607039204</v>
      </c>
      <c r="I14" s="13">
        <v>61</v>
      </c>
      <c r="J14" s="14">
        <v>145</v>
      </c>
      <c r="K14" s="15">
        <v>145</v>
      </c>
      <c r="L14" s="14">
        <v>114</v>
      </c>
      <c r="M14" s="15">
        <v>114</v>
      </c>
      <c r="N14" s="14">
        <v>6.8544999999999998</v>
      </c>
      <c r="O14" s="16">
        <v>1.2423</v>
      </c>
      <c r="P14" s="16">
        <v>0.87541999999999998</v>
      </c>
      <c r="Q14" s="15">
        <v>1.7790999999999999E-52</v>
      </c>
      <c r="R14" s="14">
        <v>114</v>
      </c>
      <c r="S14" s="15">
        <v>114</v>
      </c>
      <c r="T14" s="17"/>
      <c r="U14" s="18">
        <v>1</v>
      </c>
    </row>
    <row r="15" spans="1:22" x14ac:dyDescent="0.25">
      <c r="B15" s="19" t="s">
        <v>40</v>
      </c>
      <c r="C15" s="20"/>
      <c r="D15" s="23" t="s">
        <v>41</v>
      </c>
      <c r="E15" s="20">
        <v>41.133335000000002</v>
      </c>
      <c r="F15" s="20">
        <v>-8.6</v>
      </c>
      <c r="G15" s="70">
        <v>-957347.62082215305</v>
      </c>
      <c r="H15" s="70">
        <v>5032028.48310747</v>
      </c>
      <c r="I15" s="13">
        <v>93</v>
      </c>
      <c r="J15" s="14">
        <v>164</v>
      </c>
      <c r="K15" s="15">
        <v>158</v>
      </c>
      <c r="L15" s="14">
        <v>56</v>
      </c>
      <c r="M15" s="15">
        <v>54</v>
      </c>
      <c r="N15" s="30">
        <v>6.8837999999999999</v>
      </c>
      <c r="O15" s="31">
        <v>4.3263999999999996</v>
      </c>
      <c r="P15" s="31">
        <v>0.86841000000000002</v>
      </c>
      <c r="Q15" s="32">
        <v>1.4820999999999999E-24</v>
      </c>
      <c r="R15" s="14">
        <v>54</v>
      </c>
      <c r="S15" s="15">
        <v>54</v>
      </c>
      <c r="T15" s="17">
        <v>5</v>
      </c>
      <c r="U15" s="18">
        <v>1</v>
      </c>
    </row>
    <row r="16" spans="1:22" x14ac:dyDescent="0.25">
      <c r="B16" s="10" t="s">
        <v>40</v>
      </c>
      <c r="C16" s="11"/>
      <c r="D16" s="12" t="s">
        <v>42</v>
      </c>
      <c r="E16" s="11">
        <v>39.283332999999999</v>
      </c>
      <c r="F16" s="11">
        <v>-7.4166670000000003</v>
      </c>
      <c r="G16" s="70">
        <v>-825619.59382327599</v>
      </c>
      <c r="H16" s="70">
        <v>4762338.23807183</v>
      </c>
      <c r="I16" s="13">
        <v>597</v>
      </c>
      <c r="J16" s="14">
        <v>183</v>
      </c>
      <c r="K16" s="15">
        <v>178</v>
      </c>
      <c r="L16" s="14">
        <v>56</v>
      </c>
      <c r="M16" s="15">
        <v>56</v>
      </c>
      <c r="N16" s="14">
        <v>6.8975</v>
      </c>
      <c r="O16" s="16">
        <v>2.9674999999999998</v>
      </c>
      <c r="P16" s="16">
        <v>0.87433000000000005</v>
      </c>
      <c r="Q16" s="15">
        <v>1.5689000000000001E-25</v>
      </c>
      <c r="R16" s="14">
        <v>55</v>
      </c>
      <c r="S16" s="15">
        <v>55</v>
      </c>
      <c r="T16" s="17">
        <v>5</v>
      </c>
      <c r="U16" s="18">
        <v>1</v>
      </c>
    </row>
    <row r="17" spans="1:22" x14ac:dyDescent="0.25">
      <c r="B17" s="10" t="s">
        <v>25</v>
      </c>
      <c r="C17" s="11">
        <v>1730000</v>
      </c>
      <c r="D17" s="12" t="s">
        <v>43</v>
      </c>
      <c r="E17" s="11">
        <v>36.880000000000003</v>
      </c>
      <c r="F17" s="11">
        <v>30.7</v>
      </c>
      <c r="G17" s="70">
        <v>3417508.3673534999</v>
      </c>
      <c r="H17" s="70">
        <v>4422393.5078880498</v>
      </c>
      <c r="I17" s="13">
        <v>49</v>
      </c>
      <c r="J17" s="14">
        <v>389</v>
      </c>
      <c r="K17" s="15">
        <v>376</v>
      </c>
      <c r="L17" s="14">
        <v>120</v>
      </c>
      <c r="M17" s="15">
        <v>117</v>
      </c>
      <c r="N17" s="14">
        <v>6.9302999999999999</v>
      </c>
      <c r="O17" s="16">
        <v>8.4247999999999994</v>
      </c>
      <c r="P17" s="16">
        <v>0.88451999999999997</v>
      </c>
      <c r="Q17" s="15">
        <v>9.8102999999999992E-56</v>
      </c>
      <c r="R17" s="14">
        <v>117</v>
      </c>
      <c r="S17" s="15">
        <v>117</v>
      </c>
      <c r="T17" s="17"/>
      <c r="U17" s="18">
        <v>1</v>
      </c>
      <c r="V17" s="1"/>
    </row>
    <row r="18" spans="1:22" x14ac:dyDescent="0.25">
      <c r="B18" s="10" t="s">
        <v>27</v>
      </c>
      <c r="C18" s="11">
        <v>830101</v>
      </c>
      <c r="D18" s="12" t="s">
        <v>44</v>
      </c>
      <c r="E18" s="11">
        <v>39.553390294700002</v>
      </c>
      <c r="F18" s="11">
        <v>2.6252981430300002</v>
      </c>
      <c r="G18" s="70">
        <v>292246.85245928698</v>
      </c>
      <c r="H18" s="70">
        <v>4801252.844273</v>
      </c>
      <c r="I18" s="13">
        <v>3</v>
      </c>
      <c r="J18" s="14">
        <v>164</v>
      </c>
      <c r="K18" s="15">
        <v>164</v>
      </c>
      <c r="L18" s="14">
        <v>133</v>
      </c>
      <c r="M18" s="15">
        <v>133</v>
      </c>
      <c r="N18" s="14">
        <v>6.9367000000000001</v>
      </c>
      <c r="O18" s="16">
        <v>3.8801000000000001</v>
      </c>
      <c r="P18" s="16">
        <v>0.91498999999999997</v>
      </c>
      <c r="Q18" s="15">
        <v>5.5246000000000004E-72</v>
      </c>
      <c r="R18" s="14">
        <v>133</v>
      </c>
      <c r="S18" s="15">
        <v>133</v>
      </c>
      <c r="T18" s="17"/>
      <c r="U18" s="18">
        <v>1</v>
      </c>
    </row>
    <row r="19" spans="1:22" x14ac:dyDescent="0.25">
      <c r="B19" s="10" t="s">
        <v>34</v>
      </c>
      <c r="C19" s="11">
        <v>1429001</v>
      </c>
      <c r="D19" s="33" t="s">
        <v>45</v>
      </c>
      <c r="E19" s="11">
        <v>44.12</v>
      </c>
      <c r="F19" s="11">
        <v>15.24</v>
      </c>
      <c r="G19" s="70">
        <v>1696509.0396894901</v>
      </c>
      <c r="H19" s="70">
        <v>5484031.2781682396</v>
      </c>
      <c r="I19" s="13">
        <v>5</v>
      </c>
      <c r="J19" s="14">
        <v>36</v>
      </c>
      <c r="K19" s="15">
        <v>39</v>
      </c>
      <c r="L19" s="14">
        <v>36</v>
      </c>
      <c r="M19" s="15">
        <v>39</v>
      </c>
      <c r="N19" s="14">
        <v>6.9968000000000004</v>
      </c>
      <c r="O19" s="16">
        <v>3.7563</v>
      </c>
      <c r="P19" s="16">
        <v>0.88148000000000004</v>
      </c>
      <c r="Q19" s="15">
        <v>2.5885000000000001E-17</v>
      </c>
      <c r="R19" s="14">
        <v>36</v>
      </c>
      <c r="S19" s="15">
        <v>36</v>
      </c>
      <c r="T19" s="17">
        <v>4</v>
      </c>
      <c r="U19" s="22">
        <v>2</v>
      </c>
    </row>
    <row r="20" spans="1:22" x14ac:dyDescent="0.25">
      <c r="B20" s="10" t="s">
        <v>46</v>
      </c>
      <c r="C20" s="11">
        <v>849500</v>
      </c>
      <c r="D20" s="12" t="s">
        <v>46</v>
      </c>
      <c r="E20" s="11">
        <v>36.15</v>
      </c>
      <c r="F20" s="11">
        <v>-5.35</v>
      </c>
      <c r="G20" s="70">
        <v>-595559.27574401395</v>
      </c>
      <c r="H20" s="70">
        <v>4321280.8185661295</v>
      </c>
      <c r="I20" s="13">
        <v>5</v>
      </c>
      <c r="J20" s="14">
        <v>328</v>
      </c>
      <c r="K20" s="15">
        <v>328</v>
      </c>
      <c r="L20" s="14">
        <v>94</v>
      </c>
      <c r="M20" s="15">
        <v>96</v>
      </c>
      <c r="N20" s="14">
        <v>7.0670999999999999</v>
      </c>
      <c r="O20" s="16">
        <v>7.9236000000000004</v>
      </c>
      <c r="P20" s="16">
        <v>0.92212000000000005</v>
      </c>
      <c r="Q20" s="15">
        <v>8.7526000000000004E-53</v>
      </c>
      <c r="R20" s="14">
        <v>94</v>
      </c>
      <c r="S20" s="15">
        <v>94</v>
      </c>
      <c r="T20" s="17"/>
      <c r="U20" s="18">
        <v>1</v>
      </c>
    </row>
    <row r="21" spans="1:22" ht="15.75" customHeight="1" x14ac:dyDescent="0.25">
      <c r="A21" s="1">
        <v>2</v>
      </c>
      <c r="B21" s="10" t="s">
        <v>34</v>
      </c>
      <c r="C21" s="11">
        <v>1447301</v>
      </c>
      <c r="D21" s="33" t="s">
        <v>47</v>
      </c>
      <c r="E21" s="11">
        <v>42.66</v>
      </c>
      <c r="F21" s="11">
        <v>18.0833333333333</v>
      </c>
      <c r="G21" s="70">
        <v>2013027.45814063</v>
      </c>
      <c r="H21" s="70">
        <v>5260362.7397744097</v>
      </c>
      <c r="I21" s="13">
        <v>52</v>
      </c>
      <c r="J21" s="14">
        <v>37</v>
      </c>
      <c r="K21" s="15">
        <v>39</v>
      </c>
      <c r="L21" s="14">
        <v>37</v>
      </c>
      <c r="M21" s="15">
        <v>39</v>
      </c>
      <c r="N21" s="14">
        <v>7.1132</v>
      </c>
      <c r="O21" s="16">
        <v>7.2435</v>
      </c>
      <c r="P21" s="16">
        <v>0.82540999999999998</v>
      </c>
      <c r="Q21" s="15">
        <v>7.9675999999999995E-15</v>
      </c>
      <c r="R21" s="14">
        <v>37</v>
      </c>
      <c r="S21" s="15">
        <v>37</v>
      </c>
      <c r="T21" s="17">
        <v>4</v>
      </c>
      <c r="U21" s="22">
        <v>2</v>
      </c>
    </row>
    <row r="22" spans="1:22" ht="15.75" customHeight="1" x14ac:dyDescent="0.25">
      <c r="A22" s="1">
        <v>1</v>
      </c>
      <c r="B22" s="10" t="s">
        <v>27</v>
      </c>
      <c r="C22" s="11">
        <v>816001</v>
      </c>
      <c r="D22" s="12" t="s">
        <v>48</v>
      </c>
      <c r="E22" s="11">
        <v>41.660560634600003</v>
      </c>
      <c r="F22" s="11">
        <v>-1.0041625646100001</v>
      </c>
      <c r="G22" s="70">
        <v>-111782.86540946701</v>
      </c>
      <c r="H22" s="70">
        <v>5110267.91157215</v>
      </c>
      <c r="I22" s="13">
        <v>263</v>
      </c>
      <c r="J22" s="14">
        <v>173</v>
      </c>
      <c r="K22" s="15">
        <v>173</v>
      </c>
      <c r="L22" s="14">
        <v>139</v>
      </c>
      <c r="M22" s="15">
        <v>139</v>
      </c>
      <c r="N22" s="14">
        <v>7.1363000000000003</v>
      </c>
      <c r="O22" s="16">
        <v>0.61909000000000003</v>
      </c>
      <c r="P22" s="16">
        <v>0.94074999999999998</v>
      </c>
      <c r="Q22" s="15">
        <v>5.9881999999999997E-86</v>
      </c>
      <c r="R22" s="14">
        <v>139</v>
      </c>
      <c r="S22" s="15">
        <v>139</v>
      </c>
      <c r="T22" s="17"/>
      <c r="U22" s="18">
        <v>1</v>
      </c>
      <c r="V22" s="1"/>
    </row>
    <row r="23" spans="1:22" ht="15.75" customHeight="1" x14ac:dyDescent="0.25">
      <c r="B23" s="10" t="s">
        <v>49</v>
      </c>
      <c r="C23" s="11">
        <v>769001</v>
      </c>
      <c r="D23" s="12" t="s">
        <v>49</v>
      </c>
      <c r="E23" s="11">
        <v>43.732388888888899</v>
      </c>
      <c r="F23" s="11">
        <v>7.4235833333333296</v>
      </c>
      <c r="G23" s="70">
        <v>826389.51649099297</v>
      </c>
      <c r="H23" s="70">
        <v>5424121.7144601904</v>
      </c>
      <c r="I23" s="13">
        <v>2</v>
      </c>
      <c r="J23" s="14">
        <v>186</v>
      </c>
      <c r="K23" s="15">
        <v>188</v>
      </c>
      <c r="L23" s="14">
        <v>139</v>
      </c>
      <c r="M23" s="15">
        <v>141</v>
      </c>
      <c r="N23" s="14">
        <v>7.1467999999999998</v>
      </c>
      <c r="O23" s="16">
        <v>-0.62905</v>
      </c>
      <c r="P23" s="16">
        <v>0.92542999999999997</v>
      </c>
      <c r="Q23" s="15">
        <v>4.1578000000000002E-79</v>
      </c>
      <c r="R23" s="14">
        <v>139</v>
      </c>
      <c r="S23" s="15">
        <v>139</v>
      </c>
      <c r="T23" s="17"/>
      <c r="U23" s="18">
        <v>1</v>
      </c>
    </row>
    <row r="24" spans="1:22" ht="15.75" customHeight="1" x14ac:dyDescent="0.25">
      <c r="A24" s="1">
        <v>2</v>
      </c>
      <c r="B24" s="10" t="s">
        <v>50</v>
      </c>
      <c r="C24" s="11">
        <v>1618801</v>
      </c>
      <c r="D24" s="12" t="s">
        <v>51</v>
      </c>
      <c r="E24" s="11">
        <v>43.587000000000003</v>
      </c>
      <c r="F24" s="11">
        <v>13.515333330000001</v>
      </c>
      <c r="G24" s="70">
        <v>1504520.02419696</v>
      </c>
      <c r="H24" s="70">
        <v>5401750.3510999</v>
      </c>
      <c r="I24" s="13">
        <v>170</v>
      </c>
      <c r="J24" s="14">
        <v>65</v>
      </c>
      <c r="K24" s="15">
        <v>65</v>
      </c>
      <c r="L24" s="14">
        <v>65</v>
      </c>
      <c r="M24" s="15">
        <v>65</v>
      </c>
      <c r="N24" s="14">
        <v>7.1913</v>
      </c>
      <c r="O24" s="16">
        <v>6.7111000000000001</v>
      </c>
      <c r="P24" s="16">
        <v>0.96008000000000004</v>
      </c>
      <c r="Q24" s="15">
        <v>8.8620999999999999E-46</v>
      </c>
      <c r="R24" s="14">
        <v>65</v>
      </c>
      <c r="S24" s="15">
        <v>65</v>
      </c>
      <c r="T24" s="17"/>
      <c r="U24" s="18">
        <v>1</v>
      </c>
    </row>
    <row r="25" spans="1:22" ht="15.75" customHeight="1" x14ac:dyDescent="0.25">
      <c r="B25" s="10" t="s">
        <v>34</v>
      </c>
      <c r="C25" s="11">
        <v>1444101</v>
      </c>
      <c r="D25" s="33" t="s">
        <v>52</v>
      </c>
      <c r="E25" s="11">
        <v>43.039166666666702</v>
      </c>
      <c r="F25" s="11">
        <v>16.0905555555556</v>
      </c>
      <c r="G25" s="70">
        <v>1791192.45152008</v>
      </c>
      <c r="H25" s="70">
        <v>5317935.31488021</v>
      </c>
      <c r="I25" s="13">
        <v>6</v>
      </c>
      <c r="J25" s="14">
        <v>37</v>
      </c>
      <c r="K25" s="15">
        <v>38</v>
      </c>
      <c r="L25" s="14">
        <v>37</v>
      </c>
      <c r="M25" s="15">
        <v>38</v>
      </c>
      <c r="N25" s="14">
        <v>7.1966999999999999</v>
      </c>
      <c r="O25" s="16">
        <v>5.6432000000000002</v>
      </c>
      <c r="P25" s="16">
        <v>0.90546000000000004</v>
      </c>
      <c r="Q25" s="15">
        <v>1.661E-19</v>
      </c>
      <c r="R25" s="14">
        <v>37</v>
      </c>
      <c r="S25" s="15">
        <v>37</v>
      </c>
      <c r="T25" s="17">
        <v>4</v>
      </c>
      <c r="U25" s="22">
        <v>2</v>
      </c>
    </row>
    <row r="26" spans="1:22" ht="15.75" customHeight="1" x14ac:dyDescent="0.25">
      <c r="A26" s="1">
        <v>1</v>
      </c>
      <c r="B26" s="10" t="s">
        <v>36</v>
      </c>
      <c r="C26" s="11">
        <v>1662202</v>
      </c>
      <c r="D26" s="33" t="s">
        <v>53</v>
      </c>
      <c r="E26" s="11">
        <v>40.67</v>
      </c>
      <c r="F26" s="11">
        <v>22.96</v>
      </c>
      <c r="G26" s="70">
        <v>2555895.5086135599</v>
      </c>
      <c r="H26" s="70">
        <v>4963787.9177000402</v>
      </c>
      <c r="I26" s="13">
        <v>32</v>
      </c>
      <c r="J26" s="14">
        <v>32</v>
      </c>
      <c r="K26" s="15">
        <v>32</v>
      </c>
      <c r="L26" s="14">
        <v>32</v>
      </c>
      <c r="M26" s="15">
        <v>32</v>
      </c>
      <c r="N26" s="14">
        <v>7.2008999999999999</v>
      </c>
      <c r="O26" s="16">
        <v>4.1444000000000001</v>
      </c>
      <c r="P26" s="16">
        <v>0.93986999999999998</v>
      </c>
      <c r="Q26" s="15">
        <v>7.2214000000000004E-20</v>
      </c>
      <c r="R26" s="14">
        <v>32</v>
      </c>
      <c r="S26" s="15">
        <v>32</v>
      </c>
      <c r="T26" s="17">
        <v>4</v>
      </c>
      <c r="U26" s="22">
        <v>2</v>
      </c>
    </row>
    <row r="27" spans="1:22" ht="15.75" customHeight="1" x14ac:dyDescent="0.25">
      <c r="A27" s="1">
        <v>2</v>
      </c>
      <c r="B27" s="10" t="s">
        <v>54</v>
      </c>
      <c r="C27" s="11">
        <v>764501</v>
      </c>
      <c r="D27" s="12" t="s">
        <v>55</v>
      </c>
      <c r="E27" s="11">
        <v>43.95</v>
      </c>
      <c r="F27" s="11">
        <v>4.82</v>
      </c>
      <c r="G27" s="70">
        <v>536559.94562357897</v>
      </c>
      <c r="H27" s="70">
        <v>5457707.8256885204</v>
      </c>
      <c r="I27" s="13">
        <v>30</v>
      </c>
      <c r="J27" s="14">
        <v>171</v>
      </c>
      <c r="K27" s="15">
        <v>169</v>
      </c>
      <c r="L27" s="14">
        <v>138</v>
      </c>
      <c r="M27" s="15">
        <v>136</v>
      </c>
      <c r="N27" s="16">
        <v>7.2159000000000004</v>
      </c>
      <c r="O27" s="34">
        <v>3.1198999999999999</v>
      </c>
      <c r="P27" s="34">
        <v>0.91220999999999997</v>
      </c>
      <c r="Q27" s="34">
        <v>1.1673999999999999E-72</v>
      </c>
      <c r="R27" s="14">
        <v>136</v>
      </c>
      <c r="S27" s="15">
        <v>136</v>
      </c>
      <c r="T27" s="17"/>
      <c r="U27" s="18">
        <v>1</v>
      </c>
    </row>
    <row r="28" spans="1:22" ht="15.75" customHeight="1" x14ac:dyDescent="0.25">
      <c r="B28" s="10" t="s">
        <v>27</v>
      </c>
      <c r="C28" s="11">
        <v>823801</v>
      </c>
      <c r="D28" s="12" t="s">
        <v>56</v>
      </c>
      <c r="E28" s="11">
        <v>40.8203002021</v>
      </c>
      <c r="F28" s="11">
        <v>0.493333172466</v>
      </c>
      <c r="G28" s="70">
        <v>54917.597498470401</v>
      </c>
      <c r="H28" s="70">
        <v>4985872.0079358201</v>
      </c>
      <c r="I28" s="13">
        <v>50</v>
      </c>
      <c r="J28" s="14">
        <v>182</v>
      </c>
      <c r="K28" s="15">
        <v>182</v>
      </c>
      <c r="L28" s="14">
        <v>147</v>
      </c>
      <c r="M28" s="15">
        <v>147</v>
      </c>
      <c r="N28" s="14">
        <v>7.2286999999999999</v>
      </c>
      <c r="O28" s="16">
        <v>3.8319000000000001</v>
      </c>
      <c r="P28" s="16">
        <v>0.88865000000000005</v>
      </c>
      <c r="Q28" s="15">
        <v>5.3759999999999996E-71</v>
      </c>
      <c r="R28" s="14">
        <v>147</v>
      </c>
      <c r="S28" s="15">
        <v>147</v>
      </c>
      <c r="T28" s="17"/>
      <c r="U28" s="18">
        <v>1</v>
      </c>
    </row>
    <row r="29" spans="1:22" ht="15.75" customHeight="1" x14ac:dyDescent="0.25">
      <c r="A29" s="1">
        <v>1</v>
      </c>
      <c r="B29" s="10" t="s">
        <v>25</v>
      </c>
      <c r="C29" s="11">
        <v>1722000</v>
      </c>
      <c r="D29" s="33" t="s">
        <v>57</v>
      </c>
      <c r="E29" s="11">
        <v>38.4305555555556</v>
      </c>
      <c r="F29" s="11">
        <v>27.151111111111099</v>
      </c>
      <c r="G29" s="70">
        <v>3022447.8632367901</v>
      </c>
      <c r="H29" s="70">
        <v>4640428.6997982403</v>
      </c>
      <c r="I29" s="13">
        <v>120</v>
      </c>
      <c r="J29" s="14">
        <v>76</v>
      </c>
      <c r="K29" s="15">
        <v>76</v>
      </c>
      <c r="L29" s="14">
        <v>41</v>
      </c>
      <c r="M29" s="15">
        <v>41</v>
      </c>
      <c r="N29" s="14">
        <v>7.2416999999999998</v>
      </c>
      <c r="O29" s="16">
        <v>8.4594000000000005</v>
      </c>
      <c r="P29" s="16">
        <v>0.91884999999999994</v>
      </c>
      <c r="Q29" s="15">
        <v>7.1103999999999999E-23</v>
      </c>
      <c r="R29" s="14">
        <v>41</v>
      </c>
      <c r="S29" s="15">
        <v>41</v>
      </c>
      <c r="T29" s="17">
        <v>5</v>
      </c>
      <c r="U29" s="29">
        <v>2</v>
      </c>
      <c r="V29" s="1"/>
    </row>
    <row r="30" spans="1:22" ht="15.75" customHeight="1" x14ac:dyDescent="0.25">
      <c r="A30" s="1">
        <v>1</v>
      </c>
      <c r="B30" s="10" t="s">
        <v>32</v>
      </c>
      <c r="C30" s="11">
        <v>6071500</v>
      </c>
      <c r="D30" s="35" t="s">
        <v>58</v>
      </c>
      <c r="E30" s="11">
        <v>36.83</v>
      </c>
      <c r="F30" s="11">
        <v>10.23</v>
      </c>
      <c r="G30" s="70">
        <v>1138798.39081519</v>
      </c>
      <c r="H30" s="70">
        <v>4415437.3955190303</v>
      </c>
      <c r="I30" s="13">
        <v>4</v>
      </c>
      <c r="J30" s="14">
        <v>224</v>
      </c>
      <c r="K30" s="15">
        <v>208</v>
      </c>
      <c r="L30" s="14">
        <v>21</v>
      </c>
      <c r="M30" s="15">
        <v>21</v>
      </c>
      <c r="N30" s="14">
        <v>7.2450999999999999</v>
      </c>
      <c r="O30" s="16">
        <v>8.3283000000000005</v>
      </c>
      <c r="P30" s="16">
        <v>0.73926999999999998</v>
      </c>
      <c r="Q30" s="15">
        <v>5.8777999999999999E-7</v>
      </c>
      <c r="R30" s="14">
        <v>21</v>
      </c>
      <c r="S30" s="15">
        <v>21</v>
      </c>
      <c r="T30" s="17">
        <v>5</v>
      </c>
      <c r="U30" s="29">
        <v>2</v>
      </c>
      <c r="V30" s="1"/>
    </row>
    <row r="31" spans="1:22" ht="15.75" customHeight="1" x14ac:dyDescent="0.25">
      <c r="B31" s="10" t="s">
        <v>27</v>
      </c>
      <c r="C31" s="11">
        <v>818400</v>
      </c>
      <c r="D31" s="12" t="s">
        <v>59</v>
      </c>
      <c r="E31" s="11">
        <v>41.911727424399999</v>
      </c>
      <c r="F31" s="11">
        <v>2.7633464112200001</v>
      </c>
      <c r="G31" s="70">
        <v>307614.31535793998</v>
      </c>
      <c r="H31" s="70">
        <v>5147765.7973402897</v>
      </c>
      <c r="I31" s="13">
        <v>129</v>
      </c>
      <c r="J31" s="14">
        <v>167</v>
      </c>
      <c r="K31" s="15">
        <v>167</v>
      </c>
      <c r="L31" s="14">
        <v>131</v>
      </c>
      <c r="M31" s="15">
        <v>131</v>
      </c>
      <c r="N31" s="14">
        <v>7.2514000000000003</v>
      </c>
      <c r="O31" s="16">
        <v>4.7603</v>
      </c>
      <c r="P31" s="16">
        <v>0.92420999999999998</v>
      </c>
      <c r="Q31" s="15">
        <v>3.9674E-74</v>
      </c>
      <c r="R31" s="14">
        <v>131</v>
      </c>
      <c r="S31" s="15">
        <v>131</v>
      </c>
      <c r="T31" s="17"/>
      <c r="U31" s="18">
        <v>1</v>
      </c>
      <c r="V31" s="1"/>
    </row>
    <row r="32" spans="1:22" ht="15.75" customHeight="1" x14ac:dyDescent="0.25">
      <c r="B32" s="10" t="s">
        <v>27</v>
      </c>
      <c r="C32" s="11">
        <v>805500</v>
      </c>
      <c r="D32" s="12" t="s">
        <v>60</v>
      </c>
      <c r="E32" s="11">
        <v>42.588346325000003</v>
      </c>
      <c r="F32" s="11">
        <v>-5.6511076166100001</v>
      </c>
      <c r="G32" s="70">
        <v>-629078.42234242999</v>
      </c>
      <c r="H32" s="70">
        <v>5249522.3927080296</v>
      </c>
      <c r="I32" s="13">
        <v>916</v>
      </c>
      <c r="J32" s="14">
        <v>178</v>
      </c>
      <c r="K32" s="15">
        <v>178</v>
      </c>
      <c r="L32" s="14">
        <v>143</v>
      </c>
      <c r="M32" s="15">
        <v>143</v>
      </c>
      <c r="N32" s="14">
        <v>7.2602000000000002</v>
      </c>
      <c r="O32" s="16">
        <v>2.7496</v>
      </c>
      <c r="P32" s="16">
        <v>0.96462999999999999</v>
      </c>
      <c r="Q32" s="15">
        <v>3.2717000000000001E-104</v>
      </c>
      <c r="R32" s="14">
        <v>143</v>
      </c>
      <c r="S32" s="15">
        <v>143</v>
      </c>
      <c r="T32" s="17"/>
      <c r="U32" s="18">
        <v>1</v>
      </c>
      <c r="V32" s="1"/>
    </row>
    <row r="33" spans="1:22" ht="15.75" customHeight="1" x14ac:dyDescent="0.25">
      <c r="A33" s="1">
        <v>2</v>
      </c>
      <c r="B33" s="10" t="s">
        <v>25</v>
      </c>
      <c r="C33" s="11">
        <v>1713000</v>
      </c>
      <c r="D33" s="12" t="s">
        <v>61</v>
      </c>
      <c r="E33" s="11">
        <v>39.950000000000003</v>
      </c>
      <c r="F33" s="11">
        <v>32.880000000000003</v>
      </c>
      <c r="G33" s="70">
        <v>3660184.8572828402</v>
      </c>
      <c r="H33" s="70">
        <v>4858679.0737712504</v>
      </c>
      <c r="I33" s="13">
        <v>902</v>
      </c>
      <c r="J33" s="14">
        <v>511</v>
      </c>
      <c r="K33" s="15">
        <v>486</v>
      </c>
      <c r="L33" s="14">
        <v>138</v>
      </c>
      <c r="M33" s="15">
        <v>138</v>
      </c>
      <c r="N33" s="14">
        <v>7.2984999999999998</v>
      </c>
      <c r="O33" s="16">
        <v>5.6566000000000001</v>
      </c>
      <c r="P33" s="16">
        <v>0.95843</v>
      </c>
      <c r="Q33" s="15">
        <v>8.3041999999999996E-96</v>
      </c>
      <c r="R33" s="14">
        <v>138</v>
      </c>
      <c r="S33" s="15">
        <v>138</v>
      </c>
      <c r="T33" s="17"/>
      <c r="U33" s="18">
        <v>1</v>
      </c>
      <c r="V33" s="1"/>
    </row>
    <row r="34" spans="1:22" ht="15.75" customHeight="1" x14ac:dyDescent="0.25">
      <c r="B34" s="10" t="s">
        <v>27</v>
      </c>
      <c r="C34" s="11"/>
      <c r="D34" s="12" t="s">
        <v>62</v>
      </c>
      <c r="E34" s="11">
        <v>43.483333999999999</v>
      </c>
      <c r="F34" s="11">
        <v>-3.8</v>
      </c>
      <c r="G34" s="70">
        <v>-423014.06501443998</v>
      </c>
      <c r="H34" s="70">
        <v>5385831.9800239196</v>
      </c>
      <c r="I34" s="13">
        <v>52</v>
      </c>
      <c r="J34" s="14">
        <v>130</v>
      </c>
      <c r="K34" s="15">
        <v>130</v>
      </c>
      <c r="L34" s="14">
        <v>130</v>
      </c>
      <c r="M34" s="15">
        <v>130</v>
      </c>
      <c r="N34" s="14">
        <v>7.3189000000000002</v>
      </c>
      <c r="O34" s="16">
        <v>8.4306000000000001</v>
      </c>
      <c r="P34" s="16">
        <v>0.91501999999999994</v>
      </c>
      <c r="Q34" s="15">
        <v>2.1989999999999999E-70</v>
      </c>
      <c r="R34" s="14">
        <v>130</v>
      </c>
      <c r="S34" s="15">
        <v>130</v>
      </c>
      <c r="T34" s="17"/>
      <c r="U34" s="18">
        <v>1</v>
      </c>
      <c r="V34" s="1"/>
    </row>
    <row r="35" spans="1:22" ht="15.75" customHeight="1" x14ac:dyDescent="0.25">
      <c r="A35" s="1">
        <v>2</v>
      </c>
      <c r="B35" s="10" t="s">
        <v>27</v>
      </c>
      <c r="C35" s="11">
        <v>848700</v>
      </c>
      <c r="D35" s="12" t="s">
        <v>63</v>
      </c>
      <c r="E35" s="11">
        <v>36.846389000000002</v>
      </c>
      <c r="F35" s="11">
        <v>-2.3569420000000001</v>
      </c>
      <c r="G35" s="70">
        <v>-262373.58326927997</v>
      </c>
      <c r="H35" s="70">
        <v>4417716.9687953796</v>
      </c>
      <c r="I35" s="13">
        <v>21</v>
      </c>
      <c r="J35" s="14">
        <v>141</v>
      </c>
      <c r="K35" s="15">
        <v>141</v>
      </c>
      <c r="L35" s="14">
        <v>107</v>
      </c>
      <c r="M35" s="15">
        <v>107</v>
      </c>
      <c r="N35" s="14">
        <v>7.4271000000000003</v>
      </c>
      <c r="O35" s="16">
        <v>3.9765999999999999</v>
      </c>
      <c r="P35" s="16">
        <v>0.92045999999999994</v>
      </c>
      <c r="Q35" s="15">
        <v>1.5431000000000001E-59</v>
      </c>
      <c r="R35" s="14">
        <v>107</v>
      </c>
      <c r="S35" s="15">
        <v>107</v>
      </c>
      <c r="T35" s="17"/>
      <c r="U35" s="18">
        <v>1</v>
      </c>
    </row>
    <row r="36" spans="1:22" ht="15.75" customHeight="1" x14ac:dyDescent="0.25">
      <c r="B36" s="14" t="s">
        <v>64</v>
      </c>
      <c r="C36" s="24"/>
      <c r="D36" s="36" t="s">
        <v>65</v>
      </c>
      <c r="E36" s="16">
        <v>46.121533333333304</v>
      </c>
      <c r="F36" s="16">
        <v>18.0922972222222</v>
      </c>
      <c r="G36" s="70">
        <v>2014025.3138109599</v>
      </c>
      <c r="H36" s="70">
        <v>5799846.4571112096</v>
      </c>
      <c r="I36" s="15">
        <v>330</v>
      </c>
      <c r="J36" s="26"/>
      <c r="K36" s="27"/>
      <c r="L36" s="14">
        <v>642</v>
      </c>
      <c r="M36" s="15">
        <v>645</v>
      </c>
      <c r="N36" s="14">
        <v>7.4494999999999996</v>
      </c>
      <c r="O36" s="16">
        <v>8.9006000000000007</v>
      </c>
      <c r="P36" s="16">
        <v>0.91786000000000001</v>
      </c>
      <c r="Q36" s="28">
        <v>5.558E-31</v>
      </c>
      <c r="R36" s="14">
        <v>393</v>
      </c>
      <c r="S36" s="15">
        <v>92</v>
      </c>
      <c r="T36" s="17"/>
      <c r="U36" s="18">
        <v>1</v>
      </c>
    </row>
    <row r="37" spans="1:22" ht="15.75" customHeight="1" x14ac:dyDescent="0.25">
      <c r="B37" s="10" t="s">
        <v>34</v>
      </c>
      <c r="C37" s="11"/>
      <c r="D37" s="12" t="s">
        <v>66</v>
      </c>
      <c r="E37" s="11">
        <v>45.816670000000002</v>
      </c>
      <c r="F37" s="11">
        <v>15.98333</v>
      </c>
      <c r="G37" s="70">
        <v>1779256.1567808499</v>
      </c>
      <c r="H37" s="70">
        <v>5751018.9738563905</v>
      </c>
      <c r="I37" s="13">
        <v>157</v>
      </c>
      <c r="J37" s="14">
        <v>208</v>
      </c>
      <c r="K37" s="15">
        <v>215</v>
      </c>
      <c r="L37" s="14">
        <v>96</v>
      </c>
      <c r="M37" s="15">
        <v>102</v>
      </c>
      <c r="N37" s="14">
        <v>7.4893000000000001</v>
      </c>
      <c r="O37" s="16">
        <v>3.1911</v>
      </c>
      <c r="P37" s="16">
        <v>0.97524999999999995</v>
      </c>
      <c r="Q37" s="15">
        <v>2.6210999999999998E-77</v>
      </c>
      <c r="R37" s="14">
        <v>96</v>
      </c>
      <c r="S37" s="15">
        <v>96</v>
      </c>
      <c r="T37" s="17"/>
      <c r="U37" s="18">
        <v>1</v>
      </c>
    </row>
    <row r="38" spans="1:22" ht="15.75" customHeight="1" x14ac:dyDescent="0.25">
      <c r="B38" s="10" t="s">
        <v>27</v>
      </c>
      <c r="C38" s="11">
        <v>824500</v>
      </c>
      <c r="D38" s="12" t="s">
        <v>67</v>
      </c>
      <c r="E38" s="11">
        <v>39.4805661065</v>
      </c>
      <c r="F38" s="11">
        <v>-0.36638625482999998</v>
      </c>
      <c r="G38" s="70">
        <v>-40785.931340254501</v>
      </c>
      <c r="H38" s="70">
        <v>4790744.19383692</v>
      </c>
      <c r="I38" s="13">
        <v>11</v>
      </c>
      <c r="J38" s="14">
        <v>112</v>
      </c>
      <c r="K38" s="15">
        <v>112</v>
      </c>
      <c r="L38" s="14">
        <v>112</v>
      </c>
      <c r="M38" s="15">
        <v>112</v>
      </c>
      <c r="N38" s="14">
        <v>7.5041000000000002</v>
      </c>
      <c r="O38" s="16">
        <v>5.5537999999999998</v>
      </c>
      <c r="P38" s="16">
        <v>0.91500000000000004</v>
      </c>
      <c r="Q38" s="15">
        <v>1.0389999999999999E-60</v>
      </c>
      <c r="R38" s="14">
        <v>112</v>
      </c>
      <c r="S38" s="15">
        <v>112</v>
      </c>
      <c r="T38" s="17"/>
      <c r="U38" s="18">
        <v>1</v>
      </c>
    </row>
    <row r="39" spans="1:22" ht="15.75" customHeight="1" x14ac:dyDescent="0.25">
      <c r="B39" s="10" t="s">
        <v>68</v>
      </c>
      <c r="C39" s="11"/>
      <c r="D39" s="12" t="s">
        <v>69</v>
      </c>
      <c r="E39" s="11">
        <v>44.783299999999997</v>
      </c>
      <c r="F39" s="11">
        <v>20.533000000000001</v>
      </c>
      <c r="G39" s="70">
        <v>2285723.1044582902</v>
      </c>
      <c r="H39" s="70">
        <v>5587470.7767156698</v>
      </c>
      <c r="I39" s="13">
        <v>243</v>
      </c>
      <c r="J39" s="14">
        <v>100</v>
      </c>
      <c r="K39" s="15">
        <v>98</v>
      </c>
      <c r="L39" s="14">
        <v>63</v>
      </c>
      <c r="M39" s="15">
        <v>61</v>
      </c>
      <c r="N39" s="14">
        <v>7.6040000000000001</v>
      </c>
      <c r="O39" s="16">
        <v>6.5430000000000001</v>
      </c>
      <c r="P39" s="16">
        <v>0.79505999999999999</v>
      </c>
      <c r="Q39" s="15">
        <v>1.2695E-21</v>
      </c>
      <c r="R39" s="14">
        <v>60</v>
      </c>
      <c r="S39" s="15">
        <v>60</v>
      </c>
      <c r="T39" s="17"/>
      <c r="U39" s="18">
        <v>1</v>
      </c>
    </row>
    <row r="40" spans="1:22" ht="15.75" customHeight="1" x14ac:dyDescent="0.25">
      <c r="B40" s="10" t="s">
        <v>36</v>
      </c>
      <c r="C40" s="11">
        <v>1668901</v>
      </c>
      <c r="D40" s="12" t="s">
        <v>70</v>
      </c>
      <c r="E40" s="11">
        <v>38.28</v>
      </c>
      <c r="F40" s="11">
        <v>21.79</v>
      </c>
      <c r="G40" s="70">
        <v>2425651.7043854301</v>
      </c>
      <c r="H40" s="70">
        <v>4619056.28441427</v>
      </c>
      <c r="I40" s="13">
        <v>100</v>
      </c>
      <c r="J40" s="14">
        <v>175</v>
      </c>
      <c r="K40" s="15">
        <v>178</v>
      </c>
      <c r="L40" s="14">
        <v>105</v>
      </c>
      <c r="M40" s="15">
        <v>108</v>
      </c>
      <c r="N40" s="14">
        <v>7.6322000000000001</v>
      </c>
      <c r="O40" s="16">
        <v>8.7034000000000002</v>
      </c>
      <c r="P40" s="16">
        <v>0.85285</v>
      </c>
      <c r="Q40" s="15">
        <v>1.1675E-44</v>
      </c>
      <c r="R40" s="14">
        <v>105</v>
      </c>
      <c r="S40" s="15">
        <v>105</v>
      </c>
      <c r="T40" s="17"/>
      <c r="U40" s="18">
        <v>1</v>
      </c>
    </row>
    <row r="41" spans="1:22" ht="15.75" customHeight="1" x14ac:dyDescent="0.25">
      <c r="B41" s="10" t="s">
        <v>27</v>
      </c>
      <c r="C41" s="11"/>
      <c r="D41" s="12" t="s">
        <v>71</v>
      </c>
      <c r="E41" s="11">
        <v>43.366664999999998</v>
      </c>
      <c r="F41" s="11">
        <v>-8.4166670000000003</v>
      </c>
      <c r="G41" s="70">
        <v>-936939.08461655001</v>
      </c>
      <c r="H41" s="70">
        <v>5367949.5755010704</v>
      </c>
      <c r="I41" s="13">
        <v>57</v>
      </c>
      <c r="J41" s="14">
        <v>130</v>
      </c>
      <c r="K41" s="15">
        <v>130</v>
      </c>
      <c r="L41" s="14">
        <v>130</v>
      </c>
      <c r="M41" s="15">
        <v>130</v>
      </c>
      <c r="N41" s="14">
        <v>7.6536999999999997</v>
      </c>
      <c r="O41" s="16">
        <v>7.1938000000000004</v>
      </c>
      <c r="P41" s="16">
        <v>0.89058000000000004</v>
      </c>
      <c r="Q41" s="15">
        <v>2.3697999999999999E-63</v>
      </c>
      <c r="R41" s="14">
        <v>130</v>
      </c>
      <c r="S41" s="15">
        <v>130</v>
      </c>
      <c r="T41" s="17"/>
      <c r="U41" s="18">
        <v>1</v>
      </c>
      <c r="V41" s="1"/>
    </row>
    <row r="42" spans="1:22" ht="15.75" customHeight="1" x14ac:dyDescent="0.25">
      <c r="A42" s="1">
        <v>1</v>
      </c>
      <c r="B42" s="10" t="s">
        <v>54</v>
      </c>
      <c r="C42" s="11">
        <v>758801</v>
      </c>
      <c r="D42" s="12" t="s">
        <v>72</v>
      </c>
      <c r="E42" s="11">
        <v>44.133333333333297</v>
      </c>
      <c r="F42" s="11">
        <v>6.3333333333333304</v>
      </c>
      <c r="G42" s="70">
        <v>705023.44165362604</v>
      </c>
      <c r="H42" s="70">
        <v>5486099.06125974</v>
      </c>
      <c r="I42" s="13">
        <v>851</v>
      </c>
      <c r="J42" s="14">
        <v>159</v>
      </c>
      <c r="K42" s="15">
        <v>157</v>
      </c>
      <c r="L42" s="14">
        <v>92</v>
      </c>
      <c r="M42" s="15">
        <v>90</v>
      </c>
      <c r="N42" s="14">
        <v>7.7571000000000003</v>
      </c>
      <c r="O42" s="16">
        <v>6.3185000000000002</v>
      </c>
      <c r="P42" s="16">
        <v>0.98650000000000004</v>
      </c>
      <c r="Q42" s="15">
        <v>4.5670000000000002E-84</v>
      </c>
      <c r="R42" s="14">
        <v>90</v>
      </c>
      <c r="S42" s="15">
        <v>90</v>
      </c>
      <c r="T42" s="17"/>
      <c r="U42" s="18">
        <v>1</v>
      </c>
    </row>
    <row r="43" spans="1:22" ht="15.75" customHeight="1" x14ac:dyDescent="0.25">
      <c r="B43" s="14" t="s">
        <v>73</v>
      </c>
      <c r="C43" s="24"/>
      <c r="D43" s="36" t="s">
        <v>74</v>
      </c>
      <c r="E43" s="16">
        <v>46.094611999999998</v>
      </c>
      <c r="F43" s="16">
        <v>14.597046000000001</v>
      </c>
      <c r="G43" s="70">
        <v>1624935.72780599</v>
      </c>
      <c r="H43" s="70">
        <v>5795523.8441890003</v>
      </c>
      <c r="I43" s="15">
        <v>282</v>
      </c>
      <c r="J43" s="26"/>
      <c r="K43" s="27"/>
      <c r="L43" s="14">
        <v>447</v>
      </c>
      <c r="M43" s="15">
        <v>429</v>
      </c>
      <c r="N43" s="14">
        <v>7.7652000000000001</v>
      </c>
      <c r="O43" s="16">
        <v>7.7725</v>
      </c>
      <c r="P43" s="16">
        <v>0.96935000000000004</v>
      </c>
      <c r="Q43" s="28">
        <v>6.6184999999999998E-70</v>
      </c>
      <c r="R43" s="14">
        <v>148</v>
      </c>
      <c r="S43" s="15">
        <v>148</v>
      </c>
      <c r="T43" s="17"/>
      <c r="U43" s="18">
        <v>1</v>
      </c>
    </row>
    <row r="44" spans="1:22" ht="15.75" customHeight="1" x14ac:dyDescent="0.25">
      <c r="B44" s="14" t="s">
        <v>27</v>
      </c>
      <c r="C44" s="24"/>
      <c r="D44" s="36" t="s">
        <v>75</v>
      </c>
      <c r="E44" s="16">
        <v>37.164459099399998</v>
      </c>
      <c r="F44" s="16">
        <v>-5.61139316556</v>
      </c>
      <c r="G44" s="70">
        <v>-624657.42987997504</v>
      </c>
      <c r="H44" s="70">
        <v>4462055.1236251201</v>
      </c>
      <c r="I44" s="15">
        <v>87</v>
      </c>
      <c r="J44" s="26"/>
      <c r="K44" s="27"/>
      <c r="L44" s="14">
        <v>234</v>
      </c>
      <c r="M44" s="15">
        <v>234</v>
      </c>
      <c r="N44" s="14">
        <v>7.8188000000000004</v>
      </c>
      <c r="O44" s="16">
        <v>6.5664999999999996</v>
      </c>
      <c r="P44" s="16">
        <v>0.98148000000000002</v>
      </c>
      <c r="Q44" s="15">
        <v>0</v>
      </c>
      <c r="R44" s="14">
        <v>206</v>
      </c>
      <c r="S44" s="15">
        <v>110</v>
      </c>
      <c r="T44" s="17"/>
      <c r="U44" s="18">
        <v>1</v>
      </c>
    </row>
    <row r="45" spans="1:22" ht="15.75" customHeight="1" x14ac:dyDescent="0.25">
      <c r="A45" s="1">
        <v>1</v>
      </c>
      <c r="B45" s="10" t="s">
        <v>40</v>
      </c>
      <c r="C45" s="11"/>
      <c r="D45" s="12" t="s">
        <v>76</v>
      </c>
      <c r="E45" s="11">
        <v>40.416668000000001</v>
      </c>
      <c r="F45" s="11">
        <v>-7.55</v>
      </c>
      <c r="G45" s="70">
        <v>-840462.15548921505</v>
      </c>
      <c r="H45" s="70">
        <v>4926677.3694550497</v>
      </c>
      <c r="I45" s="13">
        <v>1380</v>
      </c>
      <c r="J45" s="14">
        <v>180</v>
      </c>
      <c r="K45" s="15">
        <v>174</v>
      </c>
      <c r="L45" s="14">
        <v>58</v>
      </c>
      <c r="M45" s="15">
        <v>58</v>
      </c>
      <c r="N45" s="14">
        <v>7.8346999999999998</v>
      </c>
      <c r="O45" s="16">
        <v>10.666</v>
      </c>
      <c r="P45" s="16">
        <v>0.88009999999999999</v>
      </c>
      <c r="Q45" s="15">
        <v>1.8165999999999999E-27</v>
      </c>
      <c r="R45" s="14">
        <v>58</v>
      </c>
      <c r="S45" s="15">
        <v>58</v>
      </c>
      <c r="T45" s="17"/>
      <c r="U45" s="18">
        <v>1</v>
      </c>
    </row>
    <row r="46" spans="1:22" ht="15.75" customHeight="1" x14ac:dyDescent="0.25">
      <c r="A46" s="1" t="s">
        <v>77</v>
      </c>
      <c r="B46" s="10" t="s">
        <v>73</v>
      </c>
      <c r="C46" s="11">
        <v>1411001</v>
      </c>
      <c r="D46" s="33" t="s">
        <v>78</v>
      </c>
      <c r="E46" s="11">
        <v>45.6</v>
      </c>
      <c r="F46" s="11">
        <v>13.9333333333333</v>
      </c>
      <c r="G46" s="70">
        <v>1551051.57134855</v>
      </c>
      <c r="H46" s="70">
        <v>5716479.0153268296</v>
      </c>
      <c r="I46" s="13">
        <v>497</v>
      </c>
      <c r="J46" s="14">
        <v>39</v>
      </c>
      <c r="K46" s="15">
        <v>39</v>
      </c>
      <c r="L46" s="14">
        <v>39</v>
      </c>
      <c r="M46" s="15">
        <v>39</v>
      </c>
      <c r="N46" s="14">
        <v>7.8407999999999998</v>
      </c>
      <c r="O46" s="16">
        <v>10.336</v>
      </c>
      <c r="P46" s="16">
        <v>0.95033000000000001</v>
      </c>
      <c r="Q46" s="15">
        <v>1.0057E-25</v>
      </c>
      <c r="R46" s="14">
        <v>39</v>
      </c>
      <c r="S46" s="15">
        <v>39</v>
      </c>
      <c r="T46" s="17">
        <v>4</v>
      </c>
      <c r="U46" s="22">
        <v>2</v>
      </c>
    </row>
    <row r="47" spans="1:22" ht="15.75" customHeight="1" x14ac:dyDescent="0.25">
      <c r="A47" s="1">
        <v>1</v>
      </c>
      <c r="B47" s="10" t="s">
        <v>34</v>
      </c>
      <c r="C47" s="11"/>
      <c r="D47" s="33" t="s">
        <v>79</v>
      </c>
      <c r="E47" s="11">
        <v>44.880555555555603</v>
      </c>
      <c r="F47" s="11">
        <v>15.6188888888889</v>
      </c>
      <c r="G47" s="70">
        <v>1738686.75799152</v>
      </c>
      <c r="H47" s="70">
        <v>5602736.9633479901</v>
      </c>
      <c r="I47" s="13">
        <v>580</v>
      </c>
      <c r="J47" s="14">
        <v>43</v>
      </c>
      <c r="K47" s="15">
        <v>43</v>
      </c>
      <c r="L47" s="14">
        <v>38</v>
      </c>
      <c r="M47" s="15">
        <v>38</v>
      </c>
      <c r="N47" s="14">
        <v>7.8815</v>
      </c>
      <c r="O47" s="16">
        <v>12.757</v>
      </c>
      <c r="P47" s="16">
        <v>0.99248999999999998</v>
      </c>
      <c r="Q47" s="15">
        <v>7.5924999999999992E-40</v>
      </c>
      <c r="R47" s="14">
        <v>38</v>
      </c>
      <c r="S47" s="15">
        <v>38</v>
      </c>
      <c r="T47" s="17">
        <v>4</v>
      </c>
      <c r="U47" s="22">
        <v>2</v>
      </c>
    </row>
    <row r="48" spans="1:22" ht="15.75" customHeight="1" x14ac:dyDescent="0.25">
      <c r="B48" s="10" t="s">
        <v>73</v>
      </c>
      <c r="C48" s="11">
        <v>1410501</v>
      </c>
      <c r="D48" s="12" t="s">
        <v>80</v>
      </c>
      <c r="E48" s="11">
        <v>45.466666666666697</v>
      </c>
      <c r="F48" s="11">
        <v>13.616666666666699</v>
      </c>
      <c r="G48" s="70">
        <v>1515800.4000061399</v>
      </c>
      <c r="H48" s="70">
        <v>5695290.2476784904</v>
      </c>
      <c r="I48" s="13">
        <v>2</v>
      </c>
      <c r="J48" s="14">
        <v>109</v>
      </c>
      <c r="K48" s="15">
        <v>109</v>
      </c>
      <c r="L48" s="14">
        <v>74</v>
      </c>
      <c r="M48" s="15">
        <v>74</v>
      </c>
      <c r="N48" s="14">
        <v>8.0478000000000005</v>
      </c>
      <c r="O48" s="16">
        <v>9.3292000000000002</v>
      </c>
      <c r="P48" s="16">
        <v>0.94315000000000004</v>
      </c>
      <c r="Q48" s="15">
        <v>1.4226000000000001E-46</v>
      </c>
      <c r="R48" s="14">
        <v>74</v>
      </c>
      <c r="S48" s="15">
        <v>74</v>
      </c>
      <c r="T48" s="17"/>
      <c r="U48" s="18">
        <v>1</v>
      </c>
    </row>
    <row r="49" spans="1:22" ht="15.75" customHeight="1" x14ac:dyDescent="0.25">
      <c r="B49" s="10" t="s">
        <v>27</v>
      </c>
      <c r="C49" s="11">
        <v>822201</v>
      </c>
      <c r="D49" s="12" t="s">
        <v>81</v>
      </c>
      <c r="E49" s="11">
        <v>40.411950351599998</v>
      </c>
      <c r="F49" s="11">
        <v>-3.6780611203500002</v>
      </c>
      <c r="G49" s="70">
        <v>-409439.89098493702</v>
      </c>
      <c r="H49" s="70">
        <v>4925987.6102483002</v>
      </c>
      <c r="I49" s="13">
        <v>667</v>
      </c>
      <c r="J49" s="14">
        <v>189</v>
      </c>
      <c r="K49" s="15">
        <v>190</v>
      </c>
      <c r="L49" s="14">
        <v>120</v>
      </c>
      <c r="M49" s="15">
        <v>120</v>
      </c>
      <c r="N49" s="14">
        <v>8.0528999999999993</v>
      </c>
      <c r="O49" s="16">
        <v>8.6168999999999993</v>
      </c>
      <c r="P49" s="16">
        <v>0.90237000000000001</v>
      </c>
      <c r="Q49" s="15">
        <v>1.8683999999999998E-61</v>
      </c>
      <c r="R49" s="14">
        <v>120</v>
      </c>
      <c r="S49" s="15">
        <v>120</v>
      </c>
      <c r="T49" s="17"/>
      <c r="U49" s="18">
        <v>1</v>
      </c>
    </row>
    <row r="50" spans="1:22" ht="15.75" customHeight="1" x14ac:dyDescent="0.25">
      <c r="B50" s="19" t="s">
        <v>82</v>
      </c>
      <c r="C50" s="20"/>
      <c r="D50" s="23" t="s">
        <v>83</v>
      </c>
      <c r="E50" s="20">
        <v>46.6</v>
      </c>
      <c r="F50" s="11">
        <v>13.666666666666666</v>
      </c>
      <c r="G50" s="70">
        <v>1521366.3745458</v>
      </c>
      <c r="H50" s="70">
        <v>5877026.5520376796</v>
      </c>
      <c r="I50" s="13">
        <v>2140</v>
      </c>
      <c r="J50" s="14">
        <v>188</v>
      </c>
      <c r="K50" s="15">
        <v>187</v>
      </c>
      <c r="L50" s="14">
        <v>93</v>
      </c>
      <c r="M50" s="15">
        <v>93</v>
      </c>
      <c r="N50" s="14">
        <v>8.0789000000000009</v>
      </c>
      <c r="O50" s="16">
        <v>11.912000000000001</v>
      </c>
      <c r="P50" s="16">
        <v>0.97840000000000005</v>
      </c>
      <c r="Q50" s="15">
        <v>1.3861999999999999E-77</v>
      </c>
      <c r="R50" s="14">
        <v>93</v>
      </c>
      <c r="S50" s="15">
        <v>93</v>
      </c>
      <c r="T50" s="17"/>
      <c r="U50" s="18">
        <v>1</v>
      </c>
    </row>
    <row r="51" spans="1:22" ht="18" customHeight="1" x14ac:dyDescent="0.25">
      <c r="B51" s="10" t="s">
        <v>84</v>
      </c>
      <c r="C51" s="11">
        <v>676000</v>
      </c>
      <c r="D51" s="12" t="s">
        <v>85</v>
      </c>
      <c r="E51" s="11">
        <v>46.173785834100002</v>
      </c>
      <c r="F51" s="11">
        <v>8.7885560512699996</v>
      </c>
      <c r="G51" s="70">
        <v>978337.58440546296</v>
      </c>
      <c r="H51" s="70">
        <v>5808242.3919763202</v>
      </c>
      <c r="I51" s="13">
        <v>379</v>
      </c>
      <c r="J51" s="14">
        <v>519</v>
      </c>
      <c r="K51" s="15">
        <v>238</v>
      </c>
      <c r="L51" s="14">
        <v>139</v>
      </c>
      <c r="M51" s="15">
        <v>120</v>
      </c>
      <c r="N51" s="14">
        <v>8.0911000000000008</v>
      </c>
      <c r="O51" s="16">
        <v>10.061999999999999</v>
      </c>
      <c r="P51" s="16">
        <v>0.98806000000000005</v>
      </c>
      <c r="Q51" s="15">
        <v>2.5573000000000001E-115</v>
      </c>
      <c r="R51" s="14">
        <v>120</v>
      </c>
      <c r="S51" s="15">
        <v>120</v>
      </c>
      <c r="T51" s="17"/>
      <c r="U51" s="18">
        <v>1</v>
      </c>
      <c r="V51" s="1"/>
    </row>
    <row r="52" spans="1:22" ht="15.75" customHeight="1" x14ac:dyDescent="0.25">
      <c r="A52" s="1">
        <v>1</v>
      </c>
      <c r="B52" s="10" t="s">
        <v>50</v>
      </c>
      <c r="C52" s="11"/>
      <c r="D52" s="33" t="s">
        <v>86</v>
      </c>
      <c r="E52" s="11">
        <v>46.421733000000003</v>
      </c>
      <c r="F52" s="11">
        <v>12.582437000000001</v>
      </c>
      <c r="G52" s="70">
        <v>1400670.47977844</v>
      </c>
      <c r="H52" s="70">
        <v>5848191.7256626301</v>
      </c>
      <c r="I52" s="13">
        <v>910</v>
      </c>
      <c r="J52" s="14">
        <v>69</v>
      </c>
      <c r="K52" s="15">
        <v>47</v>
      </c>
      <c r="L52" s="14">
        <v>69</v>
      </c>
      <c r="M52" s="15">
        <v>47</v>
      </c>
      <c r="N52" s="14">
        <v>8.1954999999999991</v>
      </c>
      <c r="O52" s="16">
        <v>12.085000000000001</v>
      </c>
      <c r="P52" s="16">
        <v>0.99109000000000003</v>
      </c>
      <c r="Q52" s="15">
        <v>1.092E-44</v>
      </c>
      <c r="R52" s="14">
        <v>44</v>
      </c>
      <c r="S52" s="15">
        <v>44</v>
      </c>
      <c r="T52" s="17">
        <v>4</v>
      </c>
      <c r="U52" s="22">
        <v>2</v>
      </c>
    </row>
    <row r="53" spans="1:22" ht="15.75" customHeight="1" x14ac:dyDescent="0.25">
      <c r="B53" s="14" t="s">
        <v>50</v>
      </c>
      <c r="C53" s="24"/>
      <c r="D53" s="25" t="s">
        <v>87</v>
      </c>
      <c r="E53" s="16">
        <v>45.92</v>
      </c>
      <c r="F53" s="16">
        <v>10.88</v>
      </c>
      <c r="G53" s="70">
        <v>1211156.05983082</v>
      </c>
      <c r="H53" s="70">
        <v>5767538.41918456</v>
      </c>
      <c r="I53" s="15">
        <v>91</v>
      </c>
      <c r="J53" s="26"/>
      <c r="K53" s="27"/>
      <c r="L53" s="14">
        <v>24</v>
      </c>
      <c r="M53" s="15">
        <v>24</v>
      </c>
      <c r="N53" s="14">
        <v>8.3129000000000008</v>
      </c>
      <c r="O53" s="16">
        <v>7.7344999999999997</v>
      </c>
      <c r="P53" s="16">
        <v>0.96484000000000003</v>
      </c>
      <c r="Q53" s="15">
        <v>1.7339999999999999E-17</v>
      </c>
      <c r="R53" s="14">
        <v>24</v>
      </c>
      <c r="S53" s="15">
        <v>24</v>
      </c>
      <c r="T53" s="17">
        <v>4</v>
      </c>
      <c r="U53" s="22">
        <v>2</v>
      </c>
    </row>
    <row r="54" spans="1:22" ht="15.75" customHeight="1" x14ac:dyDescent="0.25">
      <c r="B54" s="14" t="s">
        <v>50</v>
      </c>
      <c r="C54" s="24"/>
      <c r="D54" s="25" t="s">
        <v>88</v>
      </c>
      <c r="E54" s="16">
        <v>44.523611111111101</v>
      </c>
      <c r="F54" s="16">
        <v>11.338888888888899</v>
      </c>
      <c r="G54" s="70">
        <v>1262239.3373963099</v>
      </c>
      <c r="H54" s="70">
        <v>5546833.0187939303</v>
      </c>
      <c r="I54" s="15">
        <v>35</v>
      </c>
      <c r="J54" s="26"/>
      <c r="K54" s="27"/>
      <c r="L54" s="14">
        <v>79</v>
      </c>
      <c r="M54" s="15">
        <v>78</v>
      </c>
      <c r="N54" s="14">
        <v>8.3720999999999997</v>
      </c>
      <c r="O54" s="16">
        <v>13.259</v>
      </c>
      <c r="P54" s="16">
        <v>0.95155999999999996</v>
      </c>
      <c r="Q54" s="28">
        <v>2.7526000000000002E-15</v>
      </c>
      <c r="R54" s="14">
        <v>33</v>
      </c>
      <c r="S54" s="15">
        <v>33</v>
      </c>
      <c r="T54" s="17">
        <v>4</v>
      </c>
      <c r="U54" s="22">
        <v>2</v>
      </c>
    </row>
    <row r="55" spans="1:22" ht="15.75" customHeight="1" x14ac:dyDescent="0.25">
      <c r="B55" s="37" t="s">
        <v>89</v>
      </c>
      <c r="C55" s="41">
        <v>1702600</v>
      </c>
      <c r="D55" s="51" t="s">
        <v>90</v>
      </c>
      <c r="E55" s="40">
        <v>42.024999999999999</v>
      </c>
      <c r="F55" s="38">
        <v>35.158333333333303</v>
      </c>
      <c r="G55" s="70">
        <v>3913807.7634357801</v>
      </c>
      <c r="H55" s="70">
        <v>5164725.05875309</v>
      </c>
      <c r="I55" s="42">
        <v>32</v>
      </c>
      <c r="J55" s="40">
        <v>103</v>
      </c>
      <c r="K55" s="39">
        <v>103</v>
      </c>
      <c r="L55" s="40">
        <v>53</v>
      </c>
      <c r="M55" s="39">
        <v>53</v>
      </c>
      <c r="N55" s="40">
        <v>6.8205</v>
      </c>
      <c r="O55" s="38">
        <v>3.2774999999999999</v>
      </c>
      <c r="P55" s="38">
        <v>0.95765999999999996</v>
      </c>
      <c r="Q55" s="39">
        <v>1.0865000000000001E-36</v>
      </c>
      <c r="R55" s="40">
        <v>53</v>
      </c>
      <c r="S55" s="38">
        <v>53</v>
      </c>
      <c r="T55" s="38">
        <v>5</v>
      </c>
      <c r="U55" s="18">
        <v>1</v>
      </c>
    </row>
    <row r="56" spans="1:22" ht="15.75" customHeight="1" x14ac:dyDescent="0.25">
      <c r="B56" s="44"/>
      <c r="C56" s="44"/>
      <c r="D56" s="50" t="s">
        <v>91</v>
      </c>
      <c r="E56" s="44">
        <v>33.871944444444402</v>
      </c>
      <c r="F56" s="44">
        <v>35.509722222222202</v>
      </c>
      <c r="G56" s="70">
        <v>3952924.1957409899</v>
      </c>
      <c r="H56" s="70">
        <v>4011620.2265113802</v>
      </c>
      <c r="I56" s="44">
        <v>19</v>
      </c>
      <c r="J56" s="45"/>
      <c r="K56" s="45"/>
      <c r="L56" s="38">
        <v>14</v>
      </c>
      <c r="M56" s="38">
        <v>14</v>
      </c>
      <c r="N56" s="38">
        <v>7.2015000000000002</v>
      </c>
      <c r="O56" s="38">
        <v>12.888999999999999</v>
      </c>
      <c r="P56" s="38">
        <v>0.31341999999999998</v>
      </c>
      <c r="Q56" s="38">
        <v>3.7351000000000002E-2</v>
      </c>
      <c r="R56" s="38">
        <v>14</v>
      </c>
      <c r="S56" s="38">
        <v>14</v>
      </c>
      <c r="T56" s="38">
        <v>5</v>
      </c>
      <c r="U56" s="46">
        <v>2</v>
      </c>
    </row>
    <row r="57" spans="1:22" ht="15.75" customHeight="1" x14ac:dyDescent="0.2">
      <c r="B57" s="38"/>
      <c r="C57" s="38"/>
      <c r="D57" s="46" t="s">
        <v>92</v>
      </c>
      <c r="E57" s="38">
        <v>33.465000000000003</v>
      </c>
      <c r="F57" s="38">
        <v>35.575000000000003</v>
      </c>
      <c r="G57" s="70">
        <v>3960190.8849707101</v>
      </c>
      <c r="H57" s="70">
        <v>3957188.8405362</v>
      </c>
      <c r="I57" s="38">
        <v>431</v>
      </c>
      <c r="J57" s="45"/>
      <c r="K57" s="45"/>
      <c r="L57" s="38">
        <v>16</v>
      </c>
      <c r="M57" s="38">
        <v>16</v>
      </c>
      <c r="N57" s="38">
        <v>6.915</v>
      </c>
      <c r="O57" s="38">
        <v>14.840999999999999</v>
      </c>
      <c r="P57" s="38">
        <v>0.89556000000000002</v>
      </c>
      <c r="Q57" s="47">
        <v>2.9796999999999999E-8</v>
      </c>
      <c r="R57" s="38">
        <v>16</v>
      </c>
      <c r="S57" s="38">
        <v>11</v>
      </c>
      <c r="T57" s="38">
        <v>5</v>
      </c>
      <c r="U57" s="46">
        <v>2</v>
      </c>
    </row>
    <row r="58" spans="1:22" ht="15.75" customHeight="1" x14ac:dyDescent="0.2">
      <c r="B58" s="43"/>
      <c r="C58" s="43"/>
      <c r="D58" s="43"/>
      <c r="E58" s="43"/>
      <c r="F58" s="43"/>
      <c r="G58" s="43"/>
      <c r="H58" s="43"/>
      <c r="I58" s="43"/>
      <c r="J58" s="49"/>
      <c r="K58" s="49"/>
      <c r="L58" s="43"/>
      <c r="M58" s="43"/>
      <c r="N58" s="43"/>
      <c r="O58" s="43"/>
      <c r="P58" s="43"/>
      <c r="Q58" s="48"/>
      <c r="R58" s="43"/>
      <c r="S58" s="43"/>
      <c r="T58" s="43"/>
      <c r="U58" s="49"/>
    </row>
    <row r="59" spans="1:22" ht="15.75" customHeight="1" x14ac:dyDescent="0.25">
      <c r="E59" s="1">
        <f>MIN(E2:E57)</f>
        <v>31.62</v>
      </c>
      <c r="F59" s="1">
        <f>MIN(F2:F57)</f>
        <v>-8.6</v>
      </c>
      <c r="G59" s="1">
        <f>MIN(G2:G57)</f>
        <v>-957347.62082215305</v>
      </c>
      <c r="H59" s="1">
        <f>MIN(H2:H57)</f>
        <v>3713532.4341587401</v>
      </c>
    </row>
    <row r="60" spans="1:22" ht="15.75" customHeight="1" x14ac:dyDescent="0.25">
      <c r="E60" s="1">
        <f>MAX(E2:E57)</f>
        <v>46.6</v>
      </c>
      <c r="F60" s="1">
        <f>MAX(F2:F57)</f>
        <v>35.575000000000003</v>
      </c>
      <c r="G60" s="1">
        <f>MAX(G2:G57)</f>
        <v>3960190.8849707101</v>
      </c>
      <c r="H60" s="1">
        <f>MAX(H2:H57)</f>
        <v>5877026.5520376796</v>
      </c>
    </row>
    <row r="61" spans="1:22" ht="15.75" customHeight="1" x14ac:dyDescent="0.2"/>
    <row r="62" spans="1:22" ht="15.75" customHeight="1" x14ac:dyDescent="0.2">
      <c r="G62">
        <v>-1000000</v>
      </c>
      <c r="H62">
        <v>4000000</v>
      </c>
    </row>
    <row r="63" spans="1:22" ht="15.75" customHeight="1" x14ac:dyDescent="0.2">
      <c r="G63">
        <v>4000000</v>
      </c>
      <c r="H63">
        <v>6000000</v>
      </c>
    </row>
    <row r="64" spans="1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7C8B-E57A-4B60-AE26-4861D723FFB3}">
  <dimension ref="A1:V49"/>
  <sheetViews>
    <sheetView workbookViewId="0">
      <selection activeCell="D15" sqref="A1:V48"/>
    </sheetView>
  </sheetViews>
  <sheetFormatPr defaultRowHeight="14.25" x14ac:dyDescent="0.2"/>
  <sheetData>
    <row r="1" spans="1:22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  <c r="V1" s="71" t="s">
        <v>111</v>
      </c>
    </row>
    <row r="2" spans="1:22" ht="15" x14ac:dyDescent="0.25">
      <c r="A2" s="1">
        <v>2</v>
      </c>
      <c r="B2" s="10" t="s">
        <v>54</v>
      </c>
      <c r="C2" s="11">
        <v>764501</v>
      </c>
      <c r="D2" s="12" t="s">
        <v>55</v>
      </c>
      <c r="E2" s="11">
        <v>43.95</v>
      </c>
      <c r="F2" s="11">
        <v>4.82</v>
      </c>
      <c r="G2" s="69">
        <f>VLOOKUP($D2,Summary!$D$2:$H$57,4,0)</f>
        <v>536559.94562357897</v>
      </c>
      <c r="H2" s="69">
        <f>VLOOKUP($D2,Summary!$D$2:$H$57,5,0)</f>
        <v>5457707.8256885204</v>
      </c>
      <c r="I2" s="13">
        <v>30</v>
      </c>
      <c r="J2" s="14">
        <v>171</v>
      </c>
      <c r="K2" s="15">
        <v>169</v>
      </c>
      <c r="L2" s="14">
        <v>138</v>
      </c>
      <c r="M2" s="15">
        <v>136</v>
      </c>
      <c r="N2" s="14">
        <v>7.2159000000000004</v>
      </c>
      <c r="O2" s="16">
        <v>3.1198999999999999</v>
      </c>
      <c r="P2" s="16">
        <v>0.91220999999999997</v>
      </c>
      <c r="Q2" s="15">
        <v>1.1673999999999999E-72</v>
      </c>
      <c r="R2" s="14">
        <v>136</v>
      </c>
      <c r="S2" s="15">
        <v>136</v>
      </c>
      <c r="T2" s="17"/>
      <c r="U2" s="18">
        <v>1</v>
      </c>
      <c r="V2" s="71" t="s">
        <v>104</v>
      </c>
    </row>
    <row r="3" spans="1:22" ht="15" x14ac:dyDescent="0.25">
      <c r="A3" s="1">
        <v>2</v>
      </c>
      <c r="B3" s="10" t="s">
        <v>36</v>
      </c>
      <c r="C3" s="11">
        <v>1671601</v>
      </c>
      <c r="D3" s="12" t="s">
        <v>37</v>
      </c>
      <c r="E3" s="11">
        <v>38.0501111111111</v>
      </c>
      <c r="F3" s="11">
        <v>23.866675000000001</v>
      </c>
      <c r="G3" s="69">
        <f>VLOOKUP($D3,Summary!$D$2:$H$57,4,0)</f>
        <v>2656826.1079285499</v>
      </c>
      <c r="H3" s="69">
        <f>VLOOKUP($D3,Summary!$D$2:$H$57,5,0)</f>
        <v>4586507.2526692199</v>
      </c>
      <c r="I3" s="13">
        <v>498</v>
      </c>
      <c r="J3" s="14">
        <v>178</v>
      </c>
      <c r="K3" s="15">
        <v>178</v>
      </c>
      <c r="L3" s="14">
        <v>124</v>
      </c>
      <c r="M3" s="15">
        <v>124</v>
      </c>
      <c r="N3" s="14">
        <v>6.7225999999999999</v>
      </c>
      <c r="O3" s="16">
        <v>4.7889999999999997</v>
      </c>
      <c r="P3" s="16">
        <v>0.90207000000000004</v>
      </c>
      <c r="Q3" s="15">
        <v>2.1139000000000001E-63</v>
      </c>
      <c r="R3" s="14">
        <v>124</v>
      </c>
      <c r="S3" s="15">
        <v>124</v>
      </c>
      <c r="T3" s="17"/>
      <c r="U3" s="18">
        <v>1</v>
      </c>
      <c r="V3" s="71" t="s">
        <v>104</v>
      </c>
    </row>
    <row r="4" spans="1:22" ht="15" x14ac:dyDescent="0.25">
      <c r="A4" s="1">
        <v>2</v>
      </c>
      <c r="B4" s="10" t="s">
        <v>50</v>
      </c>
      <c r="C4" s="11">
        <v>1618801</v>
      </c>
      <c r="D4" s="12" t="s">
        <v>51</v>
      </c>
      <c r="E4" s="11">
        <v>43.587000000000003</v>
      </c>
      <c r="F4" s="11">
        <v>13.515333330000001</v>
      </c>
      <c r="G4" s="69">
        <f>VLOOKUP($D4,Summary!$D$2:$H$57,4,0)</f>
        <v>1504520.02419696</v>
      </c>
      <c r="H4" s="69">
        <f>VLOOKUP($D4,Summary!$D$2:$H$57,5,0)</f>
        <v>5401750.3510999</v>
      </c>
      <c r="I4" s="13">
        <v>170</v>
      </c>
      <c r="J4" s="14">
        <v>65</v>
      </c>
      <c r="K4" s="15">
        <v>65</v>
      </c>
      <c r="L4" s="14">
        <v>65</v>
      </c>
      <c r="M4" s="15">
        <v>65</v>
      </c>
      <c r="N4" s="14">
        <v>7.1913</v>
      </c>
      <c r="O4" s="16">
        <v>6.7111000000000001</v>
      </c>
      <c r="P4" s="16">
        <v>0.96008000000000004</v>
      </c>
      <c r="Q4" s="15">
        <v>8.8620999999999999E-46</v>
      </c>
      <c r="R4" s="14">
        <v>65</v>
      </c>
      <c r="S4" s="15">
        <v>65</v>
      </c>
      <c r="T4" s="17"/>
      <c r="U4" s="18">
        <v>1</v>
      </c>
      <c r="V4" s="71" t="s">
        <v>104</v>
      </c>
    </row>
    <row r="5" spans="1:22" ht="15" x14ac:dyDescent="0.25">
      <c r="A5" s="1">
        <v>2</v>
      </c>
      <c r="B5" s="10" t="s">
        <v>27</v>
      </c>
      <c r="C5" s="11">
        <v>848700</v>
      </c>
      <c r="D5" s="12" t="s">
        <v>63</v>
      </c>
      <c r="E5" s="11">
        <v>36.846389000000002</v>
      </c>
      <c r="F5" s="11">
        <v>-2.3569420000000001</v>
      </c>
      <c r="G5" s="69">
        <f>VLOOKUP($D5,Summary!$D$2:$H$57,4,0)</f>
        <v>-262373.58326927997</v>
      </c>
      <c r="H5" s="69">
        <f>VLOOKUP($D5,Summary!$D$2:$H$57,5,0)</f>
        <v>4417716.9687953796</v>
      </c>
      <c r="I5" s="13">
        <v>21</v>
      </c>
      <c r="J5" s="14">
        <v>141</v>
      </c>
      <c r="K5" s="15">
        <v>141</v>
      </c>
      <c r="L5" s="14">
        <v>107</v>
      </c>
      <c r="M5" s="15">
        <v>107</v>
      </c>
      <c r="N5" s="14">
        <v>7.4271000000000003</v>
      </c>
      <c r="O5" s="16">
        <v>3.9765999999999999</v>
      </c>
      <c r="P5" s="16">
        <v>0.92045999999999994</v>
      </c>
      <c r="Q5" s="15">
        <v>1.5431000000000001E-59</v>
      </c>
      <c r="R5" s="14">
        <v>107</v>
      </c>
      <c r="S5" s="15">
        <v>107</v>
      </c>
      <c r="T5" s="17"/>
      <c r="U5" s="18">
        <v>1</v>
      </c>
      <c r="V5" s="71" t="s">
        <v>108</v>
      </c>
    </row>
    <row r="6" spans="1:22" ht="15" x14ac:dyDescent="0.25">
      <c r="A6" s="1">
        <v>2</v>
      </c>
      <c r="B6" s="10" t="s">
        <v>32</v>
      </c>
      <c r="C6" s="11">
        <v>6075000</v>
      </c>
      <c r="D6" s="12" t="s">
        <v>33</v>
      </c>
      <c r="E6" s="11">
        <v>34.716666666666697</v>
      </c>
      <c r="F6" s="11">
        <v>10.6833333333333</v>
      </c>
      <c r="G6" s="69">
        <f>VLOOKUP($D6,Summary!$D$2:$H$57,4,0)</f>
        <v>1189263.22627041</v>
      </c>
      <c r="H6" s="69">
        <f>VLOOKUP($D6,Summary!$D$2:$H$57,5,0)</f>
        <v>4125443.6281972802</v>
      </c>
      <c r="I6" s="13">
        <v>23</v>
      </c>
      <c r="J6" s="14">
        <v>203</v>
      </c>
      <c r="K6" s="15">
        <v>203</v>
      </c>
      <c r="L6" s="14">
        <v>92</v>
      </c>
      <c r="M6" s="15">
        <v>92</v>
      </c>
      <c r="N6" s="14">
        <v>6.6886000000000001</v>
      </c>
      <c r="O6" s="16">
        <v>4.6654999999999998</v>
      </c>
      <c r="P6" s="16">
        <v>0.87448999999999999</v>
      </c>
      <c r="Q6" s="15">
        <v>2.4682000000000001E-42</v>
      </c>
      <c r="R6" s="14">
        <v>92</v>
      </c>
      <c r="S6" s="15">
        <v>92</v>
      </c>
      <c r="T6" s="17"/>
      <c r="U6" s="18">
        <v>1</v>
      </c>
      <c r="V6" s="71" t="s">
        <v>110</v>
      </c>
    </row>
    <row r="7" spans="1:22" ht="15" x14ac:dyDescent="0.25">
      <c r="A7" s="1">
        <v>2</v>
      </c>
      <c r="B7" s="10" t="s">
        <v>25</v>
      </c>
      <c r="C7" s="11">
        <v>1713000</v>
      </c>
      <c r="D7" s="12" t="s">
        <v>61</v>
      </c>
      <c r="E7" s="11">
        <v>39.950000000000003</v>
      </c>
      <c r="F7" s="11">
        <v>32.880000000000003</v>
      </c>
      <c r="G7" s="69">
        <f>VLOOKUP($D7,Summary!$D$2:$H$57,4,0)</f>
        <v>3660184.8572828402</v>
      </c>
      <c r="H7" s="69">
        <f>VLOOKUP($D7,Summary!$D$2:$H$57,5,0)</f>
        <v>4858679.0737712504</v>
      </c>
      <c r="I7" s="13">
        <v>902</v>
      </c>
      <c r="J7" s="14">
        <v>511</v>
      </c>
      <c r="K7" s="15">
        <v>486</v>
      </c>
      <c r="L7" s="14">
        <v>138</v>
      </c>
      <c r="M7" s="15">
        <v>138</v>
      </c>
      <c r="N7" s="14">
        <v>7.2984999999999998</v>
      </c>
      <c r="O7" s="16">
        <v>5.6566000000000001</v>
      </c>
      <c r="P7" s="16">
        <v>0.95843</v>
      </c>
      <c r="Q7" s="15">
        <v>8.3041999999999996E-96</v>
      </c>
      <c r="R7" s="14">
        <v>138</v>
      </c>
      <c r="S7" s="15">
        <v>138</v>
      </c>
      <c r="T7" s="17"/>
      <c r="U7" s="18">
        <v>1</v>
      </c>
      <c r="V7" s="71" t="s">
        <v>104</v>
      </c>
    </row>
    <row r="8" spans="1:22" ht="15" x14ac:dyDescent="0.25">
      <c r="A8" s="1">
        <v>2</v>
      </c>
      <c r="B8" s="10" t="s">
        <v>34</v>
      </c>
      <c r="C8" s="11">
        <v>1447301</v>
      </c>
      <c r="D8" s="33" t="s">
        <v>47</v>
      </c>
      <c r="E8" s="11">
        <v>42.66</v>
      </c>
      <c r="F8" s="11">
        <v>18.0833333333333</v>
      </c>
      <c r="G8" s="69">
        <f>VLOOKUP($D8,Summary!$D$2:$H$57,4,0)</f>
        <v>2013027.45814063</v>
      </c>
      <c r="H8" s="69">
        <f>VLOOKUP($D8,Summary!$D$2:$H$57,5,0)</f>
        <v>5260362.7397744097</v>
      </c>
      <c r="I8" s="13">
        <v>52</v>
      </c>
      <c r="J8" s="14">
        <v>37</v>
      </c>
      <c r="K8" s="15">
        <v>39</v>
      </c>
      <c r="L8" s="14">
        <v>37</v>
      </c>
      <c r="M8" s="15">
        <v>39</v>
      </c>
      <c r="N8" s="14">
        <v>7.1132</v>
      </c>
      <c r="O8" s="16">
        <v>7.2435</v>
      </c>
      <c r="P8" s="16">
        <v>0.82540999999999998</v>
      </c>
      <c r="Q8" s="15">
        <v>7.9675999999999995E-15</v>
      </c>
      <c r="R8" s="14">
        <v>37</v>
      </c>
      <c r="S8" s="15">
        <v>37</v>
      </c>
      <c r="T8" s="17">
        <v>4</v>
      </c>
      <c r="U8" s="22">
        <v>2</v>
      </c>
      <c r="V8" s="71" t="s">
        <v>107</v>
      </c>
    </row>
    <row r="9" spans="1:22" ht="15" x14ac:dyDescent="0.25">
      <c r="B9" s="10" t="s">
        <v>19</v>
      </c>
      <c r="C9" s="11">
        <v>6036903</v>
      </c>
      <c r="D9" s="12" t="s">
        <v>20</v>
      </c>
      <c r="E9" s="11">
        <v>36.78</v>
      </c>
      <c r="F9" s="11">
        <v>3.0522222222222202</v>
      </c>
      <c r="G9" s="69">
        <f>VLOOKUP($D9,Summary!$D$2:$H$57,4,0)</f>
        <v>339771.82354095398</v>
      </c>
      <c r="H9" s="69">
        <f>VLOOKUP($D9,Summary!$D$2:$H$57,5,0)</f>
        <v>4408485.8278296804</v>
      </c>
      <c r="I9" s="13">
        <v>180</v>
      </c>
      <c r="J9" s="14">
        <v>71</v>
      </c>
      <c r="K9" s="15">
        <v>70</v>
      </c>
      <c r="L9" s="14">
        <v>54</v>
      </c>
      <c r="M9" s="15">
        <v>55</v>
      </c>
      <c r="N9" s="14">
        <v>5.9398</v>
      </c>
      <c r="O9" s="16">
        <v>-0.78361000000000003</v>
      </c>
      <c r="P9" s="16">
        <v>0.91071000000000002</v>
      </c>
      <c r="Q9" s="15">
        <v>6.051E-29</v>
      </c>
      <c r="R9" s="14">
        <v>54</v>
      </c>
      <c r="S9" s="15">
        <v>54</v>
      </c>
      <c r="T9" s="17">
        <v>7</v>
      </c>
      <c r="U9" s="18">
        <v>1</v>
      </c>
      <c r="V9" s="71" t="s">
        <v>106</v>
      </c>
    </row>
    <row r="10" spans="1:22" ht="15" x14ac:dyDescent="0.25">
      <c r="B10" s="19" t="s">
        <v>82</v>
      </c>
      <c r="C10" s="20"/>
      <c r="D10" s="23" t="s">
        <v>83</v>
      </c>
      <c r="E10" s="20">
        <v>46.6</v>
      </c>
      <c r="F10" s="11">
        <v>13.666666666666666</v>
      </c>
      <c r="G10" s="69">
        <f>VLOOKUP($D10,Summary!$D$2:$H$57,4,0)</f>
        <v>1521366.3745458</v>
      </c>
      <c r="H10" s="69">
        <f>VLOOKUP($D10,Summary!$D$2:$H$57,5,0)</f>
        <v>5877026.5520376796</v>
      </c>
      <c r="I10" s="13">
        <v>2140</v>
      </c>
      <c r="J10" s="14">
        <v>188</v>
      </c>
      <c r="K10" s="15">
        <v>187</v>
      </c>
      <c r="L10" s="14">
        <v>93</v>
      </c>
      <c r="M10" s="15">
        <v>93</v>
      </c>
      <c r="N10" s="14">
        <v>8.0789000000000009</v>
      </c>
      <c r="O10" s="16">
        <v>11.912000000000001</v>
      </c>
      <c r="P10" s="16">
        <v>0.97840000000000005</v>
      </c>
      <c r="Q10" s="15">
        <v>1.3861999999999999E-77</v>
      </c>
      <c r="R10" s="14">
        <v>93</v>
      </c>
      <c r="S10" s="15">
        <v>93</v>
      </c>
      <c r="T10" s="17"/>
      <c r="U10" s="18">
        <v>1</v>
      </c>
      <c r="V10" s="71" t="s">
        <v>105</v>
      </c>
    </row>
    <row r="11" spans="1:22" ht="15" x14ac:dyDescent="0.25">
      <c r="B11" s="10" t="s">
        <v>34</v>
      </c>
      <c r="C11" s="11"/>
      <c r="D11" s="12" t="s">
        <v>66</v>
      </c>
      <c r="E11" s="11">
        <v>45.816670000000002</v>
      </c>
      <c r="F11" s="11">
        <v>15.98333</v>
      </c>
      <c r="G11" s="69">
        <f>VLOOKUP($D11,Summary!$D$2:$H$57,4,0)</f>
        <v>1779256.1567808499</v>
      </c>
      <c r="H11" s="69">
        <f>VLOOKUP($D11,Summary!$D$2:$H$57,5,0)</f>
        <v>5751018.9738563905</v>
      </c>
      <c r="I11" s="13">
        <v>157</v>
      </c>
      <c r="J11" s="14">
        <v>208</v>
      </c>
      <c r="K11" s="15">
        <v>215</v>
      </c>
      <c r="L11" s="14">
        <v>96</v>
      </c>
      <c r="M11" s="15">
        <v>102</v>
      </c>
      <c r="N11" s="14">
        <v>7.4893000000000001</v>
      </c>
      <c r="O11" s="16">
        <v>3.1911</v>
      </c>
      <c r="P11" s="16">
        <v>0.97524999999999995</v>
      </c>
      <c r="Q11" s="15">
        <v>2.6210999999999998E-77</v>
      </c>
      <c r="R11" s="14">
        <v>96</v>
      </c>
      <c r="S11" s="15">
        <v>96</v>
      </c>
      <c r="T11" s="17"/>
      <c r="U11" s="18">
        <v>1</v>
      </c>
      <c r="V11" s="71" t="s">
        <v>109</v>
      </c>
    </row>
    <row r="12" spans="1:22" ht="15" x14ac:dyDescent="0.25">
      <c r="B12" s="10" t="s">
        <v>46</v>
      </c>
      <c r="C12" s="11">
        <v>849500</v>
      </c>
      <c r="D12" s="12" t="s">
        <v>46</v>
      </c>
      <c r="E12" s="11">
        <v>36.15</v>
      </c>
      <c r="F12" s="11">
        <v>-5.35</v>
      </c>
      <c r="G12" s="69">
        <f>VLOOKUP($D12,Summary!$D$2:$H$57,4,0)</f>
        <v>-595559.27574401395</v>
      </c>
      <c r="H12" s="69">
        <f>VLOOKUP($D12,Summary!$D$2:$H$57,5,0)</f>
        <v>4321280.8185661295</v>
      </c>
      <c r="I12" s="13">
        <v>5</v>
      </c>
      <c r="J12" s="14">
        <v>328</v>
      </c>
      <c r="K12" s="15">
        <v>328</v>
      </c>
      <c r="L12" s="14">
        <v>94</v>
      </c>
      <c r="M12" s="15">
        <v>96</v>
      </c>
      <c r="N12" s="14">
        <v>7.0670999999999999</v>
      </c>
      <c r="O12" s="16">
        <v>7.9236000000000004</v>
      </c>
      <c r="P12" s="16">
        <v>0.92212000000000005</v>
      </c>
      <c r="Q12" s="15">
        <v>8.7526000000000004E-53</v>
      </c>
      <c r="R12" s="14">
        <v>94</v>
      </c>
      <c r="S12" s="15">
        <v>94</v>
      </c>
      <c r="T12" s="17"/>
      <c r="U12" s="18">
        <v>1</v>
      </c>
      <c r="V12" s="71" t="s">
        <v>107</v>
      </c>
    </row>
    <row r="13" spans="1:22" ht="15" x14ac:dyDescent="0.25">
      <c r="B13" s="10" t="s">
        <v>36</v>
      </c>
      <c r="C13" s="11">
        <v>1671701</v>
      </c>
      <c r="D13" s="12" t="s">
        <v>38</v>
      </c>
      <c r="E13" s="11">
        <v>37.97</v>
      </c>
      <c r="F13" s="11">
        <v>23.72</v>
      </c>
      <c r="G13" s="69">
        <f>VLOOKUP($D13,Summary!$D$2:$H$57,4,0)</f>
        <v>2640498.3216164499</v>
      </c>
      <c r="H13" s="69">
        <f>VLOOKUP($D13,Summary!$D$2:$H$57,5,0)</f>
        <v>4575188.6854346199</v>
      </c>
      <c r="I13" s="13">
        <v>107</v>
      </c>
      <c r="J13" s="14">
        <v>165</v>
      </c>
      <c r="K13" s="15">
        <v>167</v>
      </c>
      <c r="L13" s="14">
        <v>115</v>
      </c>
      <c r="M13" s="15">
        <v>117</v>
      </c>
      <c r="N13" s="14">
        <v>6.8087999999999997</v>
      </c>
      <c r="O13" s="16">
        <v>5.0488</v>
      </c>
      <c r="P13" s="16">
        <v>0.90266999999999997</v>
      </c>
      <c r="Q13" s="15">
        <v>4.8625E-62</v>
      </c>
      <c r="R13" s="14">
        <v>115</v>
      </c>
      <c r="S13" s="15">
        <v>115</v>
      </c>
      <c r="T13" s="17"/>
      <c r="U13" s="18">
        <v>1</v>
      </c>
      <c r="V13" s="71" t="s">
        <v>107</v>
      </c>
    </row>
    <row r="14" spans="1:22" ht="15" x14ac:dyDescent="0.25">
      <c r="B14" s="10" t="s">
        <v>36</v>
      </c>
      <c r="C14" s="11">
        <v>1668901</v>
      </c>
      <c r="D14" s="12" t="s">
        <v>70</v>
      </c>
      <c r="E14" s="11">
        <v>38.28</v>
      </c>
      <c r="F14" s="11">
        <v>21.79</v>
      </c>
      <c r="G14" s="69">
        <f>VLOOKUP($D14,Summary!$D$2:$H$57,4,0)</f>
        <v>2425651.7043854301</v>
      </c>
      <c r="H14" s="69">
        <f>VLOOKUP($D14,Summary!$D$2:$H$57,5,0)</f>
        <v>4619056.28441427</v>
      </c>
      <c r="I14" s="13">
        <v>100</v>
      </c>
      <c r="J14" s="14">
        <v>175</v>
      </c>
      <c r="K14" s="15">
        <v>178</v>
      </c>
      <c r="L14" s="14">
        <v>105</v>
      </c>
      <c r="M14" s="15">
        <v>108</v>
      </c>
      <c r="N14" s="14">
        <v>7.6322000000000001</v>
      </c>
      <c r="O14" s="16">
        <v>8.7034000000000002</v>
      </c>
      <c r="P14" s="16">
        <v>0.85285</v>
      </c>
      <c r="Q14" s="15">
        <v>1.1675E-44</v>
      </c>
      <c r="R14" s="14">
        <v>105</v>
      </c>
      <c r="S14" s="15">
        <v>105</v>
      </c>
      <c r="T14" s="17"/>
      <c r="U14" s="18">
        <v>1</v>
      </c>
      <c r="V14" s="71" t="s">
        <v>106</v>
      </c>
    </row>
    <row r="15" spans="1:22" ht="15" x14ac:dyDescent="0.25">
      <c r="B15" s="14" t="s">
        <v>64</v>
      </c>
      <c r="C15" s="24"/>
      <c r="D15" s="36" t="s">
        <v>65</v>
      </c>
      <c r="E15" s="16">
        <v>46.121533333333304</v>
      </c>
      <c r="F15" s="16">
        <v>18.0922972222222</v>
      </c>
      <c r="G15" s="69">
        <f>VLOOKUP($D15,Summary!$D$2:$H$57,4,0)</f>
        <v>2014025.3138109599</v>
      </c>
      <c r="H15" s="69">
        <f>VLOOKUP($D15,Summary!$D$2:$H$57,5,0)</f>
        <v>5799846.4571112096</v>
      </c>
      <c r="I15" s="15">
        <v>330</v>
      </c>
      <c r="J15" s="26"/>
      <c r="K15" s="27"/>
      <c r="L15" s="14">
        <v>642</v>
      </c>
      <c r="M15" s="15">
        <v>645</v>
      </c>
      <c r="N15" s="14">
        <v>7.4494999999999996</v>
      </c>
      <c r="O15" s="16">
        <v>8.9006000000000007</v>
      </c>
      <c r="P15" s="16">
        <v>0.91786000000000001</v>
      </c>
      <c r="Q15" s="28">
        <v>5.558E-31</v>
      </c>
      <c r="R15" s="14">
        <v>393</v>
      </c>
      <c r="S15" s="15">
        <v>92</v>
      </c>
      <c r="T15" s="17"/>
      <c r="U15" s="18">
        <v>1</v>
      </c>
      <c r="V15" s="71" t="s">
        <v>104</v>
      </c>
    </row>
    <row r="16" spans="1:22" ht="15" x14ac:dyDescent="0.25">
      <c r="B16" s="10" t="s">
        <v>49</v>
      </c>
      <c r="C16" s="11">
        <v>769001</v>
      </c>
      <c r="D16" s="12" t="s">
        <v>49</v>
      </c>
      <c r="E16" s="11">
        <v>43.732388888888899</v>
      </c>
      <c r="F16" s="11">
        <v>7.4235833333333296</v>
      </c>
      <c r="G16" s="69">
        <f>VLOOKUP($D16,Summary!$D$2:$H$57,4,0)</f>
        <v>826389.51649099297</v>
      </c>
      <c r="H16" s="69">
        <f>VLOOKUP($D16,Summary!$D$2:$H$57,5,0)</f>
        <v>5424121.7144601904</v>
      </c>
      <c r="I16" s="13">
        <v>2</v>
      </c>
      <c r="J16" s="14">
        <v>186</v>
      </c>
      <c r="K16" s="15">
        <v>188</v>
      </c>
      <c r="L16" s="14">
        <v>139</v>
      </c>
      <c r="M16" s="15">
        <v>141</v>
      </c>
      <c r="N16" s="14">
        <v>7.1467999999999998</v>
      </c>
      <c r="O16" s="16">
        <v>-0.62905</v>
      </c>
      <c r="P16" s="16">
        <v>0.92542999999999997</v>
      </c>
      <c r="Q16" s="15">
        <v>4.1578000000000002E-79</v>
      </c>
      <c r="R16" s="14">
        <v>139</v>
      </c>
      <c r="S16" s="15">
        <v>139</v>
      </c>
      <c r="T16" s="17"/>
      <c r="U16" s="18">
        <v>1</v>
      </c>
      <c r="V16" s="71" t="s">
        <v>107</v>
      </c>
    </row>
    <row r="17" spans="2:22" ht="15" x14ac:dyDescent="0.25">
      <c r="B17" s="10" t="s">
        <v>23</v>
      </c>
      <c r="C17" s="11">
        <v>6014100</v>
      </c>
      <c r="D17" s="12" t="s">
        <v>24</v>
      </c>
      <c r="E17" s="11">
        <v>33.966666666666697</v>
      </c>
      <c r="F17" s="11">
        <v>-4.9833333333333298</v>
      </c>
      <c r="G17" s="69">
        <f>VLOOKUP($D17,Summary!$D$2:$H$57,4,0)</f>
        <v>-554742.12908270699</v>
      </c>
      <c r="H17" s="69">
        <f>VLOOKUP($D17,Summary!$D$2:$H$57,5,0)</f>
        <v>4024327.0520309801</v>
      </c>
      <c r="I17" s="13">
        <v>571</v>
      </c>
      <c r="J17" s="14">
        <v>115</v>
      </c>
      <c r="K17" s="15">
        <v>115</v>
      </c>
      <c r="L17" s="14">
        <v>49</v>
      </c>
      <c r="M17" s="15">
        <v>49</v>
      </c>
      <c r="N17" s="14">
        <v>6.1592000000000002</v>
      </c>
      <c r="O17" s="16">
        <v>3.5198999999999998</v>
      </c>
      <c r="P17" s="16">
        <v>0.89566000000000001</v>
      </c>
      <c r="Q17" s="15">
        <v>1.048E-24</v>
      </c>
      <c r="R17" s="14">
        <v>49</v>
      </c>
      <c r="S17" s="15">
        <v>49</v>
      </c>
      <c r="T17" s="17">
        <v>12</v>
      </c>
      <c r="U17" s="18">
        <v>1</v>
      </c>
      <c r="V17" s="71" t="s">
        <v>106</v>
      </c>
    </row>
    <row r="18" spans="2:22" ht="15" x14ac:dyDescent="0.25">
      <c r="B18" s="10" t="s">
        <v>40</v>
      </c>
      <c r="C18" s="11"/>
      <c r="D18" s="12" t="s">
        <v>42</v>
      </c>
      <c r="E18" s="11">
        <v>39.283332999999999</v>
      </c>
      <c r="F18" s="11">
        <v>-7.4166670000000003</v>
      </c>
      <c r="G18" s="69">
        <f>VLOOKUP($D18,Summary!$D$2:$H$57,4,0)</f>
        <v>-825619.59382327599</v>
      </c>
      <c r="H18" s="69">
        <f>VLOOKUP($D18,Summary!$D$2:$H$57,5,0)</f>
        <v>4762338.23807183</v>
      </c>
      <c r="I18" s="13">
        <v>597</v>
      </c>
      <c r="J18" s="14">
        <v>183</v>
      </c>
      <c r="K18" s="15">
        <v>178</v>
      </c>
      <c r="L18" s="14">
        <v>56</v>
      </c>
      <c r="M18" s="15">
        <v>56</v>
      </c>
      <c r="N18" s="16">
        <v>6.8975</v>
      </c>
      <c r="O18" s="34">
        <v>2.9674999999999998</v>
      </c>
      <c r="P18" s="34">
        <v>0.87433000000000005</v>
      </c>
      <c r="Q18" s="34">
        <v>1.5689000000000001E-25</v>
      </c>
      <c r="R18" s="14">
        <v>55</v>
      </c>
      <c r="S18" s="15">
        <v>55</v>
      </c>
      <c r="T18" s="17">
        <v>5</v>
      </c>
      <c r="U18" s="18">
        <v>1</v>
      </c>
      <c r="V18" s="71" t="s">
        <v>105</v>
      </c>
    </row>
    <row r="19" spans="2:22" ht="15" x14ac:dyDescent="0.25">
      <c r="B19" s="19" t="s">
        <v>40</v>
      </c>
      <c r="C19" s="20"/>
      <c r="D19" s="23" t="s">
        <v>41</v>
      </c>
      <c r="E19" s="20">
        <v>41.133335000000002</v>
      </c>
      <c r="F19" s="20">
        <v>-8.6</v>
      </c>
      <c r="G19" s="69">
        <f>VLOOKUP($D19,Summary!$D$2:$H$57,4,0)</f>
        <v>-957347.62082215305</v>
      </c>
      <c r="H19" s="69">
        <f>VLOOKUP($D19,Summary!$D$2:$H$57,5,0)</f>
        <v>5032028.48310747</v>
      </c>
      <c r="I19" s="13">
        <v>93</v>
      </c>
      <c r="J19" s="14">
        <v>164</v>
      </c>
      <c r="K19" s="15">
        <v>158</v>
      </c>
      <c r="L19" s="14">
        <v>56</v>
      </c>
      <c r="M19" s="15">
        <v>54</v>
      </c>
      <c r="N19" s="30">
        <v>6.8837999999999999</v>
      </c>
      <c r="O19" s="31">
        <v>4.3263999999999996</v>
      </c>
      <c r="P19" s="31">
        <v>0.86841000000000002</v>
      </c>
      <c r="Q19" s="32">
        <v>1.4820999999999999E-24</v>
      </c>
      <c r="R19" s="14">
        <v>54</v>
      </c>
      <c r="S19" s="15">
        <v>54</v>
      </c>
      <c r="T19" s="17">
        <v>5</v>
      </c>
      <c r="U19" s="18">
        <v>1</v>
      </c>
      <c r="V19" s="71" t="s">
        <v>109</v>
      </c>
    </row>
    <row r="20" spans="2:22" ht="15" x14ac:dyDescent="0.25">
      <c r="B20" s="10" t="s">
        <v>68</v>
      </c>
      <c r="C20" s="11"/>
      <c r="D20" s="12" t="s">
        <v>69</v>
      </c>
      <c r="E20" s="11">
        <v>44.783299999999997</v>
      </c>
      <c r="F20" s="11">
        <v>20.533000000000001</v>
      </c>
      <c r="G20" s="69">
        <f>VLOOKUP($D20,Summary!$D$2:$H$57,4,0)</f>
        <v>2285723.1044582902</v>
      </c>
      <c r="H20" s="69">
        <f>VLOOKUP($D20,Summary!$D$2:$H$57,5,0)</f>
        <v>5587470.7767156698</v>
      </c>
      <c r="I20" s="13">
        <v>243</v>
      </c>
      <c r="J20" s="14">
        <v>100</v>
      </c>
      <c r="K20" s="15">
        <v>98</v>
      </c>
      <c r="L20" s="14">
        <v>63</v>
      </c>
      <c r="M20" s="15">
        <v>61</v>
      </c>
      <c r="N20" s="14">
        <v>7.6040000000000001</v>
      </c>
      <c r="O20" s="16">
        <v>6.5430000000000001</v>
      </c>
      <c r="P20" s="16">
        <v>0.79505999999999999</v>
      </c>
      <c r="Q20" s="15">
        <v>1.2695E-21</v>
      </c>
      <c r="R20" s="14">
        <v>60</v>
      </c>
      <c r="S20" s="15">
        <v>60</v>
      </c>
      <c r="T20" s="17"/>
      <c r="U20" s="18">
        <v>1</v>
      </c>
      <c r="V20" s="71" t="s">
        <v>107</v>
      </c>
    </row>
    <row r="21" spans="2:22" ht="15" x14ac:dyDescent="0.25">
      <c r="B21" s="14" t="s">
        <v>73</v>
      </c>
      <c r="C21" s="24"/>
      <c r="D21" s="36" t="s">
        <v>74</v>
      </c>
      <c r="E21" s="16">
        <v>46.094611999999998</v>
      </c>
      <c r="F21" s="16">
        <v>14.597046000000001</v>
      </c>
      <c r="G21" s="69">
        <f>VLOOKUP($D21,Summary!$D$2:$H$57,4,0)</f>
        <v>1624935.72780599</v>
      </c>
      <c r="H21" s="69">
        <f>VLOOKUP($D21,Summary!$D$2:$H$57,5,0)</f>
        <v>5795523.8441890003</v>
      </c>
      <c r="I21" s="15">
        <v>282</v>
      </c>
      <c r="J21" s="26"/>
      <c r="K21" s="27"/>
      <c r="L21" s="14">
        <v>447</v>
      </c>
      <c r="M21" s="15">
        <v>429</v>
      </c>
      <c r="N21" s="14">
        <v>7.7652000000000001</v>
      </c>
      <c r="O21" s="16">
        <v>7.7725</v>
      </c>
      <c r="P21" s="16">
        <v>0.96935000000000004</v>
      </c>
      <c r="Q21" s="28">
        <v>6.6184999999999998E-70</v>
      </c>
      <c r="R21" s="14">
        <v>148</v>
      </c>
      <c r="S21" s="15">
        <v>148</v>
      </c>
      <c r="T21" s="17"/>
      <c r="U21" s="18">
        <v>1</v>
      </c>
      <c r="V21" s="71" t="s">
        <v>107</v>
      </c>
    </row>
    <row r="22" spans="2:22" ht="15" x14ac:dyDescent="0.25">
      <c r="B22" s="10" t="s">
        <v>73</v>
      </c>
      <c r="C22" s="11">
        <v>1410501</v>
      </c>
      <c r="D22" s="12" t="s">
        <v>80</v>
      </c>
      <c r="E22" s="11">
        <v>45.466666666666697</v>
      </c>
      <c r="F22" s="11">
        <v>13.616666666666699</v>
      </c>
      <c r="G22" s="69">
        <f>VLOOKUP($D22,Summary!$D$2:$H$57,4,0)</f>
        <v>1515800.4000061399</v>
      </c>
      <c r="H22" s="69">
        <f>VLOOKUP($D22,Summary!$D$2:$H$57,5,0)</f>
        <v>5695290.2476784904</v>
      </c>
      <c r="I22" s="13">
        <v>2</v>
      </c>
      <c r="J22" s="14">
        <v>109</v>
      </c>
      <c r="K22" s="15">
        <v>109</v>
      </c>
      <c r="L22" s="14">
        <v>74</v>
      </c>
      <c r="M22" s="15">
        <v>74</v>
      </c>
      <c r="N22" s="14">
        <v>8.0478000000000005</v>
      </c>
      <c r="O22" s="16">
        <v>9.3292000000000002</v>
      </c>
      <c r="P22" s="16">
        <v>0.94315000000000004</v>
      </c>
      <c r="Q22" s="15">
        <v>1.4226000000000001E-46</v>
      </c>
      <c r="R22" s="14">
        <v>74</v>
      </c>
      <c r="S22" s="15">
        <v>74</v>
      </c>
      <c r="T22" s="17"/>
      <c r="U22" s="18">
        <v>1</v>
      </c>
      <c r="V22" s="71" t="s">
        <v>106</v>
      </c>
    </row>
    <row r="23" spans="2:22" ht="15" x14ac:dyDescent="0.25">
      <c r="B23" s="10" t="s">
        <v>27</v>
      </c>
      <c r="C23" s="11"/>
      <c r="D23" s="12" t="s">
        <v>28</v>
      </c>
      <c r="E23" s="11">
        <v>39.466667000000001</v>
      </c>
      <c r="F23" s="11">
        <v>-6.3333329999999997</v>
      </c>
      <c r="G23" s="69">
        <f>VLOOKUP($D23,Summary!$D$2:$H$57,4,0)</f>
        <v>-705023.40458423598</v>
      </c>
      <c r="H23" s="69">
        <f>VLOOKUP($D23,Summary!$D$2:$H$57,5,0)</f>
        <v>4788739.78008301</v>
      </c>
      <c r="I23" s="13">
        <v>405</v>
      </c>
      <c r="J23" s="14">
        <v>114</v>
      </c>
      <c r="K23" s="15">
        <v>114</v>
      </c>
      <c r="L23" s="14">
        <v>114</v>
      </c>
      <c r="M23" s="15">
        <v>114</v>
      </c>
      <c r="N23" s="14">
        <v>6.3075999999999999</v>
      </c>
      <c r="O23" s="16">
        <v>-1.3834</v>
      </c>
      <c r="P23" s="16">
        <v>0.87470999999999999</v>
      </c>
      <c r="Q23" s="15">
        <v>2.4394E-52</v>
      </c>
      <c r="R23" s="14">
        <v>114</v>
      </c>
      <c r="S23" s="15">
        <v>114</v>
      </c>
      <c r="T23" s="17"/>
      <c r="U23" s="18">
        <v>1</v>
      </c>
      <c r="V23" s="71" t="s">
        <v>105</v>
      </c>
    </row>
    <row r="24" spans="2:22" ht="15" x14ac:dyDescent="0.25">
      <c r="B24" s="10" t="s">
        <v>27</v>
      </c>
      <c r="C24" s="11">
        <v>834801</v>
      </c>
      <c r="D24" s="12" t="s">
        <v>30</v>
      </c>
      <c r="E24" s="11">
        <v>38.989165472000003</v>
      </c>
      <c r="F24" s="11">
        <v>-3.9202738505200001</v>
      </c>
      <c r="G24" s="69">
        <f>VLOOKUP($D24,Summary!$D$2:$H$57,4,0)</f>
        <v>-436402.88886350603</v>
      </c>
      <c r="H24" s="69">
        <f>VLOOKUP($D24,Summary!$D$2:$H$57,5,0)</f>
        <v>4720119.7379246298</v>
      </c>
      <c r="I24" s="13">
        <v>628</v>
      </c>
      <c r="J24" s="14">
        <v>166</v>
      </c>
      <c r="K24" s="15">
        <v>165</v>
      </c>
      <c r="L24" s="14">
        <v>133</v>
      </c>
      <c r="M24" s="15">
        <v>133</v>
      </c>
      <c r="N24" s="14">
        <v>6.6020000000000003</v>
      </c>
      <c r="O24" s="16">
        <v>-1.3694</v>
      </c>
      <c r="P24" s="16">
        <v>0.91085000000000005</v>
      </c>
      <c r="Q24" s="15">
        <v>1.2420000000000001E-70</v>
      </c>
      <c r="R24" s="14">
        <v>133</v>
      </c>
      <c r="S24" s="15">
        <v>133</v>
      </c>
      <c r="T24" s="17"/>
      <c r="U24" s="18">
        <v>1</v>
      </c>
      <c r="V24" s="71" t="s">
        <v>104</v>
      </c>
    </row>
    <row r="25" spans="2:22" ht="15" x14ac:dyDescent="0.25">
      <c r="B25" s="10" t="s">
        <v>27</v>
      </c>
      <c r="C25" s="11">
        <v>818400</v>
      </c>
      <c r="D25" s="12" t="s">
        <v>59</v>
      </c>
      <c r="E25" s="11">
        <v>41.911727424399999</v>
      </c>
      <c r="F25" s="11">
        <v>2.7633464112200001</v>
      </c>
      <c r="G25" s="69">
        <f>VLOOKUP($D25,Summary!$D$2:$H$57,4,0)</f>
        <v>307614.31535793998</v>
      </c>
      <c r="H25" s="69">
        <f>VLOOKUP($D25,Summary!$D$2:$H$57,5,0)</f>
        <v>5147765.7973402897</v>
      </c>
      <c r="I25" s="13">
        <v>129</v>
      </c>
      <c r="J25" s="14">
        <v>167</v>
      </c>
      <c r="K25" s="15">
        <v>167</v>
      </c>
      <c r="L25" s="14">
        <v>131</v>
      </c>
      <c r="M25" s="15">
        <v>131</v>
      </c>
      <c r="N25" s="14">
        <v>7.2514000000000003</v>
      </c>
      <c r="O25" s="16">
        <v>4.7603</v>
      </c>
      <c r="P25" s="16">
        <v>0.92420999999999998</v>
      </c>
      <c r="Q25" s="15">
        <v>3.9674E-74</v>
      </c>
      <c r="R25" s="14">
        <v>131</v>
      </c>
      <c r="S25" s="15">
        <v>131</v>
      </c>
      <c r="T25" s="17"/>
      <c r="U25" s="18">
        <v>1</v>
      </c>
      <c r="V25" s="71" t="s">
        <v>108</v>
      </c>
    </row>
    <row r="26" spans="2:22" ht="15" x14ac:dyDescent="0.25">
      <c r="B26" s="10" t="s">
        <v>27</v>
      </c>
      <c r="C26" s="11"/>
      <c r="D26" s="12" t="s">
        <v>71</v>
      </c>
      <c r="E26" s="11">
        <v>43.366664999999998</v>
      </c>
      <c r="F26" s="11">
        <v>-8.4166670000000003</v>
      </c>
      <c r="G26" s="69">
        <f>VLOOKUP($D26,Summary!$D$2:$H$57,4,0)</f>
        <v>-936939.08461655001</v>
      </c>
      <c r="H26" s="69">
        <f>VLOOKUP($D26,Summary!$D$2:$H$57,5,0)</f>
        <v>5367949.5755010704</v>
      </c>
      <c r="I26" s="13">
        <v>57</v>
      </c>
      <c r="J26" s="14">
        <v>130</v>
      </c>
      <c r="K26" s="15">
        <v>130</v>
      </c>
      <c r="L26" s="14">
        <v>130</v>
      </c>
      <c r="M26" s="15">
        <v>130</v>
      </c>
      <c r="N26" s="14">
        <v>7.6536999999999997</v>
      </c>
      <c r="O26" s="16">
        <v>7.1938000000000004</v>
      </c>
      <c r="P26" s="16">
        <v>0.89058000000000004</v>
      </c>
      <c r="Q26" s="15">
        <v>2.3697999999999999E-63</v>
      </c>
      <c r="R26" s="14">
        <v>130</v>
      </c>
      <c r="S26" s="15">
        <v>130</v>
      </c>
      <c r="T26" s="17"/>
      <c r="U26" s="18">
        <v>1</v>
      </c>
      <c r="V26" s="71" t="s">
        <v>110</v>
      </c>
    </row>
    <row r="27" spans="2:22" ht="15" x14ac:dyDescent="0.25">
      <c r="B27" s="10" t="s">
        <v>27</v>
      </c>
      <c r="C27" s="11">
        <v>805500</v>
      </c>
      <c r="D27" s="12" t="s">
        <v>60</v>
      </c>
      <c r="E27" s="11">
        <v>42.588346325000003</v>
      </c>
      <c r="F27" s="11">
        <v>-5.6511076166100001</v>
      </c>
      <c r="G27" s="69">
        <f>VLOOKUP($D27,Summary!$D$2:$H$57,4,0)</f>
        <v>-629078.42234242999</v>
      </c>
      <c r="H27" s="69">
        <f>VLOOKUP($D27,Summary!$D$2:$H$57,5,0)</f>
        <v>5249522.3927080296</v>
      </c>
      <c r="I27" s="13">
        <v>916</v>
      </c>
      <c r="J27" s="14">
        <v>178</v>
      </c>
      <c r="K27" s="15">
        <v>178</v>
      </c>
      <c r="L27" s="14">
        <v>143</v>
      </c>
      <c r="M27" s="15">
        <v>143</v>
      </c>
      <c r="N27" s="14">
        <v>7.2602000000000002</v>
      </c>
      <c r="O27" s="16">
        <v>2.7496</v>
      </c>
      <c r="P27" s="16">
        <v>0.96462999999999999</v>
      </c>
      <c r="Q27" s="15">
        <v>3.2717000000000001E-104</v>
      </c>
      <c r="R27" s="14">
        <v>143</v>
      </c>
      <c r="S27" s="15">
        <v>143</v>
      </c>
      <c r="T27" s="17"/>
      <c r="U27" s="18">
        <v>1</v>
      </c>
      <c r="V27" s="71" t="s">
        <v>104</v>
      </c>
    </row>
    <row r="28" spans="2:22" ht="15" x14ac:dyDescent="0.25">
      <c r="B28" s="10" t="s">
        <v>27</v>
      </c>
      <c r="C28" s="11">
        <v>822201</v>
      </c>
      <c r="D28" s="12" t="s">
        <v>81</v>
      </c>
      <c r="E28" s="11">
        <v>40.411950351599998</v>
      </c>
      <c r="F28" s="11">
        <v>-3.6780611203500002</v>
      </c>
      <c r="G28" s="69">
        <f>VLOOKUP($D28,Summary!$D$2:$H$57,4,0)</f>
        <v>-409439.89098493702</v>
      </c>
      <c r="H28" s="69">
        <f>VLOOKUP($D28,Summary!$D$2:$H$57,5,0)</f>
        <v>4925987.6102483002</v>
      </c>
      <c r="I28" s="13">
        <v>667</v>
      </c>
      <c r="J28" s="14">
        <v>189</v>
      </c>
      <c r="K28" s="15">
        <v>190</v>
      </c>
      <c r="L28" s="14">
        <v>120</v>
      </c>
      <c r="M28" s="15">
        <v>120</v>
      </c>
      <c r="N28" s="14">
        <v>8.0528999999999993</v>
      </c>
      <c r="O28" s="16">
        <v>8.6168999999999993</v>
      </c>
      <c r="P28" s="16">
        <v>0.90237000000000001</v>
      </c>
      <c r="Q28" s="15">
        <v>1.8683999999999998E-61</v>
      </c>
      <c r="R28" s="14">
        <v>120</v>
      </c>
      <c r="S28" s="15">
        <v>120</v>
      </c>
      <c r="T28" s="17"/>
      <c r="U28" s="18">
        <v>1</v>
      </c>
      <c r="V28" s="71" t="s">
        <v>107</v>
      </c>
    </row>
    <row r="29" spans="2:22" ht="15" x14ac:dyDescent="0.25">
      <c r="B29" s="14" t="s">
        <v>27</v>
      </c>
      <c r="C29" s="24"/>
      <c r="D29" s="36" t="s">
        <v>75</v>
      </c>
      <c r="E29" s="16">
        <v>37.164459099399998</v>
      </c>
      <c r="F29" s="16">
        <v>-5.61139316556</v>
      </c>
      <c r="G29" s="69">
        <f>VLOOKUP($D29,Summary!$D$2:$H$57,4,0)</f>
        <v>-624657.42987997504</v>
      </c>
      <c r="H29" s="69">
        <f>VLOOKUP($D29,Summary!$D$2:$H$57,5,0)</f>
        <v>4462055.1236251201</v>
      </c>
      <c r="I29" s="15">
        <v>87</v>
      </c>
      <c r="J29" s="26"/>
      <c r="K29" s="27"/>
      <c r="L29" s="14">
        <v>234</v>
      </c>
      <c r="M29" s="15">
        <v>234</v>
      </c>
      <c r="N29" s="14">
        <v>7.8188000000000004</v>
      </c>
      <c r="O29" s="16">
        <v>6.5664999999999996</v>
      </c>
      <c r="P29" s="16">
        <v>0.98148000000000002</v>
      </c>
      <c r="Q29" s="15">
        <v>0</v>
      </c>
      <c r="R29" s="14">
        <v>206</v>
      </c>
      <c r="S29" s="15">
        <v>110</v>
      </c>
      <c r="T29" s="17"/>
      <c r="U29" s="18">
        <v>1</v>
      </c>
      <c r="V29" s="71" t="s">
        <v>106</v>
      </c>
    </row>
    <row r="30" spans="2:22" ht="15" x14ac:dyDescent="0.25">
      <c r="B30" s="10" t="s">
        <v>27</v>
      </c>
      <c r="C30" s="11">
        <v>843000</v>
      </c>
      <c r="D30" s="12" t="s">
        <v>39</v>
      </c>
      <c r="E30" s="11">
        <v>38.001949819899998</v>
      </c>
      <c r="F30" s="11">
        <v>-1.1708374240399999</v>
      </c>
      <c r="G30" s="69">
        <f>VLOOKUP($D30,Summary!$D$2:$H$57,4,0)</f>
        <v>-130337.02584138799</v>
      </c>
      <c r="H30" s="69">
        <f>VLOOKUP($D30,Summary!$D$2:$H$57,5,0)</f>
        <v>4579701.2607039204</v>
      </c>
      <c r="I30" s="13">
        <v>61</v>
      </c>
      <c r="J30" s="14">
        <v>145</v>
      </c>
      <c r="K30" s="15">
        <v>145</v>
      </c>
      <c r="L30" s="14">
        <v>114</v>
      </c>
      <c r="M30" s="15">
        <v>114</v>
      </c>
      <c r="N30" s="14">
        <v>6.8544999999999998</v>
      </c>
      <c r="O30" s="16">
        <v>1.2423</v>
      </c>
      <c r="P30" s="16">
        <v>0.87541999999999998</v>
      </c>
      <c r="Q30" s="15">
        <v>1.7790999999999999E-52</v>
      </c>
      <c r="R30" s="14">
        <v>114</v>
      </c>
      <c r="S30" s="15">
        <v>114</v>
      </c>
      <c r="T30" s="17"/>
      <c r="U30" s="18">
        <v>1</v>
      </c>
      <c r="V30" s="71" t="s">
        <v>105</v>
      </c>
    </row>
    <row r="31" spans="2:22" ht="15" x14ac:dyDescent="0.25">
      <c r="B31" s="10" t="s">
        <v>27</v>
      </c>
      <c r="C31" s="11">
        <v>830101</v>
      </c>
      <c r="D31" s="12" t="s">
        <v>44</v>
      </c>
      <c r="E31" s="11">
        <v>39.553390294700002</v>
      </c>
      <c r="F31" s="11">
        <v>2.6252981430300002</v>
      </c>
      <c r="G31" s="69">
        <f>VLOOKUP($D31,Summary!$D$2:$H$57,4,0)</f>
        <v>292246.85245928698</v>
      </c>
      <c r="H31" s="69">
        <f>VLOOKUP($D31,Summary!$D$2:$H$57,5,0)</f>
        <v>4801252.844273</v>
      </c>
      <c r="I31" s="13">
        <v>3</v>
      </c>
      <c r="J31" s="14">
        <v>164</v>
      </c>
      <c r="K31" s="15">
        <v>164</v>
      </c>
      <c r="L31" s="14">
        <v>133</v>
      </c>
      <c r="M31" s="15">
        <v>133</v>
      </c>
      <c r="N31" s="14">
        <v>6.9367000000000001</v>
      </c>
      <c r="O31" s="16">
        <v>3.8801000000000001</v>
      </c>
      <c r="P31" s="16">
        <v>0.91498999999999997</v>
      </c>
      <c r="Q31" s="15">
        <v>5.5246000000000004E-72</v>
      </c>
      <c r="R31" s="14">
        <v>133</v>
      </c>
      <c r="S31" s="15">
        <v>133</v>
      </c>
      <c r="T31" s="17"/>
      <c r="U31" s="18">
        <v>1</v>
      </c>
      <c r="V31" s="71" t="s">
        <v>109</v>
      </c>
    </row>
    <row r="32" spans="2:22" ht="15" x14ac:dyDescent="0.25">
      <c r="B32" s="10" t="s">
        <v>27</v>
      </c>
      <c r="C32" s="11"/>
      <c r="D32" s="12" t="s">
        <v>62</v>
      </c>
      <c r="E32" s="11">
        <v>43.483333999999999</v>
      </c>
      <c r="F32" s="11">
        <v>-3.8</v>
      </c>
      <c r="G32" s="69">
        <f>VLOOKUP($D32,Summary!$D$2:$H$57,4,0)</f>
        <v>-423014.06501443998</v>
      </c>
      <c r="H32" s="69">
        <f>VLOOKUP($D32,Summary!$D$2:$H$57,5,0)</f>
        <v>5385831.9800239196</v>
      </c>
      <c r="I32" s="13">
        <v>52</v>
      </c>
      <c r="J32" s="14">
        <v>130</v>
      </c>
      <c r="K32" s="15">
        <v>130</v>
      </c>
      <c r="L32" s="14">
        <v>130</v>
      </c>
      <c r="M32" s="15">
        <v>130</v>
      </c>
      <c r="N32" s="14">
        <v>7.3189000000000002</v>
      </c>
      <c r="O32" s="16">
        <v>8.4306000000000001</v>
      </c>
      <c r="P32" s="16">
        <v>0.91501999999999994</v>
      </c>
      <c r="Q32" s="15">
        <v>2.1989999999999999E-70</v>
      </c>
      <c r="R32" s="14">
        <v>130</v>
      </c>
      <c r="S32" s="15">
        <v>130</v>
      </c>
      <c r="T32" s="17"/>
      <c r="U32" s="18">
        <v>1</v>
      </c>
      <c r="V32" s="71" t="s">
        <v>107</v>
      </c>
    </row>
    <row r="33" spans="2:22" ht="15" x14ac:dyDescent="0.25">
      <c r="B33" s="10" t="s">
        <v>27</v>
      </c>
      <c r="C33" s="11">
        <v>823801</v>
      </c>
      <c r="D33" s="12" t="s">
        <v>56</v>
      </c>
      <c r="E33" s="11">
        <v>40.8203002021</v>
      </c>
      <c r="F33" s="11">
        <v>0.493333172466</v>
      </c>
      <c r="G33" s="69">
        <f>VLOOKUP($D33,Summary!$D$2:$H$57,4,0)</f>
        <v>54917.597498470401</v>
      </c>
      <c r="H33" s="69">
        <f>VLOOKUP($D33,Summary!$D$2:$H$57,5,0)</f>
        <v>4985872.0079358201</v>
      </c>
      <c r="I33" s="13">
        <v>50</v>
      </c>
      <c r="J33" s="14">
        <v>182</v>
      </c>
      <c r="K33" s="15">
        <v>182</v>
      </c>
      <c r="L33" s="14">
        <v>147</v>
      </c>
      <c r="M33" s="15">
        <v>147</v>
      </c>
      <c r="N33" s="14">
        <v>7.2286999999999999</v>
      </c>
      <c r="O33" s="16">
        <v>3.8319000000000001</v>
      </c>
      <c r="P33" s="16">
        <v>0.88865000000000005</v>
      </c>
      <c r="Q33" s="15">
        <v>5.3759999999999996E-71</v>
      </c>
      <c r="R33" s="14">
        <v>147</v>
      </c>
      <c r="S33" s="15">
        <v>147</v>
      </c>
      <c r="T33" s="17"/>
      <c r="U33" s="18">
        <v>1</v>
      </c>
      <c r="V33" s="71" t="s">
        <v>107</v>
      </c>
    </row>
    <row r="34" spans="2:22" ht="15" x14ac:dyDescent="0.25">
      <c r="B34" s="10" t="s">
        <v>27</v>
      </c>
      <c r="C34" s="11">
        <v>824500</v>
      </c>
      <c r="D34" s="12" t="s">
        <v>67</v>
      </c>
      <c r="E34" s="11">
        <v>39.4805661065</v>
      </c>
      <c r="F34" s="11">
        <v>-0.36638625482999998</v>
      </c>
      <c r="G34" s="69">
        <f>VLOOKUP($D34,Summary!$D$2:$H$57,4,0)</f>
        <v>-40785.931340254501</v>
      </c>
      <c r="H34" s="69">
        <f>VLOOKUP($D34,Summary!$D$2:$H$57,5,0)</f>
        <v>4790744.19383692</v>
      </c>
      <c r="I34" s="13">
        <v>11</v>
      </c>
      <c r="J34" s="14">
        <v>112</v>
      </c>
      <c r="K34" s="15">
        <v>112</v>
      </c>
      <c r="L34" s="14">
        <v>112</v>
      </c>
      <c r="M34" s="15">
        <v>112</v>
      </c>
      <c r="N34" s="14">
        <v>7.5041000000000002</v>
      </c>
      <c r="O34" s="16">
        <v>5.5537999999999998</v>
      </c>
      <c r="P34" s="16">
        <v>0.91500000000000004</v>
      </c>
      <c r="Q34" s="15">
        <v>1.0389999999999999E-60</v>
      </c>
      <c r="R34" s="14">
        <v>112</v>
      </c>
      <c r="S34" s="15">
        <v>112</v>
      </c>
      <c r="T34" s="17"/>
      <c r="U34" s="18">
        <v>1</v>
      </c>
      <c r="V34" s="71" t="s">
        <v>106</v>
      </c>
    </row>
    <row r="35" spans="2:22" ht="15" x14ac:dyDescent="0.25">
      <c r="B35" s="10" t="s">
        <v>27</v>
      </c>
      <c r="C35" s="11"/>
      <c r="D35" s="12" t="s">
        <v>31</v>
      </c>
      <c r="E35" s="11">
        <v>41.633335000000002</v>
      </c>
      <c r="F35" s="11">
        <v>-4.766667</v>
      </c>
      <c r="G35" s="69">
        <f>VLOOKUP($D35,Summary!$D$2:$H$57,4,0)</f>
        <v>-530622.94322110096</v>
      </c>
      <c r="H35" s="69">
        <f>VLOOKUP($D35,Summary!$D$2:$H$57,5,0)</f>
        <v>5106212.0697003696</v>
      </c>
      <c r="I35" s="13">
        <v>735</v>
      </c>
      <c r="J35" s="14">
        <v>115</v>
      </c>
      <c r="K35" s="15">
        <v>115</v>
      </c>
      <c r="L35" s="14">
        <v>115</v>
      </c>
      <c r="M35" s="15">
        <v>115</v>
      </c>
      <c r="N35" s="14">
        <v>6.6150000000000002</v>
      </c>
      <c r="O35" s="16">
        <v>-4.2000999999999999</v>
      </c>
      <c r="P35" s="16">
        <v>0.94059000000000004</v>
      </c>
      <c r="Q35" s="15">
        <v>4.0766000000000004E-71</v>
      </c>
      <c r="R35" s="14">
        <v>115</v>
      </c>
      <c r="S35" s="15">
        <v>115</v>
      </c>
      <c r="T35" s="17"/>
      <c r="U35" s="18">
        <v>1</v>
      </c>
      <c r="V35" s="71" t="s">
        <v>104</v>
      </c>
    </row>
    <row r="36" spans="2:22" ht="15" x14ac:dyDescent="0.25">
      <c r="B36" s="10" t="s">
        <v>84</v>
      </c>
      <c r="C36" s="11">
        <v>676000</v>
      </c>
      <c r="D36" s="12" t="s">
        <v>85</v>
      </c>
      <c r="E36" s="11">
        <v>46.173785834100002</v>
      </c>
      <c r="F36" s="11">
        <v>8.7885560512699996</v>
      </c>
      <c r="G36" s="69">
        <f>VLOOKUP($D36,Summary!$D$2:$H$57,4,0)</f>
        <v>978337.58440546296</v>
      </c>
      <c r="H36" s="69">
        <f>VLOOKUP($D36,Summary!$D$2:$H$57,5,0)</f>
        <v>5808242.3919763202</v>
      </c>
      <c r="I36" s="13">
        <v>379</v>
      </c>
      <c r="J36" s="14">
        <v>519</v>
      </c>
      <c r="K36" s="15">
        <v>238</v>
      </c>
      <c r="L36" s="14">
        <v>139</v>
      </c>
      <c r="M36" s="15">
        <v>120</v>
      </c>
      <c r="N36" s="14">
        <v>8.0911000000000008</v>
      </c>
      <c r="O36" s="16">
        <v>10.061999999999999</v>
      </c>
      <c r="P36" s="16">
        <v>0.98806000000000005</v>
      </c>
      <c r="Q36" s="15">
        <v>2.5573000000000001E-115</v>
      </c>
      <c r="R36" s="14">
        <v>120</v>
      </c>
      <c r="S36" s="15">
        <v>120</v>
      </c>
      <c r="T36" s="17"/>
      <c r="U36" s="18">
        <v>1</v>
      </c>
      <c r="V36" s="71" t="s">
        <v>107</v>
      </c>
    </row>
    <row r="37" spans="2:22" ht="15" x14ac:dyDescent="0.25">
      <c r="B37" s="19" t="s">
        <v>25</v>
      </c>
      <c r="C37" s="20">
        <v>1735000</v>
      </c>
      <c r="D37" s="23" t="s">
        <v>29</v>
      </c>
      <c r="E37" s="20">
        <v>36.979999999999997</v>
      </c>
      <c r="F37" s="20">
        <v>35.299999999999997</v>
      </c>
      <c r="G37" s="69">
        <f>VLOOKUP($D37,Summary!$D$2:$H$57,4,0)</f>
        <v>3929578.0250025601</v>
      </c>
      <c r="H37" s="69">
        <f>VLOOKUP($D37,Summary!$D$2:$H$57,5,0)</f>
        <v>4436319.4116961202</v>
      </c>
      <c r="I37" s="13">
        <v>73</v>
      </c>
      <c r="J37" s="14">
        <v>364</v>
      </c>
      <c r="K37" s="15">
        <v>355</v>
      </c>
      <c r="L37" s="14">
        <v>126</v>
      </c>
      <c r="M37" s="15">
        <v>125</v>
      </c>
      <c r="N37" s="14">
        <v>6.5872000000000002</v>
      </c>
      <c r="O37" s="16">
        <v>6.5606999999999998</v>
      </c>
      <c r="P37" s="16">
        <v>0.90300999999999998</v>
      </c>
      <c r="Q37" s="15">
        <v>3.6463999999999999E-64</v>
      </c>
      <c r="R37" s="14">
        <v>125</v>
      </c>
      <c r="S37" s="15">
        <v>125</v>
      </c>
      <c r="T37" s="17"/>
      <c r="U37" s="18">
        <v>1</v>
      </c>
      <c r="V37" s="71" t="s">
        <v>106</v>
      </c>
    </row>
    <row r="38" spans="2:22" ht="15" x14ac:dyDescent="0.25">
      <c r="B38" s="10" t="s">
        <v>25</v>
      </c>
      <c r="C38" s="11">
        <v>1730000</v>
      </c>
      <c r="D38" s="12" t="s">
        <v>43</v>
      </c>
      <c r="E38" s="11">
        <v>36.880000000000003</v>
      </c>
      <c r="F38" s="11">
        <v>30.7</v>
      </c>
      <c r="G38" s="69">
        <f>VLOOKUP($D38,Summary!$D$2:$H$57,4,0)</f>
        <v>3417508.3673534999</v>
      </c>
      <c r="H38" s="69">
        <f>VLOOKUP($D38,Summary!$D$2:$H$57,5,0)</f>
        <v>4422393.5078880498</v>
      </c>
      <c r="I38" s="13">
        <v>49</v>
      </c>
      <c r="J38" s="14">
        <v>389</v>
      </c>
      <c r="K38" s="15">
        <v>376</v>
      </c>
      <c r="L38" s="14">
        <v>120</v>
      </c>
      <c r="M38" s="15">
        <v>117</v>
      </c>
      <c r="N38" s="14">
        <v>6.9302999999999999</v>
      </c>
      <c r="O38" s="16">
        <v>8.4247999999999994</v>
      </c>
      <c r="P38" s="16">
        <v>0.88451999999999997</v>
      </c>
      <c r="Q38" s="15">
        <v>9.8102999999999992E-56</v>
      </c>
      <c r="R38" s="14">
        <v>117</v>
      </c>
      <c r="S38" s="15">
        <v>117</v>
      </c>
      <c r="T38" s="17"/>
      <c r="U38" s="18">
        <v>1</v>
      </c>
      <c r="V38" s="71" t="s">
        <v>106</v>
      </c>
    </row>
    <row r="39" spans="2:22" ht="15" x14ac:dyDescent="0.25">
      <c r="B39" s="10" t="s">
        <v>25</v>
      </c>
      <c r="C39" s="11">
        <v>1705000</v>
      </c>
      <c r="D39" s="12" t="s">
        <v>26</v>
      </c>
      <c r="E39" s="11">
        <v>41.678055555555602</v>
      </c>
      <c r="F39" s="11">
        <v>26.559166666666702</v>
      </c>
      <c r="G39" s="69">
        <f>VLOOKUP($D39,Summary!$D$2:$H$57,4,0)</f>
        <v>2956552.90959808</v>
      </c>
      <c r="H39" s="69">
        <f>VLOOKUP($D39,Summary!$D$2:$H$57,5,0)</f>
        <v>5112875.0618540403</v>
      </c>
      <c r="I39" s="13">
        <v>48</v>
      </c>
      <c r="J39" s="14">
        <v>95</v>
      </c>
      <c r="K39" s="15">
        <v>95</v>
      </c>
      <c r="L39" s="14">
        <v>51</v>
      </c>
      <c r="M39" s="15">
        <v>51</v>
      </c>
      <c r="N39" s="14">
        <v>6.2907999999999999</v>
      </c>
      <c r="O39" s="16">
        <v>-3.9409000000000001</v>
      </c>
      <c r="P39" s="16">
        <v>0.92071999999999998</v>
      </c>
      <c r="Q39" s="15">
        <v>1.2645000000000001E-28</v>
      </c>
      <c r="R39" s="14">
        <v>51</v>
      </c>
      <c r="S39" s="15">
        <v>51</v>
      </c>
      <c r="T39" s="17">
        <v>5</v>
      </c>
      <c r="U39" s="18">
        <v>1</v>
      </c>
      <c r="V39" s="71" t="s">
        <v>105</v>
      </c>
    </row>
    <row r="40" spans="2:22" ht="15" x14ac:dyDescent="0.25">
      <c r="B40" s="52" t="s">
        <v>89</v>
      </c>
      <c r="C40" s="54">
        <v>1702600</v>
      </c>
      <c r="D40" s="56" t="s">
        <v>90</v>
      </c>
      <c r="E40" s="58">
        <v>42.024999999999999</v>
      </c>
      <c r="F40" s="58">
        <v>35.158333333333303</v>
      </c>
      <c r="G40" s="69">
        <f>VLOOKUP($D40,Summary!$D$2:$H$57,4,0)</f>
        <v>3913807.7634357801</v>
      </c>
      <c r="H40" s="69">
        <f>VLOOKUP($D40,Summary!$D$2:$H$57,5,0)</f>
        <v>5164725.05875309</v>
      </c>
      <c r="I40" s="60">
        <v>32</v>
      </c>
      <c r="J40" s="62">
        <v>103</v>
      </c>
      <c r="K40" s="64">
        <v>103</v>
      </c>
      <c r="L40" s="62">
        <v>53</v>
      </c>
      <c r="M40" s="64">
        <v>53</v>
      </c>
      <c r="N40" s="62">
        <v>6.8205</v>
      </c>
      <c r="O40" s="58">
        <v>3.2774999999999999</v>
      </c>
      <c r="P40" s="58">
        <v>0.95765999999999996</v>
      </c>
      <c r="Q40" s="64">
        <v>1.0865000000000001E-36</v>
      </c>
      <c r="R40" s="62">
        <v>53</v>
      </c>
      <c r="S40" s="64">
        <v>53</v>
      </c>
      <c r="T40" s="67">
        <v>5</v>
      </c>
      <c r="U40" s="18">
        <v>1</v>
      </c>
      <c r="V40" s="71" t="s">
        <v>109</v>
      </c>
    </row>
    <row r="41" spans="2:22" ht="15" x14ac:dyDescent="0.25">
      <c r="B41" s="10" t="s">
        <v>34</v>
      </c>
      <c r="C41" s="11">
        <v>1444101</v>
      </c>
      <c r="D41" s="33" t="s">
        <v>52</v>
      </c>
      <c r="E41" s="11">
        <v>43.039166666666702</v>
      </c>
      <c r="F41" s="11">
        <v>16.0905555555556</v>
      </c>
      <c r="G41" s="69">
        <f>VLOOKUP($D41,Summary!$D$2:$H$57,4,0)</f>
        <v>1791192.45152008</v>
      </c>
      <c r="H41" s="69">
        <f>VLOOKUP($D41,Summary!$D$2:$H$57,5,0)</f>
        <v>5317935.31488021</v>
      </c>
      <c r="I41" s="13">
        <v>6</v>
      </c>
      <c r="J41" s="14">
        <v>37</v>
      </c>
      <c r="K41" s="15">
        <v>38</v>
      </c>
      <c r="L41" s="14">
        <v>37</v>
      </c>
      <c r="M41" s="15">
        <v>38</v>
      </c>
      <c r="N41" s="14">
        <v>7.1966999999999999</v>
      </c>
      <c r="O41" s="16">
        <v>5.6432000000000002</v>
      </c>
      <c r="P41" s="16">
        <v>0.90546000000000004</v>
      </c>
      <c r="Q41" s="15">
        <v>1.661E-19</v>
      </c>
      <c r="R41" s="14">
        <v>37</v>
      </c>
      <c r="S41" s="15">
        <v>37</v>
      </c>
      <c r="T41" s="17">
        <v>4</v>
      </c>
      <c r="U41" s="22">
        <v>2</v>
      </c>
      <c r="V41" s="71" t="s">
        <v>107</v>
      </c>
    </row>
    <row r="42" spans="2:22" ht="15" x14ac:dyDescent="0.25">
      <c r="B42" s="14" t="s">
        <v>34</v>
      </c>
      <c r="C42" s="24"/>
      <c r="D42" s="25" t="s">
        <v>35</v>
      </c>
      <c r="E42" s="16">
        <v>44.816666666666698</v>
      </c>
      <c r="F42" s="16">
        <v>14.983333333333301</v>
      </c>
      <c r="G42" s="69">
        <f>VLOOKUP($D42,Summary!$D$2:$H$57,4,0)</f>
        <v>1667937.03668148</v>
      </c>
      <c r="H42" s="69">
        <f>VLOOKUP($D42,Summary!$D$2:$H$57,5,0)</f>
        <v>5592705.4342427896</v>
      </c>
      <c r="I42" s="15">
        <v>1594</v>
      </c>
      <c r="J42" s="26"/>
      <c r="K42" s="27"/>
      <c r="L42" s="14">
        <v>74</v>
      </c>
      <c r="M42" s="15">
        <v>72</v>
      </c>
      <c r="N42" s="14">
        <v>6.7049000000000003</v>
      </c>
      <c r="O42" s="16">
        <v>5.2220000000000004</v>
      </c>
      <c r="P42" s="16">
        <v>0.94113999999999998</v>
      </c>
      <c r="Q42" s="28">
        <v>2.9237E-68</v>
      </c>
      <c r="R42" s="14">
        <v>56</v>
      </c>
      <c r="S42" s="15">
        <v>45</v>
      </c>
      <c r="T42" s="17">
        <v>5</v>
      </c>
      <c r="U42" s="29">
        <v>2</v>
      </c>
      <c r="V42" s="71" t="s">
        <v>107</v>
      </c>
    </row>
    <row r="43" spans="2:22" ht="15" x14ac:dyDescent="0.25">
      <c r="B43" s="10" t="s">
        <v>34</v>
      </c>
      <c r="C43" s="11">
        <v>1429001</v>
      </c>
      <c r="D43" s="33" t="s">
        <v>45</v>
      </c>
      <c r="E43" s="11">
        <v>44.12</v>
      </c>
      <c r="F43" s="11">
        <v>15.24</v>
      </c>
      <c r="G43" s="69">
        <f>VLOOKUP($D43,Summary!$D$2:$H$57,4,0)</f>
        <v>1696509.0396894901</v>
      </c>
      <c r="H43" s="69">
        <f>VLOOKUP($D43,Summary!$D$2:$H$57,5,0)</f>
        <v>5484031.2781682396</v>
      </c>
      <c r="I43" s="13">
        <v>5</v>
      </c>
      <c r="J43" s="14">
        <v>36</v>
      </c>
      <c r="K43" s="15">
        <v>39</v>
      </c>
      <c r="L43" s="14">
        <v>36</v>
      </c>
      <c r="M43" s="15">
        <v>39</v>
      </c>
      <c r="N43" s="14">
        <v>6.9968000000000004</v>
      </c>
      <c r="O43" s="16">
        <v>3.7563</v>
      </c>
      <c r="P43" s="16">
        <v>0.88148000000000004</v>
      </c>
      <c r="Q43" s="15">
        <v>2.5885000000000001E-17</v>
      </c>
      <c r="R43" s="14">
        <v>36</v>
      </c>
      <c r="S43" s="15">
        <v>36</v>
      </c>
      <c r="T43" s="17">
        <v>4</v>
      </c>
      <c r="U43" s="22">
        <v>2</v>
      </c>
      <c r="V43" s="71" t="s">
        <v>106</v>
      </c>
    </row>
    <row r="44" spans="2:22" ht="15" x14ac:dyDescent="0.25">
      <c r="B44" s="19" t="s">
        <v>21</v>
      </c>
      <c r="C44" s="20">
        <v>6230100</v>
      </c>
      <c r="D44" s="21" t="s">
        <v>22</v>
      </c>
      <c r="E44" s="20">
        <v>31.62</v>
      </c>
      <c r="F44" s="11">
        <v>25.95</v>
      </c>
      <c r="G44" s="69">
        <f>VLOOKUP($D44,Summary!$D$2:$H$57,4,0)</f>
        <v>2888740.7860854501</v>
      </c>
      <c r="H44" s="69">
        <f>VLOOKUP($D44,Summary!$D$2:$H$57,5,0)</f>
        <v>3713532.4341587401</v>
      </c>
      <c r="I44" s="13">
        <v>24</v>
      </c>
      <c r="J44" s="14">
        <v>110</v>
      </c>
      <c r="K44" s="15">
        <v>111</v>
      </c>
      <c r="L44" s="14">
        <v>16</v>
      </c>
      <c r="M44" s="15">
        <v>16</v>
      </c>
      <c r="N44" s="14">
        <v>6.1300999999999997</v>
      </c>
      <c r="O44" s="16">
        <v>8.3362999999999996</v>
      </c>
      <c r="P44" s="16">
        <v>0.93494999999999995</v>
      </c>
      <c r="Q44" s="15">
        <v>1.0628999999999999E-9</v>
      </c>
      <c r="R44" s="14">
        <v>16</v>
      </c>
      <c r="S44" s="15">
        <v>16</v>
      </c>
      <c r="T44" s="17">
        <v>4</v>
      </c>
      <c r="U44" s="22">
        <v>2</v>
      </c>
      <c r="V44" s="71" t="s">
        <v>104</v>
      </c>
    </row>
    <row r="45" spans="2:22" ht="15" x14ac:dyDescent="0.25">
      <c r="B45" s="14" t="s">
        <v>50</v>
      </c>
      <c r="C45" s="24"/>
      <c r="D45" s="25" t="s">
        <v>87</v>
      </c>
      <c r="E45" s="16">
        <v>45.92</v>
      </c>
      <c r="F45" s="16">
        <v>10.88</v>
      </c>
      <c r="G45" s="69">
        <f>VLOOKUP($D45,Summary!$D$2:$H$57,4,0)</f>
        <v>1211156.05983082</v>
      </c>
      <c r="H45" s="69">
        <f>VLOOKUP($D45,Summary!$D$2:$H$57,5,0)</f>
        <v>5767538.41918456</v>
      </c>
      <c r="I45" s="15">
        <v>91</v>
      </c>
      <c r="J45" s="26"/>
      <c r="K45" s="27"/>
      <c r="L45" s="14">
        <v>24</v>
      </c>
      <c r="M45" s="15">
        <v>24</v>
      </c>
      <c r="N45" s="14">
        <v>8.3129000000000008</v>
      </c>
      <c r="O45" s="16">
        <v>7.7344999999999997</v>
      </c>
      <c r="P45" s="16">
        <v>0.96484000000000003</v>
      </c>
      <c r="Q45" s="15">
        <v>1.7339999999999999E-17</v>
      </c>
      <c r="R45" s="14">
        <v>24</v>
      </c>
      <c r="S45" s="15">
        <v>24</v>
      </c>
      <c r="T45" s="17">
        <v>4</v>
      </c>
      <c r="U45" s="22">
        <v>2</v>
      </c>
      <c r="V45" s="71" t="s">
        <v>107</v>
      </c>
    </row>
    <row r="46" spans="2:22" ht="15" x14ac:dyDescent="0.25">
      <c r="B46" s="53" t="s">
        <v>50</v>
      </c>
      <c r="C46" s="55"/>
      <c r="D46" s="57" t="s">
        <v>88</v>
      </c>
      <c r="E46" s="53">
        <v>44.523611111111101</v>
      </c>
      <c r="F46" s="59">
        <v>11.338888888888899</v>
      </c>
      <c r="G46" s="69">
        <f>VLOOKUP($D46,Summary!$D$2:$H$57,4,0)</f>
        <v>1262239.3373963099</v>
      </c>
      <c r="H46" s="69">
        <f>VLOOKUP($D46,Summary!$D$2:$H$57,5,0)</f>
        <v>5546833.0187939303</v>
      </c>
      <c r="I46" s="61">
        <v>35</v>
      </c>
      <c r="J46" s="63"/>
      <c r="K46" s="65"/>
      <c r="L46" s="53">
        <v>79</v>
      </c>
      <c r="M46" s="61">
        <v>78</v>
      </c>
      <c r="N46" s="53">
        <v>8.3720999999999997</v>
      </c>
      <c r="O46" s="59">
        <v>13.259</v>
      </c>
      <c r="P46" s="59">
        <v>0.95155999999999996</v>
      </c>
      <c r="Q46" s="66">
        <v>2.7526000000000002E-15</v>
      </c>
      <c r="R46" s="53">
        <v>33</v>
      </c>
      <c r="S46" s="59">
        <v>33</v>
      </c>
      <c r="T46" s="59">
        <v>4</v>
      </c>
      <c r="U46" s="22">
        <v>2</v>
      </c>
      <c r="V46" s="71" t="s">
        <v>109</v>
      </c>
    </row>
    <row r="47" spans="2:22" ht="15" x14ac:dyDescent="0.25">
      <c r="B47" s="44"/>
      <c r="C47" s="44"/>
      <c r="D47" s="50" t="s">
        <v>91</v>
      </c>
      <c r="E47" s="44">
        <v>33.871944444444402</v>
      </c>
      <c r="F47" s="44">
        <v>35.509722222222202</v>
      </c>
      <c r="G47" s="69">
        <f>VLOOKUP($D47,Summary!$D$2:$H$57,4,0)</f>
        <v>3952924.1957409899</v>
      </c>
      <c r="H47" s="69">
        <f>VLOOKUP($D47,Summary!$D$2:$H$57,5,0)</f>
        <v>4011620.2265113802</v>
      </c>
      <c r="I47" s="44">
        <v>19</v>
      </c>
      <c r="J47" s="45"/>
      <c r="K47" s="45"/>
      <c r="L47" s="38">
        <v>14</v>
      </c>
      <c r="M47" s="38">
        <v>14</v>
      </c>
      <c r="N47" s="38">
        <v>7.2015000000000002</v>
      </c>
      <c r="O47" s="38">
        <v>12.888999999999999</v>
      </c>
      <c r="P47" s="38">
        <v>0.31341999999999998</v>
      </c>
      <c r="Q47" s="38">
        <v>3.7351000000000002E-2</v>
      </c>
      <c r="R47" s="38">
        <v>14</v>
      </c>
      <c r="S47" s="38">
        <v>14</v>
      </c>
      <c r="T47" s="38">
        <v>5</v>
      </c>
      <c r="U47" s="46">
        <v>2</v>
      </c>
      <c r="V47" s="71" t="s">
        <v>107</v>
      </c>
    </row>
    <row r="48" spans="2:22" ht="15" x14ac:dyDescent="0.2">
      <c r="B48" s="38"/>
      <c r="C48" s="38"/>
      <c r="D48" s="46" t="s">
        <v>92</v>
      </c>
      <c r="E48" s="38">
        <v>33.465000000000003</v>
      </c>
      <c r="F48" s="38">
        <v>35.575000000000003</v>
      </c>
      <c r="G48" s="69">
        <f>VLOOKUP($D48,Summary!$D$2:$H$57,4,0)</f>
        <v>3960190.8849707101</v>
      </c>
      <c r="H48" s="69">
        <f>VLOOKUP($D48,Summary!$D$2:$H$57,5,0)</f>
        <v>3957188.8405362</v>
      </c>
      <c r="I48" s="38">
        <v>431</v>
      </c>
      <c r="J48" s="45"/>
      <c r="K48" s="45"/>
      <c r="L48" s="38">
        <v>16</v>
      </c>
      <c r="M48" s="38">
        <v>16</v>
      </c>
      <c r="N48" s="38">
        <v>6.915</v>
      </c>
      <c r="O48" s="38">
        <v>14.840999999999999</v>
      </c>
      <c r="P48" s="38">
        <v>0.89556000000000002</v>
      </c>
      <c r="Q48" s="47">
        <v>2.9796999999999999E-8</v>
      </c>
      <c r="R48" s="38">
        <v>16</v>
      </c>
      <c r="S48" s="38">
        <v>11</v>
      </c>
      <c r="T48" s="38">
        <v>5</v>
      </c>
      <c r="U48" s="46">
        <v>2</v>
      </c>
      <c r="V48" s="71" t="s">
        <v>109</v>
      </c>
    </row>
    <row r="49" spans="22:22" x14ac:dyDescent="0.2">
      <c r="V49" s="71"/>
    </row>
  </sheetData>
  <sortState xmlns:xlrd2="http://schemas.microsoft.com/office/spreadsheetml/2017/richdata2" ref="A2:U48">
    <sortCondition ref="A2:A48"/>
    <sortCondition ref="U2:U48"/>
    <sortCondition ref="B2:B48"/>
    <sortCondition ref="D2:D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1D0-C91F-409A-AEE0-88F8E9994986}">
  <dimension ref="A1:AC13"/>
  <sheetViews>
    <sheetView topLeftCell="M1" workbookViewId="0">
      <selection activeCell="A4" sqref="A4:AC13"/>
    </sheetView>
  </sheetViews>
  <sheetFormatPr defaultRowHeight="14.25" x14ac:dyDescent="0.2"/>
  <sheetData>
    <row r="1" spans="1:29" ht="15" x14ac:dyDescent="0.25">
      <c r="V1" s="75" t="s">
        <v>96</v>
      </c>
      <c r="W1" s="75"/>
      <c r="X1" s="75"/>
      <c r="Y1" s="75"/>
      <c r="Z1" s="75" t="s">
        <v>98</v>
      </c>
      <c r="AA1" s="75"/>
      <c r="AB1" s="75"/>
      <c r="AC1" s="75"/>
    </row>
    <row r="2" spans="1:29" ht="15" x14ac:dyDescent="0.25">
      <c r="V2" s="75" t="s">
        <v>102</v>
      </c>
      <c r="W2" s="75"/>
      <c r="X2" s="75" t="s">
        <v>103</v>
      </c>
      <c r="Y2" s="75"/>
      <c r="Z2" s="75" t="s">
        <v>102</v>
      </c>
      <c r="AA2" s="75"/>
      <c r="AB2" s="75" t="s">
        <v>103</v>
      </c>
      <c r="AC2" s="75"/>
    </row>
    <row r="3" spans="1:29" ht="15" x14ac:dyDescent="0.25">
      <c r="V3" s="73" t="s">
        <v>95</v>
      </c>
      <c r="W3" s="73" t="s">
        <v>97</v>
      </c>
      <c r="X3" s="73" t="s">
        <v>95</v>
      </c>
      <c r="Y3" s="73" t="s">
        <v>97</v>
      </c>
      <c r="Z3" s="73" t="s">
        <v>95</v>
      </c>
      <c r="AA3" s="73" t="s">
        <v>97</v>
      </c>
      <c r="AB3" s="73" t="s">
        <v>95</v>
      </c>
      <c r="AC3" s="73" t="s">
        <v>97</v>
      </c>
    </row>
    <row r="4" spans="1:29" ht="15" x14ac:dyDescent="0.2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68" t="s">
        <v>93</v>
      </c>
      <c r="H4" s="68" t="s">
        <v>94</v>
      </c>
      <c r="I4" s="4" t="s">
        <v>6</v>
      </c>
      <c r="J4" s="5" t="s">
        <v>7</v>
      </c>
      <c r="K4" s="6" t="s">
        <v>8</v>
      </c>
      <c r="L4" s="5" t="s">
        <v>9</v>
      </c>
      <c r="M4" s="6" t="s">
        <v>10</v>
      </c>
      <c r="N4" s="5" t="s">
        <v>11</v>
      </c>
      <c r="O4" s="7" t="s">
        <v>12</v>
      </c>
      <c r="P4" s="7" t="s">
        <v>13</v>
      </c>
      <c r="Q4" s="6" t="s">
        <v>14</v>
      </c>
      <c r="R4" s="5" t="s">
        <v>15</v>
      </c>
      <c r="S4" s="6" t="s">
        <v>16</v>
      </c>
      <c r="T4" s="8" t="s">
        <v>17</v>
      </c>
      <c r="U4" s="9" t="s">
        <v>18</v>
      </c>
      <c r="V4" s="71"/>
    </row>
    <row r="5" spans="1:29" ht="15" x14ac:dyDescent="0.25">
      <c r="A5" s="1">
        <v>1</v>
      </c>
      <c r="B5" s="10" t="s">
        <v>54</v>
      </c>
      <c r="C5" s="11">
        <v>758801</v>
      </c>
      <c r="D5" s="12" t="s">
        <v>72</v>
      </c>
      <c r="E5" s="11">
        <v>44.133333333333297</v>
      </c>
      <c r="F5" s="11">
        <v>6.3333333333333304</v>
      </c>
      <c r="G5" s="69">
        <f>VLOOKUP($D5,Summary!$D$2:$H$57,4,0)</f>
        <v>705023.44165362604</v>
      </c>
      <c r="H5" s="69">
        <f>VLOOKUP($D5,Summary!$D$2:$H$57,5,0)</f>
        <v>5486099.06125974</v>
      </c>
      <c r="I5" s="13">
        <v>851</v>
      </c>
      <c r="J5" s="14">
        <v>159</v>
      </c>
      <c r="K5" s="15">
        <v>157</v>
      </c>
      <c r="L5" s="14">
        <v>92</v>
      </c>
      <c r="M5" s="15">
        <v>90</v>
      </c>
      <c r="N5" s="14">
        <v>7.7571000000000003</v>
      </c>
      <c r="O5" s="16">
        <v>6.3185000000000002</v>
      </c>
      <c r="P5" s="16">
        <v>0.98650000000000004</v>
      </c>
      <c r="Q5" s="15">
        <v>4.5670000000000002E-84</v>
      </c>
      <c r="R5" s="14">
        <v>90</v>
      </c>
      <c r="S5" s="15">
        <v>90</v>
      </c>
      <c r="T5" s="17"/>
      <c r="U5" s="18">
        <v>1</v>
      </c>
    </row>
    <row r="6" spans="1:29" ht="15" x14ac:dyDescent="0.25">
      <c r="A6" s="1">
        <v>1</v>
      </c>
      <c r="B6" s="10" t="s">
        <v>40</v>
      </c>
      <c r="C6" s="11"/>
      <c r="D6" s="12" t="s">
        <v>76</v>
      </c>
      <c r="E6" s="11">
        <v>40.416668000000001</v>
      </c>
      <c r="F6" s="11">
        <v>-7.55</v>
      </c>
      <c r="G6" s="69">
        <f>VLOOKUP($D6,Summary!$D$2:$H$57,4,0)</f>
        <v>-840462.15548921505</v>
      </c>
      <c r="H6" s="69">
        <f>VLOOKUP($D6,Summary!$D$2:$H$57,5,0)</f>
        <v>4926677.3694550497</v>
      </c>
      <c r="I6" s="13">
        <v>1380</v>
      </c>
      <c r="J6" s="14">
        <v>180</v>
      </c>
      <c r="K6" s="15">
        <v>174</v>
      </c>
      <c r="L6" s="14">
        <v>58</v>
      </c>
      <c r="M6" s="15">
        <v>58</v>
      </c>
      <c r="N6" s="14">
        <v>7.8346999999999998</v>
      </c>
      <c r="O6" s="16">
        <v>10.666</v>
      </c>
      <c r="P6" s="16">
        <v>0.88009999999999999</v>
      </c>
      <c r="Q6" s="15">
        <v>1.8165999999999999E-27</v>
      </c>
      <c r="R6" s="14">
        <v>58</v>
      </c>
      <c r="S6" s="15">
        <v>58</v>
      </c>
      <c r="T6" s="17"/>
      <c r="U6" s="18">
        <v>1</v>
      </c>
    </row>
    <row r="7" spans="1:29" ht="15" x14ac:dyDescent="0.25">
      <c r="A7" s="1">
        <v>1</v>
      </c>
      <c r="B7" s="10" t="s">
        <v>27</v>
      </c>
      <c r="C7" s="11">
        <v>816001</v>
      </c>
      <c r="D7" s="12" t="s">
        <v>48</v>
      </c>
      <c r="E7" s="11">
        <v>41.660560634600003</v>
      </c>
      <c r="F7" s="11">
        <v>-1.0041625646100001</v>
      </c>
      <c r="G7" s="69">
        <f>VLOOKUP($D7,Summary!$D$2:$H$57,4,0)</f>
        <v>-111782.86540946701</v>
      </c>
      <c r="H7" s="69">
        <f>VLOOKUP($D7,Summary!$D$2:$H$57,5,0)</f>
        <v>5110267.91157215</v>
      </c>
      <c r="I7" s="13">
        <v>263</v>
      </c>
      <c r="J7" s="14">
        <v>173</v>
      </c>
      <c r="K7" s="15">
        <v>173</v>
      </c>
      <c r="L7" s="14">
        <v>139</v>
      </c>
      <c r="M7" s="15">
        <v>139</v>
      </c>
      <c r="N7" s="14">
        <v>7.1363000000000003</v>
      </c>
      <c r="O7" s="16">
        <v>0.61909000000000003</v>
      </c>
      <c r="P7" s="16">
        <v>0.94074999999999998</v>
      </c>
      <c r="Q7" s="15">
        <v>5.9881999999999997E-86</v>
      </c>
      <c r="R7" s="14">
        <v>139</v>
      </c>
      <c r="S7" s="15">
        <v>139</v>
      </c>
      <c r="T7" s="17"/>
      <c r="U7" s="18">
        <v>1</v>
      </c>
    </row>
    <row r="8" spans="1:29" ht="15" x14ac:dyDescent="0.25">
      <c r="A8" s="1">
        <v>1</v>
      </c>
      <c r="B8" s="10" t="s">
        <v>34</v>
      </c>
      <c r="C8" s="11"/>
      <c r="D8" s="33" t="s">
        <v>79</v>
      </c>
      <c r="E8" s="11">
        <v>44.880555555555603</v>
      </c>
      <c r="F8" s="11">
        <v>15.6188888888889</v>
      </c>
      <c r="G8" s="69">
        <f>VLOOKUP($D8,Summary!$D$2:$H$57,4,0)</f>
        <v>1738686.75799152</v>
      </c>
      <c r="H8" s="69">
        <f>VLOOKUP($D8,Summary!$D$2:$H$57,5,0)</f>
        <v>5602736.9633479901</v>
      </c>
      <c r="I8" s="13">
        <v>580</v>
      </c>
      <c r="J8" s="14">
        <v>43</v>
      </c>
      <c r="K8" s="15">
        <v>43</v>
      </c>
      <c r="L8" s="14">
        <v>38</v>
      </c>
      <c r="M8" s="15">
        <v>38</v>
      </c>
      <c r="N8" s="14">
        <v>7.8815</v>
      </c>
      <c r="O8" s="16">
        <v>12.757</v>
      </c>
      <c r="P8" s="16">
        <v>0.99248999999999998</v>
      </c>
      <c r="Q8" s="15">
        <v>7.5924999999999992E-40</v>
      </c>
      <c r="R8" s="14">
        <v>38</v>
      </c>
      <c r="S8" s="15">
        <v>38</v>
      </c>
      <c r="T8" s="17">
        <v>4</v>
      </c>
      <c r="U8" s="22">
        <v>2</v>
      </c>
    </row>
    <row r="9" spans="1:29" ht="15" x14ac:dyDescent="0.25">
      <c r="A9" s="1">
        <v>1</v>
      </c>
      <c r="B9" s="10" t="s">
        <v>36</v>
      </c>
      <c r="C9" s="11">
        <v>1662202</v>
      </c>
      <c r="D9" s="33" t="s">
        <v>53</v>
      </c>
      <c r="E9" s="11">
        <v>40.67</v>
      </c>
      <c r="F9" s="11">
        <v>22.96</v>
      </c>
      <c r="G9" s="69">
        <f>VLOOKUP($D9,Summary!$D$2:$H$57,4,0)</f>
        <v>2555895.5086135599</v>
      </c>
      <c r="H9" s="69">
        <f>VLOOKUP($D9,Summary!$D$2:$H$57,5,0)</f>
        <v>4963787.9177000402</v>
      </c>
      <c r="I9" s="13">
        <v>32</v>
      </c>
      <c r="J9" s="14">
        <v>32</v>
      </c>
      <c r="K9" s="15">
        <v>32</v>
      </c>
      <c r="L9" s="14">
        <v>32</v>
      </c>
      <c r="M9" s="15">
        <v>32</v>
      </c>
      <c r="N9" s="14">
        <v>7.2008999999999999</v>
      </c>
      <c r="O9" s="16">
        <v>4.1444000000000001</v>
      </c>
      <c r="P9" s="16">
        <v>0.93986999999999998</v>
      </c>
      <c r="Q9" s="15">
        <v>7.2214000000000004E-20</v>
      </c>
      <c r="R9" s="14">
        <v>32</v>
      </c>
      <c r="S9" s="15">
        <v>32</v>
      </c>
      <c r="T9" s="17">
        <v>4</v>
      </c>
      <c r="U9" s="22">
        <v>2</v>
      </c>
    </row>
    <row r="10" spans="1:29" ht="15" x14ac:dyDescent="0.25">
      <c r="A10" s="1">
        <v>1</v>
      </c>
      <c r="B10" s="10" t="s">
        <v>50</v>
      </c>
      <c r="C10" s="11"/>
      <c r="D10" s="33" t="s">
        <v>86</v>
      </c>
      <c r="E10" s="11">
        <v>46.421733000000003</v>
      </c>
      <c r="F10" s="11">
        <v>12.582437000000001</v>
      </c>
      <c r="G10" s="69">
        <f>VLOOKUP($D10,Summary!$D$2:$H$57,4,0)</f>
        <v>1400670.47977844</v>
      </c>
      <c r="H10" s="69">
        <f>VLOOKUP($D10,Summary!$D$2:$H$57,5,0)</f>
        <v>5848191.7256626301</v>
      </c>
      <c r="I10" s="13">
        <v>910</v>
      </c>
      <c r="J10" s="14">
        <v>69</v>
      </c>
      <c r="K10" s="15">
        <v>47</v>
      </c>
      <c r="L10" s="14">
        <v>69</v>
      </c>
      <c r="M10" s="15">
        <v>47</v>
      </c>
      <c r="N10" s="14">
        <v>8.1954999999999991</v>
      </c>
      <c r="O10" s="16">
        <v>12.085000000000001</v>
      </c>
      <c r="P10" s="16">
        <v>0.99109000000000003</v>
      </c>
      <c r="Q10" s="15">
        <v>1.092E-44</v>
      </c>
      <c r="R10" s="14">
        <v>44</v>
      </c>
      <c r="S10" s="15">
        <v>44</v>
      </c>
      <c r="T10" s="17">
        <v>4</v>
      </c>
      <c r="U10" s="22">
        <v>2</v>
      </c>
    </row>
    <row r="11" spans="1:29" ht="15" x14ac:dyDescent="0.25">
      <c r="A11" s="1">
        <v>1</v>
      </c>
      <c r="B11" s="10" t="s">
        <v>32</v>
      </c>
      <c r="C11" s="11">
        <v>6071500</v>
      </c>
      <c r="D11" s="35" t="s">
        <v>58</v>
      </c>
      <c r="E11" s="11">
        <v>36.83</v>
      </c>
      <c r="F11" s="11">
        <v>10.23</v>
      </c>
      <c r="G11" s="69">
        <f>VLOOKUP($D11,Summary!$D$2:$H$57,4,0)</f>
        <v>1138798.39081519</v>
      </c>
      <c r="H11" s="69">
        <f>VLOOKUP($D11,Summary!$D$2:$H$57,5,0)</f>
        <v>4415437.3955190303</v>
      </c>
      <c r="I11" s="13">
        <v>4</v>
      </c>
      <c r="J11" s="14">
        <v>224</v>
      </c>
      <c r="K11" s="15">
        <v>208</v>
      </c>
      <c r="L11" s="14">
        <v>21</v>
      </c>
      <c r="M11" s="15">
        <v>21</v>
      </c>
      <c r="N11" s="14">
        <v>7.2450999999999999</v>
      </c>
      <c r="O11" s="16">
        <v>8.3283000000000005</v>
      </c>
      <c r="P11" s="16">
        <v>0.73926999999999998</v>
      </c>
      <c r="Q11" s="15">
        <v>5.8777999999999999E-7</v>
      </c>
      <c r="R11" s="14">
        <v>21</v>
      </c>
      <c r="S11" s="15">
        <v>21</v>
      </c>
      <c r="T11" s="17">
        <v>5</v>
      </c>
      <c r="U11" s="29">
        <v>2</v>
      </c>
    </row>
    <row r="12" spans="1:29" ht="15" x14ac:dyDescent="0.25">
      <c r="A12" s="1">
        <v>1</v>
      </c>
      <c r="B12" s="10" t="s">
        <v>25</v>
      </c>
      <c r="C12" s="11">
        <v>1722000</v>
      </c>
      <c r="D12" s="33" t="s">
        <v>57</v>
      </c>
      <c r="E12" s="11">
        <v>38.4305555555556</v>
      </c>
      <c r="F12" s="11">
        <v>27.151111111111099</v>
      </c>
      <c r="G12" s="69">
        <f>VLOOKUP($D12,Summary!$D$2:$H$57,4,0)</f>
        <v>3022447.8632367901</v>
      </c>
      <c r="H12" s="69">
        <f>VLOOKUP($D12,Summary!$D$2:$H$57,5,0)</f>
        <v>4640428.6997982403</v>
      </c>
      <c r="I12" s="13">
        <v>120</v>
      </c>
      <c r="J12" s="14">
        <v>76</v>
      </c>
      <c r="K12" s="15">
        <v>76</v>
      </c>
      <c r="L12" s="14">
        <v>41</v>
      </c>
      <c r="M12" s="15">
        <v>41</v>
      </c>
      <c r="N12" s="14">
        <v>7.2416999999999998</v>
      </c>
      <c r="O12" s="16">
        <v>8.4594000000000005</v>
      </c>
      <c r="P12" s="16">
        <v>0.91884999999999994</v>
      </c>
      <c r="Q12" s="15">
        <v>7.1103999999999999E-23</v>
      </c>
      <c r="R12" s="14">
        <v>41</v>
      </c>
      <c r="S12" s="15">
        <v>41</v>
      </c>
      <c r="T12" s="17">
        <v>5</v>
      </c>
      <c r="U12" s="29">
        <v>2</v>
      </c>
    </row>
    <row r="13" spans="1:29" ht="15" x14ac:dyDescent="0.25">
      <c r="A13" s="1" t="s">
        <v>77</v>
      </c>
      <c r="B13" s="10" t="s">
        <v>73</v>
      </c>
      <c r="C13" s="11">
        <v>1411001</v>
      </c>
      <c r="D13" s="33" t="s">
        <v>78</v>
      </c>
      <c r="E13" s="11">
        <v>45.6</v>
      </c>
      <c r="F13" s="11">
        <v>13.9333333333333</v>
      </c>
      <c r="G13" s="69">
        <f>VLOOKUP($D13,Summary!$D$2:$H$57,4,0)</f>
        <v>1551051.57134855</v>
      </c>
      <c r="H13" s="69">
        <f>VLOOKUP($D13,Summary!$D$2:$H$57,5,0)</f>
        <v>5716479.0153268296</v>
      </c>
      <c r="I13" s="13">
        <v>497</v>
      </c>
      <c r="J13" s="14">
        <v>39</v>
      </c>
      <c r="K13" s="15">
        <v>39</v>
      </c>
      <c r="L13" s="14">
        <v>39</v>
      </c>
      <c r="M13" s="15">
        <v>39</v>
      </c>
      <c r="N13" s="14">
        <v>7.8407999999999998</v>
      </c>
      <c r="O13" s="16">
        <v>10.336</v>
      </c>
      <c r="P13" s="16">
        <v>0.95033000000000001</v>
      </c>
      <c r="Q13" s="15">
        <v>1.0057E-25</v>
      </c>
      <c r="R13" s="14">
        <v>39</v>
      </c>
      <c r="S13" s="15">
        <v>39</v>
      </c>
      <c r="T13" s="17">
        <v>4</v>
      </c>
      <c r="U13" s="22">
        <v>2</v>
      </c>
    </row>
  </sheetData>
  <mergeCells count="6">
    <mergeCell ref="V1:Y1"/>
    <mergeCell ref="Z1:AC1"/>
    <mergeCell ref="V2:W2"/>
    <mergeCell ref="X2:Y2"/>
    <mergeCell ref="Z2:AA2"/>
    <mergeCell ref="AB2:A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B3F7-FBB5-4268-86C3-9EA59A388BE4}">
  <dimension ref="A1:U49"/>
  <sheetViews>
    <sheetView workbookViewId="0">
      <selection activeCell="E32" sqref="E32"/>
    </sheetView>
  </sheetViews>
  <sheetFormatPr defaultRowHeight="14.25" x14ac:dyDescent="0.2"/>
  <sheetData>
    <row r="1" spans="1:21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</row>
    <row r="2" spans="1:21" ht="15" x14ac:dyDescent="0.25">
      <c r="A2" s="1">
        <v>1</v>
      </c>
      <c r="B2" s="10" t="s">
        <v>54</v>
      </c>
      <c r="C2" s="11">
        <v>758801</v>
      </c>
      <c r="D2" s="12" t="s">
        <v>72</v>
      </c>
      <c r="E2" s="11">
        <v>44.133333333333297</v>
      </c>
      <c r="F2" s="11">
        <v>6.3333333333333304</v>
      </c>
      <c r="G2" s="69">
        <f>VLOOKUP($D2,Summary!$D$2:$H$57,4,0)</f>
        <v>705023.44165362604</v>
      </c>
      <c r="H2" s="69">
        <f>VLOOKUP($D2,Summary!$D$2:$H$57,5,0)</f>
        <v>5486099.06125974</v>
      </c>
      <c r="I2" s="13">
        <v>851</v>
      </c>
      <c r="J2" s="14">
        <v>159</v>
      </c>
      <c r="K2" s="15">
        <v>157</v>
      </c>
      <c r="L2" s="14">
        <v>92</v>
      </c>
      <c r="M2" s="15">
        <v>90</v>
      </c>
      <c r="N2" s="14">
        <v>7.7571000000000003</v>
      </c>
      <c r="O2" s="16">
        <v>6.3185000000000002</v>
      </c>
      <c r="P2" s="16">
        <v>0.98650000000000004</v>
      </c>
      <c r="Q2" s="15">
        <v>4.5670000000000002E-84</v>
      </c>
      <c r="R2" s="14">
        <v>90</v>
      </c>
      <c r="S2" s="15">
        <v>90</v>
      </c>
      <c r="T2" s="17"/>
      <c r="U2" s="18">
        <v>1</v>
      </c>
    </row>
    <row r="3" spans="1:21" ht="15" x14ac:dyDescent="0.25">
      <c r="A3" s="1">
        <v>1</v>
      </c>
      <c r="B3" s="10" t="s">
        <v>40</v>
      </c>
      <c r="C3" s="11"/>
      <c r="D3" s="12" t="s">
        <v>76</v>
      </c>
      <c r="E3" s="11">
        <v>40.416668000000001</v>
      </c>
      <c r="F3" s="11">
        <v>-7.55</v>
      </c>
      <c r="G3" s="69">
        <f>VLOOKUP($D3,Summary!$D$2:$H$57,4,0)</f>
        <v>-840462.15548921505</v>
      </c>
      <c r="H3" s="69">
        <f>VLOOKUP($D3,Summary!$D$2:$H$57,5,0)</f>
        <v>4926677.3694550497</v>
      </c>
      <c r="I3" s="13">
        <v>1380</v>
      </c>
      <c r="J3" s="14">
        <v>180</v>
      </c>
      <c r="K3" s="15">
        <v>174</v>
      </c>
      <c r="L3" s="14">
        <v>58</v>
      </c>
      <c r="M3" s="15">
        <v>58</v>
      </c>
      <c r="N3" s="14">
        <v>7.8346999999999998</v>
      </c>
      <c r="O3" s="16">
        <v>10.666</v>
      </c>
      <c r="P3" s="16">
        <v>0.88009999999999999</v>
      </c>
      <c r="Q3" s="15">
        <v>1.8165999999999999E-27</v>
      </c>
      <c r="R3" s="14">
        <v>58</v>
      </c>
      <c r="S3" s="15">
        <v>58</v>
      </c>
      <c r="T3" s="17"/>
      <c r="U3" s="18">
        <v>1</v>
      </c>
    </row>
    <row r="4" spans="1:21" ht="15" x14ac:dyDescent="0.25">
      <c r="A4" s="1">
        <v>1</v>
      </c>
      <c r="B4" s="10" t="s">
        <v>27</v>
      </c>
      <c r="C4" s="11">
        <v>816001</v>
      </c>
      <c r="D4" s="12" t="s">
        <v>48</v>
      </c>
      <c r="E4" s="11">
        <v>41.660560634600003</v>
      </c>
      <c r="F4" s="11">
        <v>-1.0041625646100001</v>
      </c>
      <c r="G4" s="69">
        <f>VLOOKUP($D4,Summary!$D$2:$H$57,4,0)</f>
        <v>-111782.86540946701</v>
      </c>
      <c r="H4" s="69">
        <f>VLOOKUP($D4,Summary!$D$2:$H$57,5,0)</f>
        <v>5110267.91157215</v>
      </c>
      <c r="I4" s="13">
        <v>263</v>
      </c>
      <c r="J4" s="14">
        <v>173</v>
      </c>
      <c r="K4" s="15">
        <v>173</v>
      </c>
      <c r="L4" s="14">
        <v>139</v>
      </c>
      <c r="M4" s="15">
        <v>139</v>
      </c>
      <c r="N4" s="14">
        <v>7.1363000000000003</v>
      </c>
      <c r="O4" s="16">
        <v>0.61909000000000003</v>
      </c>
      <c r="P4" s="16">
        <v>0.94074999999999998</v>
      </c>
      <c r="Q4" s="15">
        <v>5.9881999999999997E-86</v>
      </c>
      <c r="R4" s="14">
        <v>139</v>
      </c>
      <c r="S4" s="15">
        <v>139</v>
      </c>
      <c r="T4" s="17"/>
      <c r="U4" s="18">
        <v>1</v>
      </c>
    </row>
    <row r="5" spans="1:21" ht="15" x14ac:dyDescent="0.25">
      <c r="A5" s="1">
        <v>1</v>
      </c>
      <c r="B5" s="10" t="s">
        <v>34</v>
      </c>
      <c r="C5" s="11"/>
      <c r="D5" s="33" t="s">
        <v>79</v>
      </c>
      <c r="E5" s="11">
        <v>44.880555555555603</v>
      </c>
      <c r="F5" s="11">
        <v>15.6188888888889</v>
      </c>
      <c r="G5" s="69">
        <f>VLOOKUP($D5,Summary!$D$2:$H$57,4,0)</f>
        <v>1738686.75799152</v>
      </c>
      <c r="H5" s="69">
        <f>VLOOKUP($D5,Summary!$D$2:$H$57,5,0)</f>
        <v>5602736.9633479901</v>
      </c>
      <c r="I5" s="13">
        <v>580</v>
      </c>
      <c r="J5" s="14">
        <v>43</v>
      </c>
      <c r="K5" s="15">
        <v>43</v>
      </c>
      <c r="L5" s="14">
        <v>38</v>
      </c>
      <c r="M5" s="15">
        <v>38</v>
      </c>
      <c r="N5" s="14">
        <v>7.8815</v>
      </c>
      <c r="O5" s="16">
        <v>12.757</v>
      </c>
      <c r="P5" s="16">
        <v>0.99248999999999998</v>
      </c>
      <c r="Q5" s="15">
        <v>7.5924999999999992E-40</v>
      </c>
      <c r="R5" s="14">
        <v>38</v>
      </c>
      <c r="S5" s="15">
        <v>38</v>
      </c>
      <c r="T5" s="17">
        <v>4</v>
      </c>
      <c r="U5" s="22">
        <v>2</v>
      </c>
    </row>
    <row r="6" spans="1:21" ht="15" x14ac:dyDescent="0.25">
      <c r="A6" s="1">
        <v>1</v>
      </c>
      <c r="B6" s="10" t="s">
        <v>36</v>
      </c>
      <c r="C6" s="11">
        <v>1662202</v>
      </c>
      <c r="D6" s="33" t="s">
        <v>53</v>
      </c>
      <c r="E6" s="11">
        <v>40.67</v>
      </c>
      <c r="F6" s="11">
        <v>22.96</v>
      </c>
      <c r="G6" s="69">
        <f>VLOOKUP($D6,Summary!$D$2:$H$57,4,0)</f>
        <v>2555895.5086135599</v>
      </c>
      <c r="H6" s="69">
        <f>VLOOKUP($D6,Summary!$D$2:$H$57,5,0)</f>
        <v>4963787.9177000402</v>
      </c>
      <c r="I6" s="13">
        <v>32</v>
      </c>
      <c r="J6" s="14">
        <v>32</v>
      </c>
      <c r="K6" s="15">
        <v>32</v>
      </c>
      <c r="L6" s="14">
        <v>32</v>
      </c>
      <c r="M6" s="15">
        <v>32</v>
      </c>
      <c r="N6" s="14">
        <v>7.2008999999999999</v>
      </c>
      <c r="O6" s="16">
        <v>4.1444000000000001</v>
      </c>
      <c r="P6" s="16">
        <v>0.93986999999999998</v>
      </c>
      <c r="Q6" s="15">
        <v>7.2214000000000004E-20</v>
      </c>
      <c r="R6" s="14">
        <v>32</v>
      </c>
      <c r="S6" s="15">
        <v>32</v>
      </c>
      <c r="T6" s="17">
        <v>4</v>
      </c>
      <c r="U6" s="22">
        <v>2</v>
      </c>
    </row>
    <row r="7" spans="1:21" ht="15" x14ac:dyDescent="0.25">
      <c r="A7" s="1">
        <v>1</v>
      </c>
      <c r="B7" s="10" t="s">
        <v>50</v>
      </c>
      <c r="C7" s="11"/>
      <c r="D7" s="33" t="s">
        <v>86</v>
      </c>
      <c r="E7" s="11">
        <v>46.421733000000003</v>
      </c>
      <c r="F7" s="11">
        <v>12.582437000000001</v>
      </c>
      <c r="G7" s="69">
        <f>VLOOKUP($D7,Summary!$D$2:$H$57,4,0)</f>
        <v>1400670.47977844</v>
      </c>
      <c r="H7" s="69">
        <f>VLOOKUP($D7,Summary!$D$2:$H$57,5,0)</f>
        <v>5848191.7256626301</v>
      </c>
      <c r="I7" s="13">
        <v>910</v>
      </c>
      <c r="J7" s="14">
        <v>69</v>
      </c>
      <c r="K7" s="15">
        <v>47</v>
      </c>
      <c r="L7" s="14">
        <v>69</v>
      </c>
      <c r="M7" s="15">
        <v>47</v>
      </c>
      <c r="N7" s="14">
        <v>8.1954999999999991</v>
      </c>
      <c r="O7" s="16">
        <v>12.085000000000001</v>
      </c>
      <c r="P7" s="16">
        <v>0.99109000000000003</v>
      </c>
      <c r="Q7" s="15">
        <v>1.092E-44</v>
      </c>
      <c r="R7" s="14">
        <v>44</v>
      </c>
      <c r="S7" s="15">
        <v>44</v>
      </c>
      <c r="T7" s="17">
        <v>4</v>
      </c>
      <c r="U7" s="22">
        <v>2</v>
      </c>
    </row>
    <row r="8" spans="1:21" ht="15" x14ac:dyDescent="0.25">
      <c r="A8" s="1">
        <v>1</v>
      </c>
      <c r="B8" s="10" t="s">
        <v>32</v>
      </c>
      <c r="C8" s="11">
        <v>6071500</v>
      </c>
      <c r="D8" s="35" t="s">
        <v>58</v>
      </c>
      <c r="E8" s="11">
        <v>36.83</v>
      </c>
      <c r="F8" s="11">
        <v>10.23</v>
      </c>
      <c r="G8" s="69">
        <f>VLOOKUP($D8,Summary!$D$2:$H$57,4,0)</f>
        <v>1138798.39081519</v>
      </c>
      <c r="H8" s="69">
        <f>VLOOKUP($D8,Summary!$D$2:$H$57,5,0)</f>
        <v>4415437.3955190303</v>
      </c>
      <c r="I8" s="13">
        <v>4</v>
      </c>
      <c r="J8" s="14">
        <v>224</v>
      </c>
      <c r="K8" s="15">
        <v>208</v>
      </c>
      <c r="L8" s="14">
        <v>21</v>
      </c>
      <c r="M8" s="15">
        <v>21</v>
      </c>
      <c r="N8" s="14">
        <v>7.2450999999999999</v>
      </c>
      <c r="O8" s="16">
        <v>8.3283000000000005</v>
      </c>
      <c r="P8" s="16">
        <v>0.73926999999999998</v>
      </c>
      <c r="Q8" s="15">
        <v>5.8777999999999999E-7</v>
      </c>
      <c r="R8" s="14">
        <v>21</v>
      </c>
      <c r="S8" s="15">
        <v>21</v>
      </c>
      <c r="T8" s="17">
        <v>5</v>
      </c>
      <c r="U8" s="29">
        <v>2</v>
      </c>
    </row>
    <row r="9" spans="1:21" ht="15" x14ac:dyDescent="0.25">
      <c r="A9" s="1">
        <v>1</v>
      </c>
      <c r="B9" s="10" t="s">
        <v>25</v>
      </c>
      <c r="C9" s="11">
        <v>1722000</v>
      </c>
      <c r="D9" s="33" t="s">
        <v>57</v>
      </c>
      <c r="E9" s="11">
        <v>38.4305555555556</v>
      </c>
      <c r="F9" s="11">
        <v>27.151111111111099</v>
      </c>
      <c r="G9" s="69">
        <f>VLOOKUP($D9,Summary!$D$2:$H$57,4,0)</f>
        <v>3022447.8632367901</v>
      </c>
      <c r="H9" s="69">
        <f>VLOOKUP($D9,Summary!$D$2:$H$57,5,0)</f>
        <v>4640428.6997982403</v>
      </c>
      <c r="I9" s="13">
        <v>120</v>
      </c>
      <c r="J9" s="14">
        <v>76</v>
      </c>
      <c r="K9" s="15">
        <v>76</v>
      </c>
      <c r="L9" s="14">
        <v>41</v>
      </c>
      <c r="M9" s="15">
        <v>41</v>
      </c>
      <c r="N9" s="14">
        <v>7.2416999999999998</v>
      </c>
      <c r="O9" s="16">
        <v>8.4594000000000005</v>
      </c>
      <c r="P9" s="16">
        <v>0.91884999999999994</v>
      </c>
      <c r="Q9" s="15">
        <v>7.1103999999999999E-23</v>
      </c>
      <c r="R9" s="14">
        <v>41</v>
      </c>
      <c r="S9" s="15">
        <v>41</v>
      </c>
      <c r="T9" s="17">
        <v>5</v>
      </c>
      <c r="U9" s="29">
        <v>2</v>
      </c>
    </row>
    <row r="10" spans="1:21" ht="15" x14ac:dyDescent="0.25">
      <c r="B10" s="10" t="s">
        <v>19</v>
      </c>
      <c r="C10" s="11">
        <v>6036903</v>
      </c>
      <c r="D10" s="12" t="s">
        <v>20</v>
      </c>
      <c r="E10" s="11">
        <v>36.78</v>
      </c>
      <c r="F10" s="11">
        <v>3.0522222222222202</v>
      </c>
      <c r="G10" s="69">
        <f>VLOOKUP($D10,Summary!$D$2:$H$57,4,0)</f>
        <v>339771.82354095398</v>
      </c>
      <c r="H10" s="69">
        <f>VLOOKUP($D10,Summary!$D$2:$H$57,5,0)</f>
        <v>4408485.8278296804</v>
      </c>
      <c r="I10" s="13">
        <v>180</v>
      </c>
      <c r="J10" s="14">
        <v>71</v>
      </c>
      <c r="K10" s="15">
        <v>70</v>
      </c>
      <c r="L10" s="14">
        <v>54</v>
      </c>
      <c r="M10" s="15">
        <v>55</v>
      </c>
      <c r="N10" s="14">
        <v>5.9398</v>
      </c>
      <c r="O10" s="16">
        <v>-0.78361000000000003</v>
      </c>
      <c r="P10" s="16">
        <v>0.91071000000000002</v>
      </c>
      <c r="Q10" s="15">
        <v>6.051E-29</v>
      </c>
      <c r="R10" s="14">
        <v>54</v>
      </c>
      <c r="S10" s="15">
        <v>54</v>
      </c>
      <c r="T10" s="17">
        <v>7</v>
      </c>
      <c r="U10" s="18">
        <v>1</v>
      </c>
    </row>
    <row r="11" spans="1:21" ht="15" x14ac:dyDescent="0.25">
      <c r="B11" s="19" t="s">
        <v>82</v>
      </c>
      <c r="C11" s="20"/>
      <c r="D11" s="23" t="s">
        <v>83</v>
      </c>
      <c r="E11" s="20">
        <v>46.6</v>
      </c>
      <c r="F11" s="11">
        <v>13.666666666666666</v>
      </c>
      <c r="G11" s="69">
        <f>VLOOKUP($D11,Summary!$D$2:$H$57,4,0)</f>
        <v>1521366.3745458</v>
      </c>
      <c r="H11" s="69">
        <f>VLOOKUP($D11,Summary!$D$2:$H$57,5,0)</f>
        <v>5877026.5520376796</v>
      </c>
      <c r="I11" s="13">
        <v>2140</v>
      </c>
      <c r="J11" s="14">
        <v>188</v>
      </c>
      <c r="K11" s="15">
        <v>187</v>
      </c>
      <c r="L11" s="14">
        <v>93</v>
      </c>
      <c r="M11" s="15">
        <v>93</v>
      </c>
      <c r="N11" s="14">
        <v>8.0789000000000009</v>
      </c>
      <c r="O11" s="16">
        <v>11.912000000000001</v>
      </c>
      <c r="P11" s="16">
        <v>0.97840000000000005</v>
      </c>
      <c r="Q11" s="15">
        <v>1.3861999999999999E-77</v>
      </c>
      <c r="R11" s="14">
        <v>93</v>
      </c>
      <c r="S11" s="15">
        <v>93</v>
      </c>
      <c r="T11" s="17"/>
      <c r="U11" s="18">
        <v>1</v>
      </c>
    </row>
    <row r="12" spans="1:21" ht="15" x14ac:dyDescent="0.25">
      <c r="B12" s="10" t="s">
        <v>34</v>
      </c>
      <c r="C12" s="11"/>
      <c r="D12" s="12" t="s">
        <v>66</v>
      </c>
      <c r="E12" s="11">
        <v>45.816670000000002</v>
      </c>
      <c r="F12" s="11">
        <v>15.98333</v>
      </c>
      <c r="G12" s="69">
        <f>VLOOKUP($D12,Summary!$D$2:$H$57,4,0)</f>
        <v>1779256.1567808499</v>
      </c>
      <c r="H12" s="69">
        <f>VLOOKUP($D12,Summary!$D$2:$H$57,5,0)</f>
        <v>5751018.9738563905</v>
      </c>
      <c r="I12" s="13">
        <v>157</v>
      </c>
      <c r="J12" s="14">
        <v>208</v>
      </c>
      <c r="K12" s="15">
        <v>215</v>
      </c>
      <c r="L12" s="14">
        <v>96</v>
      </c>
      <c r="M12" s="15">
        <v>102</v>
      </c>
      <c r="N12" s="14">
        <v>7.4893000000000001</v>
      </c>
      <c r="O12" s="16">
        <v>3.1911</v>
      </c>
      <c r="P12" s="16">
        <v>0.97524999999999995</v>
      </c>
      <c r="Q12" s="15">
        <v>2.6210999999999998E-77</v>
      </c>
      <c r="R12" s="14">
        <v>96</v>
      </c>
      <c r="S12" s="15">
        <v>96</v>
      </c>
      <c r="T12" s="17"/>
      <c r="U12" s="18">
        <v>1</v>
      </c>
    </row>
    <row r="13" spans="1:21" ht="15" x14ac:dyDescent="0.25">
      <c r="B13" s="10" t="s">
        <v>46</v>
      </c>
      <c r="C13" s="11">
        <v>849500</v>
      </c>
      <c r="D13" s="12" t="s">
        <v>46</v>
      </c>
      <c r="E13" s="11">
        <v>36.15</v>
      </c>
      <c r="F13" s="11">
        <v>-5.35</v>
      </c>
      <c r="G13" s="69">
        <f>VLOOKUP($D13,Summary!$D$2:$H$57,4,0)</f>
        <v>-595559.27574401395</v>
      </c>
      <c r="H13" s="69">
        <f>VLOOKUP($D13,Summary!$D$2:$H$57,5,0)</f>
        <v>4321280.8185661295</v>
      </c>
      <c r="I13" s="13">
        <v>5</v>
      </c>
      <c r="J13" s="14">
        <v>328</v>
      </c>
      <c r="K13" s="15">
        <v>328</v>
      </c>
      <c r="L13" s="14">
        <v>94</v>
      </c>
      <c r="M13" s="15">
        <v>96</v>
      </c>
      <c r="N13" s="14">
        <v>7.0670999999999999</v>
      </c>
      <c r="O13" s="16">
        <v>7.9236000000000004</v>
      </c>
      <c r="P13" s="16">
        <v>0.92212000000000005</v>
      </c>
      <c r="Q13" s="15">
        <v>8.7526000000000004E-53</v>
      </c>
      <c r="R13" s="14">
        <v>94</v>
      </c>
      <c r="S13" s="15">
        <v>94</v>
      </c>
      <c r="T13" s="17"/>
      <c r="U13" s="18">
        <v>1</v>
      </c>
    </row>
    <row r="14" spans="1:21" ht="15" x14ac:dyDescent="0.25">
      <c r="B14" s="10" t="s">
        <v>36</v>
      </c>
      <c r="C14" s="11">
        <v>1671701</v>
      </c>
      <c r="D14" s="12" t="s">
        <v>38</v>
      </c>
      <c r="E14" s="11">
        <v>37.97</v>
      </c>
      <c r="F14" s="11">
        <v>23.72</v>
      </c>
      <c r="G14" s="69">
        <f>VLOOKUP($D14,Summary!$D$2:$H$57,4,0)</f>
        <v>2640498.3216164499</v>
      </c>
      <c r="H14" s="69">
        <f>VLOOKUP($D14,Summary!$D$2:$H$57,5,0)</f>
        <v>4575188.6854346199</v>
      </c>
      <c r="I14" s="13">
        <v>107</v>
      </c>
      <c r="J14" s="14">
        <v>165</v>
      </c>
      <c r="K14" s="15">
        <v>167</v>
      </c>
      <c r="L14" s="14">
        <v>115</v>
      </c>
      <c r="M14" s="15">
        <v>117</v>
      </c>
      <c r="N14" s="14">
        <v>6.8087999999999997</v>
      </c>
      <c r="O14" s="16">
        <v>5.0488</v>
      </c>
      <c r="P14" s="16">
        <v>0.90266999999999997</v>
      </c>
      <c r="Q14" s="15">
        <v>4.8625E-62</v>
      </c>
      <c r="R14" s="14">
        <v>115</v>
      </c>
      <c r="S14" s="15">
        <v>115</v>
      </c>
      <c r="T14" s="17"/>
      <c r="U14" s="18">
        <v>1</v>
      </c>
    </row>
    <row r="15" spans="1:21" ht="15" x14ac:dyDescent="0.25">
      <c r="B15" s="10" t="s">
        <v>36</v>
      </c>
      <c r="C15" s="11">
        <v>1668901</v>
      </c>
      <c r="D15" s="12" t="s">
        <v>70</v>
      </c>
      <c r="E15" s="11">
        <v>38.28</v>
      </c>
      <c r="F15" s="11">
        <v>21.79</v>
      </c>
      <c r="G15" s="69">
        <f>VLOOKUP($D15,Summary!$D$2:$H$57,4,0)</f>
        <v>2425651.7043854301</v>
      </c>
      <c r="H15" s="69">
        <f>VLOOKUP($D15,Summary!$D$2:$H$57,5,0)</f>
        <v>4619056.28441427</v>
      </c>
      <c r="I15" s="13">
        <v>100</v>
      </c>
      <c r="J15" s="14">
        <v>175</v>
      </c>
      <c r="K15" s="15">
        <v>178</v>
      </c>
      <c r="L15" s="14">
        <v>105</v>
      </c>
      <c r="M15" s="15">
        <v>108</v>
      </c>
      <c r="N15" s="14">
        <v>7.6322000000000001</v>
      </c>
      <c r="O15" s="16">
        <v>8.7034000000000002</v>
      </c>
      <c r="P15" s="16">
        <v>0.85285</v>
      </c>
      <c r="Q15" s="15">
        <v>1.1675E-44</v>
      </c>
      <c r="R15" s="14">
        <v>105</v>
      </c>
      <c r="S15" s="15">
        <v>105</v>
      </c>
      <c r="T15" s="17"/>
      <c r="U15" s="18">
        <v>1</v>
      </c>
    </row>
    <row r="16" spans="1:21" ht="15" x14ac:dyDescent="0.25">
      <c r="B16" s="14" t="s">
        <v>64</v>
      </c>
      <c r="C16" s="24"/>
      <c r="D16" s="36" t="s">
        <v>65</v>
      </c>
      <c r="E16" s="16">
        <v>46.121533333333304</v>
      </c>
      <c r="F16" s="16">
        <v>18.0922972222222</v>
      </c>
      <c r="G16" s="69">
        <f>VLOOKUP($D16,Summary!$D$2:$H$57,4,0)</f>
        <v>2014025.3138109599</v>
      </c>
      <c r="H16" s="69">
        <f>VLOOKUP($D16,Summary!$D$2:$H$57,5,0)</f>
        <v>5799846.4571112096</v>
      </c>
      <c r="I16" s="15">
        <v>330</v>
      </c>
      <c r="J16" s="26"/>
      <c r="K16" s="27"/>
      <c r="L16" s="14">
        <v>642</v>
      </c>
      <c r="M16" s="15">
        <v>645</v>
      </c>
      <c r="N16" s="14">
        <v>7.4494999999999996</v>
      </c>
      <c r="O16" s="16">
        <v>8.9006000000000007</v>
      </c>
      <c r="P16" s="16">
        <v>0.91786000000000001</v>
      </c>
      <c r="Q16" s="28">
        <v>5.558E-31</v>
      </c>
      <c r="R16" s="14">
        <v>393</v>
      </c>
      <c r="S16" s="15">
        <v>92</v>
      </c>
      <c r="T16" s="17"/>
      <c r="U16" s="18">
        <v>1</v>
      </c>
    </row>
    <row r="17" spans="2:21" ht="15" x14ac:dyDescent="0.25">
      <c r="B17" s="10" t="s">
        <v>49</v>
      </c>
      <c r="C17" s="11">
        <v>769001</v>
      </c>
      <c r="D17" s="12" t="s">
        <v>49</v>
      </c>
      <c r="E17" s="11">
        <v>43.732388888888899</v>
      </c>
      <c r="F17" s="11">
        <v>7.4235833333333296</v>
      </c>
      <c r="G17" s="69">
        <f>VLOOKUP($D17,Summary!$D$2:$H$57,4,0)</f>
        <v>826389.51649099297</v>
      </c>
      <c r="H17" s="69">
        <f>VLOOKUP($D17,Summary!$D$2:$H$57,5,0)</f>
        <v>5424121.7144601904</v>
      </c>
      <c r="I17" s="13">
        <v>2</v>
      </c>
      <c r="J17" s="14">
        <v>186</v>
      </c>
      <c r="K17" s="15">
        <v>188</v>
      </c>
      <c r="L17" s="14">
        <v>139</v>
      </c>
      <c r="M17" s="15">
        <v>141</v>
      </c>
      <c r="N17" s="14">
        <v>7.1467999999999998</v>
      </c>
      <c r="O17" s="16">
        <v>-0.62905</v>
      </c>
      <c r="P17" s="16">
        <v>0.92542999999999997</v>
      </c>
      <c r="Q17" s="15">
        <v>4.1578000000000002E-79</v>
      </c>
      <c r="R17" s="14">
        <v>139</v>
      </c>
      <c r="S17" s="15">
        <v>139</v>
      </c>
      <c r="T17" s="17"/>
      <c r="U17" s="18">
        <v>1</v>
      </c>
    </row>
    <row r="18" spans="2:21" ht="15" x14ac:dyDescent="0.25">
      <c r="B18" s="10" t="s">
        <v>23</v>
      </c>
      <c r="C18" s="11">
        <v>6014100</v>
      </c>
      <c r="D18" s="12" t="s">
        <v>24</v>
      </c>
      <c r="E18" s="11">
        <v>33.966666666666697</v>
      </c>
      <c r="F18" s="11">
        <v>-4.9833333333333298</v>
      </c>
      <c r="G18" s="69">
        <f>VLOOKUP($D18,Summary!$D$2:$H$57,4,0)</f>
        <v>-554742.12908270699</v>
      </c>
      <c r="H18" s="69">
        <f>VLOOKUP($D18,Summary!$D$2:$H$57,5,0)</f>
        <v>4024327.0520309801</v>
      </c>
      <c r="I18" s="13">
        <v>571</v>
      </c>
      <c r="J18" s="14">
        <v>115</v>
      </c>
      <c r="K18" s="15">
        <v>115</v>
      </c>
      <c r="L18" s="14">
        <v>49</v>
      </c>
      <c r="M18" s="15">
        <v>49</v>
      </c>
      <c r="N18" s="14">
        <v>6.1592000000000002</v>
      </c>
      <c r="O18" s="16">
        <v>3.5198999999999998</v>
      </c>
      <c r="P18" s="16">
        <v>0.89566000000000001</v>
      </c>
      <c r="Q18" s="15">
        <v>1.048E-24</v>
      </c>
      <c r="R18" s="14">
        <v>49</v>
      </c>
      <c r="S18" s="15">
        <v>49</v>
      </c>
      <c r="T18" s="17">
        <v>12</v>
      </c>
      <c r="U18" s="18">
        <v>1</v>
      </c>
    </row>
    <row r="19" spans="2:21" ht="15" x14ac:dyDescent="0.25">
      <c r="B19" s="10" t="s">
        <v>40</v>
      </c>
      <c r="C19" s="11"/>
      <c r="D19" s="12" t="s">
        <v>42</v>
      </c>
      <c r="E19" s="11">
        <v>39.283332999999999</v>
      </c>
      <c r="F19" s="11">
        <v>-7.4166670000000003</v>
      </c>
      <c r="G19" s="69">
        <f>VLOOKUP($D19,Summary!$D$2:$H$57,4,0)</f>
        <v>-825619.59382327599</v>
      </c>
      <c r="H19" s="69">
        <f>VLOOKUP($D19,Summary!$D$2:$H$57,5,0)</f>
        <v>4762338.23807183</v>
      </c>
      <c r="I19" s="13">
        <v>597</v>
      </c>
      <c r="J19" s="14">
        <v>183</v>
      </c>
      <c r="K19" s="15">
        <v>178</v>
      </c>
      <c r="L19" s="14">
        <v>56</v>
      </c>
      <c r="M19" s="15">
        <v>56</v>
      </c>
      <c r="N19" s="16">
        <v>6.8975</v>
      </c>
      <c r="O19" s="34">
        <v>2.9674999999999998</v>
      </c>
      <c r="P19" s="34">
        <v>0.87433000000000005</v>
      </c>
      <c r="Q19" s="34">
        <v>1.5689000000000001E-25</v>
      </c>
      <c r="R19" s="14">
        <v>55</v>
      </c>
      <c r="S19" s="15">
        <v>55</v>
      </c>
      <c r="T19" s="17">
        <v>5</v>
      </c>
      <c r="U19" s="18">
        <v>1</v>
      </c>
    </row>
    <row r="20" spans="2:21" ht="15" x14ac:dyDescent="0.25">
      <c r="B20" s="19" t="s">
        <v>40</v>
      </c>
      <c r="C20" s="20"/>
      <c r="D20" s="23" t="s">
        <v>41</v>
      </c>
      <c r="E20" s="20">
        <v>41.133335000000002</v>
      </c>
      <c r="F20" s="20">
        <v>-8.6</v>
      </c>
      <c r="G20" s="69">
        <f>VLOOKUP($D20,Summary!$D$2:$H$57,4,0)</f>
        <v>-957347.62082215305</v>
      </c>
      <c r="H20" s="69">
        <f>VLOOKUP($D20,Summary!$D$2:$H$57,5,0)</f>
        <v>5032028.48310747</v>
      </c>
      <c r="I20" s="13">
        <v>93</v>
      </c>
      <c r="J20" s="14">
        <v>164</v>
      </c>
      <c r="K20" s="15">
        <v>158</v>
      </c>
      <c r="L20" s="14">
        <v>56</v>
      </c>
      <c r="M20" s="15">
        <v>54</v>
      </c>
      <c r="N20" s="30">
        <v>6.8837999999999999</v>
      </c>
      <c r="O20" s="31">
        <v>4.3263999999999996</v>
      </c>
      <c r="P20" s="31">
        <v>0.86841000000000002</v>
      </c>
      <c r="Q20" s="32">
        <v>1.4820999999999999E-24</v>
      </c>
      <c r="R20" s="14">
        <v>54</v>
      </c>
      <c r="S20" s="15">
        <v>54</v>
      </c>
      <c r="T20" s="17">
        <v>5</v>
      </c>
      <c r="U20" s="18">
        <v>1</v>
      </c>
    </row>
    <row r="21" spans="2:21" ht="15" x14ac:dyDescent="0.25">
      <c r="B21" s="10" t="s">
        <v>68</v>
      </c>
      <c r="C21" s="11"/>
      <c r="D21" s="12" t="s">
        <v>69</v>
      </c>
      <c r="E21" s="11">
        <v>44.783299999999997</v>
      </c>
      <c r="F21" s="11">
        <v>20.533000000000001</v>
      </c>
      <c r="G21" s="69">
        <f>VLOOKUP($D21,Summary!$D$2:$H$57,4,0)</f>
        <v>2285723.1044582902</v>
      </c>
      <c r="H21" s="69">
        <f>VLOOKUP($D21,Summary!$D$2:$H$57,5,0)</f>
        <v>5587470.7767156698</v>
      </c>
      <c r="I21" s="13">
        <v>243</v>
      </c>
      <c r="J21" s="14">
        <v>100</v>
      </c>
      <c r="K21" s="15">
        <v>98</v>
      </c>
      <c r="L21" s="14">
        <v>63</v>
      </c>
      <c r="M21" s="15">
        <v>61</v>
      </c>
      <c r="N21" s="14">
        <v>7.6040000000000001</v>
      </c>
      <c r="O21" s="16">
        <v>6.5430000000000001</v>
      </c>
      <c r="P21" s="16">
        <v>0.79505999999999999</v>
      </c>
      <c r="Q21" s="15">
        <v>1.2695E-21</v>
      </c>
      <c r="R21" s="14">
        <v>60</v>
      </c>
      <c r="S21" s="15">
        <v>60</v>
      </c>
      <c r="T21" s="17"/>
      <c r="U21" s="18">
        <v>1</v>
      </c>
    </row>
    <row r="22" spans="2:21" ht="15" x14ac:dyDescent="0.25">
      <c r="B22" s="14" t="s">
        <v>73</v>
      </c>
      <c r="C22" s="24"/>
      <c r="D22" s="36" t="s">
        <v>74</v>
      </c>
      <c r="E22" s="16">
        <v>46.094611999999998</v>
      </c>
      <c r="F22" s="16">
        <v>14.597046000000001</v>
      </c>
      <c r="G22" s="69">
        <f>VLOOKUP($D22,Summary!$D$2:$H$57,4,0)</f>
        <v>1624935.72780599</v>
      </c>
      <c r="H22" s="69">
        <f>VLOOKUP($D22,Summary!$D$2:$H$57,5,0)</f>
        <v>5795523.8441890003</v>
      </c>
      <c r="I22" s="15">
        <v>282</v>
      </c>
      <c r="J22" s="26"/>
      <c r="K22" s="27"/>
      <c r="L22" s="14">
        <v>447</v>
      </c>
      <c r="M22" s="15">
        <v>429</v>
      </c>
      <c r="N22" s="14">
        <v>7.7652000000000001</v>
      </c>
      <c r="O22" s="16">
        <v>7.7725</v>
      </c>
      <c r="P22" s="16">
        <v>0.96935000000000004</v>
      </c>
      <c r="Q22" s="28">
        <v>6.6184999999999998E-70</v>
      </c>
      <c r="R22" s="14">
        <v>148</v>
      </c>
      <c r="S22" s="15">
        <v>148</v>
      </c>
      <c r="T22" s="17"/>
      <c r="U22" s="18">
        <v>1</v>
      </c>
    </row>
    <row r="23" spans="2:21" ht="15" x14ac:dyDescent="0.25">
      <c r="B23" s="10" t="s">
        <v>73</v>
      </c>
      <c r="C23" s="11">
        <v>1410501</v>
      </c>
      <c r="D23" s="12" t="s">
        <v>80</v>
      </c>
      <c r="E23" s="11">
        <v>45.466666666666697</v>
      </c>
      <c r="F23" s="11">
        <v>13.616666666666699</v>
      </c>
      <c r="G23" s="69">
        <f>VLOOKUP($D23,Summary!$D$2:$H$57,4,0)</f>
        <v>1515800.4000061399</v>
      </c>
      <c r="H23" s="69">
        <f>VLOOKUP($D23,Summary!$D$2:$H$57,5,0)</f>
        <v>5695290.2476784904</v>
      </c>
      <c r="I23" s="13">
        <v>2</v>
      </c>
      <c r="J23" s="14">
        <v>109</v>
      </c>
      <c r="K23" s="15">
        <v>109</v>
      </c>
      <c r="L23" s="14">
        <v>74</v>
      </c>
      <c r="M23" s="15">
        <v>74</v>
      </c>
      <c r="N23" s="14">
        <v>8.0478000000000005</v>
      </c>
      <c r="O23" s="16">
        <v>9.3292000000000002</v>
      </c>
      <c r="P23" s="16">
        <v>0.94315000000000004</v>
      </c>
      <c r="Q23" s="15">
        <v>1.4226000000000001E-46</v>
      </c>
      <c r="R23" s="14">
        <v>74</v>
      </c>
      <c r="S23" s="15">
        <v>74</v>
      </c>
      <c r="T23" s="17"/>
      <c r="U23" s="18">
        <v>1</v>
      </c>
    </row>
    <row r="24" spans="2:21" ht="15" x14ac:dyDescent="0.25">
      <c r="B24" s="10" t="s">
        <v>27</v>
      </c>
      <c r="C24" s="11"/>
      <c r="D24" s="12" t="s">
        <v>28</v>
      </c>
      <c r="E24" s="11">
        <v>39.466667000000001</v>
      </c>
      <c r="F24" s="11">
        <v>-6.3333329999999997</v>
      </c>
      <c r="G24" s="69">
        <f>VLOOKUP($D24,Summary!$D$2:$H$57,4,0)</f>
        <v>-705023.40458423598</v>
      </c>
      <c r="H24" s="69">
        <f>VLOOKUP($D24,Summary!$D$2:$H$57,5,0)</f>
        <v>4788739.78008301</v>
      </c>
      <c r="I24" s="13">
        <v>405</v>
      </c>
      <c r="J24" s="14">
        <v>114</v>
      </c>
      <c r="K24" s="15">
        <v>114</v>
      </c>
      <c r="L24" s="14">
        <v>114</v>
      </c>
      <c r="M24" s="15">
        <v>114</v>
      </c>
      <c r="N24" s="14">
        <v>6.3075999999999999</v>
      </c>
      <c r="O24" s="16">
        <v>-1.3834</v>
      </c>
      <c r="P24" s="16">
        <v>0.87470999999999999</v>
      </c>
      <c r="Q24" s="15">
        <v>2.4394E-52</v>
      </c>
      <c r="R24" s="14">
        <v>114</v>
      </c>
      <c r="S24" s="15">
        <v>114</v>
      </c>
      <c r="T24" s="17"/>
      <c r="U24" s="18">
        <v>1</v>
      </c>
    </row>
    <row r="25" spans="2:21" ht="15" x14ac:dyDescent="0.25">
      <c r="B25" s="10" t="s">
        <v>27</v>
      </c>
      <c r="C25" s="11">
        <v>834801</v>
      </c>
      <c r="D25" s="12" t="s">
        <v>30</v>
      </c>
      <c r="E25" s="11">
        <v>38.989165472000003</v>
      </c>
      <c r="F25" s="11">
        <v>-3.9202738505200001</v>
      </c>
      <c r="G25" s="69">
        <f>VLOOKUP($D25,Summary!$D$2:$H$57,4,0)</f>
        <v>-436402.88886350603</v>
      </c>
      <c r="H25" s="69">
        <f>VLOOKUP($D25,Summary!$D$2:$H$57,5,0)</f>
        <v>4720119.7379246298</v>
      </c>
      <c r="I25" s="13">
        <v>628</v>
      </c>
      <c r="J25" s="14">
        <v>166</v>
      </c>
      <c r="K25" s="15">
        <v>165</v>
      </c>
      <c r="L25" s="14">
        <v>133</v>
      </c>
      <c r="M25" s="15">
        <v>133</v>
      </c>
      <c r="N25" s="14">
        <v>6.6020000000000003</v>
      </c>
      <c r="O25" s="16">
        <v>-1.3694</v>
      </c>
      <c r="P25" s="16">
        <v>0.91085000000000005</v>
      </c>
      <c r="Q25" s="15">
        <v>1.2420000000000001E-70</v>
      </c>
      <c r="R25" s="14">
        <v>133</v>
      </c>
      <c r="S25" s="15">
        <v>133</v>
      </c>
      <c r="T25" s="17"/>
      <c r="U25" s="18">
        <v>1</v>
      </c>
    </row>
    <row r="26" spans="2:21" ht="15" x14ac:dyDescent="0.25">
      <c r="B26" s="10" t="s">
        <v>27</v>
      </c>
      <c r="C26" s="11">
        <v>818400</v>
      </c>
      <c r="D26" s="12" t="s">
        <v>59</v>
      </c>
      <c r="E26" s="11">
        <v>41.911727424399999</v>
      </c>
      <c r="F26" s="11">
        <v>2.7633464112200001</v>
      </c>
      <c r="G26" s="69">
        <f>VLOOKUP($D26,Summary!$D$2:$H$57,4,0)</f>
        <v>307614.31535793998</v>
      </c>
      <c r="H26" s="69">
        <f>VLOOKUP($D26,Summary!$D$2:$H$57,5,0)</f>
        <v>5147765.7973402897</v>
      </c>
      <c r="I26" s="13">
        <v>129</v>
      </c>
      <c r="J26" s="14">
        <v>167</v>
      </c>
      <c r="K26" s="15">
        <v>167</v>
      </c>
      <c r="L26" s="14">
        <v>131</v>
      </c>
      <c r="M26" s="15">
        <v>131</v>
      </c>
      <c r="N26" s="14">
        <v>7.2514000000000003</v>
      </c>
      <c r="O26" s="16">
        <v>4.7603</v>
      </c>
      <c r="P26" s="16">
        <v>0.92420999999999998</v>
      </c>
      <c r="Q26" s="15">
        <v>3.9674E-74</v>
      </c>
      <c r="R26" s="14">
        <v>131</v>
      </c>
      <c r="S26" s="15">
        <v>131</v>
      </c>
      <c r="T26" s="17"/>
      <c r="U26" s="18">
        <v>1</v>
      </c>
    </row>
    <row r="27" spans="2:21" ht="15" x14ac:dyDescent="0.25">
      <c r="B27" s="10" t="s">
        <v>27</v>
      </c>
      <c r="C27" s="11"/>
      <c r="D27" s="12" t="s">
        <v>71</v>
      </c>
      <c r="E27" s="11">
        <v>43.366664999999998</v>
      </c>
      <c r="F27" s="11">
        <v>-8.4166670000000003</v>
      </c>
      <c r="G27" s="69">
        <f>VLOOKUP($D27,Summary!$D$2:$H$57,4,0)</f>
        <v>-936939.08461655001</v>
      </c>
      <c r="H27" s="69">
        <f>VLOOKUP($D27,Summary!$D$2:$H$57,5,0)</f>
        <v>5367949.5755010704</v>
      </c>
      <c r="I27" s="13">
        <v>57</v>
      </c>
      <c r="J27" s="14">
        <v>130</v>
      </c>
      <c r="K27" s="15">
        <v>130</v>
      </c>
      <c r="L27" s="14">
        <v>130</v>
      </c>
      <c r="M27" s="15">
        <v>130</v>
      </c>
      <c r="N27" s="14">
        <v>7.6536999999999997</v>
      </c>
      <c r="O27" s="16">
        <v>7.1938000000000004</v>
      </c>
      <c r="P27" s="16">
        <v>0.89058000000000004</v>
      </c>
      <c r="Q27" s="15">
        <v>2.3697999999999999E-63</v>
      </c>
      <c r="R27" s="14">
        <v>130</v>
      </c>
      <c r="S27" s="15">
        <v>130</v>
      </c>
      <c r="T27" s="17"/>
      <c r="U27" s="18">
        <v>1</v>
      </c>
    </row>
    <row r="28" spans="2:21" ht="15" x14ac:dyDescent="0.25">
      <c r="B28" s="10" t="s">
        <v>27</v>
      </c>
      <c r="C28" s="11">
        <v>805500</v>
      </c>
      <c r="D28" s="12" t="s">
        <v>60</v>
      </c>
      <c r="E28" s="11">
        <v>42.588346325000003</v>
      </c>
      <c r="F28" s="11">
        <v>-5.6511076166100001</v>
      </c>
      <c r="G28" s="69">
        <f>VLOOKUP($D28,Summary!$D$2:$H$57,4,0)</f>
        <v>-629078.42234242999</v>
      </c>
      <c r="H28" s="69">
        <f>VLOOKUP($D28,Summary!$D$2:$H$57,5,0)</f>
        <v>5249522.3927080296</v>
      </c>
      <c r="I28" s="13">
        <v>916</v>
      </c>
      <c r="J28" s="14">
        <v>178</v>
      </c>
      <c r="K28" s="15">
        <v>178</v>
      </c>
      <c r="L28" s="14">
        <v>143</v>
      </c>
      <c r="M28" s="15">
        <v>143</v>
      </c>
      <c r="N28" s="14">
        <v>7.2602000000000002</v>
      </c>
      <c r="O28" s="16">
        <v>2.7496</v>
      </c>
      <c r="P28" s="16">
        <v>0.96462999999999999</v>
      </c>
      <c r="Q28" s="15">
        <v>3.2717000000000001E-104</v>
      </c>
      <c r="R28" s="14">
        <v>143</v>
      </c>
      <c r="S28" s="15">
        <v>143</v>
      </c>
      <c r="T28" s="17"/>
      <c r="U28" s="18">
        <v>1</v>
      </c>
    </row>
    <row r="29" spans="2:21" ht="15" x14ac:dyDescent="0.25">
      <c r="B29" s="10" t="s">
        <v>27</v>
      </c>
      <c r="C29" s="11">
        <v>822201</v>
      </c>
      <c r="D29" s="12" t="s">
        <v>81</v>
      </c>
      <c r="E29" s="11">
        <v>40.411950351599998</v>
      </c>
      <c r="F29" s="11">
        <v>-3.6780611203500002</v>
      </c>
      <c r="G29" s="69">
        <f>VLOOKUP($D29,Summary!$D$2:$H$57,4,0)</f>
        <v>-409439.89098493702</v>
      </c>
      <c r="H29" s="69">
        <f>VLOOKUP($D29,Summary!$D$2:$H$57,5,0)</f>
        <v>4925987.6102483002</v>
      </c>
      <c r="I29" s="13">
        <v>667</v>
      </c>
      <c r="J29" s="14">
        <v>189</v>
      </c>
      <c r="K29" s="15">
        <v>190</v>
      </c>
      <c r="L29" s="14">
        <v>120</v>
      </c>
      <c r="M29" s="15">
        <v>120</v>
      </c>
      <c r="N29" s="14">
        <v>8.0528999999999993</v>
      </c>
      <c r="O29" s="16">
        <v>8.6168999999999993</v>
      </c>
      <c r="P29" s="16">
        <v>0.90237000000000001</v>
      </c>
      <c r="Q29" s="15">
        <v>1.8683999999999998E-61</v>
      </c>
      <c r="R29" s="14">
        <v>120</v>
      </c>
      <c r="S29" s="15">
        <v>120</v>
      </c>
      <c r="T29" s="17"/>
      <c r="U29" s="18">
        <v>1</v>
      </c>
    </row>
    <row r="30" spans="2:21" ht="15" x14ac:dyDescent="0.25">
      <c r="B30" s="14" t="s">
        <v>27</v>
      </c>
      <c r="C30" s="24"/>
      <c r="D30" s="36" t="s">
        <v>75</v>
      </c>
      <c r="E30" s="16">
        <v>37.164459099399998</v>
      </c>
      <c r="F30" s="16">
        <v>-5.61139316556</v>
      </c>
      <c r="G30" s="69">
        <f>VLOOKUP($D30,Summary!$D$2:$H$57,4,0)</f>
        <v>-624657.42987997504</v>
      </c>
      <c r="H30" s="69">
        <f>VLOOKUP($D30,Summary!$D$2:$H$57,5,0)</f>
        <v>4462055.1236251201</v>
      </c>
      <c r="I30" s="15">
        <v>87</v>
      </c>
      <c r="J30" s="26"/>
      <c r="K30" s="27"/>
      <c r="L30" s="14">
        <v>234</v>
      </c>
      <c r="M30" s="15">
        <v>234</v>
      </c>
      <c r="N30" s="14">
        <v>7.8188000000000004</v>
      </c>
      <c r="O30" s="16">
        <v>6.5664999999999996</v>
      </c>
      <c r="P30" s="16">
        <v>0.98148000000000002</v>
      </c>
      <c r="Q30" s="15">
        <v>0</v>
      </c>
      <c r="R30" s="14">
        <v>206</v>
      </c>
      <c r="S30" s="15">
        <v>110</v>
      </c>
      <c r="T30" s="17"/>
      <c r="U30" s="18">
        <v>1</v>
      </c>
    </row>
    <row r="31" spans="2:21" ht="15" x14ac:dyDescent="0.25">
      <c r="B31" s="10" t="s">
        <v>27</v>
      </c>
      <c r="C31" s="11">
        <v>843000</v>
      </c>
      <c r="D31" s="12" t="s">
        <v>39</v>
      </c>
      <c r="E31" s="11">
        <v>38.001949819899998</v>
      </c>
      <c r="F31" s="11">
        <v>-1.1708374240399999</v>
      </c>
      <c r="G31" s="69">
        <f>VLOOKUP($D31,Summary!$D$2:$H$57,4,0)</f>
        <v>-130337.02584138799</v>
      </c>
      <c r="H31" s="69">
        <f>VLOOKUP($D31,Summary!$D$2:$H$57,5,0)</f>
        <v>4579701.2607039204</v>
      </c>
      <c r="I31" s="13">
        <v>61</v>
      </c>
      <c r="J31" s="14">
        <v>145</v>
      </c>
      <c r="K31" s="15">
        <v>145</v>
      </c>
      <c r="L31" s="14">
        <v>114</v>
      </c>
      <c r="M31" s="15">
        <v>114</v>
      </c>
      <c r="N31" s="14">
        <v>6.8544999999999998</v>
      </c>
      <c r="O31" s="16">
        <v>1.2423</v>
      </c>
      <c r="P31" s="16">
        <v>0.87541999999999998</v>
      </c>
      <c r="Q31" s="15">
        <v>1.7790999999999999E-52</v>
      </c>
      <c r="R31" s="14">
        <v>114</v>
      </c>
      <c r="S31" s="15">
        <v>114</v>
      </c>
      <c r="T31" s="17"/>
      <c r="U31" s="18">
        <v>1</v>
      </c>
    </row>
    <row r="32" spans="2:21" ht="15" x14ac:dyDescent="0.25">
      <c r="B32" s="10" t="s">
        <v>27</v>
      </c>
      <c r="C32" s="11">
        <v>830101</v>
      </c>
      <c r="D32" s="12" t="s">
        <v>44</v>
      </c>
      <c r="E32" s="11">
        <v>39.553390294700002</v>
      </c>
      <c r="F32" s="11">
        <v>2.6252981430300002</v>
      </c>
      <c r="G32" s="69">
        <f>VLOOKUP($D32,Summary!$D$2:$H$57,4,0)</f>
        <v>292246.85245928698</v>
      </c>
      <c r="H32" s="69">
        <f>VLOOKUP($D32,Summary!$D$2:$H$57,5,0)</f>
        <v>4801252.844273</v>
      </c>
      <c r="I32" s="13">
        <v>3</v>
      </c>
      <c r="J32" s="14">
        <v>164</v>
      </c>
      <c r="K32" s="15">
        <v>164</v>
      </c>
      <c r="L32" s="14">
        <v>133</v>
      </c>
      <c r="M32" s="15">
        <v>133</v>
      </c>
      <c r="N32" s="14">
        <v>6.9367000000000001</v>
      </c>
      <c r="O32" s="16">
        <v>3.8801000000000001</v>
      </c>
      <c r="P32" s="16">
        <v>0.91498999999999997</v>
      </c>
      <c r="Q32" s="15">
        <v>5.5246000000000004E-72</v>
      </c>
      <c r="R32" s="14">
        <v>133</v>
      </c>
      <c r="S32" s="15">
        <v>133</v>
      </c>
      <c r="T32" s="17"/>
      <c r="U32" s="18">
        <v>1</v>
      </c>
    </row>
    <row r="33" spans="2:21" ht="15" x14ac:dyDescent="0.25">
      <c r="B33" s="10" t="s">
        <v>27</v>
      </c>
      <c r="C33" s="11"/>
      <c r="D33" s="12" t="s">
        <v>62</v>
      </c>
      <c r="E33" s="11">
        <v>43.483333999999999</v>
      </c>
      <c r="F33" s="11">
        <v>-3.8</v>
      </c>
      <c r="G33" s="69">
        <f>VLOOKUP($D33,Summary!$D$2:$H$57,4,0)</f>
        <v>-423014.06501443998</v>
      </c>
      <c r="H33" s="69">
        <f>VLOOKUP($D33,Summary!$D$2:$H$57,5,0)</f>
        <v>5385831.9800239196</v>
      </c>
      <c r="I33" s="13">
        <v>52</v>
      </c>
      <c r="J33" s="14">
        <v>130</v>
      </c>
      <c r="K33" s="15">
        <v>130</v>
      </c>
      <c r="L33" s="14">
        <v>130</v>
      </c>
      <c r="M33" s="15">
        <v>130</v>
      </c>
      <c r="N33" s="14">
        <v>7.3189000000000002</v>
      </c>
      <c r="O33" s="16">
        <v>8.4306000000000001</v>
      </c>
      <c r="P33" s="16">
        <v>0.91501999999999994</v>
      </c>
      <c r="Q33" s="15">
        <v>2.1989999999999999E-70</v>
      </c>
      <c r="R33" s="14">
        <v>130</v>
      </c>
      <c r="S33" s="15">
        <v>130</v>
      </c>
      <c r="T33" s="17"/>
      <c r="U33" s="18">
        <v>1</v>
      </c>
    </row>
    <row r="34" spans="2:21" ht="15" x14ac:dyDescent="0.25">
      <c r="B34" s="10" t="s">
        <v>27</v>
      </c>
      <c r="C34" s="11">
        <v>823801</v>
      </c>
      <c r="D34" s="12" t="s">
        <v>56</v>
      </c>
      <c r="E34" s="11">
        <v>40.8203002021</v>
      </c>
      <c r="F34" s="11">
        <v>0.493333172466</v>
      </c>
      <c r="G34" s="69">
        <f>VLOOKUP($D34,Summary!$D$2:$H$57,4,0)</f>
        <v>54917.597498470401</v>
      </c>
      <c r="H34" s="69">
        <f>VLOOKUP($D34,Summary!$D$2:$H$57,5,0)</f>
        <v>4985872.0079358201</v>
      </c>
      <c r="I34" s="13">
        <v>50</v>
      </c>
      <c r="J34" s="14">
        <v>182</v>
      </c>
      <c r="K34" s="15">
        <v>182</v>
      </c>
      <c r="L34" s="14">
        <v>147</v>
      </c>
      <c r="M34" s="15">
        <v>147</v>
      </c>
      <c r="N34" s="14">
        <v>7.2286999999999999</v>
      </c>
      <c r="O34" s="16">
        <v>3.8319000000000001</v>
      </c>
      <c r="P34" s="16">
        <v>0.88865000000000005</v>
      </c>
      <c r="Q34" s="15">
        <v>5.3759999999999996E-71</v>
      </c>
      <c r="R34" s="14">
        <v>147</v>
      </c>
      <c r="S34" s="15">
        <v>147</v>
      </c>
      <c r="T34" s="17"/>
      <c r="U34" s="18">
        <v>1</v>
      </c>
    </row>
    <row r="35" spans="2:21" ht="15" x14ac:dyDescent="0.25">
      <c r="B35" s="10" t="s">
        <v>27</v>
      </c>
      <c r="C35" s="11">
        <v>824500</v>
      </c>
      <c r="D35" s="12" t="s">
        <v>67</v>
      </c>
      <c r="E35" s="11">
        <v>39.4805661065</v>
      </c>
      <c r="F35" s="11">
        <v>-0.36638625482999998</v>
      </c>
      <c r="G35" s="69">
        <f>VLOOKUP($D35,Summary!$D$2:$H$57,4,0)</f>
        <v>-40785.931340254501</v>
      </c>
      <c r="H35" s="69">
        <f>VLOOKUP($D35,Summary!$D$2:$H$57,5,0)</f>
        <v>4790744.19383692</v>
      </c>
      <c r="I35" s="13">
        <v>11</v>
      </c>
      <c r="J35" s="14">
        <v>112</v>
      </c>
      <c r="K35" s="15">
        <v>112</v>
      </c>
      <c r="L35" s="14">
        <v>112</v>
      </c>
      <c r="M35" s="15">
        <v>112</v>
      </c>
      <c r="N35" s="14">
        <v>7.5041000000000002</v>
      </c>
      <c r="O35" s="16">
        <v>5.5537999999999998</v>
      </c>
      <c r="P35" s="16">
        <v>0.91500000000000004</v>
      </c>
      <c r="Q35" s="15">
        <v>1.0389999999999999E-60</v>
      </c>
      <c r="R35" s="14">
        <v>112</v>
      </c>
      <c r="S35" s="15">
        <v>112</v>
      </c>
      <c r="T35" s="17"/>
      <c r="U35" s="18">
        <v>1</v>
      </c>
    </row>
    <row r="36" spans="2:21" ht="15" x14ac:dyDescent="0.25">
      <c r="B36" s="10" t="s">
        <v>27</v>
      </c>
      <c r="C36" s="11"/>
      <c r="D36" s="12" t="s">
        <v>31</v>
      </c>
      <c r="E36" s="11">
        <v>41.633335000000002</v>
      </c>
      <c r="F36" s="11">
        <v>-4.766667</v>
      </c>
      <c r="G36" s="69">
        <f>VLOOKUP($D36,Summary!$D$2:$H$57,4,0)</f>
        <v>-530622.94322110096</v>
      </c>
      <c r="H36" s="69">
        <f>VLOOKUP($D36,Summary!$D$2:$H$57,5,0)</f>
        <v>5106212.0697003696</v>
      </c>
      <c r="I36" s="13">
        <v>735</v>
      </c>
      <c r="J36" s="14">
        <v>115</v>
      </c>
      <c r="K36" s="15">
        <v>115</v>
      </c>
      <c r="L36" s="14">
        <v>115</v>
      </c>
      <c r="M36" s="15">
        <v>115</v>
      </c>
      <c r="N36" s="14">
        <v>6.6150000000000002</v>
      </c>
      <c r="O36" s="16">
        <v>-4.2000999999999999</v>
      </c>
      <c r="P36" s="16">
        <v>0.94059000000000004</v>
      </c>
      <c r="Q36" s="15">
        <v>4.0766000000000004E-71</v>
      </c>
      <c r="R36" s="14">
        <v>115</v>
      </c>
      <c r="S36" s="15">
        <v>115</v>
      </c>
      <c r="T36" s="17"/>
      <c r="U36" s="18">
        <v>1</v>
      </c>
    </row>
    <row r="37" spans="2:21" ht="15" x14ac:dyDescent="0.25">
      <c r="B37" s="10" t="s">
        <v>84</v>
      </c>
      <c r="C37" s="11">
        <v>676000</v>
      </c>
      <c r="D37" s="12" t="s">
        <v>85</v>
      </c>
      <c r="E37" s="11">
        <v>46.173785834100002</v>
      </c>
      <c r="F37" s="11">
        <v>8.7885560512699996</v>
      </c>
      <c r="G37" s="69">
        <f>VLOOKUP($D37,Summary!$D$2:$H$57,4,0)</f>
        <v>978337.58440546296</v>
      </c>
      <c r="H37" s="69">
        <f>VLOOKUP($D37,Summary!$D$2:$H$57,5,0)</f>
        <v>5808242.3919763202</v>
      </c>
      <c r="I37" s="13">
        <v>379</v>
      </c>
      <c r="J37" s="14">
        <v>519</v>
      </c>
      <c r="K37" s="15">
        <v>238</v>
      </c>
      <c r="L37" s="14">
        <v>139</v>
      </c>
      <c r="M37" s="15">
        <v>120</v>
      </c>
      <c r="N37" s="14">
        <v>8.0911000000000008</v>
      </c>
      <c r="O37" s="16">
        <v>10.061999999999999</v>
      </c>
      <c r="P37" s="16">
        <v>0.98806000000000005</v>
      </c>
      <c r="Q37" s="15">
        <v>2.5573000000000001E-115</v>
      </c>
      <c r="R37" s="14">
        <v>120</v>
      </c>
      <c r="S37" s="15">
        <v>120</v>
      </c>
      <c r="T37" s="17"/>
      <c r="U37" s="18">
        <v>1</v>
      </c>
    </row>
    <row r="38" spans="2:21" ht="15" x14ac:dyDescent="0.25">
      <c r="B38" s="19" t="s">
        <v>25</v>
      </c>
      <c r="C38" s="20">
        <v>1735000</v>
      </c>
      <c r="D38" s="23" t="s">
        <v>29</v>
      </c>
      <c r="E38" s="20">
        <v>36.979999999999997</v>
      </c>
      <c r="F38" s="20">
        <v>35.299999999999997</v>
      </c>
      <c r="G38" s="69">
        <f>VLOOKUP($D38,Summary!$D$2:$H$57,4,0)</f>
        <v>3929578.0250025601</v>
      </c>
      <c r="H38" s="69">
        <f>VLOOKUP($D38,Summary!$D$2:$H$57,5,0)</f>
        <v>4436319.4116961202</v>
      </c>
      <c r="I38" s="13">
        <v>73</v>
      </c>
      <c r="J38" s="14">
        <v>364</v>
      </c>
      <c r="K38" s="15">
        <v>355</v>
      </c>
      <c r="L38" s="14">
        <v>126</v>
      </c>
      <c r="M38" s="15">
        <v>125</v>
      </c>
      <c r="N38" s="14">
        <v>6.5872000000000002</v>
      </c>
      <c r="O38" s="16">
        <v>6.5606999999999998</v>
      </c>
      <c r="P38" s="16">
        <v>0.90300999999999998</v>
      </c>
      <c r="Q38" s="15">
        <v>3.6463999999999999E-64</v>
      </c>
      <c r="R38" s="14">
        <v>125</v>
      </c>
      <c r="S38" s="15">
        <v>125</v>
      </c>
      <c r="T38" s="17"/>
      <c r="U38" s="18">
        <v>1</v>
      </c>
    </row>
    <row r="39" spans="2:21" ht="15" x14ac:dyDescent="0.25">
      <c r="B39" s="10" t="s">
        <v>25</v>
      </c>
      <c r="C39" s="11">
        <v>1730000</v>
      </c>
      <c r="D39" s="12" t="s">
        <v>43</v>
      </c>
      <c r="E39" s="11">
        <v>36.880000000000003</v>
      </c>
      <c r="F39" s="11">
        <v>30.7</v>
      </c>
      <c r="G39" s="69">
        <f>VLOOKUP($D39,Summary!$D$2:$H$57,4,0)</f>
        <v>3417508.3673534999</v>
      </c>
      <c r="H39" s="69">
        <f>VLOOKUP($D39,Summary!$D$2:$H$57,5,0)</f>
        <v>4422393.5078880498</v>
      </c>
      <c r="I39" s="13">
        <v>49</v>
      </c>
      <c r="J39" s="14">
        <v>389</v>
      </c>
      <c r="K39" s="15">
        <v>376</v>
      </c>
      <c r="L39" s="14">
        <v>120</v>
      </c>
      <c r="M39" s="15">
        <v>117</v>
      </c>
      <c r="N39" s="14">
        <v>6.9302999999999999</v>
      </c>
      <c r="O39" s="16">
        <v>8.4247999999999994</v>
      </c>
      <c r="P39" s="16">
        <v>0.88451999999999997</v>
      </c>
      <c r="Q39" s="15">
        <v>9.8102999999999992E-56</v>
      </c>
      <c r="R39" s="14">
        <v>117</v>
      </c>
      <c r="S39" s="15">
        <v>117</v>
      </c>
      <c r="T39" s="17"/>
      <c r="U39" s="18">
        <v>1</v>
      </c>
    </row>
    <row r="40" spans="2:21" ht="15" x14ac:dyDescent="0.25">
      <c r="B40" s="10" t="s">
        <v>25</v>
      </c>
      <c r="C40" s="11">
        <v>1705000</v>
      </c>
      <c r="D40" s="12" t="s">
        <v>26</v>
      </c>
      <c r="E40" s="11">
        <v>41.678055555555602</v>
      </c>
      <c r="F40" s="11">
        <v>26.559166666666702</v>
      </c>
      <c r="G40" s="69">
        <f>VLOOKUP($D40,Summary!$D$2:$H$57,4,0)</f>
        <v>2956552.90959808</v>
      </c>
      <c r="H40" s="69">
        <f>VLOOKUP($D40,Summary!$D$2:$H$57,5,0)</f>
        <v>5112875.0618540403</v>
      </c>
      <c r="I40" s="13">
        <v>48</v>
      </c>
      <c r="J40" s="14">
        <v>95</v>
      </c>
      <c r="K40" s="15">
        <v>95</v>
      </c>
      <c r="L40" s="14">
        <v>51</v>
      </c>
      <c r="M40" s="15">
        <v>51</v>
      </c>
      <c r="N40" s="14">
        <v>6.2907999999999999</v>
      </c>
      <c r="O40" s="16">
        <v>-3.9409000000000001</v>
      </c>
      <c r="P40" s="16">
        <v>0.92071999999999998</v>
      </c>
      <c r="Q40" s="15">
        <v>1.2645000000000001E-28</v>
      </c>
      <c r="R40" s="14">
        <v>51</v>
      </c>
      <c r="S40" s="15">
        <v>51</v>
      </c>
      <c r="T40" s="17">
        <v>5</v>
      </c>
      <c r="U40" s="18">
        <v>1</v>
      </c>
    </row>
    <row r="41" spans="2:21" ht="15" x14ac:dyDescent="0.25">
      <c r="B41" s="52" t="s">
        <v>89</v>
      </c>
      <c r="C41" s="54">
        <v>1702600</v>
      </c>
      <c r="D41" s="56" t="s">
        <v>90</v>
      </c>
      <c r="E41" s="58">
        <v>42.024999999999999</v>
      </c>
      <c r="F41" s="58">
        <v>35.158333333333303</v>
      </c>
      <c r="G41" s="69">
        <f>VLOOKUP($D41,Summary!$D$2:$H$57,4,0)</f>
        <v>3913807.7634357801</v>
      </c>
      <c r="H41" s="69">
        <f>VLOOKUP($D41,Summary!$D$2:$H$57,5,0)</f>
        <v>5164725.05875309</v>
      </c>
      <c r="I41" s="60">
        <v>32</v>
      </c>
      <c r="J41" s="62">
        <v>103</v>
      </c>
      <c r="K41" s="64">
        <v>103</v>
      </c>
      <c r="L41" s="62">
        <v>53</v>
      </c>
      <c r="M41" s="64">
        <v>53</v>
      </c>
      <c r="N41" s="62">
        <v>6.8205</v>
      </c>
      <c r="O41" s="58">
        <v>3.2774999999999999</v>
      </c>
      <c r="P41" s="58">
        <v>0.95765999999999996</v>
      </c>
      <c r="Q41" s="64">
        <v>1.0865000000000001E-36</v>
      </c>
      <c r="R41" s="62">
        <v>53</v>
      </c>
      <c r="S41" s="64">
        <v>53</v>
      </c>
      <c r="T41" s="67">
        <v>5</v>
      </c>
      <c r="U41" s="18">
        <v>1</v>
      </c>
    </row>
    <row r="42" spans="2:21" ht="15" x14ac:dyDescent="0.25">
      <c r="B42" s="10" t="s">
        <v>34</v>
      </c>
      <c r="C42" s="11">
        <v>1444101</v>
      </c>
      <c r="D42" s="33" t="s">
        <v>52</v>
      </c>
      <c r="E42" s="11">
        <v>43.039166666666702</v>
      </c>
      <c r="F42" s="11">
        <v>16.0905555555556</v>
      </c>
      <c r="G42" s="69">
        <f>VLOOKUP($D42,Summary!$D$2:$H$57,4,0)</f>
        <v>1791192.45152008</v>
      </c>
      <c r="H42" s="69">
        <f>VLOOKUP($D42,Summary!$D$2:$H$57,5,0)</f>
        <v>5317935.31488021</v>
      </c>
      <c r="I42" s="13">
        <v>6</v>
      </c>
      <c r="J42" s="14">
        <v>37</v>
      </c>
      <c r="K42" s="15">
        <v>38</v>
      </c>
      <c r="L42" s="14">
        <v>37</v>
      </c>
      <c r="M42" s="15">
        <v>38</v>
      </c>
      <c r="N42" s="14">
        <v>7.1966999999999999</v>
      </c>
      <c r="O42" s="16">
        <v>5.6432000000000002</v>
      </c>
      <c r="P42" s="16">
        <v>0.90546000000000004</v>
      </c>
      <c r="Q42" s="15">
        <v>1.661E-19</v>
      </c>
      <c r="R42" s="14">
        <v>37</v>
      </c>
      <c r="S42" s="15">
        <v>37</v>
      </c>
      <c r="T42" s="17">
        <v>4</v>
      </c>
      <c r="U42" s="22">
        <v>2</v>
      </c>
    </row>
    <row r="43" spans="2:21" ht="15" x14ac:dyDescent="0.25">
      <c r="B43" s="14" t="s">
        <v>34</v>
      </c>
      <c r="C43" s="24"/>
      <c r="D43" s="25" t="s">
        <v>35</v>
      </c>
      <c r="E43" s="16">
        <v>44.816666666666698</v>
      </c>
      <c r="F43" s="16">
        <v>14.983333333333301</v>
      </c>
      <c r="G43" s="69">
        <f>VLOOKUP($D43,Summary!$D$2:$H$57,4,0)</f>
        <v>1667937.03668148</v>
      </c>
      <c r="H43" s="69">
        <f>VLOOKUP($D43,Summary!$D$2:$H$57,5,0)</f>
        <v>5592705.4342427896</v>
      </c>
      <c r="I43" s="15">
        <v>1594</v>
      </c>
      <c r="J43" s="26"/>
      <c r="K43" s="27"/>
      <c r="L43" s="14">
        <v>74</v>
      </c>
      <c r="M43" s="15">
        <v>72</v>
      </c>
      <c r="N43" s="14">
        <v>6.7049000000000003</v>
      </c>
      <c r="O43" s="16">
        <v>5.2220000000000004</v>
      </c>
      <c r="P43" s="16">
        <v>0.94113999999999998</v>
      </c>
      <c r="Q43" s="28">
        <v>2.9237E-68</v>
      </c>
      <c r="R43" s="14">
        <v>56</v>
      </c>
      <c r="S43" s="15">
        <v>45</v>
      </c>
      <c r="T43" s="17">
        <v>5</v>
      </c>
      <c r="U43" s="29">
        <v>2</v>
      </c>
    </row>
    <row r="44" spans="2:21" ht="15" x14ac:dyDescent="0.25">
      <c r="B44" s="10" t="s">
        <v>34</v>
      </c>
      <c r="C44" s="11">
        <v>1429001</v>
      </c>
      <c r="D44" s="33" t="s">
        <v>45</v>
      </c>
      <c r="E44" s="11">
        <v>44.12</v>
      </c>
      <c r="F44" s="11">
        <v>15.24</v>
      </c>
      <c r="G44" s="69">
        <f>VLOOKUP($D44,Summary!$D$2:$H$57,4,0)</f>
        <v>1696509.0396894901</v>
      </c>
      <c r="H44" s="69">
        <f>VLOOKUP($D44,Summary!$D$2:$H$57,5,0)</f>
        <v>5484031.2781682396</v>
      </c>
      <c r="I44" s="13">
        <v>5</v>
      </c>
      <c r="J44" s="14">
        <v>36</v>
      </c>
      <c r="K44" s="15">
        <v>39</v>
      </c>
      <c r="L44" s="14">
        <v>36</v>
      </c>
      <c r="M44" s="15">
        <v>39</v>
      </c>
      <c r="N44" s="14">
        <v>6.9968000000000004</v>
      </c>
      <c r="O44" s="16">
        <v>3.7563</v>
      </c>
      <c r="P44" s="16">
        <v>0.88148000000000004</v>
      </c>
      <c r="Q44" s="15">
        <v>2.5885000000000001E-17</v>
      </c>
      <c r="R44" s="14">
        <v>36</v>
      </c>
      <c r="S44" s="15">
        <v>36</v>
      </c>
      <c r="T44" s="17">
        <v>4</v>
      </c>
      <c r="U44" s="22">
        <v>2</v>
      </c>
    </row>
    <row r="45" spans="2:21" ht="15" x14ac:dyDescent="0.25">
      <c r="B45" s="19" t="s">
        <v>21</v>
      </c>
      <c r="C45" s="20">
        <v>6230100</v>
      </c>
      <c r="D45" s="21" t="s">
        <v>22</v>
      </c>
      <c r="E45" s="20">
        <v>31.62</v>
      </c>
      <c r="F45" s="11">
        <v>25.95</v>
      </c>
      <c r="G45" s="69">
        <f>VLOOKUP($D45,Summary!$D$2:$H$57,4,0)</f>
        <v>2888740.7860854501</v>
      </c>
      <c r="H45" s="69">
        <f>VLOOKUP($D45,Summary!$D$2:$H$57,5,0)</f>
        <v>3713532.4341587401</v>
      </c>
      <c r="I45" s="13">
        <v>24</v>
      </c>
      <c r="J45" s="14">
        <v>110</v>
      </c>
      <c r="K45" s="15">
        <v>111</v>
      </c>
      <c r="L45" s="14">
        <v>16</v>
      </c>
      <c r="M45" s="15">
        <v>16</v>
      </c>
      <c r="N45" s="14">
        <v>6.1300999999999997</v>
      </c>
      <c r="O45" s="16">
        <v>8.3362999999999996</v>
      </c>
      <c r="P45" s="16">
        <v>0.93494999999999995</v>
      </c>
      <c r="Q45" s="15">
        <v>1.0628999999999999E-9</v>
      </c>
      <c r="R45" s="14">
        <v>16</v>
      </c>
      <c r="S45" s="15">
        <v>16</v>
      </c>
      <c r="T45" s="17">
        <v>4</v>
      </c>
      <c r="U45" s="22">
        <v>2</v>
      </c>
    </row>
    <row r="46" spans="2:21" ht="15" x14ac:dyDescent="0.25">
      <c r="B46" s="14" t="s">
        <v>50</v>
      </c>
      <c r="C46" s="24"/>
      <c r="D46" s="25" t="s">
        <v>87</v>
      </c>
      <c r="E46" s="16">
        <v>45.92</v>
      </c>
      <c r="F46" s="16">
        <v>10.88</v>
      </c>
      <c r="G46" s="69">
        <f>VLOOKUP($D46,Summary!$D$2:$H$57,4,0)</f>
        <v>1211156.05983082</v>
      </c>
      <c r="H46" s="69">
        <f>VLOOKUP($D46,Summary!$D$2:$H$57,5,0)</f>
        <v>5767538.41918456</v>
      </c>
      <c r="I46" s="15">
        <v>91</v>
      </c>
      <c r="J46" s="26"/>
      <c r="K46" s="27"/>
      <c r="L46" s="14">
        <v>24</v>
      </c>
      <c r="M46" s="15">
        <v>24</v>
      </c>
      <c r="N46" s="14">
        <v>8.3129000000000008</v>
      </c>
      <c r="O46" s="16">
        <v>7.7344999999999997</v>
      </c>
      <c r="P46" s="16">
        <v>0.96484000000000003</v>
      </c>
      <c r="Q46" s="15">
        <v>1.7339999999999999E-17</v>
      </c>
      <c r="R46" s="14">
        <v>24</v>
      </c>
      <c r="S46" s="15">
        <v>24</v>
      </c>
      <c r="T46" s="17">
        <v>4</v>
      </c>
      <c r="U46" s="22">
        <v>2</v>
      </c>
    </row>
    <row r="47" spans="2:21" ht="15" x14ac:dyDescent="0.25">
      <c r="B47" s="53" t="s">
        <v>50</v>
      </c>
      <c r="C47" s="55"/>
      <c r="D47" s="57" t="s">
        <v>88</v>
      </c>
      <c r="E47" s="53">
        <v>44.523611111111101</v>
      </c>
      <c r="F47" s="59">
        <v>11.338888888888899</v>
      </c>
      <c r="G47" s="69">
        <f>VLOOKUP($D47,Summary!$D$2:$H$57,4,0)</f>
        <v>1262239.3373963099</v>
      </c>
      <c r="H47" s="69">
        <f>VLOOKUP($D47,Summary!$D$2:$H$57,5,0)</f>
        <v>5546833.0187939303</v>
      </c>
      <c r="I47" s="61">
        <v>35</v>
      </c>
      <c r="J47" s="63"/>
      <c r="K47" s="65"/>
      <c r="L47" s="53">
        <v>79</v>
      </c>
      <c r="M47" s="61">
        <v>78</v>
      </c>
      <c r="N47" s="53">
        <v>8.3720999999999997</v>
      </c>
      <c r="O47" s="59">
        <v>13.259</v>
      </c>
      <c r="P47" s="59">
        <v>0.95155999999999996</v>
      </c>
      <c r="Q47" s="66">
        <v>2.7526000000000002E-15</v>
      </c>
      <c r="R47" s="53">
        <v>33</v>
      </c>
      <c r="S47" s="59">
        <v>33</v>
      </c>
      <c r="T47" s="59">
        <v>4</v>
      </c>
      <c r="U47" s="22">
        <v>2</v>
      </c>
    </row>
    <row r="48" spans="2:21" ht="15" x14ac:dyDescent="0.25">
      <c r="B48" s="44"/>
      <c r="C48" s="44"/>
      <c r="D48" s="50" t="s">
        <v>91</v>
      </c>
      <c r="E48" s="44">
        <v>33.871944444444402</v>
      </c>
      <c r="F48" s="44">
        <v>35.509722222222202</v>
      </c>
      <c r="G48" s="69">
        <f>VLOOKUP($D48,Summary!$D$2:$H$57,4,0)</f>
        <v>3952924.1957409899</v>
      </c>
      <c r="H48" s="69">
        <f>VLOOKUP($D48,Summary!$D$2:$H$57,5,0)</f>
        <v>4011620.2265113802</v>
      </c>
      <c r="I48" s="44">
        <v>19</v>
      </c>
      <c r="J48" s="45"/>
      <c r="K48" s="45"/>
      <c r="L48" s="38">
        <v>14</v>
      </c>
      <c r="M48" s="38">
        <v>14</v>
      </c>
      <c r="N48" s="38">
        <v>7.2015000000000002</v>
      </c>
      <c r="O48" s="38">
        <v>12.888999999999999</v>
      </c>
      <c r="P48" s="38">
        <v>0.31341999999999998</v>
      </c>
      <c r="Q48" s="38">
        <v>3.7351000000000002E-2</v>
      </c>
      <c r="R48" s="38">
        <v>14</v>
      </c>
      <c r="S48" s="38">
        <v>14</v>
      </c>
      <c r="T48" s="38">
        <v>5</v>
      </c>
      <c r="U48" s="46">
        <v>2</v>
      </c>
    </row>
    <row r="49" spans="2:21" ht="15" x14ac:dyDescent="0.2">
      <c r="B49" s="38"/>
      <c r="C49" s="38"/>
      <c r="D49" s="46" t="s">
        <v>92</v>
      </c>
      <c r="E49" s="38">
        <v>33.465000000000003</v>
      </c>
      <c r="F49" s="38">
        <v>35.575000000000003</v>
      </c>
      <c r="G49" s="69">
        <f>VLOOKUP($D49,Summary!$D$2:$H$57,4,0)</f>
        <v>3960190.8849707101</v>
      </c>
      <c r="H49" s="69">
        <f>VLOOKUP($D49,Summary!$D$2:$H$57,5,0)</f>
        <v>3957188.8405362</v>
      </c>
      <c r="I49" s="38">
        <v>431</v>
      </c>
      <c r="J49" s="45"/>
      <c r="K49" s="45"/>
      <c r="L49" s="38">
        <v>16</v>
      </c>
      <c r="M49" s="38">
        <v>16</v>
      </c>
      <c r="N49" s="38">
        <v>6.915</v>
      </c>
      <c r="O49" s="38">
        <v>14.840999999999999</v>
      </c>
      <c r="P49" s="38">
        <v>0.89556000000000002</v>
      </c>
      <c r="Q49" s="47">
        <v>2.9796999999999999E-8</v>
      </c>
      <c r="R49" s="38">
        <v>16</v>
      </c>
      <c r="S49" s="38">
        <v>11</v>
      </c>
      <c r="T49" s="38">
        <v>5</v>
      </c>
      <c r="U49" s="4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BEE7-3D81-4CF1-9EDE-AA713E0E8783}">
  <dimension ref="A1:AC12"/>
  <sheetViews>
    <sheetView topLeftCell="F1" workbookViewId="0">
      <selection activeCell="V3" sqref="V1:V1048576"/>
    </sheetView>
  </sheetViews>
  <sheetFormatPr defaultRowHeight="14.25" x14ac:dyDescent="0.2"/>
  <sheetData>
    <row r="1" spans="1:29" ht="15" x14ac:dyDescent="0.25">
      <c r="V1" s="75" t="s">
        <v>96</v>
      </c>
      <c r="W1" s="75"/>
      <c r="X1" s="75"/>
      <c r="Y1" s="75"/>
      <c r="Z1" s="75" t="s">
        <v>98</v>
      </c>
      <c r="AA1" s="75"/>
      <c r="AB1" s="75"/>
      <c r="AC1" s="75"/>
    </row>
    <row r="2" spans="1:29" ht="15" x14ac:dyDescent="0.25">
      <c r="V2" s="75" t="s">
        <v>102</v>
      </c>
      <c r="W2" s="75"/>
      <c r="X2" s="75" t="s">
        <v>103</v>
      </c>
      <c r="Y2" s="75"/>
      <c r="Z2" s="75" t="s">
        <v>102</v>
      </c>
      <c r="AA2" s="75"/>
      <c r="AB2" s="75" t="s">
        <v>103</v>
      </c>
      <c r="AC2" s="75"/>
    </row>
    <row r="3" spans="1:29" ht="15" x14ac:dyDescent="0.25">
      <c r="V3" s="73" t="s">
        <v>95</v>
      </c>
      <c r="W3" s="73" t="s">
        <v>97</v>
      </c>
      <c r="X3" s="73" t="s">
        <v>95</v>
      </c>
      <c r="Y3" s="73" t="s">
        <v>97</v>
      </c>
      <c r="Z3" s="73" t="s">
        <v>95</v>
      </c>
      <c r="AA3" s="73" t="s">
        <v>97</v>
      </c>
      <c r="AB3" s="73" t="s">
        <v>95</v>
      </c>
      <c r="AC3" s="73" t="s">
        <v>97</v>
      </c>
    </row>
    <row r="4" spans="1:29" ht="15" x14ac:dyDescent="0.2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68" t="s">
        <v>93</v>
      </c>
      <c r="H4" s="68" t="s">
        <v>94</v>
      </c>
      <c r="I4" s="4" t="s">
        <v>6</v>
      </c>
      <c r="J4" s="5" t="s">
        <v>7</v>
      </c>
      <c r="K4" s="6" t="s">
        <v>8</v>
      </c>
      <c r="L4" s="5" t="s">
        <v>9</v>
      </c>
      <c r="M4" s="6" t="s">
        <v>10</v>
      </c>
      <c r="N4" s="5" t="s">
        <v>11</v>
      </c>
      <c r="O4" s="7" t="s">
        <v>12</v>
      </c>
      <c r="P4" s="7" t="s">
        <v>13</v>
      </c>
      <c r="Q4" s="6" t="s">
        <v>14</v>
      </c>
      <c r="R4" s="5" t="s">
        <v>15</v>
      </c>
      <c r="S4" s="6" t="s">
        <v>16</v>
      </c>
      <c r="T4" s="8" t="s">
        <v>17</v>
      </c>
      <c r="U4" s="9" t="s">
        <v>18</v>
      </c>
    </row>
    <row r="5" spans="1:29" ht="15" x14ac:dyDescent="0.25">
      <c r="A5" s="1">
        <v>2</v>
      </c>
      <c r="B5" s="10" t="s">
        <v>54</v>
      </c>
      <c r="C5" s="11">
        <v>764501</v>
      </c>
      <c r="D5" s="12" t="s">
        <v>55</v>
      </c>
      <c r="E5" s="11">
        <v>43.95</v>
      </c>
      <c r="F5" s="11">
        <v>4.82</v>
      </c>
      <c r="G5" s="69">
        <f>VLOOKUP($D5,Summary!$D$2:$H$57,4,0)</f>
        <v>536559.94562357897</v>
      </c>
      <c r="H5" s="69">
        <f>VLOOKUP($D5,Summary!$D$2:$H$57,5,0)</f>
        <v>5457707.8256885204</v>
      </c>
      <c r="I5" s="13">
        <v>30</v>
      </c>
      <c r="J5" s="14">
        <v>171</v>
      </c>
      <c r="K5" s="15">
        <v>169</v>
      </c>
      <c r="L5" s="14">
        <v>138</v>
      </c>
      <c r="M5" s="15">
        <v>136</v>
      </c>
      <c r="N5" s="14">
        <v>7.2159000000000004</v>
      </c>
      <c r="O5" s="16">
        <v>3.1198999999999999</v>
      </c>
      <c r="P5" s="16">
        <v>0.91220999999999997</v>
      </c>
      <c r="Q5" s="15">
        <v>1.1673999999999999E-72</v>
      </c>
      <c r="R5" s="14">
        <v>136</v>
      </c>
      <c r="S5" s="15">
        <v>136</v>
      </c>
      <c r="T5" s="17"/>
      <c r="U5" s="18">
        <v>1</v>
      </c>
    </row>
    <row r="6" spans="1:29" ht="15" x14ac:dyDescent="0.25">
      <c r="A6" s="1">
        <v>2</v>
      </c>
      <c r="B6" s="10" t="s">
        <v>36</v>
      </c>
      <c r="C6" s="11">
        <v>1671601</v>
      </c>
      <c r="D6" s="12" t="s">
        <v>37</v>
      </c>
      <c r="E6" s="11">
        <v>38.0501111111111</v>
      </c>
      <c r="F6" s="11">
        <v>23.866675000000001</v>
      </c>
      <c r="G6" s="69">
        <f>VLOOKUP($D6,Summary!$D$2:$H$57,4,0)</f>
        <v>2656826.1079285499</v>
      </c>
      <c r="H6" s="69">
        <f>VLOOKUP($D6,Summary!$D$2:$H$57,5,0)</f>
        <v>4586507.2526692199</v>
      </c>
      <c r="I6" s="13">
        <v>498</v>
      </c>
      <c r="J6" s="14">
        <v>178</v>
      </c>
      <c r="K6" s="15">
        <v>178</v>
      </c>
      <c r="L6" s="14">
        <v>124</v>
      </c>
      <c r="M6" s="15">
        <v>124</v>
      </c>
      <c r="N6" s="14">
        <v>6.7225999999999999</v>
      </c>
      <c r="O6" s="16">
        <v>4.7889999999999997</v>
      </c>
      <c r="P6" s="16">
        <v>0.90207000000000004</v>
      </c>
      <c r="Q6" s="15">
        <v>2.1139000000000001E-63</v>
      </c>
      <c r="R6" s="14">
        <v>124</v>
      </c>
      <c r="S6" s="15">
        <v>124</v>
      </c>
      <c r="T6" s="17"/>
      <c r="U6" s="18">
        <v>1</v>
      </c>
    </row>
    <row r="7" spans="1:29" ht="15" x14ac:dyDescent="0.25">
      <c r="A7" s="1">
        <v>2</v>
      </c>
      <c r="B7" s="10" t="s">
        <v>50</v>
      </c>
      <c r="C7" s="11">
        <v>1618801</v>
      </c>
      <c r="D7" s="12" t="s">
        <v>51</v>
      </c>
      <c r="E7" s="11">
        <v>43.587000000000003</v>
      </c>
      <c r="F7" s="11">
        <v>13.515333330000001</v>
      </c>
      <c r="G7" s="69">
        <f>VLOOKUP($D7,Summary!$D$2:$H$57,4,0)</f>
        <v>1504520.02419696</v>
      </c>
      <c r="H7" s="69">
        <f>VLOOKUP($D7,Summary!$D$2:$H$57,5,0)</f>
        <v>5401750.3510999</v>
      </c>
      <c r="I7" s="13">
        <v>170</v>
      </c>
      <c r="J7" s="14">
        <v>65</v>
      </c>
      <c r="K7" s="15">
        <v>65</v>
      </c>
      <c r="L7" s="14">
        <v>65</v>
      </c>
      <c r="M7" s="15">
        <v>65</v>
      </c>
      <c r="N7" s="14">
        <v>7.1913</v>
      </c>
      <c r="O7" s="16">
        <v>6.7111000000000001</v>
      </c>
      <c r="P7" s="16">
        <v>0.96008000000000004</v>
      </c>
      <c r="Q7" s="15">
        <v>8.8620999999999999E-46</v>
      </c>
      <c r="R7" s="14">
        <v>65</v>
      </c>
      <c r="S7" s="15">
        <v>65</v>
      </c>
      <c r="T7" s="17"/>
      <c r="U7" s="18">
        <v>1</v>
      </c>
    </row>
    <row r="8" spans="1:29" ht="15" x14ac:dyDescent="0.25">
      <c r="A8" s="1">
        <v>2</v>
      </c>
      <c r="B8" s="10" t="s">
        <v>27</v>
      </c>
      <c r="C8" s="11">
        <v>848700</v>
      </c>
      <c r="D8" s="12" t="s">
        <v>63</v>
      </c>
      <c r="E8" s="11">
        <v>36.846389000000002</v>
      </c>
      <c r="F8" s="11">
        <v>-2.3569420000000001</v>
      </c>
      <c r="G8" s="69">
        <f>VLOOKUP($D8,Summary!$D$2:$H$57,4,0)</f>
        <v>-262373.58326927997</v>
      </c>
      <c r="H8" s="69">
        <f>VLOOKUP($D8,Summary!$D$2:$H$57,5,0)</f>
        <v>4417716.9687953796</v>
      </c>
      <c r="I8" s="13">
        <v>21</v>
      </c>
      <c r="J8" s="14">
        <v>141</v>
      </c>
      <c r="K8" s="15">
        <v>141</v>
      </c>
      <c r="L8" s="14">
        <v>107</v>
      </c>
      <c r="M8" s="15">
        <v>107</v>
      </c>
      <c r="N8" s="14">
        <v>7.4271000000000003</v>
      </c>
      <c r="O8" s="16">
        <v>3.9765999999999999</v>
      </c>
      <c r="P8" s="16">
        <v>0.92045999999999994</v>
      </c>
      <c r="Q8" s="15">
        <v>1.5431000000000001E-59</v>
      </c>
      <c r="R8" s="14">
        <v>107</v>
      </c>
      <c r="S8" s="15">
        <v>107</v>
      </c>
      <c r="T8" s="17"/>
      <c r="U8" s="18">
        <v>1</v>
      </c>
    </row>
    <row r="9" spans="1:29" ht="15" x14ac:dyDescent="0.25">
      <c r="A9" s="1">
        <v>2</v>
      </c>
      <c r="B9" s="10" t="s">
        <v>32</v>
      </c>
      <c r="C9" s="11">
        <v>6075000</v>
      </c>
      <c r="D9" s="12" t="s">
        <v>33</v>
      </c>
      <c r="E9" s="11">
        <v>34.716666666666697</v>
      </c>
      <c r="F9" s="11">
        <v>10.6833333333333</v>
      </c>
      <c r="G9" s="69">
        <f>VLOOKUP($D9,Summary!$D$2:$H$57,4,0)</f>
        <v>1189263.22627041</v>
      </c>
      <c r="H9" s="69">
        <f>VLOOKUP($D9,Summary!$D$2:$H$57,5,0)</f>
        <v>4125443.6281972802</v>
      </c>
      <c r="I9" s="13">
        <v>23</v>
      </c>
      <c r="J9" s="14">
        <v>203</v>
      </c>
      <c r="K9" s="15">
        <v>203</v>
      </c>
      <c r="L9" s="14">
        <v>92</v>
      </c>
      <c r="M9" s="15">
        <v>92</v>
      </c>
      <c r="N9" s="14">
        <v>6.6886000000000001</v>
      </c>
      <c r="O9" s="16">
        <v>4.6654999999999998</v>
      </c>
      <c r="P9" s="16">
        <v>0.87448999999999999</v>
      </c>
      <c r="Q9" s="15">
        <v>2.4682000000000001E-42</v>
      </c>
      <c r="R9" s="14">
        <v>92</v>
      </c>
      <c r="S9" s="15">
        <v>92</v>
      </c>
      <c r="T9" s="17"/>
      <c r="U9" s="18">
        <v>1</v>
      </c>
    </row>
    <row r="10" spans="1:29" ht="15" x14ac:dyDescent="0.25">
      <c r="A10" s="1">
        <v>2</v>
      </c>
      <c r="B10" s="10" t="s">
        <v>25</v>
      </c>
      <c r="C10" s="11">
        <v>1713000</v>
      </c>
      <c r="D10" s="12" t="s">
        <v>61</v>
      </c>
      <c r="E10" s="11">
        <v>39.950000000000003</v>
      </c>
      <c r="F10" s="11">
        <v>32.880000000000003</v>
      </c>
      <c r="G10" s="69">
        <f>VLOOKUP($D10,Summary!$D$2:$H$57,4,0)</f>
        <v>3660184.8572828402</v>
      </c>
      <c r="H10" s="69">
        <f>VLOOKUP($D10,Summary!$D$2:$H$57,5,0)</f>
        <v>4858679.0737712504</v>
      </c>
      <c r="I10" s="13">
        <v>902</v>
      </c>
      <c r="J10" s="14">
        <v>511</v>
      </c>
      <c r="K10" s="15">
        <v>486</v>
      </c>
      <c r="L10" s="14">
        <v>138</v>
      </c>
      <c r="M10" s="15">
        <v>138</v>
      </c>
      <c r="N10" s="14">
        <v>7.2984999999999998</v>
      </c>
      <c r="O10" s="16">
        <v>5.6566000000000001</v>
      </c>
      <c r="P10" s="16">
        <v>0.95843</v>
      </c>
      <c r="Q10" s="15">
        <v>8.3041999999999996E-96</v>
      </c>
      <c r="R10" s="14">
        <v>138</v>
      </c>
      <c r="S10" s="15">
        <v>138</v>
      </c>
      <c r="T10" s="17"/>
      <c r="U10" s="18">
        <v>1</v>
      </c>
    </row>
    <row r="11" spans="1:29" ht="15" x14ac:dyDescent="0.25">
      <c r="A11" s="1">
        <v>2</v>
      </c>
      <c r="B11" s="10" t="s">
        <v>34</v>
      </c>
      <c r="C11" s="11">
        <v>1447301</v>
      </c>
      <c r="D11" s="33" t="s">
        <v>47</v>
      </c>
      <c r="E11" s="11">
        <v>42.66</v>
      </c>
      <c r="F11" s="11">
        <v>18.0833333333333</v>
      </c>
      <c r="G11" s="69">
        <f>VLOOKUP($D11,Summary!$D$2:$H$57,4,0)</f>
        <v>2013027.45814063</v>
      </c>
      <c r="H11" s="69">
        <f>VLOOKUP($D11,Summary!$D$2:$H$57,5,0)</f>
        <v>5260362.7397744097</v>
      </c>
      <c r="I11" s="13">
        <v>52</v>
      </c>
      <c r="J11" s="14">
        <v>37</v>
      </c>
      <c r="K11" s="15">
        <v>39</v>
      </c>
      <c r="L11" s="14">
        <v>37</v>
      </c>
      <c r="M11" s="15">
        <v>39</v>
      </c>
      <c r="N11" s="14">
        <v>7.1132</v>
      </c>
      <c r="O11" s="16">
        <v>7.2435</v>
      </c>
      <c r="P11" s="16">
        <v>0.82540999999999998</v>
      </c>
      <c r="Q11" s="15">
        <v>7.9675999999999995E-15</v>
      </c>
      <c r="R11" s="14">
        <v>37</v>
      </c>
      <c r="S11" s="15">
        <v>37</v>
      </c>
      <c r="T11" s="17">
        <v>4</v>
      </c>
      <c r="U11" s="22">
        <v>2</v>
      </c>
    </row>
    <row r="12" spans="1:29" ht="15" x14ac:dyDescent="0.25">
      <c r="A12" s="1" t="s">
        <v>77</v>
      </c>
      <c r="B12" s="10" t="s">
        <v>73</v>
      </c>
      <c r="C12" s="11">
        <v>1411001</v>
      </c>
      <c r="D12" s="33" t="s">
        <v>78</v>
      </c>
      <c r="E12" s="11">
        <v>45.6</v>
      </c>
      <c r="F12" s="11">
        <v>13.9333333333333</v>
      </c>
      <c r="G12" s="69">
        <f>VLOOKUP($D12,Summary!$D$2:$H$57,4,0)</f>
        <v>1551051.57134855</v>
      </c>
      <c r="H12" s="69">
        <f>VLOOKUP($D12,Summary!$D$2:$H$57,5,0)</f>
        <v>5716479.0153268296</v>
      </c>
      <c r="I12" s="13">
        <v>497</v>
      </c>
      <c r="J12" s="14">
        <v>39</v>
      </c>
      <c r="K12" s="15">
        <v>39</v>
      </c>
      <c r="L12" s="14">
        <v>39</v>
      </c>
      <c r="M12" s="15">
        <v>39</v>
      </c>
      <c r="N12" s="14">
        <v>7.8407999999999998</v>
      </c>
      <c r="O12" s="16">
        <v>10.336</v>
      </c>
      <c r="P12" s="16">
        <v>0.95033000000000001</v>
      </c>
      <c r="Q12" s="15">
        <v>1.0057E-25</v>
      </c>
      <c r="R12" s="14">
        <v>39</v>
      </c>
      <c r="S12" s="15">
        <v>39</v>
      </c>
      <c r="T12" s="17">
        <v>4</v>
      </c>
      <c r="U12" s="22">
        <v>2</v>
      </c>
    </row>
  </sheetData>
  <mergeCells count="6">
    <mergeCell ref="V1:Y1"/>
    <mergeCell ref="Z1:AC1"/>
    <mergeCell ref="V2:W2"/>
    <mergeCell ref="X2:Y2"/>
    <mergeCell ref="Z2:AA2"/>
    <mergeCell ref="AB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BE83-67A8-4EF6-96D1-EFA8F8D7C450}">
  <dimension ref="A1:V57"/>
  <sheetViews>
    <sheetView tabSelected="1" topLeftCell="A13" workbookViewId="0">
      <selection activeCell="B49" sqref="B49"/>
    </sheetView>
  </sheetViews>
  <sheetFormatPr defaultRowHeight="14.2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  <c r="H1" t="s">
        <v>94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111</v>
      </c>
    </row>
    <row r="2" spans="1:22" x14ac:dyDescent="0.2">
      <c r="A2">
        <v>2</v>
      </c>
      <c r="B2" t="s">
        <v>54</v>
      </c>
      <c r="C2">
        <v>764501</v>
      </c>
      <c r="D2" t="s">
        <v>55</v>
      </c>
      <c r="E2">
        <v>43.95</v>
      </c>
      <c r="F2">
        <v>4.82</v>
      </c>
      <c r="G2">
        <v>536559.94562357897</v>
      </c>
      <c r="H2">
        <v>5457707.8256885204</v>
      </c>
      <c r="I2">
        <v>30</v>
      </c>
      <c r="J2">
        <v>171</v>
      </c>
      <c r="K2">
        <v>169</v>
      </c>
      <c r="L2">
        <v>138</v>
      </c>
      <c r="M2">
        <v>136</v>
      </c>
      <c r="N2">
        <v>7.2159000000000004</v>
      </c>
      <c r="O2">
        <v>3.1198999999999999</v>
      </c>
      <c r="P2">
        <v>0.91220999999999997</v>
      </c>
      <c r="Q2">
        <v>1.1673999999999999E-72</v>
      </c>
      <c r="R2">
        <v>136</v>
      </c>
      <c r="S2">
        <v>136</v>
      </c>
      <c r="U2">
        <v>1</v>
      </c>
      <c r="V2" t="s">
        <v>104</v>
      </c>
    </row>
    <row r="3" spans="1:22" x14ac:dyDescent="0.2">
      <c r="A3">
        <v>2</v>
      </c>
      <c r="B3" t="s">
        <v>36</v>
      </c>
      <c r="C3">
        <v>1671601</v>
      </c>
      <c r="D3" t="s">
        <v>37</v>
      </c>
      <c r="E3">
        <v>38.0501111111111</v>
      </c>
      <c r="F3">
        <v>23.866675000000001</v>
      </c>
      <c r="G3">
        <v>2656826.1079285499</v>
      </c>
      <c r="H3">
        <v>4586507.2526692199</v>
      </c>
      <c r="I3">
        <v>498</v>
      </c>
      <c r="J3">
        <v>178</v>
      </c>
      <c r="K3">
        <v>178</v>
      </c>
      <c r="L3">
        <v>124</v>
      </c>
      <c r="M3">
        <v>124</v>
      </c>
      <c r="N3">
        <v>6.7225999999999999</v>
      </c>
      <c r="O3">
        <v>4.7889999999999997</v>
      </c>
      <c r="P3">
        <v>0.90207000000000004</v>
      </c>
      <c r="Q3">
        <v>2.1139000000000001E-63</v>
      </c>
      <c r="R3">
        <v>124</v>
      </c>
      <c r="S3">
        <v>124</v>
      </c>
      <c r="U3">
        <v>1</v>
      </c>
      <c r="V3" t="s">
        <v>104</v>
      </c>
    </row>
    <row r="4" spans="1:22" x14ac:dyDescent="0.2">
      <c r="A4">
        <v>2</v>
      </c>
      <c r="B4" t="s">
        <v>50</v>
      </c>
      <c r="C4">
        <v>1618801</v>
      </c>
      <c r="D4" t="s">
        <v>51</v>
      </c>
      <c r="E4">
        <v>43.587000000000003</v>
      </c>
      <c r="F4">
        <v>13.515333330000001</v>
      </c>
      <c r="G4">
        <v>1504520.02419696</v>
      </c>
      <c r="H4">
        <v>5401750.3510999</v>
      </c>
      <c r="I4">
        <v>170</v>
      </c>
      <c r="J4">
        <v>65</v>
      </c>
      <c r="K4">
        <v>65</v>
      </c>
      <c r="L4">
        <v>65</v>
      </c>
      <c r="M4">
        <v>65</v>
      </c>
      <c r="N4">
        <v>7.1913</v>
      </c>
      <c r="O4">
        <v>6.7111000000000001</v>
      </c>
      <c r="P4">
        <v>0.96008000000000004</v>
      </c>
      <c r="Q4">
        <v>8.8620999999999999E-46</v>
      </c>
      <c r="R4">
        <v>65</v>
      </c>
      <c r="S4">
        <v>65</v>
      </c>
      <c r="U4">
        <v>1</v>
      </c>
      <c r="V4" t="s">
        <v>104</v>
      </c>
    </row>
    <row r="5" spans="1:22" x14ac:dyDescent="0.2">
      <c r="A5">
        <v>2</v>
      </c>
      <c r="B5" t="s">
        <v>27</v>
      </c>
      <c r="C5">
        <v>848700</v>
      </c>
      <c r="D5" t="s">
        <v>63</v>
      </c>
      <c r="E5">
        <v>36.846389000000002</v>
      </c>
      <c r="F5">
        <v>-2.3569420000000001</v>
      </c>
      <c r="G5">
        <v>-262373.58326927997</v>
      </c>
      <c r="H5">
        <v>4417716.9687953796</v>
      </c>
      <c r="I5">
        <v>21</v>
      </c>
      <c r="J5">
        <v>141</v>
      </c>
      <c r="K5">
        <v>141</v>
      </c>
      <c r="L5">
        <v>107</v>
      </c>
      <c r="M5">
        <v>107</v>
      </c>
      <c r="N5">
        <v>7.4271000000000003</v>
      </c>
      <c r="O5">
        <v>3.9765999999999999</v>
      </c>
      <c r="P5">
        <v>0.92045999999999994</v>
      </c>
      <c r="Q5">
        <v>1.5431000000000001E-59</v>
      </c>
      <c r="R5">
        <v>107</v>
      </c>
      <c r="S5">
        <v>107</v>
      </c>
      <c r="U5">
        <v>1</v>
      </c>
      <c r="V5" t="s">
        <v>108</v>
      </c>
    </row>
    <row r="6" spans="1:22" x14ac:dyDescent="0.2">
      <c r="A6">
        <v>2</v>
      </c>
      <c r="B6" t="s">
        <v>32</v>
      </c>
      <c r="C6">
        <v>6075000</v>
      </c>
      <c r="D6" t="s">
        <v>33</v>
      </c>
      <c r="E6">
        <v>34.716666666666697</v>
      </c>
      <c r="F6">
        <v>10.6833333333333</v>
      </c>
      <c r="G6">
        <v>1189263.22627041</v>
      </c>
      <c r="H6">
        <v>4125443.6281972802</v>
      </c>
      <c r="I6">
        <v>23</v>
      </c>
      <c r="J6">
        <v>203</v>
      </c>
      <c r="K6">
        <v>203</v>
      </c>
      <c r="L6">
        <v>92</v>
      </c>
      <c r="M6">
        <v>92</v>
      </c>
      <c r="N6">
        <v>6.6886000000000001</v>
      </c>
      <c r="O6">
        <v>4.6654999999999998</v>
      </c>
      <c r="P6">
        <v>0.87448999999999999</v>
      </c>
      <c r="Q6">
        <v>2.4682000000000001E-42</v>
      </c>
      <c r="R6">
        <v>92</v>
      </c>
      <c r="S6">
        <v>92</v>
      </c>
      <c r="U6">
        <v>1</v>
      </c>
      <c r="V6" t="s">
        <v>110</v>
      </c>
    </row>
    <row r="7" spans="1:22" x14ac:dyDescent="0.2">
      <c r="A7">
        <v>2</v>
      </c>
      <c r="B7" t="s">
        <v>25</v>
      </c>
      <c r="C7">
        <v>1713000</v>
      </c>
      <c r="D7" t="s">
        <v>61</v>
      </c>
      <c r="E7">
        <v>39.950000000000003</v>
      </c>
      <c r="F7">
        <v>32.880000000000003</v>
      </c>
      <c r="G7">
        <v>3660184.8572828402</v>
      </c>
      <c r="H7">
        <v>4858679.0737712504</v>
      </c>
      <c r="I7">
        <v>902</v>
      </c>
      <c r="J7">
        <v>511</v>
      </c>
      <c r="K7">
        <v>486</v>
      </c>
      <c r="L7">
        <v>138</v>
      </c>
      <c r="M7">
        <v>138</v>
      </c>
      <c r="N7">
        <v>7.2984999999999998</v>
      </c>
      <c r="O7">
        <v>5.6566000000000001</v>
      </c>
      <c r="P7">
        <v>0.95843</v>
      </c>
      <c r="Q7">
        <v>8.3041999999999996E-96</v>
      </c>
      <c r="R7">
        <v>138</v>
      </c>
      <c r="S7">
        <v>138</v>
      </c>
      <c r="U7">
        <v>1</v>
      </c>
      <c r="V7" t="s">
        <v>104</v>
      </c>
    </row>
    <row r="8" spans="1:22" x14ac:dyDescent="0.2">
      <c r="A8">
        <v>2</v>
      </c>
      <c r="B8" t="s">
        <v>34</v>
      </c>
      <c r="C8">
        <v>1447301</v>
      </c>
      <c r="D8" t="s">
        <v>47</v>
      </c>
      <c r="E8">
        <v>42.66</v>
      </c>
      <c r="F8">
        <v>18.0833333333333</v>
      </c>
      <c r="G8">
        <v>2013027.45814063</v>
      </c>
      <c r="H8">
        <v>5260362.7397744097</v>
      </c>
      <c r="I8">
        <v>52</v>
      </c>
      <c r="J8">
        <v>37</v>
      </c>
      <c r="K8">
        <v>39</v>
      </c>
      <c r="L8">
        <v>37</v>
      </c>
      <c r="M8">
        <v>39</v>
      </c>
      <c r="N8">
        <v>7.1132</v>
      </c>
      <c r="O8">
        <v>7.2435</v>
      </c>
      <c r="P8">
        <v>0.82540999999999998</v>
      </c>
      <c r="Q8">
        <v>7.9675999999999995E-15</v>
      </c>
      <c r="R8">
        <v>37</v>
      </c>
      <c r="S8">
        <v>37</v>
      </c>
      <c r="T8">
        <v>4</v>
      </c>
      <c r="U8">
        <v>2</v>
      </c>
      <c r="V8" t="s">
        <v>107</v>
      </c>
    </row>
    <row r="9" spans="1:22" x14ac:dyDescent="0.2">
      <c r="B9" t="s">
        <v>19</v>
      </c>
      <c r="C9">
        <v>6036903</v>
      </c>
      <c r="D9" t="s">
        <v>20</v>
      </c>
      <c r="E9">
        <v>36.78</v>
      </c>
      <c r="F9">
        <v>3.0522222222222202</v>
      </c>
      <c r="G9">
        <v>339771.82354095398</v>
      </c>
      <c r="H9">
        <v>4408485.8278296804</v>
      </c>
      <c r="I9">
        <v>180</v>
      </c>
      <c r="J9">
        <v>71</v>
      </c>
      <c r="K9">
        <v>70</v>
      </c>
      <c r="L9">
        <v>54</v>
      </c>
      <c r="M9">
        <v>55</v>
      </c>
      <c r="N9">
        <v>5.9398</v>
      </c>
      <c r="O9">
        <v>-0.78361000000000003</v>
      </c>
      <c r="P9">
        <v>0.91071000000000002</v>
      </c>
      <c r="Q9">
        <v>6.051E-29</v>
      </c>
      <c r="R9">
        <v>54</v>
      </c>
      <c r="S9">
        <v>54</v>
      </c>
      <c r="T9">
        <v>7</v>
      </c>
      <c r="U9">
        <v>1</v>
      </c>
      <c r="V9" t="s">
        <v>106</v>
      </c>
    </row>
    <row r="10" spans="1:22" x14ac:dyDescent="0.2">
      <c r="B10" t="s">
        <v>82</v>
      </c>
      <c r="D10" t="s">
        <v>83</v>
      </c>
      <c r="E10">
        <v>46.6</v>
      </c>
      <c r="F10">
        <v>13.666666666666666</v>
      </c>
      <c r="G10">
        <v>1521366.3745458</v>
      </c>
      <c r="H10">
        <v>5877026.5520376796</v>
      </c>
      <c r="I10">
        <v>2140</v>
      </c>
      <c r="J10">
        <v>188</v>
      </c>
      <c r="K10">
        <v>187</v>
      </c>
      <c r="L10">
        <v>93</v>
      </c>
      <c r="M10">
        <v>93</v>
      </c>
      <c r="N10">
        <v>8.0789000000000009</v>
      </c>
      <c r="O10">
        <v>11.912000000000001</v>
      </c>
      <c r="P10">
        <v>0.97840000000000005</v>
      </c>
      <c r="Q10">
        <v>1.3861999999999999E-77</v>
      </c>
      <c r="R10">
        <v>93</v>
      </c>
      <c r="S10">
        <v>93</v>
      </c>
      <c r="U10">
        <v>1</v>
      </c>
      <c r="V10" t="s">
        <v>105</v>
      </c>
    </row>
    <row r="11" spans="1:22" x14ac:dyDescent="0.2">
      <c r="B11" t="s">
        <v>34</v>
      </c>
      <c r="D11" t="s">
        <v>66</v>
      </c>
      <c r="E11">
        <v>45.816670000000002</v>
      </c>
      <c r="F11">
        <v>15.98333</v>
      </c>
      <c r="G11">
        <v>1779256.1567808499</v>
      </c>
      <c r="H11">
        <v>5751018.9738563905</v>
      </c>
      <c r="I11">
        <v>157</v>
      </c>
      <c r="J11">
        <v>208</v>
      </c>
      <c r="K11">
        <v>215</v>
      </c>
      <c r="L11">
        <v>96</v>
      </c>
      <c r="M11">
        <v>102</v>
      </c>
      <c r="N11">
        <v>7.4893000000000001</v>
      </c>
      <c r="O11">
        <v>3.1911</v>
      </c>
      <c r="P11">
        <v>0.97524999999999995</v>
      </c>
      <c r="Q11">
        <v>2.6210999999999998E-77</v>
      </c>
      <c r="R11">
        <v>96</v>
      </c>
      <c r="S11">
        <v>96</v>
      </c>
      <c r="U11">
        <v>1</v>
      </c>
      <c r="V11" t="s">
        <v>109</v>
      </c>
    </row>
    <row r="12" spans="1:22" x14ac:dyDescent="0.2">
      <c r="B12" t="s">
        <v>46</v>
      </c>
      <c r="C12">
        <v>849500</v>
      </c>
      <c r="D12" t="s">
        <v>46</v>
      </c>
      <c r="E12">
        <v>36.15</v>
      </c>
      <c r="F12">
        <v>-5.35</v>
      </c>
      <c r="G12">
        <v>-595559.27574401395</v>
      </c>
      <c r="H12">
        <v>4321280.8185661295</v>
      </c>
      <c r="I12">
        <v>5</v>
      </c>
      <c r="J12">
        <v>328</v>
      </c>
      <c r="K12">
        <v>328</v>
      </c>
      <c r="L12">
        <v>94</v>
      </c>
      <c r="M12">
        <v>96</v>
      </c>
      <c r="N12">
        <v>7.0670999999999999</v>
      </c>
      <c r="O12">
        <v>7.9236000000000004</v>
      </c>
      <c r="P12">
        <v>0.92212000000000005</v>
      </c>
      <c r="Q12">
        <v>8.7526000000000004E-53</v>
      </c>
      <c r="R12">
        <v>94</v>
      </c>
      <c r="S12">
        <v>94</v>
      </c>
      <c r="U12">
        <v>1</v>
      </c>
      <c r="V12" t="s">
        <v>107</v>
      </c>
    </row>
    <row r="13" spans="1:22" x14ac:dyDescent="0.2">
      <c r="B13" t="s">
        <v>36</v>
      </c>
      <c r="C13">
        <v>1671701</v>
      </c>
      <c r="D13" t="s">
        <v>38</v>
      </c>
      <c r="E13">
        <v>37.97</v>
      </c>
      <c r="F13">
        <v>23.72</v>
      </c>
      <c r="G13">
        <v>2640498.3216164499</v>
      </c>
      <c r="H13">
        <v>4575188.6854346199</v>
      </c>
      <c r="I13">
        <v>107</v>
      </c>
      <c r="J13">
        <v>165</v>
      </c>
      <c r="K13">
        <v>167</v>
      </c>
      <c r="L13">
        <v>115</v>
      </c>
      <c r="M13">
        <v>117</v>
      </c>
      <c r="N13">
        <v>6.8087999999999997</v>
      </c>
      <c r="O13">
        <v>5.0488</v>
      </c>
      <c r="P13">
        <v>0.90266999999999997</v>
      </c>
      <c r="Q13">
        <v>4.8625E-62</v>
      </c>
      <c r="R13">
        <v>115</v>
      </c>
      <c r="S13">
        <v>115</v>
      </c>
      <c r="U13">
        <v>1</v>
      </c>
      <c r="V13" t="s">
        <v>107</v>
      </c>
    </row>
    <row r="14" spans="1:22" x14ac:dyDescent="0.2">
      <c r="B14" t="s">
        <v>36</v>
      </c>
      <c r="C14">
        <v>1668901</v>
      </c>
      <c r="D14" t="s">
        <v>70</v>
      </c>
      <c r="E14">
        <v>38.28</v>
      </c>
      <c r="F14">
        <v>21.79</v>
      </c>
      <c r="G14">
        <v>2425651.7043854301</v>
      </c>
      <c r="H14">
        <v>4619056.28441427</v>
      </c>
      <c r="I14">
        <v>100</v>
      </c>
      <c r="J14">
        <v>175</v>
      </c>
      <c r="K14">
        <v>178</v>
      </c>
      <c r="L14">
        <v>105</v>
      </c>
      <c r="M14">
        <v>108</v>
      </c>
      <c r="N14">
        <v>7.6322000000000001</v>
      </c>
      <c r="O14">
        <v>8.7034000000000002</v>
      </c>
      <c r="P14">
        <v>0.85285</v>
      </c>
      <c r="Q14">
        <v>1.1675E-44</v>
      </c>
      <c r="R14">
        <v>105</v>
      </c>
      <c r="S14">
        <v>105</v>
      </c>
      <c r="U14">
        <v>1</v>
      </c>
      <c r="V14" t="s">
        <v>106</v>
      </c>
    </row>
    <row r="15" spans="1:22" x14ac:dyDescent="0.2">
      <c r="B15" t="s">
        <v>64</v>
      </c>
      <c r="D15" t="s">
        <v>65</v>
      </c>
      <c r="E15">
        <v>46.121533333333304</v>
      </c>
      <c r="F15">
        <v>18.0922972222222</v>
      </c>
      <c r="G15">
        <v>2014025.3138109599</v>
      </c>
      <c r="H15">
        <v>5799846.4571112096</v>
      </c>
      <c r="I15">
        <v>330</v>
      </c>
      <c r="L15">
        <v>642</v>
      </c>
      <c r="M15">
        <v>645</v>
      </c>
      <c r="N15">
        <v>7.4494999999999996</v>
      </c>
      <c r="O15">
        <v>8.9006000000000007</v>
      </c>
      <c r="P15">
        <v>0.91786000000000001</v>
      </c>
      <c r="Q15">
        <v>5.558E-31</v>
      </c>
      <c r="R15">
        <v>393</v>
      </c>
      <c r="S15">
        <v>92</v>
      </c>
      <c r="U15">
        <v>1</v>
      </c>
      <c r="V15" t="s">
        <v>104</v>
      </c>
    </row>
    <row r="16" spans="1:22" x14ac:dyDescent="0.2">
      <c r="B16" t="s">
        <v>49</v>
      </c>
      <c r="C16">
        <v>769001</v>
      </c>
      <c r="D16" t="s">
        <v>49</v>
      </c>
      <c r="E16">
        <v>43.732388888888899</v>
      </c>
      <c r="F16">
        <v>7.4235833333333296</v>
      </c>
      <c r="G16">
        <v>826389.51649099297</v>
      </c>
      <c r="H16">
        <v>5424121.7144601904</v>
      </c>
      <c r="I16">
        <v>2</v>
      </c>
      <c r="J16">
        <v>186</v>
      </c>
      <c r="K16">
        <v>188</v>
      </c>
      <c r="L16">
        <v>139</v>
      </c>
      <c r="M16">
        <v>141</v>
      </c>
      <c r="N16">
        <v>7.1467999999999998</v>
      </c>
      <c r="O16">
        <v>-0.62905</v>
      </c>
      <c r="P16">
        <v>0.92542999999999997</v>
      </c>
      <c r="Q16">
        <v>4.1578000000000002E-79</v>
      </c>
      <c r="R16">
        <v>139</v>
      </c>
      <c r="S16">
        <v>139</v>
      </c>
      <c r="U16">
        <v>1</v>
      </c>
      <c r="V16" t="s">
        <v>107</v>
      </c>
    </row>
    <row r="17" spans="2:22" x14ac:dyDescent="0.2">
      <c r="B17" t="s">
        <v>23</v>
      </c>
      <c r="C17">
        <v>6014100</v>
      </c>
      <c r="D17" t="s">
        <v>24</v>
      </c>
      <c r="E17">
        <v>33.966666666666697</v>
      </c>
      <c r="F17">
        <v>-4.9833333333333298</v>
      </c>
      <c r="G17">
        <v>-554742.12908270699</v>
      </c>
      <c r="H17">
        <v>4024327.0520309801</v>
      </c>
      <c r="I17">
        <v>571</v>
      </c>
      <c r="J17">
        <v>115</v>
      </c>
      <c r="K17">
        <v>115</v>
      </c>
      <c r="L17">
        <v>49</v>
      </c>
      <c r="M17">
        <v>49</v>
      </c>
      <c r="N17">
        <v>6.1592000000000002</v>
      </c>
      <c r="O17">
        <v>3.5198999999999998</v>
      </c>
      <c r="P17">
        <v>0.89566000000000001</v>
      </c>
      <c r="Q17">
        <v>1.048E-24</v>
      </c>
      <c r="R17">
        <v>49</v>
      </c>
      <c r="S17">
        <v>49</v>
      </c>
      <c r="T17">
        <v>12</v>
      </c>
      <c r="U17">
        <v>1</v>
      </c>
      <c r="V17" t="s">
        <v>106</v>
      </c>
    </row>
    <row r="18" spans="2:22" x14ac:dyDescent="0.2">
      <c r="B18" t="s">
        <v>40</v>
      </c>
      <c r="D18" t="s">
        <v>42</v>
      </c>
      <c r="E18">
        <v>39.283332999999999</v>
      </c>
      <c r="F18">
        <v>-7.4166670000000003</v>
      </c>
      <c r="G18">
        <v>-825619.59382327599</v>
      </c>
      <c r="H18">
        <v>4762338.23807183</v>
      </c>
      <c r="I18">
        <v>597</v>
      </c>
      <c r="J18">
        <v>183</v>
      </c>
      <c r="K18">
        <v>178</v>
      </c>
      <c r="L18">
        <v>56</v>
      </c>
      <c r="M18">
        <v>56</v>
      </c>
      <c r="N18">
        <v>6.8975</v>
      </c>
      <c r="O18">
        <v>2.9674999999999998</v>
      </c>
      <c r="P18">
        <v>0.87433000000000005</v>
      </c>
      <c r="Q18">
        <v>1.5689000000000001E-25</v>
      </c>
      <c r="R18">
        <v>55</v>
      </c>
      <c r="S18">
        <v>55</v>
      </c>
      <c r="T18">
        <v>5</v>
      </c>
      <c r="U18">
        <v>1</v>
      </c>
      <c r="V18" t="s">
        <v>105</v>
      </c>
    </row>
    <row r="19" spans="2:22" x14ac:dyDescent="0.2">
      <c r="B19" t="s">
        <v>40</v>
      </c>
      <c r="D19" t="s">
        <v>41</v>
      </c>
      <c r="E19">
        <v>41.133335000000002</v>
      </c>
      <c r="F19">
        <v>-8.6</v>
      </c>
      <c r="G19">
        <v>-957347.62082215305</v>
      </c>
      <c r="H19">
        <v>5032028.48310747</v>
      </c>
      <c r="I19">
        <v>93</v>
      </c>
      <c r="J19">
        <v>164</v>
      </c>
      <c r="K19">
        <v>158</v>
      </c>
      <c r="L19">
        <v>56</v>
      </c>
      <c r="M19">
        <v>54</v>
      </c>
      <c r="N19">
        <v>6.8837999999999999</v>
      </c>
      <c r="O19">
        <v>4.3263999999999996</v>
      </c>
      <c r="P19">
        <v>0.86841000000000002</v>
      </c>
      <c r="Q19">
        <v>1.4820999999999999E-24</v>
      </c>
      <c r="R19">
        <v>54</v>
      </c>
      <c r="S19">
        <v>54</v>
      </c>
      <c r="T19">
        <v>5</v>
      </c>
      <c r="U19">
        <v>1</v>
      </c>
      <c r="V19" t="s">
        <v>109</v>
      </c>
    </row>
    <row r="20" spans="2:22" x14ac:dyDescent="0.2">
      <c r="B20" t="s">
        <v>68</v>
      </c>
      <c r="D20" t="s">
        <v>69</v>
      </c>
      <c r="E20">
        <v>44.783299999999997</v>
      </c>
      <c r="F20">
        <v>20.533000000000001</v>
      </c>
      <c r="G20">
        <v>2285723.1044582902</v>
      </c>
      <c r="H20">
        <v>5587470.7767156698</v>
      </c>
      <c r="I20">
        <v>243</v>
      </c>
      <c r="J20">
        <v>100</v>
      </c>
      <c r="K20">
        <v>98</v>
      </c>
      <c r="L20">
        <v>63</v>
      </c>
      <c r="M20">
        <v>61</v>
      </c>
      <c r="N20">
        <v>7.6040000000000001</v>
      </c>
      <c r="O20">
        <v>6.5430000000000001</v>
      </c>
      <c r="P20">
        <v>0.79505999999999999</v>
      </c>
      <c r="Q20">
        <v>1.2695E-21</v>
      </c>
      <c r="R20">
        <v>60</v>
      </c>
      <c r="S20">
        <v>60</v>
      </c>
      <c r="U20">
        <v>1</v>
      </c>
      <c r="V20" t="s">
        <v>107</v>
      </c>
    </row>
    <row r="21" spans="2:22" x14ac:dyDescent="0.2">
      <c r="B21" t="s">
        <v>73</v>
      </c>
      <c r="D21" t="s">
        <v>74</v>
      </c>
      <c r="E21">
        <v>46.094611999999998</v>
      </c>
      <c r="F21">
        <v>14.597046000000001</v>
      </c>
      <c r="G21">
        <v>1624935.72780599</v>
      </c>
      <c r="H21">
        <v>5795523.8441890003</v>
      </c>
      <c r="I21">
        <v>282</v>
      </c>
      <c r="L21">
        <v>447</v>
      </c>
      <c r="M21">
        <v>429</v>
      </c>
      <c r="N21">
        <v>7.7652000000000001</v>
      </c>
      <c r="O21">
        <v>7.7725</v>
      </c>
      <c r="P21">
        <v>0.96935000000000004</v>
      </c>
      <c r="Q21">
        <v>6.6184999999999998E-70</v>
      </c>
      <c r="R21">
        <v>148</v>
      </c>
      <c r="S21">
        <v>148</v>
      </c>
      <c r="U21">
        <v>1</v>
      </c>
      <c r="V21" t="s">
        <v>107</v>
      </c>
    </row>
    <row r="22" spans="2:22" x14ac:dyDescent="0.2">
      <c r="B22" t="s">
        <v>73</v>
      </c>
      <c r="C22">
        <v>1410501</v>
      </c>
      <c r="D22" t="s">
        <v>80</v>
      </c>
      <c r="E22">
        <v>45.466666666666697</v>
      </c>
      <c r="F22">
        <v>13.616666666666699</v>
      </c>
      <c r="G22">
        <v>1515800.4000061399</v>
      </c>
      <c r="H22">
        <v>5695290.2476784904</v>
      </c>
      <c r="I22">
        <v>2</v>
      </c>
      <c r="J22">
        <v>109</v>
      </c>
      <c r="K22">
        <v>109</v>
      </c>
      <c r="L22">
        <v>74</v>
      </c>
      <c r="M22">
        <v>74</v>
      </c>
      <c r="N22">
        <v>8.0478000000000005</v>
      </c>
      <c r="O22">
        <v>9.3292000000000002</v>
      </c>
      <c r="P22">
        <v>0.94315000000000004</v>
      </c>
      <c r="Q22">
        <v>1.4226000000000001E-46</v>
      </c>
      <c r="R22">
        <v>74</v>
      </c>
      <c r="S22">
        <v>74</v>
      </c>
      <c r="U22">
        <v>1</v>
      </c>
      <c r="V22" t="s">
        <v>106</v>
      </c>
    </row>
    <row r="23" spans="2:22" x14ac:dyDescent="0.2">
      <c r="B23" t="s">
        <v>27</v>
      </c>
      <c r="D23" t="s">
        <v>28</v>
      </c>
      <c r="E23">
        <v>39.466667000000001</v>
      </c>
      <c r="F23">
        <v>-6.3333329999999997</v>
      </c>
      <c r="G23">
        <v>-705023.40458423598</v>
      </c>
      <c r="H23">
        <v>4788739.78008301</v>
      </c>
      <c r="I23">
        <v>405</v>
      </c>
      <c r="J23">
        <v>114</v>
      </c>
      <c r="K23">
        <v>114</v>
      </c>
      <c r="L23">
        <v>114</v>
      </c>
      <c r="M23">
        <v>114</v>
      </c>
      <c r="N23">
        <v>6.3075999999999999</v>
      </c>
      <c r="O23">
        <v>-1.3834</v>
      </c>
      <c r="P23">
        <v>0.87470999999999999</v>
      </c>
      <c r="Q23">
        <v>2.4394E-52</v>
      </c>
      <c r="R23">
        <v>114</v>
      </c>
      <c r="S23">
        <v>114</v>
      </c>
      <c r="U23">
        <v>1</v>
      </c>
      <c r="V23" t="s">
        <v>105</v>
      </c>
    </row>
    <row r="24" spans="2:22" x14ac:dyDescent="0.2">
      <c r="B24" t="s">
        <v>27</v>
      </c>
      <c r="C24">
        <v>834801</v>
      </c>
      <c r="D24" t="s">
        <v>30</v>
      </c>
      <c r="E24">
        <v>38.989165472000003</v>
      </c>
      <c r="F24">
        <v>-3.9202738505200001</v>
      </c>
      <c r="G24">
        <v>-436402.88886350603</v>
      </c>
      <c r="H24">
        <v>4720119.7379246298</v>
      </c>
      <c r="I24">
        <v>628</v>
      </c>
      <c r="J24">
        <v>166</v>
      </c>
      <c r="K24">
        <v>165</v>
      </c>
      <c r="L24">
        <v>133</v>
      </c>
      <c r="M24">
        <v>133</v>
      </c>
      <c r="N24">
        <v>6.6020000000000003</v>
      </c>
      <c r="O24">
        <v>-1.3694</v>
      </c>
      <c r="P24">
        <v>0.91085000000000005</v>
      </c>
      <c r="Q24">
        <v>1.2420000000000001E-70</v>
      </c>
      <c r="R24">
        <v>133</v>
      </c>
      <c r="S24">
        <v>133</v>
      </c>
      <c r="U24">
        <v>1</v>
      </c>
      <c r="V24" t="s">
        <v>104</v>
      </c>
    </row>
    <row r="25" spans="2:22" x14ac:dyDescent="0.2">
      <c r="B25" t="s">
        <v>27</v>
      </c>
      <c r="C25">
        <v>818400</v>
      </c>
      <c r="D25" t="s">
        <v>59</v>
      </c>
      <c r="E25">
        <v>41.911727424399999</v>
      </c>
      <c r="F25">
        <v>2.7633464112200001</v>
      </c>
      <c r="G25">
        <v>307614.31535793998</v>
      </c>
      <c r="H25">
        <v>5147765.7973402897</v>
      </c>
      <c r="I25">
        <v>129</v>
      </c>
      <c r="J25">
        <v>167</v>
      </c>
      <c r="K25">
        <v>167</v>
      </c>
      <c r="L25">
        <v>131</v>
      </c>
      <c r="M25">
        <v>131</v>
      </c>
      <c r="N25">
        <v>7.2514000000000003</v>
      </c>
      <c r="O25">
        <v>4.7603</v>
      </c>
      <c r="P25">
        <v>0.92420999999999998</v>
      </c>
      <c r="Q25">
        <v>3.9674E-74</v>
      </c>
      <c r="R25">
        <v>131</v>
      </c>
      <c r="S25">
        <v>131</v>
      </c>
      <c r="U25">
        <v>1</v>
      </c>
      <c r="V25" t="s">
        <v>108</v>
      </c>
    </row>
    <row r="26" spans="2:22" x14ac:dyDescent="0.2">
      <c r="B26" t="s">
        <v>27</v>
      </c>
      <c r="D26" t="s">
        <v>71</v>
      </c>
      <c r="E26">
        <v>43.366664999999998</v>
      </c>
      <c r="F26">
        <v>-8.4166670000000003</v>
      </c>
      <c r="G26">
        <v>-936939.08461655001</v>
      </c>
      <c r="H26">
        <v>5367949.5755010704</v>
      </c>
      <c r="I26">
        <v>57</v>
      </c>
      <c r="J26">
        <v>130</v>
      </c>
      <c r="K26">
        <v>130</v>
      </c>
      <c r="L26">
        <v>130</v>
      </c>
      <c r="M26">
        <v>130</v>
      </c>
      <c r="N26">
        <v>7.6536999999999997</v>
      </c>
      <c r="O26">
        <v>7.1938000000000004</v>
      </c>
      <c r="P26">
        <v>0.89058000000000004</v>
      </c>
      <c r="Q26">
        <v>2.3697999999999999E-63</v>
      </c>
      <c r="R26">
        <v>130</v>
      </c>
      <c r="S26">
        <v>130</v>
      </c>
      <c r="U26">
        <v>1</v>
      </c>
      <c r="V26" t="s">
        <v>110</v>
      </c>
    </row>
    <row r="27" spans="2:22" x14ac:dyDescent="0.2">
      <c r="B27" t="s">
        <v>27</v>
      </c>
      <c r="C27">
        <v>805500</v>
      </c>
      <c r="D27" t="s">
        <v>60</v>
      </c>
      <c r="E27">
        <v>42.588346325000003</v>
      </c>
      <c r="F27">
        <v>-5.6511076166100001</v>
      </c>
      <c r="G27">
        <v>-629078.42234242999</v>
      </c>
      <c r="H27">
        <v>5249522.3927080296</v>
      </c>
      <c r="I27">
        <v>916</v>
      </c>
      <c r="J27">
        <v>178</v>
      </c>
      <c r="K27">
        <v>178</v>
      </c>
      <c r="L27">
        <v>143</v>
      </c>
      <c r="M27">
        <v>143</v>
      </c>
      <c r="N27">
        <v>7.2602000000000002</v>
      </c>
      <c r="O27">
        <v>2.7496</v>
      </c>
      <c r="P27">
        <v>0.96462999999999999</v>
      </c>
      <c r="Q27">
        <v>3.2717000000000001E-104</v>
      </c>
      <c r="R27">
        <v>143</v>
      </c>
      <c r="S27">
        <v>143</v>
      </c>
      <c r="U27">
        <v>1</v>
      </c>
      <c r="V27" t="s">
        <v>104</v>
      </c>
    </row>
    <row r="28" spans="2:22" x14ac:dyDescent="0.2">
      <c r="B28" t="s">
        <v>27</v>
      </c>
      <c r="C28">
        <v>822201</v>
      </c>
      <c r="D28" t="s">
        <v>81</v>
      </c>
      <c r="E28">
        <v>40.411950351599998</v>
      </c>
      <c r="F28">
        <v>-3.6780611203500002</v>
      </c>
      <c r="G28">
        <v>-409439.89098493702</v>
      </c>
      <c r="H28">
        <v>4925987.6102483002</v>
      </c>
      <c r="I28">
        <v>667</v>
      </c>
      <c r="J28">
        <v>189</v>
      </c>
      <c r="K28">
        <v>190</v>
      </c>
      <c r="L28">
        <v>120</v>
      </c>
      <c r="M28">
        <v>120</v>
      </c>
      <c r="N28">
        <v>8.0528999999999993</v>
      </c>
      <c r="O28">
        <v>8.6168999999999993</v>
      </c>
      <c r="P28">
        <v>0.90237000000000001</v>
      </c>
      <c r="Q28">
        <v>1.8683999999999998E-61</v>
      </c>
      <c r="R28">
        <v>120</v>
      </c>
      <c r="S28">
        <v>120</v>
      </c>
      <c r="U28">
        <v>1</v>
      </c>
      <c r="V28" t="s">
        <v>107</v>
      </c>
    </row>
    <row r="29" spans="2:22" x14ac:dyDescent="0.2">
      <c r="B29" t="s">
        <v>27</v>
      </c>
      <c r="D29" t="s">
        <v>75</v>
      </c>
      <c r="E29">
        <v>37.164459099399998</v>
      </c>
      <c r="F29">
        <v>-5.61139316556</v>
      </c>
      <c r="G29">
        <v>-624657.42987997504</v>
      </c>
      <c r="H29">
        <v>4462055.1236251201</v>
      </c>
      <c r="I29">
        <v>87</v>
      </c>
      <c r="L29">
        <v>234</v>
      </c>
      <c r="M29">
        <v>234</v>
      </c>
      <c r="N29">
        <v>7.8188000000000004</v>
      </c>
      <c r="O29">
        <v>6.5664999999999996</v>
      </c>
      <c r="P29">
        <v>0.98148000000000002</v>
      </c>
      <c r="Q29">
        <v>0</v>
      </c>
      <c r="R29">
        <v>206</v>
      </c>
      <c r="S29">
        <v>110</v>
      </c>
      <c r="U29">
        <v>1</v>
      </c>
      <c r="V29" t="s">
        <v>106</v>
      </c>
    </row>
    <row r="30" spans="2:22" x14ac:dyDescent="0.2">
      <c r="B30" t="s">
        <v>27</v>
      </c>
      <c r="C30">
        <v>843000</v>
      </c>
      <c r="D30" t="s">
        <v>39</v>
      </c>
      <c r="E30">
        <v>38.001949819899998</v>
      </c>
      <c r="F30">
        <v>-1.1708374240399999</v>
      </c>
      <c r="G30">
        <v>-130337.02584138799</v>
      </c>
      <c r="H30">
        <v>4579701.2607039204</v>
      </c>
      <c r="I30">
        <v>61</v>
      </c>
      <c r="J30">
        <v>145</v>
      </c>
      <c r="K30">
        <v>145</v>
      </c>
      <c r="L30">
        <v>114</v>
      </c>
      <c r="M30">
        <v>114</v>
      </c>
      <c r="N30">
        <v>6.8544999999999998</v>
      </c>
      <c r="O30">
        <v>1.2423</v>
      </c>
      <c r="P30">
        <v>0.87541999999999998</v>
      </c>
      <c r="Q30">
        <v>1.7790999999999999E-52</v>
      </c>
      <c r="R30">
        <v>114</v>
      </c>
      <c r="S30">
        <v>114</v>
      </c>
      <c r="U30">
        <v>1</v>
      </c>
      <c r="V30" t="s">
        <v>105</v>
      </c>
    </row>
    <row r="31" spans="2:22" x14ac:dyDescent="0.2">
      <c r="B31" t="s">
        <v>27</v>
      </c>
      <c r="C31">
        <v>830101</v>
      </c>
      <c r="D31" t="s">
        <v>44</v>
      </c>
      <c r="E31">
        <v>39.553390294700002</v>
      </c>
      <c r="F31">
        <v>2.6252981430300002</v>
      </c>
      <c r="G31">
        <v>292246.85245928698</v>
      </c>
      <c r="H31">
        <v>4801252.844273</v>
      </c>
      <c r="I31">
        <v>3</v>
      </c>
      <c r="J31">
        <v>164</v>
      </c>
      <c r="K31">
        <v>164</v>
      </c>
      <c r="L31">
        <v>133</v>
      </c>
      <c r="M31">
        <v>133</v>
      </c>
      <c r="N31">
        <v>6.9367000000000001</v>
      </c>
      <c r="O31">
        <v>3.8801000000000001</v>
      </c>
      <c r="P31">
        <v>0.91498999999999997</v>
      </c>
      <c r="Q31">
        <v>5.5246000000000004E-72</v>
      </c>
      <c r="R31">
        <v>133</v>
      </c>
      <c r="S31">
        <v>133</v>
      </c>
      <c r="U31">
        <v>1</v>
      </c>
      <c r="V31" t="s">
        <v>109</v>
      </c>
    </row>
    <row r="32" spans="2:22" x14ac:dyDescent="0.2">
      <c r="B32" t="s">
        <v>27</v>
      </c>
      <c r="D32" t="s">
        <v>62</v>
      </c>
      <c r="E32">
        <v>43.483333999999999</v>
      </c>
      <c r="F32">
        <v>-3.8</v>
      </c>
      <c r="G32">
        <v>-423014.06501443998</v>
      </c>
      <c r="H32">
        <v>5385831.9800239196</v>
      </c>
      <c r="I32">
        <v>52</v>
      </c>
      <c r="J32">
        <v>130</v>
      </c>
      <c r="K32">
        <v>130</v>
      </c>
      <c r="L32">
        <v>130</v>
      </c>
      <c r="M32">
        <v>130</v>
      </c>
      <c r="N32">
        <v>7.3189000000000002</v>
      </c>
      <c r="O32">
        <v>8.4306000000000001</v>
      </c>
      <c r="P32">
        <v>0.91501999999999994</v>
      </c>
      <c r="Q32">
        <v>2.1989999999999999E-70</v>
      </c>
      <c r="R32">
        <v>130</v>
      </c>
      <c r="S32">
        <v>130</v>
      </c>
      <c r="U32">
        <v>1</v>
      </c>
      <c r="V32" t="s">
        <v>107</v>
      </c>
    </row>
    <row r="33" spans="2:22" x14ac:dyDescent="0.2">
      <c r="B33" t="s">
        <v>27</v>
      </c>
      <c r="C33">
        <v>823801</v>
      </c>
      <c r="D33" t="s">
        <v>56</v>
      </c>
      <c r="E33">
        <v>40.8203002021</v>
      </c>
      <c r="F33">
        <v>0.493333172466</v>
      </c>
      <c r="G33">
        <v>54917.597498470401</v>
      </c>
      <c r="H33">
        <v>4985872.0079358201</v>
      </c>
      <c r="I33">
        <v>50</v>
      </c>
      <c r="J33">
        <v>182</v>
      </c>
      <c r="K33">
        <v>182</v>
      </c>
      <c r="L33">
        <v>147</v>
      </c>
      <c r="M33">
        <v>147</v>
      </c>
      <c r="N33">
        <v>7.2286999999999999</v>
      </c>
      <c r="O33">
        <v>3.8319000000000001</v>
      </c>
      <c r="P33">
        <v>0.88865000000000005</v>
      </c>
      <c r="Q33">
        <v>5.3759999999999996E-71</v>
      </c>
      <c r="R33">
        <v>147</v>
      </c>
      <c r="S33">
        <v>147</v>
      </c>
      <c r="U33">
        <v>1</v>
      </c>
      <c r="V33" t="s">
        <v>107</v>
      </c>
    </row>
    <row r="34" spans="2:22" x14ac:dyDescent="0.2">
      <c r="B34" t="s">
        <v>27</v>
      </c>
      <c r="C34">
        <v>824500</v>
      </c>
      <c r="D34" t="s">
        <v>67</v>
      </c>
      <c r="E34">
        <v>39.4805661065</v>
      </c>
      <c r="F34">
        <v>-0.36638625482999998</v>
      </c>
      <c r="G34">
        <v>-40785.931340254501</v>
      </c>
      <c r="H34">
        <v>4790744.19383692</v>
      </c>
      <c r="I34">
        <v>11</v>
      </c>
      <c r="J34">
        <v>112</v>
      </c>
      <c r="K34">
        <v>112</v>
      </c>
      <c r="L34">
        <v>112</v>
      </c>
      <c r="M34">
        <v>112</v>
      </c>
      <c r="N34">
        <v>7.5041000000000002</v>
      </c>
      <c r="O34">
        <v>5.5537999999999998</v>
      </c>
      <c r="P34">
        <v>0.91500000000000004</v>
      </c>
      <c r="Q34">
        <v>1.0389999999999999E-60</v>
      </c>
      <c r="R34">
        <v>112</v>
      </c>
      <c r="S34">
        <v>112</v>
      </c>
      <c r="U34">
        <v>1</v>
      </c>
      <c r="V34" t="s">
        <v>106</v>
      </c>
    </row>
    <row r="35" spans="2:22" x14ac:dyDescent="0.2">
      <c r="B35" t="s">
        <v>27</v>
      </c>
      <c r="D35" t="s">
        <v>31</v>
      </c>
      <c r="E35">
        <v>41.633335000000002</v>
      </c>
      <c r="F35">
        <v>-4.766667</v>
      </c>
      <c r="G35">
        <v>-530622.94322110096</v>
      </c>
      <c r="H35">
        <v>5106212.0697003696</v>
      </c>
      <c r="I35">
        <v>735</v>
      </c>
      <c r="J35">
        <v>115</v>
      </c>
      <c r="K35">
        <v>115</v>
      </c>
      <c r="L35">
        <v>115</v>
      </c>
      <c r="M35">
        <v>115</v>
      </c>
      <c r="N35">
        <v>6.6150000000000002</v>
      </c>
      <c r="O35">
        <v>-4.2000999999999999</v>
      </c>
      <c r="P35">
        <v>0.94059000000000004</v>
      </c>
      <c r="Q35">
        <v>4.0766000000000004E-71</v>
      </c>
      <c r="R35">
        <v>115</v>
      </c>
      <c r="S35">
        <v>115</v>
      </c>
      <c r="U35">
        <v>1</v>
      </c>
      <c r="V35" t="s">
        <v>104</v>
      </c>
    </row>
    <row r="36" spans="2:22" x14ac:dyDescent="0.2">
      <c r="B36" t="s">
        <v>84</v>
      </c>
      <c r="C36">
        <v>676000</v>
      </c>
      <c r="D36" t="s">
        <v>85</v>
      </c>
      <c r="E36">
        <v>46.173785834100002</v>
      </c>
      <c r="F36">
        <v>8.7885560512699996</v>
      </c>
      <c r="G36">
        <v>978337.58440546296</v>
      </c>
      <c r="H36">
        <v>5808242.3919763202</v>
      </c>
      <c r="I36">
        <v>379</v>
      </c>
      <c r="J36">
        <v>519</v>
      </c>
      <c r="K36">
        <v>238</v>
      </c>
      <c r="L36">
        <v>139</v>
      </c>
      <c r="M36">
        <v>120</v>
      </c>
      <c r="N36">
        <v>8.0911000000000008</v>
      </c>
      <c r="O36">
        <v>10.061999999999999</v>
      </c>
      <c r="P36">
        <v>0.98806000000000005</v>
      </c>
      <c r="Q36">
        <v>2.5573000000000001E-115</v>
      </c>
      <c r="R36">
        <v>120</v>
      </c>
      <c r="S36">
        <v>120</v>
      </c>
      <c r="U36">
        <v>1</v>
      </c>
      <c r="V36" t="s">
        <v>107</v>
      </c>
    </row>
    <row r="37" spans="2:22" x14ac:dyDescent="0.2">
      <c r="B37" t="s">
        <v>25</v>
      </c>
      <c r="C37">
        <v>1735000</v>
      </c>
      <c r="D37" t="s">
        <v>29</v>
      </c>
      <c r="E37">
        <v>36.979999999999997</v>
      </c>
      <c r="F37">
        <v>35.299999999999997</v>
      </c>
      <c r="G37">
        <v>3929578.0250025601</v>
      </c>
      <c r="H37">
        <v>4436319.4116961202</v>
      </c>
      <c r="I37">
        <v>73</v>
      </c>
      <c r="J37">
        <v>364</v>
      </c>
      <c r="K37">
        <v>355</v>
      </c>
      <c r="L37">
        <v>126</v>
      </c>
      <c r="M37">
        <v>125</v>
      </c>
      <c r="N37">
        <v>6.5872000000000002</v>
      </c>
      <c r="O37">
        <v>6.5606999999999998</v>
      </c>
      <c r="P37">
        <v>0.90300999999999998</v>
      </c>
      <c r="Q37">
        <v>3.6463999999999999E-64</v>
      </c>
      <c r="R37">
        <v>125</v>
      </c>
      <c r="S37">
        <v>125</v>
      </c>
      <c r="U37">
        <v>1</v>
      </c>
      <c r="V37" t="s">
        <v>106</v>
      </c>
    </row>
    <row r="38" spans="2:22" x14ac:dyDescent="0.2">
      <c r="B38" t="s">
        <v>25</v>
      </c>
      <c r="C38">
        <v>1730000</v>
      </c>
      <c r="D38" t="s">
        <v>43</v>
      </c>
      <c r="E38">
        <v>36.880000000000003</v>
      </c>
      <c r="F38">
        <v>30.7</v>
      </c>
      <c r="G38">
        <v>3417508.3673534999</v>
      </c>
      <c r="H38">
        <v>4422393.5078880498</v>
      </c>
      <c r="I38">
        <v>49</v>
      </c>
      <c r="J38">
        <v>389</v>
      </c>
      <c r="K38">
        <v>376</v>
      </c>
      <c r="L38">
        <v>120</v>
      </c>
      <c r="M38">
        <v>117</v>
      </c>
      <c r="N38">
        <v>6.9302999999999999</v>
      </c>
      <c r="O38">
        <v>8.4247999999999994</v>
      </c>
      <c r="P38">
        <v>0.88451999999999997</v>
      </c>
      <c r="Q38">
        <v>9.8102999999999992E-56</v>
      </c>
      <c r="R38">
        <v>117</v>
      </c>
      <c r="S38">
        <v>117</v>
      </c>
      <c r="U38">
        <v>1</v>
      </c>
      <c r="V38" t="s">
        <v>106</v>
      </c>
    </row>
    <row r="39" spans="2:22" x14ac:dyDescent="0.2">
      <c r="B39" t="s">
        <v>25</v>
      </c>
      <c r="C39">
        <v>1705000</v>
      </c>
      <c r="D39" t="s">
        <v>26</v>
      </c>
      <c r="E39">
        <v>41.678055555555602</v>
      </c>
      <c r="F39">
        <v>26.559166666666702</v>
      </c>
      <c r="G39">
        <v>2956552.90959808</v>
      </c>
      <c r="H39">
        <v>5112875.0618540403</v>
      </c>
      <c r="I39">
        <v>48</v>
      </c>
      <c r="J39">
        <v>95</v>
      </c>
      <c r="K39">
        <v>95</v>
      </c>
      <c r="L39">
        <v>51</v>
      </c>
      <c r="M39">
        <v>51</v>
      </c>
      <c r="N39">
        <v>6.2907999999999999</v>
      </c>
      <c r="O39">
        <v>-3.9409000000000001</v>
      </c>
      <c r="P39">
        <v>0.92071999999999998</v>
      </c>
      <c r="Q39">
        <v>1.2645000000000001E-28</v>
      </c>
      <c r="R39">
        <v>51</v>
      </c>
      <c r="S39">
        <v>51</v>
      </c>
      <c r="T39">
        <v>5</v>
      </c>
      <c r="U39">
        <v>1</v>
      </c>
      <c r="V39" t="s">
        <v>105</v>
      </c>
    </row>
    <row r="40" spans="2:22" x14ac:dyDescent="0.2">
      <c r="B40" t="s">
        <v>89</v>
      </c>
      <c r="C40">
        <v>1702600</v>
      </c>
      <c r="D40" t="s">
        <v>90</v>
      </c>
      <c r="E40">
        <v>42.024999999999999</v>
      </c>
      <c r="F40">
        <v>35.158333333333303</v>
      </c>
      <c r="G40">
        <v>3913807.7634357801</v>
      </c>
      <c r="H40">
        <v>5164725.05875309</v>
      </c>
      <c r="I40">
        <v>32</v>
      </c>
      <c r="J40">
        <v>103</v>
      </c>
      <c r="K40">
        <v>103</v>
      </c>
      <c r="L40">
        <v>53</v>
      </c>
      <c r="M40">
        <v>53</v>
      </c>
      <c r="N40">
        <v>6.8205</v>
      </c>
      <c r="O40">
        <v>3.2774999999999999</v>
      </c>
      <c r="P40">
        <v>0.95765999999999996</v>
      </c>
      <c r="Q40">
        <v>1.0865000000000001E-36</v>
      </c>
      <c r="R40">
        <v>53</v>
      </c>
      <c r="S40">
        <v>53</v>
      </c>
      <c r="T40">
        <v>5</v>
      </c>
      <c r="U40">
        <v>1</v>
      </c>
      <c r="V40" t="s">
        <v>109</v>
      </c>
    </row>
    <row r="41" spans="2:22" x14ac:dyDescent="0.2">
      <c r="B41" t="s">
        <v>34</v>
      </c>
      <c r="C41">
        <v>1444101</v>
      </c>
      <c r="D41" t="s">
        <v>52</v>
      </c>
      <c r="E41">
        <v>43.039166666666702</v>
      </c>
      <c r="F41">
        <v>16.0905555555556</v>
      </c>
      <c r="G41">
        <v>1791192.45152008</v>
      </c>
      <c r="H41">
        <v>5317935.31488021</v>
      </c>
      <c r="I41">
        <v>6</v>
      </c>
      <c r="J41">
        <v>37</v>
      </c>
      <c r="K41">
        <v>38</v>
      </c>
      <c r="L41">
        <v>37</v>
      </c>
      <c r="M41">
        <v>38</v>
      </c>
      <c r="N41">
        <v>7.1966999999999999</v>
      </c>
      <c r="O41">
        <v>5.6432000000000002</v>
      </c>
      <c r="P41">
        <v>0.90546000000000004</v>
      </c>
      <c r="Q41">
        <v>1.661E-19</v>
      </c>
      <c r="R41">
        <v>37</v>
      </c>
      <c r="S41">
        <v>37</v>
      </c>
      <c r="T41">
        <v>4</v>
      </c>
      <c r="U41">
        <v>2</v>
      </c>
      <c r="V41" t="s">
        <v>107</v>
      </c>
    </row>
    <row r="42" spans="2:22" x14ac:dyDescent="0.2">
      <c r="B42" t="s">
        <v>34</v>
      </c>
      <c r="D42" t="s">
        <v>35</v>
      </c>
      <c r="E42">
        <v>44.816666666666698</v>
      </c>
      <c r="F42">
        <v>14.983333333333301</v>
      </c>
      <c r="G42">
        <v>1667937.03668148</v>
      </c>
      <c r="H42">
        <v>5592705.4342427896</v>
      </c>
      <c r="I42">
        <v>1594</v>
      </c>
      <c r="L42">
        <v>74</v>
      </c>
      <c r="M42">
        <v>72</v>
      </c>
      <c r="N42">
        <v>6.7049000000000003</v>
      </c>
      <c r="O42">
        <v>5.2220000000000004</v>
      </c>
      <c r="P42">
        <v>0.94113999999999998</v>
      </c>
      <c r="Q42">
        <v>2.9237E-68</v>
      </c>
      <c r="R42">
        <v>56</v>
      </c>
      <c r="S42">
        <v>45</v>
      </c>
      <c r="T42">
        <v>5</v>
      </c>
      <c r="U42">
        <v>2</v>
      </c>
      <c r="V42" t="s">
        <v>107</v>
      </c>
    </row>
    <row r="43" spans="2:22" x14ac:dyDescent="0.2">
      <c r="B43" t="s">
        <v>34</v>
      </c>
      <c r="C43">
        <v>1429001</v>
      </c>
      <c r="D43" t="s">
        <v>45</v>
      </c>
      <c r="E43">
        <v>44.12</v>
      </c>
      <c r="F43">
        <v>15.24</v>
      </c>
      <c r="G43">
        <v>1696509.0396894901</v>
      </c>
      <c r="H43">
        <v>5484031.2781682396</v>
      </c>
      <c r="I43">
        <v>5</v>
      </c>
      <c r="J43">
        <v>36</v>
      </c>
      <c r="K43">
        <v>39</v>
      </c>
      <c r="L43">
        <v>36</v>
      </c>
      <c r="M43">
        <v>39</v>
      </c>
      <c r="N43">
        <v>6.9968000000000004</v>
      </c>
      <c r="O43">
        <v>3.7563</v>
      </c>
      <c r="P43">
        <v>0.88148000000000004</v>
      </c>
      <c r="Q43">
        <v>2.5885000000000001E-17</v>
      </c>
      <c r="R43">
        <v>36</v>
      </c>
      <c r="S43">
        <v>36</v>
      </c>
      <c r="T43">
        <v>4</v>
      </c>
      <c r="U43">
        <v>2</v>
      </c>
      <c r="V43" t="s">
        <v>106</v>
      </c>
    </row>
    <row r="44" spans="2:22" x14ac:dyDescent="0.2">
      <c r="B44" t="s">
        <v>21</v>
      </c>
      <c r="C44">
        <v>6230100</v>
      </c>
      <c r="D44" t="s">
        <v>22</v>
      </c>
      <c r="E44">
        <v>31.62</v>
      </c>
      <c r="F44">
        <v>25.95</v>
      </c>
      <c r="G44">
        <v>2888740.7860854501</v>
      </c>
      <c r="H44">
        <v>3713532.4341587401</v>
      </c>
      <c r="I44">
        <v>24</v>
      </c>
      <c r="J44">
        <v>110</v>
      </c>
      <c r="K44">
        <v>111</v>
      </c>
      <c r="L44">
        <v>16</v>
      </c>
      <c r="M44">
        <v>16</v>
      </c>
      <c r="N44">
        <v>6.1300999999999997</v>
      </c>
      <c r="O44">
        <v>8.3362999999999996</v>
      </c>
      <c r="P44">
        <v>0.93494999999999995</v>
      </c>
      <c r="Q44">
        <v>1.0628999999999999E-9</v>
      </c>
      <c r="R44">
        <v>16</v>
      </c>
      <c r="S44">
        <v>16</v>
      </c>
      <c r="T44">
        <v>4</v>
      </c>
      <c r="U44">
        <v>2</v>
      </c>
      <c r="V44" t="s">
        <v>104</v>
      </c>
    </row>
    <row r="45" spans="2:22" x14ac:dyDescent="0.2">
      <c r="B45" t="s">
        <v>50</v>
      </c>
      <c r="D45" t="s">
        <v>87</v>
      </c>
      <c r="E45">
        <v>45.92</v>
      </c>
      <c r="F45">
        <v>10.88</v>
      </c>
      <c r="G45">
        <v>1211156.05983082</v>
      </c>
      <c r="H45">
        <v>5767538.41918456</v>
      </c>
      <c r="I45">
        <v>91</v>
      </c>
      <c r="L45">
        <v>24</v>
      </c>
      <c r="M45">
        <v>24</v>
      </c>
      <c r="N45">
        <v>8.3129000000000008</v>
      </c>
      <c r="O45">
        <v>7.7344999999999997</v>
      </c>
      <c r="P45">
        <v>0.96484000000000003</v>
      </c>
      <c r="Q45">
        <v>1.7339999999999999E-17</v>
      </c>
      <c r="R45">
        <v>24</v>
      </c>
      <c r="S45">
        <v>24</v>
      </c>
      <c r="T45">
        <v>4</v>
      </c>
      <c r="U45">
        <v>2</v>
      </c>
      <c r="V45" t="s">
        <v>107</v>
      </c>
    </row>
    <row r="46" spans="2:22" x14ac:dyDescent="0.2">
      <c r="B46" t="s">
        <v>50</v>
      </c>
      <c r="D46" t="s">
        <v>88</v>
      </c>
      <c r="E46">
        <v>44.523611111111101</v>
      </c>
      <c r="F46">
        <v>11.338888888888899</v>
      </c>
      <c r="G46">
        <v>1262239.3373963099</v>
      </c>
      <c r="H46">
        <v>5546833.0187939303</v>
      </c>
      <c r="I46">
        <v>35</v>
      </c>
      <c r="L46">
        <v>79</v>
      </c>
      <c r="M46">
        <v>78</v>
      </c>
      <c r="N46">
        <v>8.3720999999999997</v>
      </c>
      <c r="O46">
        <v>13.259</v>
      </c>
      <c r="P46">
        <v>0.95155999999999996</v>
      </c>
      <c r="Q46">
        <v>2.7526000000000002E-15</v>
      </c>
      <c r="R46">
        <v>33</v>
      </c>
      <c r="S46">
        <v>33</v>
      </c>
      <c r="T46">
        <v>4</v>
      </c>
      <c r="U46">
        <v>2</v>
      </c>
      <c r="V46" t="s">
        <v>109</v>
      </c>
    </row>
    <row r="47" spans="2:22" x14ac:dyDescent="0.2">
      <c r="D47" t="s">
        <v>91</v>
      </c>
      <c r="E47">
        <v>33.871944444444402</v>
      </c>
      <c r="F47">
        <v>35.509722222222202</v>
      </c>
      <c r="G47">
        <v>3952924.1957409899</v>
      </c>
      <c r="H47">
        <v>4011620.2265113802</v>
      </c>
      <c r="I47">
        <v>19</v>
      </c>
      <c r="L47">
        <v>14</v>
      </c>
      <c r="M47">
        <v>14</v>
      </c>
      <c r="N47">
        <v>7.2015000000000002</v>
      </c>
      <c r="O47">
        <v>12.888999999999999</v>
      </c>
      <c r="P47">
        <v>0.31341999999999998</v>
      </c>
      <c r="Q47">
        <v>3.7351000000000002E-2</v>
      </c>
      <c r="R47">
        <v>14</v>
      </c>
      <c r="S47">
        <v>14</v>
      </c>
      <c r="T47">
        <v>5</v>
      </c>
      <c r="U47">
        <v>2</v>
      </c>
      <c r="V47" t="s">
        <v>107</v>
      </c>
    </row>
    <row r="48" spans="2:22" x14ac:dyDescent="0.2">
      <c r="D48" t="s">
        <v>92</v>
      </c>
      <c r="E48">
        <v>33.465000000000003</v>
      </c>
      <c r="F48">
        <v>35.575000000000003</v>
      </c>
      <c r="G48">
        <v>3960190.8849707101</v>
      </c>
      <c r="H48">
        <v>3957188.8405362</v>
      </c>
      <c r="I48">
        <v>431</v>
      </c>
      <c r="L48">
        <v>16</v>
      </c>
      <c r="M48">
        <v>16</v>
      </c>
      <c r="N48">
        <v>6.915</v>
      </c>
      <c r="O48">
        <v>14.840999999999999</v>
      </c>
      <c r="P48">
        <v>0.89556000000000002</v>
      </c>
      <c r="Q48">
        <v>2.9796999999999999E-8</v>
      </c>
      <c r="R48">
        <v>16</v>
      </c>
      <c r="S48">
        <v>11</v>
      </c>
      <c r="T48">
        <v>5</v>
      </c>
      <c r="U48">
        <v>2</v>
      </c>
      <c r="V48" t="s">
        <v>109</v>
      </c>
    </row>
    <row r="49" spans="1:21" x14ac:dyDescent="0.2">
      <c r="A49">
        <v>1</v>
      </c>
      <c r="B49" t="s">
        <v>54</v>
      </c>
      <c r="C49">
        <v>758801</v>
      </c>
      <c r="D49" t="s">
        <v>72</v>
      </c>
      <c r="E49">
        <v>44.133333333333297</v>
      </c>
      <c r="F49">
        <v>6.3333333333333304</v>
      </c>
      <c r="G49">
        <v>705023.44165362604</v>
      </c>
      <c r="H49">
        <v>5486099.06125974</v>
      </c>
      <c r="I49">
        <v>851</v>
      </c>
      <c r="J49">
        <v>159</v>
      </c>
      <c r="K49">
        <v>157</v>
      </c>
      <c r="L49">
        <v>92</v>
      </c>
      <c r="M49">
        <v>90</v>
      </c>
      <c r="N49">
        <v>7.7571000000000003</v>
      </c>
      <c r="O49">
        <v>6.3185000000000002</v>
      </c>
      <c r="P49">
        <v>0.98650000000000004</v>
      </c>
      <c r="Q49">
        <v>4.5670000000000002E-84</v>
      </c>
      <c r="R49">
        <v>90</v>
      </c>
      <c r="S49">
        <v>90</v>
      </c>
      <c r="U49">
        <v>1</v>
      </c>
    </row>
    <row r="50" spans="1:21" x14ac:dyDescent="0.2">
      <c r="A50">
        <v>1</v>
      </c>
      <c r="B50" t="s">
        <v>40</v>
      </c>
      <c r="D50" t="s">
        <v>76</v>
      </c>
      <c r="E50">
        <v>40.416668000000001</v>
      </c>
      <c r="F50">
        <v>-7.55</v>
      </c>
      <c r="G50">
        <v>-840462.15548921505</v>
      </c>
      <c r="H50">
        <v>4926677.3694550497</v>
      </c>
      <c r="I50">
        <v>1380</v>
      </c>
      <c r="J50">
        <v>180</v>
      </c>
      <c r="K50">
        <v>174</v>
      </c>
      <c r="L50">
        <v>58</v>
      </c>
      <c r="M50">
        <v>58</v>
      </c>
      <c r="N50">
        <v>7.8346999999999998</v>
      </c>
      <c r="O50">
        <v>10.666</v>
      </c>
      <c r="P50">
        <v>0.88009999999999999</v>
      </c>
      <c r="Q50">
        <v>1.8165999999999999E-27</v>
      </c>
      <c r="R50">
        <v>58</v>
      </c>
      <c r="S50">
        <v>58</v>
      </c>
      <c r="U50">
        <v>1</v>
      </c>
    </row>
    <row r="51" spans="1:21" x14ac:dyDescent="0.2">
      <c r="A51">
        <v>1</v>
      </c>
      <c r="B51" t="s">
        <v>27</v>
      </c>
      <c r="C51">
        <v>816001</v>
      </c>
      <c r="D51" t="s">
        <v>48</v>
      </c>
      <c r="E51">
        <v>41.660560634600003</v>
      </c>
      <c r="F51">
        <v>-1.0041625646100001</v>
      </c>
      <c r="G51">
        <v>-111782.86540946701</v>
      </c>
      <c r="H51">
        <v>5110267.91157215</v>
      </c>
      <c r="I51">
        <v>263</v>
      </c>
      <c r="J51">
        <v>173</v>
      </c>
      <c r="K51">
        <v>173</v>
      </c>
      <c r="L51">
        <v>139</v>
      </c>
      <c r="M51">
        <v>139</v>
      </c>
      <c r="N51">
        <v>7.1363000000000003</v>
      </c>
      <c r="O51">
        <v>0.61909000000000003</v>
      </c>
      <c r="P51">
        <v>0.94074999999999998</v>
      </c>
      <c r="Q51">
        <v>5.9881999999999997E-86</v>
      </c>
      <c r="R51">
        <v>139</v>
      </c>
      <c r="S51">
        <v>139</v>
      </c>
      <c r="U51">
        <v>1</v>
      </c>
    </row>
    <row r="52" spans="1:21" x14ac:dyDescent="0.2">
      <c r="A52">
        <v>1</v>
      </c>
      <c r="B52" t="s">
        <v>34</v>
      </c>
      <c r="D52" t="s">
        <v>79</v>
      </c>
      <c r="E52">
        <v>44.880555555555603</v>
      </c>
      <c r="F52">
        <v>15.6188888888889</v>
      </c>
      <c r="G52">
        <v>1738686.75799152</v>
      </c>
      <c r="H52">
        <v>5602736.9633479901</v>
      </c>
      <c r="I52">
        <v>580</v>
      </c>
      <c r="J52">
        <v>43</v>
      </c>
      <c r="K52">
        <v>43</v>
      </c>
      <c r="L52">
        <v>38</v>
      </c>
      <c r="M52">
        <v>38</v>
      </c>
      <c r="N52">
        <v>7.8815</v>
      </c>
      <c r="O52">
        <v>12.757</v>
      </c>
      <c r="P52">
        <v>0.99248999999999998</v>
      </c>
      <c r="Q52">
        <v>7.5924999999999992E-40</v>
      </c>
      <c r="R52">
        <v>38</v>
      </c>
      <c r="S52">
        <v>38</v>
      </c>
      <c r="T52">
        <v>4</v>
      </c>
      <c r="U52">
        <v>2</v>
      </c>
    </row>
    <row r="53" spans="1:21" x14ac:dyDescent="0.2">
      <c r="A53">
        <v>1</v>
      </c>
      <c r="B53" t="s">
        <v>36</v>
      </c>
      <c r="C53">
        <v>1662202</v>
      </c>
      <c r="D53" t="s">
        <v>53</v>
      </c>
      <c r="E53">
        <v>40.67</v>
      </c>
      <c r="F53">
        <v>22.96</v>
      </c>
      <c r="G53">
        <v>2555895.5086135599</v>
      </c>
      <c r="H53">
        <v>4963787.9177000402</v>
      </c>
      <c r="I53">
        <v>32</v>
      </c>
      <c r="J53">
        <v>32</v>
      </c>
      <c r="K53">
        <v>32</v>
      </c>
      <c r="L53">
        <v>32</v>
      </c>
      <c r="M53">
        <v>32</v>
      </c>
      <c r="N53">
        <v>7.2008999999999999</v>
      </c>
      <c r="O53">
        <v>4.1444000000000001</v>
      </c>
      <c r="P53">
        <v>0.93986999999999998</v>
      </c>
      <c r="Q53">
        <v>7.2214000000000004E-20</v>
      </c>
      <c r="R53">
        <v>32</v>
      </c>
      <c r="S53">
        <v>32</v>
      </c>
      <c r="T53">
        <v>4</v>
      </c>
      <c r="U53">
        <v>2</v>
      </c>
    </row>
    <row r="54" spans="1:21" x14ac:dyDescent="0.2">
      <c r="A54">
        <v>1</v>
      </c>
      <c r="B54" t="s">
        <v>50</v>
      </c>
      <c r="D54" t="s">
        <v>86</v>
      </c>
      <c r="E54">
        <v>46.421733000000003</v>
      </c>
      <c r="F54">
        <v>12.582437000000001</v>
      </c>
      <c r="G54">
        <v>1400670.47977844</v>
      </c>
      <c r="H54">
        <v>5848191.7256626301</v>
      </c>
      <c r="I54">
        <v>910</v>
      </c>
      <c r="J54">
        <v>69</v>
      </c>
      <c r="K54">
        <v>47</v>
      </c>
      <c r="L54">
        <v>69</v>
      </c>
      <c r="M54">
        <v>47</v>
      </c>
      <c r="N54">
        <v>8.1954999999999991</v>
      </c>
      <c r="O54">
        <v>12.085000000000001</v>
      </c>
      <c r="P54">
        <v>0.99109000000000003</v>
      </c>
      <c r="Q54">
        <v>1.092E-44</v>
      </c>
      <c r="R54">
        <v>44</v>
      </c>
      <c r="S54">
        <v>44</v>
      </c>
      <c r="T54">
        <v>4</v>
      </c>
      <c r="U54">
        <v>2</v>
      </c>
    </row>
    <row r="55" spans="1:21" x14ac:dyDescent="0.2">
      <c r="A55">
        <v>1</v>
      </c>
      <c r="B55" t="s">
        <v>32</v>
      </c>
      <c r="C55">
        <v>6071500</v>
      </c>
      <c r="D55" t="s">
        <v>58</v>
      </c>
      <c r="E55">
        <v>36.83</v>
      </c>
      <c r="F55">
        <v>10.23</v>
      </c>
      <c r="G55">
        <v>1138798.39081519</v>
      </c>
      <c r="H55">
        <v>4415437.3955190303</v>
      </c>
      <c r="I55">
        <v>4</v>
      </c>
      <c r="J55">
        <v>224</v>
      </c>
      <c r="K55">
        <v>208</v>
      </c>
      <c r="L55">
        <v>21</v>
      </c>
      <c r="M55">
        <v>21</v>
      </c>
      <c r="N55">
        <v>7.2450999999999999</v>
      </c>
      <c r="O55">
        <v>8.3283000000000005</v>
      </c>
      <c r="P55">
        <v>0.73926999999999998</v>
      </c>
      <c r="Q55">
        <v>5.8777999999999999E-7</v>
      </c>
      <c r="R55">
        <v>21</v>
      </c>
      <c r="S55">
        <v>21</v>
      </c>
      <c r="T55">
        <v>5</v>
      </c>
      <c r="U55">
        <v>2</v>
      </c>
    </row>
    <row r="56" spans="1:21" x14ac:dyDescent="0.2">
      <c r="A56">
        <v>1</v>
      </c>
      <c r="B56" t="s">
        <v>25</v>
      </c>
      <c r="C56">
        <v>1722000</v>
      </c>
      <c r="D56" t="s">
        <v>57</v>
      </c>
      <c r="E56">
        <v>38.4305555555556</v>
      </c>
      <c r="F56">
        <v>27.151111111111099</v>
      </c>
      <c r="G56">
        <v>3022447.8632367901</v>
      </c>
      <c r="H56">
        <v>4640428.6997982403</v>
      </c>
      <c r="I56">
        <v>120</v>
      </c>
      <c r="J56">
        <v>76</v>
      </c>
      <c r="K56">
        <v>76</v>
      </c>
      <c r="L56">
        <v>41</v>
      </c>
      <c r="M56">
        <v>41</v>
      </c>
      <c r="N56">
        <v>7.2416999999999998</v>
      </c>
      <c r="O56">
        <v>8.4594000000000005</v>
      </c>
      <c r="P56">
        <v>0.91884999999999994</v>
      </c>
      <c r="Q56">
        <v>7.1103999999999999E-23</v>
      </c>
      <c r="R56">
        <v>41</v>
      </c>
      <c r="S56">
        <v>41</v>
      </c>
      <c r="T56">
        <v>5</v>
      </c>
      <c r="U56">
        <v>2</v>
      </c>
    </row>
    <row r="57" spans="1:21" x14ac:dyDescent="0.2">
      <c r="A57" t="s">
        <v>77</v>
      </c>
      <c r="B57" t="s">
        <v>73</v>
      </c>
      <c r="C57">
        <v>1411001</v>
      </c>
      <c r="D57" t="s">
        <v>78</v>
      </c>
      <c r="E57">
        <v>45.6</v>
      </c>
      <c r="F57">
        <v>13.9333333333333</v>
      </c>
      <c r="G57">
        <v>1551051.57134855</v>
      </c>
      <c r="H57">
        <v>5716479.0153268296</v>
      </c>
      <c r="I57">
        <v>497</v>
      </c>
      <c r="J57">
        <v>39</v>
      </c>
      <c r="K57">
        <v>39</v>
      </c>
      <c r="L57">
        <v>39</v>
      </c>
      <c r="M57">
        <v>39</v>
      </c>
      <c r="N57">
        <v>7.8407999999999998</v>
      </c>
      <c r="O57">
        <v>10.336</v>
      </c>
      <c r="P57">
        <v>0.95033000000000001</v>
      </c>
      <c r="Q57">
        <v>1.0057E-25</v>
      </c>
      <c r="R57">
        <v>39</v>
      </c>
      <c r="S57">
        <v>39</v>
      </c>
      <c r="T57">
        <v>4</v>
      </c>
      <c r="U5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0CC-9C2A-4867-8A70-62ECDFCFF810}">
  <dimension ref="A1:J6"/>
  <sheetViews>
    <sheetView workbookViewId="0">
      <selection activeCell="C1" sqref="C1:J3"/>
    </sheetView>
  </sheetViews>
  <sheetFormatPr defaultRowHeight="14.25" x14ac:dyDescent="0.2"/>
  <cols>
    <col min="1" max="1" width="4.625" customWidth="1"/>
    <col min="2" max="2" width="10.25" bestFit="1" customWidth="1"/>
  </cols>
  <sheetData>
    <row r="1" spans="1:10" ht="15" x14ac:dyDescent="0.25">
      <c r="C1" s="75" t="s">
        <v>96</v>
      </c>
      <c r="D1" s="75"/>
      <c r="E1" s="75"/>
      <c r="F1" s="75"/>
      <c r="G1" s="75" t="s">
        <v>98</v>
      </c>
      <c r="H1" s="75"/>
      <c r="I1" s="75"/>
      <c r="J1" s="75"/>
    </row>
    <row r="2" spans="1:10" ht="15" x14ac:dyDescent="0.25">
      <c r="C2" s="75" t="s">
        <v>102</v>
      </c>
      <c r="D2" s="75"/>
      <c r="E2" s="75" t="s">
        <v>103</v>
      </c>
      <c r="F2" s="75"/>
      <c r="G2" s="75" t="s">
        <v>102</v>
      </c>
      <c r="H2" s="75"/>
      <c r="I2" s="75" t="s">
        <v>103</v>
      </c>
      <c r="J2" s="75"/>
    </row>
    <row r="3" spans="1:10" ht="15" x14ac:dyDescent="0.25">
      <c r="A3" s="72"/>
      <c r="B3" s="72"/>
      <c r="C3" s="73" t="s">
        <v>95</v>
      </c>
      <c r="D3" s="73" t="s">
        <v>97</v>
      </c>
      <c r="E3" s="73" t="s">
        <v>95</v>
      </c>
      <c r="F3" s="73" t="s">
        <v>97</v>
      </c>
      <c r="G3" s="73" t="s">
        <v>95</v>
      </c>
      <c r="H3" s="73" t="s">
        <v>97</v>
      </c>
      <c r="I3" s="73" t="s">
        <v>95</v>
      </c>
      <c r="J3" s="73" t="s">
        <v>97</v>
      </c>
    </row>
    <row r="4" spans="1:10" ht="19.5" customHeight="1" x14ac:dyDescent="0.2">
      <c r="A4" s="76" t="s">
        <v>99</v>
      </c>
      <c r="B4" s="74" t="s">
        <v>100</v>
      </c>
      <c r="C4">
        <v>0.26700000000000002</v>
      </c>
      <c r="D4">
        <v>0.20499999999999999</v>
      </c>
      <c r="E4">
        <v>0.26400000000000001</v>
      </c>
      <c r="F4">
        <v>0.21199999999999999</v>
      </c>
      <c r="G4">
        <v>0.30599999999999999</v>
      </c>
      <c r="H4">
        <v>0.26300000000000001</v>
      </c>
      <c r="I4">
        <v>0.27100000000000002</v>
      </c>
      <c r="J4">
        <v>0.251</v>
      </c>
    </row>
    <row r="5" spans="1:10" ht="17.25" customHeight="1" x14ac:dyDescent="0.2">
      <c r="A5" s="76"/>
      <c r="B5" s="74" t="s">
        <v>13</v>
      </c>
      <c r="C5">
        <v>0.217</v>
      </c>
      <c r="D5">
        <v>0.247</v>
      </c>
      <c r="E5">
        <v>0.17699999999999999</v>
      </c>
      <c r="F5">
        <v>0.17100000000000001</v>
      </c>
      <c r="G5">
        <v>0.218</v>
      </c>
      <c r="H5">
        <v>0.22900000000000001</v>
      </c>
      <c r="I5">
        <v>0.26100000000000001</v>
      </c>
      <c r="J5">
        <v>0.20599999999999999</v>
      </c>
    </row>
    <row r="6" spans="1:10" ht="24.75" customHeight="1" x14ac:dyDescent="0.2">
      <c r="A6" s="76"/>
      <c r="B6" s="74" t="s">
        <v>101</v>
      </c>
      <c r="C6">
        <v>3.6509999999999998</v>
      </c>
      <c r="D6">
        <v>3.5790000000000002</v>
      </c>
      <c r="E6">
        <v>4.0289999999999999</v>
      </c>
      <c r="F6">
        <v>4.0439999999999996</v>
      </c>
      <c r="G6">
        <v>0.51</v>
      </c>
      <c r="H6">
        <v>0.50600000000000001</v>
      </c>
      <c r="I6">
        <v>0.51500000000000001</v>
      </c>
      <c r="J6">
        <v>0.53400000000000003</v>
      </c>
    </row>
  </sheetData>
  <mergeCells count="7">
    <mergeCell ref="G2:H2"/>
    <mergeCell ref="I2:J2"/>
    <mergeCell ref="A4:A6"/>
    <mergeCell ref="C1:F1"/>
    <mergeCell ref="G1:J1"/>
    <mergeCell ref="C2:D2"/>
    <mergeCell ref="E2:F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2 8 5 0 6 E - C A E 9 - 4 7 8 0 - A 7 1 0 - C 7 A 0 F A 3 9 3 1 B F } "   T o u r I d = " 6 8 1 4 4 e 9 7 - 9 9 1 9 - 4 c 7 c - b 0 7 8 - e 1 c 0 c f c 1 e e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F e c S U R B V H h e 7 X 0 H Y F v l u f Y j W d 5 7 7 z 2 y h z O d H Z K Q s C k U C m W U c u m m g 5 Y O O m h L a U t b a G 8 H p b v Q Q s s q U H Z 2 4 s S J H S d x n O E k n v H e e 0 u y 5 P 9 9 P k m J 4 n j I K 7 H z 3 w c c S U f S 0 R n f u 5 f m P 1 n t / Z j m 8 H T V w t j X D 4 O p H x 4 u G n Q b L p y S R m P 5 c 9 V p 0 W M w w 9 v N L F t 1 6 O j l 4 8 X Y l N J r f T Y y n C D 7 e / t V u N x 6 p 3 U L k J W d g 4 a G B m i 1 G v Q Z j Z g x Y y a q a 2 q Q f S g L s b F x M B g N c H Z 2 h t l s x p Y t W 1 B U W I D 4 h C Q c z z 0 G d 3 c 3 R E Z F I S k x A f 1 m k 3 W P j q O j o w O 7 9 + z D p o 3 r 4 e n p q b a 1 t 7 e j r K w c l Z V V m D d v L o K C g u T 3 d T C Z T H J N N H K s j X j r 7 X e x Y f 0 6 9 M s l q 6 i q x u Y t m 7 F 9 6 1 a 8 8 I 9 / I j I y A p / 7 z K f x l a 9 + D V s / / A D X b r 4 O O 3 d s w + P f / w H m z Z 2 D n b v 2 4 D M P P Y C w 8 H C E h o a q f V 4 J 8 G 6 3 9 2 j h 6 W J G Y a M z g r 3 M C P I c / T U c i C q 5 H t X V 1 Z g 9 e 9 b 5 a z o Q + t 5 e a L R a u L i 4 q N f T n q C c d R q U H / o 3 V m 7 + O M 7 m 7 k d f n w E 6 I Z 6 U l H k 4 V 1 q M w P g 0 u J g a c T j 9 f U T G z 0 R o o A 8 0 p l 5 0 9 3 s h M C g E F e c K g O A l 6 q a s S d A L 4 T l 2 O b R y E T V t 7 T B 5 e 1 m 3 k H B l m x B T b 0 8 v X F 1 d 1 b Z e u e B u b m 6 y f y 4 2 s / x L C g e M x j 4 5 d h 1 6 9 b 0 4 f i I P 8 X G x y M k 5 h u u 2 X C u L + 1 J i d w S d n V 1 4 5 5 3 3 c M s t N w q D 6 U N m 5 i G s X r 0 S X r I Y O j o 7 L c R V U Y m A A H 8 0 t 7 R i 9 a p V + P z D X 8 I f / / B H P P r o 1 / D X v / 0 F n / / c 5 / G r X / 0 S B w 4 c x P L l y / C j H z 2 J 2 2 6 / H b N n z c S p U 3 n w 9 P L C r l 2 7 k J u b i 5 X y / U / c e z c 8 P D y s R z A 1 0 N y t F a a q Q Z T f + I i q v r 5 e X d M 4 u T e 8 3 0 O h o 6 M d 3 t 4 + 6 v m 0 J y i d k w a z Q w 2 o L T + L v b t 3 y W L s x 3 W 3 3 I 3 e 7 n b o P I J g c g 1 G k k 8 L P t i 6 D X 6 + P v D 1 9 U V B Y R H a 2 t q w d v 1 G x C U k w 8 u l z 7 q 3 4 U E O T K I x 2 0 k Q r d Z J S R w L n x w 9 K N F 0 Q l j + / v 7 W L a M H j 6 m 1 r R V 5 p 8 4 g J i Y S 7 R 2 d c B F J 6 O v n i 2 C R S g P R J 8 R G g l m 7 d q 1 8 1 7 p x G N T W 1 e H k y V P y T D 4 s p 0 l p u m h x K t L 3 7 s f 1 1 2 + 2 f G g U M I r 0 1 u v 1 6 j g q h M B D g o M Q c g U l 3 F B o b W 3 F 8 e M n 5 D q t G f L Y D A a D k k 5 1 n U L E e l k f V 4 P K 5 y H S 1 s g 1 L m e i 0 f a j z 2 Q 5 e R e d Z T t 5 y / w I A w J E a p P g L I v f d o E c P / 3 G p l Z 4 C L c 3 m / p E n e o Q F S p Q L n q b 4 v i U K s 4 6 J + s n H c e u 3 X u x b u 1 q R V R j x V / + 9 o J S L x c t W q g 4 q b u b K + o b m h A q C 7 W 4 5 B y S k h J R X l 6 B 2 J h o d D / 7 C z h 9 5 i v o E k I O i A j H v 1 5 + H Y u X L M W M 5 D i 1 L z I I g 0 h P k y x 2 v U G v O H R 5 W R m W L l 1 s k c q y s L j Q T g n x + v v 7 C o P y Q b i o f B Z m M z J B U D K X y f 6 o h s 6 Z M 0 t J b y 7 K y s p q R E d H K m n H b V M B X C u v v v I a b h a J 7 + l 5 Q R O x g Y y B K j z R J z y 1 q s 0 J T h / 7 1 L d / q L Z M Y 5 B o z E I X / C P M / R p F J j x J T 5 d + J A T 2 I c R 7 7 F L E B n L + x q Z G W W w m p K f v R c m 5 U l l M Y Y q 4 u M j 8 / f 2 s n 3 Q M v G F l p e V I S I g f M 3 d u b m 5 G S 2 s 7 a m q q U F R U j I M i e U w m M x r q G 3 B C p M q s W b N w + P B R V F Z V i S Q I h l d 0 H L T C A J w P 7 I U u N B y 7 M r P R 3 d W B w q I S d H f 3 o l Q I r 7 2 9 T Q i w U t Q Y b 3 R 1 6 7 F P z r W m r l 6 e 9 2 C 3 M I C l S 5 e I J I x C Y G A g C g u L k X v s u J L 6 b k L I B M + F d l q f / J F R 8 D k l U k 9 P D 4 4 d O 4 Z E s R N 5 r b q 7 u 5 X t R S L y 8 v J E d v Y R O Z 8 W t R 8 n J 9 2 4 m M x E g M d d I Y S e k p I s x 3 M p s y Q j 6 J V z o n q f W e q C e e F 9 V 4 e E s k H M l / N E Z Q 8 P Z 7 P o 0 2 Z E + P Z B z K s x Q 6 v V i X o n F 0 3 j h F 6 5 m B 7 W B a S X 5 6 4 i 9 k 0 i u U a D H r G v 8 k 6 d x p I l i 9 T r m p p a B I l U o W 3 l C L h I 1 c 0 U W y k t b b l a h C a R l D o l S e R a y M X g 4 q Z K 2 t r e D n 9 R d 6 m u c i G T C f T L f 1 u 3 7 Z A F n o T Q k B A c O p Q t i y d R F o o R 4 R G R S i 3 2 F d v g Q G Y m V q 1 c o e y 8 f w v H / s R 9 d 6 v f 5 4 K r E 3 U w 9 / h J J W W p w t F 2 y z 9 b A I P e I P f C h N T U h T h w M F O + G 6 e Y D z m 6 j 4 + P Y i Z 7 9 u z D + v V r l O Q j q D z w G t L B c v p M v v x m m t p + O U G p s y 8 9 A 6 5 y b 3 1 9 v e E j T C V W j n 0 w 8 H h P 1 j j D z 1 i E g t 4 U b J q h v 7 o I i j z e k Z N J D u 5 T n i B 3 I b S x y Y X x g 1 L E I C r V 2 b P 5 y p t G j 1 x V V Y 1 a x D 4 h 8 Z i b F K o W G m 0 r S j / C 1 9 c P J i G I N n l N V Z O S h y p X d H Q U w s J C E S w S a C R U i a Q 6 m 1 8 g i 9 + M 5 c s W w 1 k Y Q b v 8 J j k w / 3 S 0 v W T B O 4 J j O b m I i 4 9 V k m w w a U K J x P P x 8 / M b V I 3 j e Z H L h w g x 2 4 P f K y w o x P w F 8 6 1 b x o d D I j 2 W x x m s r 4 Y G j + f w 4 S O K C V D 6 8 h 7 R Y z u c Q 2 J n v i v S 4 k T 1 A x 1 R L l c X Q b n r + t H T N z K J O I u d Z T R r l J t 1 T l g f f J Q r / f K B E o K 2 k 7 t I F 7 q z 3 c T I t + j i G n V T y P l L q p r g 4 d Q n K m a z 8 s y t X L l c 2 U G V Q n S U B n R / c x F T A h 0 5 c g w L F s x 1 y N v W 0 t K C v e n 7 c c v N N w 6 q x j i K F l l 8 n a I C k 5 g d A R 0 n S 5 a t w I O f f A A 3 3 3 w z H n v s 2 w g U G / S J H z 4 h x + 2 K j A O Z S n L N m T 0 b X / 3 a o 2 h s b M I 3 v v 4 1 d T 0 W L V q E d e s 3 Y N f O H X C S e z c S s k q d E e T Z j z h R 9 d O L X J V W s i 5 J b 3 1 3 a G z d t h 3 r 1 6 0 d l P h r 2 p 0 Q 7 j O 0 1 7 C 7 s 1 N M g n Z l r 1 8 1 c I S Y C B I T 0 W P U 4 n T d 5 d f T e 3 v 1 i I q M x M Z N G x A q k o W e R x K D h 4 e 7 W u Q k r j O 5 h 0 X i B C E 6 K g L r 1 q 0 W j h k k 9 t B M 3 H j D F i W V e N P J O f n Z t L S l D h E T Q T f + 9 d d t g Z P O B Z 1 d 3 S g q K V W 2 E d 3 6 B j F G a 2 r r l A 1 6 + G i u + n z u i V O k B p R X V K O l r R u V 1 b V i L 5 U o u y k s L E x 9 x l F 8 4 h O f U I v O 2 G d U 5 9 k n t q i 3 t x d e + t f L 6 n y y s w + L h H Q S V c o M b 7 G p q E Z / 7 / E f K P X w 0 5 / + D H 7 x 9 D P W P Q 0 P b 6 G H J N F C S E g b U / Q O E R P V Y o P e q I 4 j p 8 I Z B 0 W q 0 X y o b H N C b p U L Q r 2 H J i b C w 8 s L Y e E R V 4 + E c l T d G w j a X c t i 9 P B y H f r b 5 K 4 W 9 7 h J L W K L r W Q h S t o q l k e L O 9 3 m R q c 9 w 9 c D Y 0 p N T U 0 4 L j Z H 5 O z 1 C P r a T Q h 5 d a t 1 f x c j N / c 4 q q p r s H r V C l E L C 7 B s 2 V J R n 1 p R X H x O u d p p 5 y x c O B 8 x M d H W b 4 w M E v K e P X u E Q N f j r o / f i 6 9 9 7 a t 4 6 a W X c N f H 7 k b a m g 3 4 2 p c / p 4 i 2 p L h E B S v / + N z v 8 N V H v 4 n v P / 4 9 X H / D j b j l l l t x 7 7 3 3 4 M 0 3 3 s D H 7 7 5 T e T l H A 5 v j h b Y H n 9 r s O 9 q C B 8 X O 2 r h x g 3 r N a 8 z H 9 9 7 7 Q H 7 3 e p F K 1 m s t 2 / t l + 3 B o 7 d V A J x 8 f 7 n 7 a w y B 0 s k + k G I m 2 s 6 M V 3 j 6 W 8 E V i k B H x g Z f + V p d e m J j O D J c h h P t V 4 e U j b A t 7 t K A K E R d o k k f r h k H w 6 m v / w d + e f 1 5 0 e z 1 + + + z v s V Y W 5 L v v v Y 8 e W a A d H V 3 4 z x t v 4 Z l f / g o f v f 2 j u O 8 T n 8 Q 1 1 1 y D 2 + / 4 G G b M m I E I M c R t 6 O n p R f q + D M T M u x a z w s U m + u i 9 6 B s i i E v u T z c 3 b a z S 0 n I V s a + p q c O S J a n K 6 0 R P 2 Q F R k 2 w q F z n + 6 4 d q k V H Q g i X x v m o b F 4 l Z / i y L p R M Z G Q e V 5 2 2 W q F W 3 3 3 4 b K m t b s X 7 L r d i / Z x v W r 1 6 G G 2 + 8 X r m 0 H 3 r o f 3 D q 1 C k V p 1 q / f j 0 y M z O V f e Y m 6 t e a N a u U u z w 6 K u o 8 g Y w V P C 6 C q m t H e w f c R U L T y W L b H h Q U g P Q 9 + 5 C Y l G j 5 L e v 2 4 d D U 6 Y Q g s Y + H A y V P X Y c W h 8 t c U N p s 0 V C 4 f 1 d X d 6 x K 0 C P E u R G h f i 7 K O U L i 5 p / t X F 0 Y + J e n J K z B k g C u K h t q r H C T C 7 N a L u R Q + N k v n h H V y l U t 8 F / 9 7 6 + R l Z k h C 2 2 T S J A q v P X W G 8 j L O 4 N f / v K X + N x n P 4 t 7 7 7 s H r m L f 3 H j z r f j H C y 8 g w P + C g b 9 v 3 w G R K g u U 4 e / h b v E Q 2 m A w G t U j A 7 J d X V 3 q O R f X j h 2 7 l D f w 5 p t u U D f W 3 u 7 p F g J d 9 5 O j e P p a M 7 o 6 u / C n U z 4 w i D r 7 2 s N z 4 O 7 u I Z L w u P L m 8 f c i I 8 K E w z u h W 9 Q 8 P z 9 f R E V F W v c y O h w / c R K J C f H w E h V n I t E p N g i d E S R c P q + p q R F m E S 0 S N R 0 b N q x X 1 4 I Z E J U t T t C L V D G I e u / t 1 o / Z Y U a H P L d 6 + f y J a h 3 a e g b / 8 L J Y I 7 x d L Y R o N B r U d b Z d 6 5 b m Z v g H B K j n N v Q Y R L r K o 0 n + 8 X D p P 3 8 M V 4 2 E G g / 6 Z B G W t 1 q M z s F u T m d n N z 7 5 i X v V o v / C 5 z 6 r P H L M x V s n B i x t o S W L F y k P 0 c N f + B y e f P J J r F i x Q i 0 I Z m Z E R I g o E p D r H j q c g 3 o x t o 8 e O Y y m 5 h b l Y G D s 5 e j R Y 0 J E 3 X h 2 b x N 2 n 2 1 H k l e n 8 q D V N z a o O N P N N 9 + o o v F 0 2 8 u e l K S k 7 c S g 6 / 7 C D n z z 7 j T 5 n T A E d J 7 F 1 + 9 c j D Y 5 v h M n 8 p A y I 0 U F T 2 N j Y 9 T 3 T 5 8 + q + w X x n k Y 7 / H 3 D x D O q w 5 P c e 2 B A o c C w b a N i 7 1 D p B x j X b N m z r B s n E D Q t q P q x w D q z p 1 7 l I e t V u w 5 S q / q d i f E h v v h Q I k L u m Q h k z h M c s + S Q 0 x D q n b 2 5 3 O q x h l F j T q V j j Q U G r q 0 C P A w w 8 3 Z I u 3 J v G x w d 3 e X a 9 0 h 1 9 B V q a K U V m L q K b W v o x e o a B U m 2 G u G h 9 N V 5 j a 3 h 6 u L B u k Z p b h 2 b T z 0 x n 4 h G k Z d L B h K c + A N 2 J j s e I L s a E D 3 M b l t U H A I G o S o G u r r c e 2 1 m 1 Q u 3 5 n T Z 1 T 8 K b 3 S A 1 X t J t w z s w e L l y x S N 5 W q U H N r B 5 I S 4 0 T t q 0 F C f D x 2 7 d k r E q k T r b J P u q x 5 g + f P n Y v 0 / f s x T x 6 5 7 Z M v V K F P 7 L r M J 9 L U I m C O 3 5 Y t m + H h 4 a k C 1 D 0 9 X S r 4 y 8 R P n v e i 7 x 5 E z k 9 W q m P l Y q 6 r a x B i P 6 S S Q k 1 y 7 e j i T 1 t u c X 5 M t H Q i C g o K R G p G K a d A f n 6 + 2 I Y x F y W k Z p a 6 i 5 p 1 s S p H 0 y o 1 2 g g f k S y 5 V c 6 Y G 9 6 H W l H l q k S K 9 Q r R J Q a Z Z L F r l S R r k O 0 j g d 7 e x C A z A o d I r D W L u k y V m c y p t 7 f H k r M p x 8 v X p d X N a N c L 0 7 N + 9 q q D i 1 z t v r 5 + O P X 3 o a i w T r i P c J p + P d y H c e r 5 u 4 u B 7 K C n c L T w 8 f H F r b f e j N W r 0 r B p 4 z q l d p W V l a K u t h b h Y a F Y v T I N 3 7 x t N q 4 P q 8 G C B f P g K Q v X X W 5 W S A h j S / 1 I + 8 E h / H 5 3 L e q E C C g t G G z U C i W c O 1 e q v H 5 H c 4 5 h c W o q j u X m C v G 8 i 4 O f i k T W E y v U b 9 M Z Q Z t s 1 Y 9 z 1 L 5 q 5 T e D g 0 J w 9 F i u 8 t q 9 8 u o b 2 P f t V G z b v g v v v P s B C g u L c C g 7 G 8 u W r 8 D G j d e I v R a P p U L g j M 3 Y E x M D 3 P w O P Y Z 9 p n 7 s T T 8 g 2 7 S y b b d 6 3 K o e h b H t P 6 A + n y X S m M 6 a 8 s o a 2 f 9 R 9 d 7 B z M P q s 3 S y 8 D X j Z P T + U S r Y k F + n u 4 S Y C E q h o + X O 2 F P o i h Z R B / c X u 6 C w X o e l c Q b E i 1 3 c 0 K l R z N M R Y i J T m R f R p 4 i J a t x g 0 I r k I v E 0 N t S r Y 9 S J a k 9 V l B I t M T o Y q U m + V y 9 B U S I 5 i / 7 m 5 O K M x l a 9 6 N 1 a v L e 3 E t 0 W U 2 V Q 0 O C 0 O p Q m H L x h X D A E j V 3 G k l a k L c P 6 d W t E R V y u p B F j L h u u W a e 4 t D 1 m p i T i n / c F 4 Z m H 0 h A U 6 I f r N m / E 3 N k z 8 J F b b 8 G i R a l Y u 3 o l 1 m y 6 B c 2 I x F + L 4 1 A e t A n 1 o j r R R c 3 f 2 r l z N x a m L s D h e 3 1 l g W l U S U m v v k f s u V S 0 t 7 X j m m v W i x R s w 9 x 5 c 0 W a 9 c P d w x t L l i x B R k a G O q 7 k p E S l Y j K R 1 R 4 U 9 A 2 N j X j p X / / G H X f e p b I 1 9 o q d + M S P f i T q a g u e f v p p W Y T O K h G 3 V 2 / E i y + + h K 9 / 8 9 t C 8 O + o 7 9 A j + o z Y n i d O 5 S n J R 5 X v z J l 8 J T X 5 u 7 R T C o R A K k Q d H w l U w e g i Z 7 a C s 6 x q Z s X 4 e Y i d 5 a C 3 b 2 m M E e 7 O l s 8 O 5 6 D q F v v W T 1 R l M h Y v L 2 9 1 n P a 4 6 g h K 2 2 e w u N D l 2 t y 4 I R a d P W a s S o u B U d j O j Z u T L B 8 a A k 2 i R z O V Z L I R L t K C 3 j u q Y g N B d Y 1 c b y B m z 0 y G S e w f m w e M j 0 e q f W A O W 4 c d + a 7 I r X b B l / 9 1 A m l B r V j r U 6 p c 7 l Q x 0 9 M z V E k J n R 1 O s + f I N 0 1 Y v 3 a V i n n N n T M D 8 + f N w c k T J 8 Q W D E N k e C h u u G G z S P S z i I m O w M f u v F 3 9 F k G J U d / Q q I L O N n A x 3 X L L L b L N q D I e v v u 9 x 9 X + m J + 3 Y c M G J C U l y T H s V c m z n / 3 c 5 1 X g 9 u E v f F 4 F l 1 m b 1 d z S h u u u 2 4 I H H / w f k X 4 B 2 L F j t w p 0 8 z f 4 m Y q 6 F p S L + j Y S I v x M K t Z k 5 V c K r q K J J A U Z s D D K q G y j g W h v a 1 I J w E S U v 8 n h 4 L 6 7 E P 5 w O Y Z X h Q 3 F J O / D R y q x P D U U b 2 4 9 h 5 u u S 0 G f 6 L c 1 d e 1 Y M C c M R q M J R 0 7 U I d D f D R 2 d R j H M T Z g 3 M 0 i k U T 9 a O 4 x w 9 b Q E R e n t W x m v V 0 4 K F 6 f J u S w k B J W r d v q s S I Q 5 q l Z p r N h Z c L E k 8 3 I 2 Y k m M Q d Q v I K P U E + s S u h Q R U s 3 q 6 u 5 S 9 h j V t k a R K h X l F U i e k a w W O Q m j z 9 i n n B U 8 v t J z Z a i q q U X k z J W I C b B w f 4 K L / N C h w 1 i 8 O N W h N K f R o E w I R 9 t T j 5 P H j 8 m q N C N 1 4 U J 0 i o Q 9 3 R 4 F T y 9 L G G A 4 8 B j X J l 5 M V D b Q r q p u 0 y E u o E 8 R F + 2 g l 9 7 K w K I V G 4 U Y z f A T V X 8 o T y H z E + 0 J i B 5 A 2 p g D t Q g b r g o v H 1 O J d E I c V K m c 5 I I G B n n B q D e o S t 6 Q A D e l 3 5 / M b 8 G 5 y g 4 s W x C K p u Z u 2 W b G j o w q L J w f f l 5 n 5 k W N D T C h q E E 3 Y i x j r K A 9 s 2 9 / B p a L u k c 7 a T x 4 7 u f f E o P c g N a K X H z w 8 q 9 F 8 q x G + q 5 t q B A b J d i 7 H 6 / 9 5 0 1 U 9 v r g Z z / 4 B n 5 z O h Y P X 5 + M h z 7 1 W a x e v R o z Z 6 Y o D s 2 M e R Y 2 u r u 5 I y v r E F p b W l W y 7 0 y R i O F y 7 R h U b e x k z M W M d 9 / 7 E L N m z h T 1 T a + C u j W 1 9 S q j Y T A c y z 2 h b E N H I c o 2 Q u X 3 4 u N j E J + Q D D 8 f T 2 V n V r R 5 q I D u S K A 9 d a 5 J p 0 o o e A / t Q U 8 g 8 z Y r R X V k 9 U F F i x Z N 3 c 4 w u w S o 4 C 0 Z q T 3 q 6 2 r Q L 3 b d 4 a I e t Q 7 o g W S 6 G K U 0 7 S U S m M 3 b N x B X T 6 a E n J t V G x o U 9 u / z O a P p x 0 / W Y r Z I M B t 4 s V f E j Z y m M l 4 U F B S q R T l f 1 J v x 4 I 6 P 3 Y t H v v U E 8 v N y 8 N 8 3 X s U T P 3 8 O O l M H d u 8 7 i A / f f R M d T v 7 o n f 9 p 3 O 1 / C G + 0 p + H A D 1 b g 9 t s / C k + R y C / / + 0 X r X i x S k 4 u D j 5 V V 1 a I C n h L b R 4 s t m z e p 7 R 0 / / C b W G T + C j 7 j v U 4 6 K w v w z K o 4 1 b / 5 8 V F d V K U O d M T l v s S l W r F y J v X v T 1 f f o G d y 0 a S N 8 v E Z m H G f r d J g Z a l H B q O Z R a j D o W u + A Q 8 E e g Z 4 i 3 U T N s 6 G 4 g X E r s R u F 0 A Y D 1 w J t L 3 v w O r Q 0 N 6 l Y H r 1 4 P U J M r F S u q a 5 E e I Q l k G 6 r x B 6 I / w v s 2 o F e v s X R I 2 c l j x e M H 5 0 4 f g I r V 1 m 8 c P Z g w F J F 4 w c B H S 3 L H s 8 8 7 9 5 u 1 z u h q s M d 3 X p m z c s i 6 O 5 H u J 8 T 6 t r M C P J 2 U q p N U m C v G O c 6 5 S a n B E p b s Q I e s l D Y K m A o M P b F r A 5 m w R M 2 Y v v d 7 / + k i i i p 8 q x a t V I 9 6 k V V N I t a y c y N v X v 3 q r L 4 0 t I y 1 N f X w U M W 3 J o 1 q 0 W t t H g G 6 Y T Q y u J 8 f d t O 9 R u f f u i T a r 8 E J c z + f R l Y t 3 4 1 W r q A 0 3 W u o s Y x 3 t O v e o S 4 O I n m k L M D I b O v U 4 6 T o T A / s g 8 h X h Y J x U x w R 0 C i k v 9 x T f L g K i O d J Z R I V P 9 o 4 x K 1 t T U I C 7 P E G O 3 x f w R l h w h f E 2 a H D u M G H C e 4 D n i / m J N H e y T O W m d j U x 2 a u 7 Q o a X I W l Y X l J Y P H Q g x 9 Z i E 4 C 9 e m r b S 3 e H B d 3 g Z K 3 d T I H r g 5 a 9 V v d n Z 1 q b S h 4 c D m J C 4 u z i P a S c y E f + / 9 D 3 H b r T d b b T E L 4 d k I 0 P Z o g 7 N w 9 d 7 9 u 7 G 1 T y f c X h Z k R L h S I e k U u f G G 6 / C P F / 8 l q p 4 v / A K D R R 1 2 h 2 9 I D L I z d i l J E B k V g + O 5 O Z i 7 6 W H F W I Y D G W O 3 0 R I A H i 0 o 3 S j l 7 G G p O 3 O x V u h a m r E Q l F I 9 Y p u y i t v V 1 X I f R i d P r 3 K E D b G I x 4 J u v Q m t 3 R c n v a 7 5 0 S G s / 3 G 2 q g + i K r F / / w G 8 + c Z / 1 a J r 6 t I g p 8 p F J X c e r 3 b G 0 U o 3 l R U w E D Z i I u i M 8 X M b W t L 4 u G m Q c b Y W q 5 7 I k k V o 8 S A W F 5 1 T 0 m c 4 M G Z 1 8 t R p s R t 6 c C A z W 4 j L D R k H D 8 l x a n B A H h t b O p F 3 + i y C A g M Q G R G D r d v 3 o L K y 8 j z x D H y 0 w U g V a c M W h I W G q q y T m M h I 2 V + W i n W 9 I / b Z s q V L V I C 7 u L Q C J p 1 I A o 9 I + A d H I C g y G Y X F J U i Z s 0 R s I e v O h k F L j 3 b M 8 c R j l c 5 K s r X 1 X P g + n 1 E q k p i Y F k b C I h g H 9 A 8 I B J u 0 2 P B / E s o O G 5 J 7 J y w O 9 e i / z y K v o h N b v 7 X E u u V S P P V 2 I Z Z 6 V S J l 0 S Y U N A y + U t y c + 7 E 6 f n C 7 j p k O 7 G b k F 5 a A n M q L 1 Z t g a i a t Z 6 F x D 0 V H U x W c T H L T + 8 W + W J S q g s n 0 8 j H e w 7 o m p h P d t G U z a u 6 9 E Y E v v q 1 y B + + 5 5 x P 4 0 x + f w / U 3 3 o T c X N Z b p W L P n t 2 i 6 q 3 C N 7 / x D W Q f P o L f / u Z / 8 Y c / / B H 3 3 H u f y t T 2 8 f F W i 4 / G O + N W 9 j 0 X C K q 6 7 2 7 P w J r l C + A r a i C b v T Q 2 N a F J J F 1 D X T 2 W L F 0 M V 3 d P p B c N L 3 U v F 6 L 9 z Z g R Y k R F 2 T l E x 8 b D a D C g s b F B V T P b m r M Q f M 7 z b G l p n p 4 E l R B g E q P V p D i 6 o 8 j M r 0 T a j C h 1 w 4 f C a P r y j R d U h 5 Z 9 7 w C e u m c 5 z E 7 D u 8 6 H O y 7 a M U 5 O W p U e t F T s q 5 / d f 4 1 S v b x F O v k Y i n E m L x e n T p 7 E d T f e j D O n j q s Y E f v + e X h 4 o b C o U J V j k N P W i c 2 T J C q o Q W w r Z g H 8 8 l e / x h c f / g K e f e 6 P + M 6 3 v 6 X K K 0 g A 2 3 f s V B n o z W K 0 M 5 7 G O i 0 a 8 M H B g U J A f c q L y R h Y R 1 c P R R S 6 T K 6 I F O p m j h z z 3 Z a m z l I E N x D M / m D W R 0 l N N 1 w i 0 p Q r f y q A M a q U I I O S T I w P 8 r g G i 0 P Z E m i n F U F 9 8 x + 7 8 f c v r M P C y A t 2 j q 3 D E c E T o R H b K i I / r 0 4 4 p I h 9 q j r E d 1 / a K 4 t t r T y T x S c f 5 O e M 1 u 9 2 C X e d H e O B 5 O D x u c p 5 L J l l L i p 3 b G 6 Y g e t J x U c G g h n P R y p d 1 P t D Q d b 4 + f d T o w w I H C Q 4 O R C 9 R h M y z l m I k 5 L W X W d W 6 T J s Y s P Q g I e z C T 0 1 O Q h L W I g Q 1 3 Y c y j q I T R s 3 q N + i O 5 g q G j O 9 m U 7 k 4 + 2 J N W v X w G 2 Q I L M 9 2 F O C k i h S 1 D e b L U j Q i O f i 4 y M 5 O B 9 H K o K k Q 6 a Y r u / W k Y m J 5 8 e f c 5 O 1 3 W W n 9 Z I O d f K m o c 9 y 8 Z j 1 Y A u L j B V + m j p 4 9 9 e L B G L r A V k r s 2 c q x m Q L w N v O l Z g 2 B M U i w M q m T s y O H H s g 1 A a e M G 8 9 H 6 k r m 3 p a c C C D J R l r l X E 9 W n D h 0 z l g f + M O v v E U N t 3 z b Z z Z / z L u v + c u u f E m W d w 6 m E Q C n K r z Q F u 3 G e 6 u W r G J Z F G 2 9 i H A v Q + e s j o O b P s 3 1 q z b j J P H s x G 9 8 G a R Q P 3 q h q U 5 6 M 7 P E U J l m c N g M M l + e N 4 R f h r U d 2 g Q 5 V Y L n b E F 8 e y 6 Z P k I 3 n 9 / q 3 B g J y x b t g R n z h S o I C 4 N c u Y Q e o i E s n m 5 7 M F a L S 6 2 O X N m W 7 e M H q d q d K h t H 9 y 1 P R j 6 D X q c O C u S M c B N J K W X E C 0 9 j i b E h H u h o U G k i Z c 7 v N y d 0 N 3 Z A 6 2 z D p V V H W L z e U A j N 0 v j 4 p j 3 z w a D v h d + X j q s T D A p T x + l 1 f H c E 6 r d G i u O P T 3 d l d Q N D A q a H o H d J d F 6 + L r 3 I 9 j H c R V v O N g W D x + p i n C h M L O Z h j b L G m y F b j a O a z O u 7 T m w P d K L X W W x X n i P z z q q j i P M u w + d 7 a 2 q t J y x m c 5 u A 9 w 8 f b H 7 v Z d Q X 5 q D u O h Q F X z u b y 9 B a 1 M d T m V v E x t n G b w 9 n d H e 3 o L s P W + i v a E E A d H z E B / M r r Q 6 / O M f L 6 q g K f s s / P Z 3 v 8 f y Z c v w 8 i u v q y z z v 7 / w E j z 6 W + E V k i B G u e V Y 7 P H k a x n Y n l u K t J n x F q b i 7 C H H 1 w x d f 6 8 6 / + a W F t n e j 5 U r 0 p Q 0 Y a P M A x m Z i s A o h R j M P S 1 E F h J y o X k m 1 U N m v b e 0 t s k 1 k G 9 r t M o r R 4 7 N 8 h R f s a v O n C 2 U b e 4 i 7 d x U D R c d M s e O n 1 Q q I 0 t N X G W B 1 7 a a 0 G 2 8 V J U a C k x y r m / s h p e X C x q b e 3 D i T A P a O w 2 I j f Z F Z k 6 t P L K h j W g r z V 3 o M 7 I h j x b 5 5 9 p Q U t 6 B q M i R M y / s 4 S Q q n t F M D 6 w O 3 X 0 6 x A Q 5 q 5 I Y t l L j N Q k Q V Y / X T 1 U 6 T w c J l R x s R K z o s o 7 g c E k b l i T 4 n i e a 0 Y C E Q 1 d o e v p + 1 Q 2 I 2 Q Q e w n m Y J t T V 3 a 2 8 U 8 k p S U o N s i e u g S l A h K H u m G o z p u I 0 x m 6 E R y f K Q v J C f 1 8 v K s + d g X 9 w G P R i b 9 R V l S F h 8 Q 1 o 6 j T D 2 1 Q F d 7 9 I e G i 7 0 N 7 S o B J K e 4 U y z H 6 z M C + i H y F e f d i 6 d a s q U i R n f P 6 F F / H l L 3 0 B H 7 / n f v z 7 p R f w 1 7 / / Q / X l u + + x f y g X v S P o 7 m q H S 2 8 F / p T Z i u 9 f o 8 P M W T N U l j v B O F Z 9 X b 1 K N 7 r u u s 3 K h i I O Z R / B o t S F Y o j r k J d 3 G u y 4 9 O g 3 v q N i T 4 8 8 8 o i K P T G l i s 1 W H v / e d 9 R n 2 j s 6 U F x U h P R 9 + / G f 1 1 / F F 7 / 0 F T z 3 + 9 / h b 3 9 / A S U l J Y r 4 P v 7 o X 9 T + p z q Y l r Y q w X B J E i 3 X z 7 S Q U F 0 G L V q 6 n R A 2 T N c Z G 2 5 + J g e f 2 + h 4 n w V 7 k E j o r W G n V V b n k v v y I p E L z R V 1 J t T P D 2 2 f v B 0 d a 6 + 1 E h Q b m x j R I Z y x x + x y E Z E 5 e Y X D 7 B Y M r U c o n L y j 0 G 3 2 R I f B G R 1 9 7 t B 4 R 0 O v 9 U e f S z D c g p L Q Y x 1 u Y N D 6 Y G a o A R G + G l R 0 B 6 J L E 4 h + 2 Q f h K 3 a Z U d Q / e v 3 Y s J I N / N e v W 4 d j x 3 K R k 5 M D v R D f v f d 8 X G U v J A g H Z p c e R + A s 0 k H r E Y J j J Y 3 w b s 3 F j J R k J Z 0 p k T 4 Q 9 Y + S h u U k 9 q p w V G Q E i o U I y J k Z 2 2 I Y g O l B l J q b r 7 0 W D 3 z y Q d x 1 1 x 3 4 4 5 / + h B t u u A E f C h N g m l V F Z S U e f P B B l W U R H 5 8 g + 9 a g t K w M B r M z l q 1 Y i + D I Z J G s U 5 6 / i w 0 u x 9 2 s Q 0 L Q x e u R 9 3 / a 2 F A R Q k w s d + Y C t 1 + 4 l x M 0 r k 1 9 Z t Q 3 1 C s 9 m s 1 V G P 1 3 E R u j R j M L B t P g i 5 i c j O G j w d Q w x p L c n D X o 0 v c j 0 q f v f P p N Z q n r o H G o I E 8 z F k a O n M 1 x o t o Z 9 Z 2 O 2 y Q E n T P R g T r M i 3 J C k a g v o c H + i s E c P J i F 5 c u X q u 5 M K s v j x E m V 2 8 a m l h x + s H r 1 i k F t K 0 d B p w n b f U 0 3 b G R j S + t z G w a 3 X q c i z E a U n i v F e 8 I 1 m a 1 N w i I X p f 7 O a l i + n m w w 7 u D u 4 a Y y H L b v 3 I O 5 c + e h 2 z M e o d E p q D 3 x D s K 9 j Q j z 7 E G E W x N C X V s R 5 2 9 A l K 8 B 4 X 4 6 B G m q E a i t U f s x V K S j N P O f C H P v Q L R b M 7 r P 7 U C M n w E u T D A c A Y 1 d W m S c u 7 D 4 K E G a m 1 v x 9 j v v q + c 2 z I 8 w q h I G Y q B q Y o N n b w n M 1 X s R g n N y z I 2 Y G a a R 8 / N C Z X 2 n q t j V O b s q Q m H g 9 c D B b G W 7 u R n 1 W F 5 X q t S 6 G 6 7 f o l q Y H T p 0 R B h M p 3 W v j o F t B F i X x c a S J m M v 3 E y N y u C f L H z z n 3 t Q 1 t B m f T U x K G v S 4 r X / v K U c N n d 9 / H 5 0 d v V M D 5 W P X q 7 S Y x + K 4 Z 2 M 6 q p q N W W i v K I C Z 8 + c V e 5 L R v T 5 m c H i G 6 N B r x i v X J M j S c C K q j p k Z h 5 E d E w M H v h r A T y q 0 1 X L 3 s b q A t S U n s a Z k 0 e R m 5 0 O f U 8 7 d r / / G u a n b Y K p o x x 7 t 7 + N 4 M Q 0 G F s K E Z + Y j H 3 b 3 x S u 7 6 0 I K T c 7 A w V 5 h 0 V l W 6 i k W X 7 9 0 C k B L C + h g T z T X I v 6 r z y I z p X X q F E 1 k d E x S h U z i h R l o Z 6 L o R q L k n x Q X 5 S F F f M i h G j 7 U N 5 6 w f D X u A X A R 1 T J 9 B 1 v q 9 j U 2 R O Z 6 G g o R W h E L I K D / P D C 8 3 / H 6 l U r F a F 2 C g E E B P g h J D I K L j G J 0 F r t K V 5 z t l i m n R k R Y c n 9 G w 5 M 4 y E x H c k 7 h 8 j Q A E S E h y P n 2 H E k R H i j q s M V O t 3 Q 5 z 0 c I v 1 M I r n 7 k B L S p 1 S x g X / x k Y n w 9 5 z Y g L G H s x H V J X n I E h u z S O x D q r f T R u V L D G S f N J N S u 2 y c m O k g z D l j Z 5 8 j R 4 5 i y Z L F K l p v g 3 2 f B E e w 9 s l D + F h a O L 5 4 b Y x 1 y + D Q G 4 y q p V a P a F 5 n G 1 y U k a r t N y h P E L u C m f o t P f r c X D Q w m 8 x o F 7 s p 2 K t f h G w v K j v c V E 2 O v k 8 L L 6 c O O L n 6 i j V r U j O r + v q d E O y t U c V u B 0 X l G w l s E s L C u r L y S v g H B K G r s w P n S k u R m J C g E j c Z M 6 F j I T / / L F a m L U N e j Z N q e G I D Y z k + s s a c I C c i q q u h r Q b e / m H o F X u Q M a t I 7 2 5 4 u 1 v 6 C 3 J I w L p 1 a 8 5 n P h S V l K G u t k Y I y h O p C + e J 9 D q O x Y t S 1 b 0 5 d v w E Y q I i h H g M q p C Q g W c b 2 D W p v q 4 O 3 9 r r g a M / X q G Y l 0 2 N 3 5 X v q r y P o w F j f s t j R 1 a B u V + 2 D Y v x N y k X / X j B Y 3 Z H B 9 K S n e X Y R W 2 V N d H X Z 5 w + B D V c q y 9 G 2 d l 4 n q o J Y y a X A x U t O u Q 3 j P / G D A R v z o x g P c 7 W O 2 Z T k J j Z q 9 3 W J t i 2 Q O 1 h 2 8 Y c N 3 Z B d T T Q u b F 5 J 4 w l h X C 6 6 x P 4 8 M N t u P 6 G 6 0 R 9 t B B H W 1 s 7 s o / k K M 8 d P Y D 0 R v b 0 d K s M j J M n T 4 j K W C 9 S L g A B / n 6 i G s 9 R X k l 2 T S o u L l b N N I + J V G J 7 M H t t g J 5 J 1 q K x p m m k Y 2 S N E w P 8 d N K M F p 2 9 G m Q J c Z E h s d H l m C B M J s G 1 W K U b 6 f X C D M X 8 Y N b I t C E o Z k k c + M F y u A 9 o 2 U n n w O 7 d 7 N 2 2 T s U C J h u t 3 V o c r 3 Y R a W T d M A l g t 5 7 i x t E 5 F G y g C s c g + H B o 6 X H C 0 Y q R V a s t s 9 g 4 R a s 4 7 4 6 d u 7 B 8 x R r 4 e F o Y V l 5 e P o q K i 1 Q F s F b n g u b G e s y e M x e n 8 0 6 K 7 e W i Q g t U g + f N m 6 1 s X u Y d h o l q y B j V 9 u 0 7 s W n T h m F V 9 O o 2 r R D v B W K r a 2 d R I F O s L O X t b E h p 9 / a Y w f 2 x y c t o k B J q U u r z Q C h J O 1 0 I i g d 7 7 Y x L F w p j H A y y T U Z r K 2 L 1 j w 7 h 9 S 8 v Q G O P N + o 6 x r b I R 4 N I 3 z 7 M C h V b p 8 V p y I T Z k c B S c E d K + O n 6 Z b + 6 o W C f Q 0 j 1 M T P 7 O O b N T l S q d k F + I Z Y s X Q Q X I R y d k 0 6 p 3 r a 8 Q k o v d m K y C c q i R m c k i M p O z Y + Z 7 t u 2 7 s A t t 9 4 k 6 q G F I o 6 J 1 G T P v B 6 j 5 T W b p b j K 8 b O c / 3 L A d p y 7 m Z T L 5 3 I Y 0 X I f w n 3 6 V P l L Z q m b a k u W 5 E A 8 d N o Q F D F Y k i g z l X l j x j N S c z i 8 n 1 u P x Q k B O F U 7 O Q R r w 2 C Z 7 o M F j B 2 F n 3 s / 5 o Y b L i n v H g w s H W c O n T 1 4 L D w m e 9 B W Z b Y 1 7 S J m O 7 C Z v w 2 0 V 2 0 a B H v h 5 d e 7 w F d s w b b e C / Y T m W J z x U l c t y z s / M i c X q G Z D F m w g 8 F L F j N b Z V s 8 l t N j m V 4 4 2 y m O + I A L I v a F f V V Y 8 r 2 D 6 j n d t b a W u c N h + f e z c P f v j l t f O Y 6 N c 0 I m n Z i I 9 E E K B Q c S 2 G j Q 2 q N B R o n r e a 4 / E F 1 6 D c 5 Y J 4 / E B / Z h x S C G / c A l z N J 9 x q I Y 5 L U n J t o 8 R 5 5 c e V 4 d Z 3 8 I w p 6 Y C N p L g T H z c b g 2 B E c r X V X K 1 s E y y 3 l H i w r F 8 + W f T o i I v R w Y d 1 w U Z Z g 2 x E R M G w k 1 k I P T g O W s 2 6 1 b t y v v 0 8 D A I t v m U v f X i X 7 P A G y f / L F Q z m j o V d k B 7 A Z E s C M Q O 9 k M h V 0 i J S 7 X B d o o E t h + + a c X u 4 v R X 4 / o K F 9 o 7 C p F i S L Z n p R 0 8 a A y o q W h H f 7 B F 7 I a 2 C O D a s t A 7 C l 0 U 1 n 3 B F W x a 5 J 6 U d i g Q 1 m L h c j o K 1 i X 0 K s C z w S l E + f 1 p i 6 8 d A h a V q k r O k V l i / Q 1 w V u k U n 6 d s 2 o Y 2 d h 1 M a P j P q l e z Q y x X H v b l H Z W B / D e 2 r f y 4 u f 4 e X o N G R I h y D j 5 f K D T Z S p h 2 k i o g d y a r 3 m B 2 V 9 u Y F k A Y x n f / u 7 3 V f / w z d f d g G V p q + T G 6 M R o n q c I 6 K 6 7 7 0 F z S z u + + u i 3 c P s d d y n O O R i o C o 3 m 1 p G z r h x H k 5 e B R 8 F U o 7 Y O o 5 y f C 5 z M B u h M 8 i e P u b l V q K v v R s b B U h z J q Z T X l T i U V S r E 1 I b 2 T j 1 6 W t v h p j G g v q o J + Q 2 u y C 5 3 E Y l w g S A 7 9 Z Y S F h t o m L d 2 a 5 S k s o F r l h n 0 t H / o R e X g g V m z B u 9 p r p X z J i i p m r s 4 y K 7 / I m J i 6 Q k z P G x 0 w G x 4 G z E R b M g y s C + e I i Y n Z / z 8 6 V / J c 6 0 Q c x k q q 2 r l D S e 0 d 3 R D b 2 D t l V E l H n M 2 c P / x H K V 2 j u Z + T Q a m B U F R F x 8 I p r 5 Y j F + / S 1 Q + N k p M T k 5 G Y 1 O L W g w / / 9 l T e P m V V 9 V 4 F m 6 j 8 U z P 0 x e + 8 A V V u j 0 Y y D U H 2 h U D U V z b I h K g F 3 H + I v 3 k o w y 4 Z p W N P Y W G a t h A q N I E W X u H T 9 R D 6 + w E r U j X W S m B m J E Y I O 9 5 Y m 5 K A J L i / G V b E D i s z N v b F W W 1 T A s C Y m P 8 V d 5 Z u 6 h e b F V s W 9 B 0 A g z E E V H B 9 g 6 o l O V s 4 t 7 u N l R U V C A 2 N k 5 5 7 g b D M j v n Q X 2 n T k k r e 9 A 7 x w w P G 2 g T O Y I 3 3 3 x L u a L b O 7 p U d g o z Y / 7 + / D 9 w 4 n g u / v z n v + J f L 7 8 i h H 4 C v 3 j m V 9 A G h i D r i Z W X M K X L j W m h 8 q 0 W 1 Y O F Z P Y 4 e S o P I c F B Y K u n G / 7 3 t E g s D f Z 9 f 5 n 1 X Q 2 O 5 u R i U e o C R T g M 9 t Y 1 N C F U P s 8 0 J S a 9 0 g v F s g Q S W F D g x Q 4 N c r r P b k l F Y t j w j g 6 6 8 r O f X K E K 2 u h A o H r E x i l j x U C n i 8 0 p w c w J S m R b z I T c O / t w B d a u i B Y b y b L N E d C d T r c 6 w T q w w x U j E 7 + H U 6 8 q Q b l 2 o Z / 6 3 a F Q 2 u y k p J k j S I v V I 7 f K V V V d z w 0 f + g S Y y u P t 5 S H X t F 9 s N t m 3 S C r 2 E u S U R b r f W X b D s 2 G P R U / 3 S 5 n E l c C U J 6 j U S M M l X W i o C i 3 / f i Z + t q 5 b x T N 4 o X m v h 7 v h o w G 7 6 h w 8 5 y Y L e O Q d c q E H i b 0 w 2 k T U g e B + 7 L 1 q t B F 3 i 5 0 z G H i e 9 d U t S B E p l X u y D r O S / Z F x t A 6 L F 0 W d l 0 J D w Z 5 o W d V c M 0 S / u o G 4 R o 6 N T U S H Q n G j T k l C S q P h w I 5 E L M c 5 I s Q 8 0 I s 4 k a B q b 5 s 6 y U x 4 N U 1 S 7 C + L T W 3 p p m t r K 2 1 5 z u n + l u F q R u P Y 1 f Y p r / J x m N V A s F 8 b U 4 o 4 E p M 9 w r k Y h y O m 2 3 9 9 D J u e O m x 9 N T I o c W x Z 3 / a w a z h 0 H l z 4 4 y U m g r 3 4 2 k V q s I y e k m k k 1 d H P 1 x V i Q i A y 0 h t a s R n n z w w c k Z g I e 9 t p m E t 2 C f J r N P j x U 8 + g r L I O a 9 Z t x B e + + A j + 8 t f n c T D z E B 7 4 5 K f Q V J G H P / 7 0 Y Z Q f f h 0 H 3 3 w a z W c / t H 7 z Y l C V p m r M F g S c I j j R s J 0 f p 3 g E h Y S p B j S 3 f u S j O J t f L C e s w w 9 + + C N 8 9 I 6 7 8 Y c / / h l f f u R R d f / u f + B B s U k b s e X 6 G 5 X N T Z A 5 0 L Y c L a Y 8 Q Q 2 X W k I O w 5 j I S P j 3 w / P x / j c W W 1 8 5 B j Z L t E 1 j s M H W n 2 I y 0 G v U I F u 4 9 t 5 i C y E N N x y M h O P s 4 S H q X j 9 0 b u 5 i s w i x O 5 g Y X C Z 2 Y Y c s F h L t U N 1 U B 4 P G 3 I u l i x d j 7 5 7 d K v 2 I g X Q 6 f w K D g m V R 9 s P L x x e V F W V Y v o r T Q 1 y Q m G D p O T g Q v K I s 0 2 e b r 9 N 1 E 6 + m 0 X v Z 0 K l V r d A 4 p C B B j o M 2 d l F h g c r B L C w s x J e + / G W V 4 c G x p 8 4 6 k W T C j X n M j 3 / v u 3 j 2 d 7 9 V + 2 n r 1 S h b k 6 l Q R y o s A 6 x H A s 9 p y q t 8 d O m u T + y 9 R A L R Q D 1 y J A d p a c v k v d H w W s d A S W F b 3 F c L Y v z 7 k B L c h 7 J m H Q q H y Z A Y C n H B W o R 6 m R H g y b m 9 J G y z W o x 8 T q J q 1 2 u F Y L T w c + 1 D S b M z C u s u 5 U B M D G a d F z M 5 I n z N e C O r C P e u i k C w 9 8 Q Q 1 1 F Z / M x Z Z L i g 8 M w J L F w w T + z m D p W N v 2 D B X N T X N 6 B B 7 O m Q 0 G A E B g Q o m 5 o D 8 F g k y T 6 D t m a d o 0 V h g x P K W 5 2 v v I R y 7 z y F Y I 2 I Z w 8 9 m s + 8 B x 9 3 L d o L P k C Q S x v c 2 o 7 D u S U X B 0 9 U o K O z W + n E x 0 / k o b a u Q X E d d w 9 P d H X 3 q L + J B C X R 1 U Z M R K y f S X H a h g H x I U e Q E N i H 0 g Y z c i v 6 c a i 4 H 8 9 u O 4 e 0 x z N E 4 v W h v d s I s 9 g l X j o 9 3 D S 9 2 F u o V c 6 M w e C k 6 V e 2 a Y r Y U R 4 u Z r x / r A E t X Y 5 7 V u x V 1 s H A V t r 0 I t J 1 T 2 I i W C I z f / 4 c R S j B w U G Y P X u G I h 7 y Y Q 4 k S E 5 K U I m 8 f D 3 W G F d y s E l N v 7 z i E u r 5 n 9 4 P N x d X V F Z W 4 S 8 v v Y W a i n N 4 7 N H P 4 f E f / k x 0 4 A i E x 6 X g q c e / i t t v u x W r V y z F / v 0 Z i h t W V p S r o V 3 P P f t b p U Y k x M d a d j h G P P T n k 6 r T 6 x u P p K o C P q p g 0 w E M K V A y L I k y 4 F S t y 3 m v H x c H z y A 5 2 I B w H 7 O S S o l B f d g v j I L N 8 1 X S u F y 4 w V Q Z y 8 K y v r C C A V t + v k N + K 0 H 2 E + l N G 9 O M N r 0 O p 2 o s L d F C v U 1 Y E G X G g s f 2 I z L Q C / / 5 8 g L s L x m c M d E l n y j S M s S T U y y s G x 3 A Q b k 3 H D k 0 2 e D p 8 5 z o W R 3 o Y R 4 O V 7 z A 0 N x R h V s + 9 V P c c s N G v P r i X z B 3 9 e 0 I 8 n Z G m 3 C t k O g U 9 J j c k B Q X i a N Z e 7 F 8 2 R L V 1 I N D k 0 t K z u H 2 j 9 y i B j M / 8 8 v / x Z b N 1 8 r e B q y C U S A 1 1 g e b 5 g Z C 6 + S K c m u 2 w J W A h y t n w l r 6 C d o v d m 4 f r K c 3 2 4 s l y Q K n r U m V j j O Q u O A p U R i o Z S + K s l Z X 1 H W K L X C W X Y L c 0 d z Q p s b 8 s N 9 5 f V 0 r v D 2 c 0 d j Y o a q R t S J p Q n y 0 6 N X 3 o 6 2 1 C y Z j H 7 x E a + g 2 O g n n N 4 i E 0 K p M B 4 Y I d E 6 W I C 5 / h 4 m k B Q 0 u I v 1 0 O F x U j a / e s k J d R x L 8 Y N 5 S o 1 m j B t w V N z F x 9 l I H 0 F A I 8 D S p s o u T Q s S 0 c 0 d D j I 6 A x 9 U s E p x J w 4 1 y L s z + G A 2 m T e q R v b u X Y p m d i V a v X i m G 8 c Q t / n o x Z h l L G c 4 h M N n w N V c j Y / t r + O j 9 X 1 I Z B Y x Z G 9 p r V W q V S e u O z h 4 D 2 g w X H B D h I i l m h P Y N 6 o G 0 I a f K Q 6 V a G Q 1 9 q g G L j 6 c T e v Q m x X 7 O F D Q i w N 9 D t e D y C / a D T q T O 2 Q L 2 4 H O C r 5 c L z p a 0 w c v T G T N m h q m c O h r e f m I H U S L a g + M 7 c 2 t c 0 W U n P H g V h 1 p c T H q 1 z T R 2 p E B w I G o 7 n E T K 9 V + S Y T F e k J H t L 3 Z T 6 i i 1 F B Z w j g b T l q A 4 a p K z Y e 0 d E h 2 9 f a h v N y A x Z H S D z D i D 6 I R w v K k A V 2 c N 2 o t 2 o 7 W l A U k p c 8 T o N 8 H d O x D 6 r j Y 1 Q i V 2 x h L U 9 g 7 e V 2 5 D U q 9 F l b M D H Q B s + D L R o C S k Z H z x X 6 / i g f v v w 9 9 e e g 0 r F s + H d 1 i y M C U X e L m Y R I J p 1 b R I Q 7 + z 3 D T z o I y K k o 6 p R w t F + k 0 V M D h P N Z r H x Z D M S G B J C s v 6 m S g w L X p K + A t H 9 H W 1 e J S 4 Y E h E B X U a 9 G p 8 k b l v B 2 J j Y 5 G T e w K / S e / E M + + X 4 I v X J a l g 3 m u v v a k q R 9 k W j A E 7 b q N n y h 7 U k 8 e T L j S R 4 N h + B h c X J 7 p j 2 d J U 6 H s 6 E B c T j Q a D P 9 w 9 v Z U j x s 3 T H x 3 G w T M S z o m d R D U q 1 P v C Q q B 6 x P 4 T E 4 3 4 A B O 8 3 N g g p l m 1 A s s / e x o p s 1 P R 3 d G G h n P Z q D x 7 C M b 2 S u h F u v Y 0 l c h 5 R K C l 5 9 L j o B Z L Q h u N 2 j d W v J N T j 7 e P 1 m F V y v A Z M F x j D J k M V C c Z p m F d W E b G Q d X 9 q a a m F i d P n k R D Q 6 O o z E 3 o 7 O i c H g R F 0 V v Z p k O p 6 O R c H P z T u g c h P + t N h C c v g Y v W j I q y E n x s T Q L C u 0 4 g N i 4 O v / 3 N b + H s 7 I o W d k V q b U d F Z Z V q C M K L R X z + 7 3 n Y c 7 o Z Q f 4 R q n h s r P j 1 O 1 l w 0 h j F C J d F L z c h U R Y G E 0 H 5 1 9 w t q 9 k K u o l Z s s 1 p D q z z i Z M F S V u E z U W a R G d 3 1 3 S j / d w + b F w c J i q W u 6 h L / Q g K 8 M f y H 2 Z h 2 Y w 4 F f P p 1 g a g 3 X A p M d E V r d q Z G a r Q Y f Z B T W U p D m c f x e w Z 8 f K u B h W t z n D W a c Y U q B w K z M 1 z N j Y j L m k W C v P z 1 I B q d 5 9 g 6 H W B C A o O R X V 1 J f x D Y h E a G Y v u H j 3 a W h r F E B y 6 i Q v v K e 9 z 8 A i j W J k W d k d a l K h k o 7 9 n u / K a s P N U M z Y v i A A z l X p 7 e h R D Y H I 1 O y 4 x 7 5 P d g 9 l m m Q W T 3 E 5 t i A M Q 6 F 7 n + K H g k G D M F B v e X + 4 N B 2 2 n J H N O s b f K K 0 1 d v H j 6 q H y D I c g L K M r Z i t R l a 9 D b d A 4 G f Y + q 1 f H w 9 E B x c Q l 8 f P 1 R c K 6 G r A W z 5 i 1 E m 1 O U m v Z H m O R C 8 Z Z Q 6 j k K f p I f t 3 2 F 0 m 1 n z i n c s i Q E a Y m X 9 k T n + 6 d q x e g W 9 c h z m P H + b K R S V F i o A p G s N 7 K B k l h b c B a t 0 b O U l 2 2 o g k N f 2 e x h L F U S L v v g P o S G h e H I 4 S w k J K R g 6 b K l q K y u R V l J M f z 8 / Z C 8 9 G b l O J h I + I p q 5 C n M x L 4 B j A 1 0 i j B I O h R Y G c u 6 q V 6 T B m a z x R l D + 4 q F k W l i W 9 n f H k o z + 3 Q s E t + 8 c M O w a l l e r Q t q 2 r W q A p g O H A 7 H L m 1 2 V v V X 3 n 3 l i h E d P Z o D V z d 3 Y b i h i I m N U Z 1 z G x o a 1 C T G r q 4 e + P n 5 I C 4 u V g W z b Q M C C A 5 W Y K 7 o 8 e M n s W H j N a q B z b Q m K H s E i 0 R Y Y G s A K X d h d 4 H r o C 7 h s Y D 3 a 3 a Y x f 3 M R U 6 u Z X t U 7 9 s 9 H w v Y p n j b h 9 t V W b j 9 D b M H F 9 J Q 5 8 P j 2 / f K D / D w 1 3 + E w / v e E 2 n m K h I q E 4 s W p W L + i u t g 7 G 5 H d d k Z U R m 1 8 A y K R 5 3 x w l z h i Q K P Y b y X m 5 5 K + 3 D F g n C 9 G r 5 t w / E q e h E v 9 b 5 Q 6 k f b l Y P Y s K f o 4 g E O N o Q I I d J j W V F R K U T C 4 d h M / L 3 w u 8 w k U W G C Y U D 1 j z 0 i 1 6 5 Z q Z i 4 r e L h 0 q O b p u C F z i 5 z w T 2 / P 4 6 b H v t w w o h p e Y x e F f 6 R m L h s H v v O 9 + X i 6 a B x c l a D p 9 k M 0 t j H M T B d s t 3 Z Y h O M M C F w I L y F 8 3 G s 5 F A e S 6 p X w 5 0 P 3 1 p z 9 x M 4 U d k P r + Q b 4 R S z C a s + 9 j g 8 k 2 9 C f p 2 o y l 0 B M A S t g i F w x a Q Q E z G e q l r W k Z E g l s d c f N 2 O 1 7 g q q W z 7 G 4 y Y S g 4 8 j 2 6 z O + o a W k S y O Y n E 0 a n W z k c q 3 Z Q G 4 9 F T q J K X 7 d E l R E s n w u n T Z 5 R 2 Y E 9 M h K f Y 6 y O B D D Q k O F C k v v 9 5 Y i K m h Q 3 l K B i w X J w U h Y 3 L 2 R b Z u n E M o A r B 5 c H y a / Z m s I E e K + r W F s L p h 6 + P H 9 L 3 7 Y O b u w e O H D 2 G D i E q D h R I T 0 9 H Y g L t F 8 f A K t S i o h L M m J F i 3 X I x 6 B K 3 V d K O B B v h b d Q f h o / Y a j V i U 1 F 4 8 m 8 i b a i B Y M L r W G H u t 3 y X c a z R o r e x A A 1 l p 1 S T z 1 1 7 D 8 A 9 M B 5 V V R U o O L o N L v 1 d q K k o g a G t H D O T Y 9 F k t W n r K g r h a m p S g x G Y f j Q Q D E b T E W b r v D s Y S I Q F + U W q Q Z C t T y R x 1 U g o Y l W 8 X p U E B H q M o k h o A F h J y n 3 Q T U 9 j 3 x 7 U q a 9 Z v x Y 1 N T U I F o N 0 z 9 5 0 I S p f + I u O 3 d 3 V g X i 5 u C y n 5 y z a 0 Y C S K T 6 e S Z w 6 5 U j h k D R C P Z e b 5 e o M r E 0 S A n b X I i F U p 7 x r z H H 0 d G N M a P D f 2 u m y F D l 9 w w + n n g z Q 9 m E m u a O w S T Z m d 4 8 F A e E J S F 1 7 O 9 r 1 O i x a s Q m 5 h w + g X F S 5 e c u u R U N T O 3 x D o t H Q 0 g G 9 + Q J 1 X L c 8 G t F R k X L f / N R r O n z Y M o E t E m h T r U s y I t j P 8 p z t E g j 7 Y d U E C c r H 1 1 u Y 7 M X e y a t G Q v E m M i 5 C s H 6 K 5 e u D Y Y B 0 P w + q H X P D j A g V 1 W 6 o I G l g g M X d y m l 9 / f 0 m 9 P T q M W d 2 i h C C V n l + 2 G S T z x M T H Z d O B E v 1 b 7 n 1 d q x b t x 7 f / d 7 3 E R w k x n F M D B K S U v D R O + 6 E n 2 8 A f v i D x 7 H j n R c Q E x E C N 3 S q i S D 7 / / t 7 H N 3 3 D u L m b 7 D u 6 c q D 0 n 1 d o h 5 R v i Z V E u / t 2 g 8 f U a G Y g c B L b 3 E F X Q C 3 j k c 9 1 3 l H K q d G h 8 k T r T 0 6 J M T H I D B U p I a z G 1 J n R a P K G A 2 v s D k X D a F m u l S i M C Y b 0 l a s Q X J K C n 7 z m 9 + h R J j m 8 m V L 8 c M f P o l f P P 1 L 1 e n 2 2 k 0 b s W R Z G j Z s 2 K A a d 9 p w 8 m Q e k p I t I R k b r h o J N Z A I N o i E m R 9 u P P 9 H 6 c V H B j 9 t 6 S T t z Q 2 q 6 I w 5 b u u T 9 A j x N j v U d u u 3 v 3 s O n d 2 9 q t a m q L g U t a K / F x S X C Y E Z U F Z e d Y l O P h J I q G z S m Z g Y p 0 Z s M o B L 3 H / / / X j 0 0 a / L M 2 Z 3 9 + P Z Z 5 / F 9 7 / 9 d Z X y w 7 S h f z z / F 7 z 9 3 z f h 4 T q 6 3 5 t M M M 2 I 9 s 4 + U Z s Y A 1 s a Y 8 C C S K M i s m u S L f e A j M u G i S q J S Q o y Y o 7 s d 6 5 L I 4 I e u 0 0 l 3 7 L 8 Y r C 7 2 T m g 1 c C B A x n 4 q l z n p 3 / x F N 5 6 6 y 0 h c D O O 5 e b i M 5 / 6 l N X h o E N o W D g e e u j T 1 m / I e R q M i o H q 7 O w n Y k p 7 + Y 5 9 8 L + i S n X i m o 8 / D i d Z p H V n P k T A j O u U l K F N 4 N 5 b j g 5 n S x / y o b r 7 D A e 6 R s v K K l S h o q M p T E 4 6 F z z 9 z K / g 6 e 6 O m L g 4 J Z n S 0 / f J O x r M n T N T z T 0 K D B j d h D w S y x / + 9 F d 8 4 X O f V o P H m K e 4 b u 0 q Z V e R 0 C I i w p G f X 4 D j 5 9 r V d A x 6 6 l w 5 D b B N G I L G C a 7 e w S q F Z y q C K h 3 j b r R p K a U m K + n 4 Q i a N R l R m r Q r 8 0 4 3 P u b 0 D Q X W Z X Z 5 s 4 F Q R F 2 d n N d I 0 7 / Q Z u Y + z R L 0 v V 6 p j p K i G U R E R M I g q X 1 N d g 5 S U J H W / 2 E Z h 5 6 7 d u G 4 L c 0 g v Y E o T V N Y b P 4 G v 6 L k r 1 2 z A 2 d M n h C v o U V V R g Y 2 b b 0 B n e 5 u I W l m M 4 e s V I Z G g x g J W d h J U 4 x y B R v R q T q q g g 4 J Z D S X n y n D m d J 7 q q + 7 h 7 q F U v o H Z G C O B P b 8 L C o u w e N F C 6 5 a L 0 S W r c c 0 T h / C L B y Z G t a N a p o M J 7 M 6 l E U b C l g K E v 4 c W 3 b 1 9 0 O q c l O d y P N L D I B L c j Y M G N I 4 x q v G C Q f U l 0 Q a 0 d G t w t t 5 l 2 G P v E X v X r + u w 6 k m x e P E i 6 9 b R o b O r C 4 U F R U h N X W D d Y s G U V v n C I m P R J T d m / 9 4 d s o g 1 0 I t K F Z e Y g q O H D 8 L F 3 Q c V l d X q c / Z d d 0 Y L B u v Y f d Z R k J g I Z 1 l 0 V L 1 m p C T i I 7 f e D C 9 P D w u B j 5 K Y W l p b c f R I z p A t u g x i F m a W e i p i G q U m O S S 4 n 5 y 8 W m Q e r V b S 4 1 x h L Z x M B u S e q l G e L Z 3 Z i P Z W I f L 8 G h i 7 e 1 R v w K x D Z f D U m Z B z r A I t 9 a 0 4 m 1 e D y v J m H D 1 W i X 5 D D 0 7 J 6 4 N Z Z a q V G Z F f 1 A x f T 2 e c O V W N Y C 8 N y o r r H J p / N V a w o S e 9 c y x h 8 X G X t d J w B r 6 6 d m S 8 8 x y K s t / C 0 R 3 P w 8 t N g w P v P I v o Y H f l T N i b f k C l p j 3 5 4 6 f I K b F j 5 2 7 8 / r k / W f c 4 N B g 3 z D t 1 G k l J C d Y t U B M j a Q t O a Y K K S 7 s P S 2 5 + F P M 2 f x l h i z 6 G p L W f Q t j C O z F r w 8 M w B i z C 5 u v v w s b W v S q y P h C O i l 3 L e J a x C 2 k S 2 G i J y A b O 8 9 2 z J x 3 L 0 p a q W b 6 D Y f + 5 C 5 k B V H M n A t z P y o X h 2 L g i X N Q j D V o 6 j X B 3 d 0 Z 1 Q 6 / i 7 C 7 u L i g u 7 1 A l H C K H s X R B C H y 9 O S + 4 H 0 1 t w r y E c 8 R E + y D I 3 x X + Q j Q F J e w k 1 Y / o c C + V x a 5 + Q 2 i n o a k b H T 1 9 6 O w 1 o b r p 4 i a e k w k f D y c 0 l J 1 E Q q g 7 S k 5 n o z T / K H a / / z J 8 U Q 9 D W z X m R p r R 3 t 4 p 6 l 0 e H v v O 4 3 j y R z / C 8 R O n c O L k a f z 3 7 X e E 4 Q x + p A w 7 / O S n v 1 D f n T l r p r K v S E R 6 f R 8 8 t N 3 K / T + t M y X m h J o R o 2 m E U U 7 M H l S P W D u U + U S a d c v Q 4 L y p 7 O z D W L 1 6 l X X L 5 Q P L s Z k Z w Z Z m Q 8 F W 7 O j t a l b F f f + H k e H n q U X 6 m 8 / i + l v v w o 7 3 3 0 D K 7 I U o L s h D R H Q c j n R G Y u / J K v z n c w l 4 9 7 0 P c N + 9 H 8 c r r 7 y G z 3 z m U y g v r 8 D O n T v x w C f u t e 7 J A t p L t L f b R T W n 3 X T z T T e p s T x s Y Z e a u l D F E R n M b 2 y o n 5 4 E R R d 5 m q h 5 r q I 3 j x e M m F d V 1 Q y p c k 0 m G h s b l X A M C h 6 + 0 Q x V G X o f G a u Z t t x v i s B b 1 4 F 3 D h f j Y z M M S E 5 M g I f 3 0 H 3 r 6 X x g C + q s r G z l u G L j l 1 / 9 + r d q O P j 7 7 3 + A L V u 2 Y N / + f b j 1 l l v h 7 u a K c 6 V l 0 8 d t z m m A L E V e l W B x w f K 1 D R f F A Q Z 5 b r + N j g R 7 s H A v v y B f c Z n L D a o M R 4 / l j v j b a x I s V b k L B x T 1 / R 9 G j w X R W n x 4 o h k z R Z l 1 2 b / L u v V S U H P J z y / E m T N n s G b t K o S G h i j V / q t f + a J K O X r w k / c j P D Q Y P t 6 + 8 P K g W m 5 G f F z 0 9 C A o 9 u F 7 8 v O b s X 6 G G T d s 3 i h 2 j x t u u u U 2 / O n P f 1 M N W 2 6 + 9 a P o 7 j X g 3 f e 3 4 t a P 3 K F S g f 7 8 1 + d x 1 9 3 3 w c X V H X d / / H 4 c y D y M n z z 1 N D 5 y 2 x 3 Q W c d a E l z M T h o n x Y 0 u N z g E O 1 y 4 H u t p R i I q p s K w R / j C 0 B a 0 N 1 n i V P + H 0 c H Y 3 Y R z R Y X 4 x t x K 6 O Y v g O 6 G W 6 3 v X A z W P O 3 Y s U v U c W f M m D F j S P t W o 9 X g h u u v F d v q Q p 7 b t C A o 1 h a 5 u 7 m o s Z / s p / b P l / 6 F d 9 5 + E 6 + 8 + p p q 1 + s m J 8 y R j C / + 8 0 W 8 / t o r + O n P f q F 6 X r / y 8 o v 4 + S + e k c d / Y c 3 q F W h t a c G f / / I n Z B 0 6 Y t 0 z w M T G B Q v n K d X v S o C x D x J T S U m J d c v w c I Y B q W G t K m G X P R W I G b 6 d W P T T m 0 Y d h x s P G F 9 i C f t E e R 4 v B x K D + l U 9 0 + b N m x Q D p f P h p 8 J k / / i n v 4 k W 4 w S j s Q / V N X W o q a l X 5 R g s p + n q 7 p b P O S n N p l e Y N j 9 H j Y f F q o M 5 L 8 Z M U M w O v h z X 0 s / N r A a H s X j r W 4 8 9 p i a v 3 3 L z D b j p 5 o / g z j t E M n V 1 4 g + / / z 0 K C w o x Y 2 Y K b r 3 t o 3 j 0 k S + r n L p 7 7 / s k P v X Q g 7 j u h p u Q l 3 c G z c 1 N e O C B B 7 F 0 8 c X x H j b L P H A g U 3 G m y w 3 G r a h O F B Q U O a x 2 s v C N 1 5 7 t s h j Q j A 7 V I e S F N 1 Q s j q / t Z 2 l N J L h + y N z 4 O 1 R D 2 b K L r b P 4 m 7 N C L q 5 d m m r g o a V E e a m 5 V h 9 8 u A 2 n 8 0 6 r 0 v U A Y d A P y R o p L D 6 H l 1 9 5 H Z l Z h 1 B T W y s M r h x N L a 1 4 8 c V / 4 9 n n n k O F 2 N n M s a R b f e f u d D z 9 z K / l 9 Q V N x 4 Y p 7 5 S 4 E A G f X L B y s 1 5 U r 5 l D Z H x P N u r r 6 9 U N j o q K V F J z M L C 5 Z 4 t I W W Y c x E Z H o 9 9 s B L P e n b Q 6 9 P V d s K + 0 w k 2 d X d 1 E a u t R 0 d w / I R 1 a Y 4 V I k 6 2 5 k k N h q P q j q Q A S 1 L n 9 f 0 K P S J y b b r p e 9 e N j o 9 S s 7 G y V G H v f P X c r g t q 0 a a O a h s l h B P l n 8 7 E / I w O R k V G 4 8 8 7 b 8 a v / / Q 2 u 3 b Q J x 4 4 d U 4 6 k p U u W I C 7 2 4 g T k K U 1 Q j O h P d E N 5 j s F h D 0 D G g J i P R b D 8 m T 3 S 7 7 j j N h X o v V I g U b M M Z P 3 6 t S o V x h 7 0 N m U e z M S S p U t U + + N / v v g v s R c / g q a m R s R E R e F g 5 k G s W b U S + / Z n Y P m y 5 e g V o 9 r f 1 1 s Z 0 g w O 7 y s Z v N r X E Y w m E 6 W g 3 h k 1 H V o Y B 2 k d d i X B c 0 h w r 1 C N L g 3 C m D i a h 2 o f h 5 5 T n f P 0 v L S x j 0 k 0 h u a m J m V q L F 2 6 2 E p o r o r Y h s K U z j Z n e f N w p e O j B V U q S o E m u U h s 3 B I S E i J / w Q g L C 1 W j / z m 8 b b S J r R M J T k X 3 9 / d T U s i + F J 5 l 1 p m Z W V g r h M b + B T x E T h M k 0 c 2 d N U N l q 1 O y Z h 0 6 j N R F q X j t 9 f 8 g L i 5 e 3 X y 2 F u b n 2 c B l r G C C q / P g Q v M S M N O f / T L Y d I V J y M w 6 p 3 l Q 3 j K 4 z X E 5 U H b s X a x Y m I D H v v E I V q 1 e j e 9 + 9 3 F 4 e / v g h X + 8 q J q r L F 6 0 C J / 7 / J e E Q d 2 K X / / 6 d z g g j C t U 1 k b W o W y w k 9 G K F S v U t W T J O 3 P 9 9 P p e l W M 5 W P 7 n l H V K h P u Y V P b 3 R I C c K D f 3 B N 5 5 5 1 1 U l F c g J i Z a 2 S H u 7 m 4 X / V 1 J Y r K B N 4 p 9 u G 1 o a G x E R k Y m 1 q 5 b o 3 o d E D y f j 9 1 5 B x b M m 6 u k a 1 g I m 6 J U Y 9 W q N D U m 9 a H / + S R i o s P F X r D c c E p 6 / o 0 V 7 g 5 k 4 A 8 G O i 7 U 9 J S + b j S X H V f S k i o q 5 2 q N l 0 2 O 5 n T a G i r Q X F O E R 7 7 6 C H 7 6 s 2 d U H V u X M F Z 2 a 4 q N j U e v 3 i B 2 b K h q 5 M M c T W a v k N F e f 9 1 m Y b R z F T E x v B I Z G Y E 1 q 1 c q Y t u 1 c w / K y 8 s v q Y e a s i q f 6 h M 9 Q e u b k o l u U H p 3 p g L R D A e q G d u 2 7 V A 3 k 8 f 6 / v t b c e 3 m j Z e o g P a w n d N I r v + h m r y M h H l h s u B U C 4 D R g 8 f E t l s M j N r m I G e X t G F Z g q 9 K 2 + n Q a 3 C 4 3 P E 2 b i H e J g R 6 9 I v 0 6 x N b U u x K U S 0 5 4 3 e o m i p 3 Z 7 P q l X + D X M + / P f 8 C l q / e h I r i 0 8 p b 5 + y s E 1 v K H 2 H h o d D 3 6 l X X I 6 p z J L R r h I H J 0 V t 2 M g j 4 D r 3 G R 0 V F Z 1 J A c H C w C o N M W Y K a S G c E 9 e R t 2 3 b i + u s 3 K 7 V q q u P I 0 R z M n j 1 L x T 9 O n z 6 L 6 O j I 8 4 t x I s B E U g 5 a q + l w U s 9 H A u m V D G 4 s I E E d P p y j J l 8 M 1 Y C G C 5 C 9 1 0 l c d X J M A 8 E j 5 K R D 9 k 4 f C H 6 3 U O w 2 V l e f r t e p G i y W s r A + j m U a 0 a 4 V I i m 1 q i C T 4 L V N S U m G r w 9 b A 1 x Y + l T 9 K q s q s W D + / F E x X V u v v q y s w 1 i 5 c v n U t a E m s v E h 4 w b 6 3 l 7 l H r c k w 0 5 t U D e n V C X x M 2 L P Y x 7 O E B 4 t a A 8 x U B z j b 7 F 1 v E U t q x t m a B w z 0 G P 9 x 3 Y / u D i d x A 5 h I e d Q z I z L l 1 1 a 2 a C T x 8 M / E k 9 l q 6 W 3 + L J Y A 7 y G s K X 5 X d p t T M 0 K E M m V F G L G 7 3 7 6 d b z 2 9 6 f x q b s 3 4 7 b b b l f j Y 6 N i Y v H j n z y F 5 K R k l d y 6 T T Q W l m 7 Y E p v d r a G I 1 l b O b R 4 6 t 3 I g u L Z o P s T F x 6 q C 0 y l p Q w 0 c d D Y e k P N 8 + O E 2 h I a F q h O f D n D 3 c B c D u E M F G o / l H p 9 Q Y h o M w b J 4 q R H Q + T A Y V s W N T 1 t w n N 9 f A L 1 y K r 4 V 6 l h / E G a X q T 7 n I n W 6 R X X 7 6 U + f w j P P / B I B A Q G q t O a X 8 p w 2 D 4 l a L 0 x K e X b P n L V + 2 3 K M z N X T 6 / X K a T V a U C V X 0 m 2 q q n y O x D 2 G A 9 3 i d I V T 1 D P i P V R s Z y q C h u 4 7 b 7 + r D O V Z s 2 c O 2 p l n s s A 4 U n a 5 C 7 o M w n l l U S + N p o f v w h L h s 9 E Q C C f u 7 9 y 5 C + v W r x 1 y i v x E g 0 1 X C E o f F o Q 2 N 7 e o O B 3 X A D N q w s I i 5 L j 6 V K C 2 z 3 i B i b C l 2 A G x 9 + g B p g N i L J i y X j 7 3 M W p m 1 I s Z J D 1 w 4 C D i 4 + M R F R U 1 r Y i J 4 E 0 n Z 1 2 0 O P W y E h N B u 2 N F n E F J h 5 V x + o u I i a C t M x r o D X q x A a M m n J h 6 / / F n 6 N o G T x f r 6 z O q P 9 o 3 J B g P d 1 d s 3 b p D t V 4 2 m / t F 8 u v l 0 f I e w T V D B k w n Q 3 L y 2 I m J m L I E F e U 7 N u n E G i O K 8 w 0 b r h m V L j y V 4 C Q 2 V H d X t / I a T T V Q c x g N m O p T X m F p M z C R 8 P 7 E Z 2 G y t g G z Y a g J K r R J l w p z q q y s V o 1 V 7 N E j h P S 2 a A P M m u C 6 Y a 7 o e D A l C W p N / P A 6 O z k K a 4 k Y U 8 r L O 6 1 6 U x 8 8 m I X c 4 y e Q c + y Y C t h O d f f 4 c K A + n r p o A T q u U M L u c B j t V a V 2 4 O / n q w L q 4 4 X F w W G R k E a N J b n V B j b a b O s e e j k H B A a g 8 F z F R X Y 0 1 1 F 1 V R X W r F m l Z o 3 R h h r K E + k o p p y X j w H d c N / B Y x 7 0 f F E f z s o 8 p F o X 8 y I x H Y S 2 B s U 0 s w j Y 1 H 2 y j f j L A R e 5 s W f E a B 6 P + j F V w G 6 7 t G f G G 7 J 4 7 g 9 / U c m s z C J h g J j J q x q R C S R a e k P b D M 7 w c h 2 8 4 y v X R H m D A a 3 1 l a o r E q t w q 6 p r R e 3 r U y r p R D H g y y K h O K r S E d C z w 9 5 q g 4 F B N 0 4 t 5 I 1 Z L R y F n V Y Z m 2 F m A S 8 W 1 S P b 6 6 s B l F L N T c 0 q 0 D v d 4 e H h q b x n 4 4 W z 3 O O E u B i V m f + j J 3 + K 7 K x s b N 2 + A z / 7 + d O o r q 7 B r F A T D p W 5 o m s Q Z y U 7 y y 5 d s l C V 6 j D j h P Z V g L 8 v Z s 5 M m V B t x m G C 4 q z U s S D M m 3 l c I x u y J K S h E j A 5 m 2 f n j t 1 Y s m S x i i V N R d t i o s G b 7 O L m q k b U T H f w X O j t G y 9 u v u k G v P z q f 9 R 6 2 L h x A 6 K i I j B / 7 h w 8 8 M D 9 K C o q U l k R R F b Z p R r K y R p n V b 9 F Y q J W Q + 8 v H T 8 T D Y c J a i y + d Z 4 A Z 6 E O B / K G t Q l 6 p e o N B u q 5 e / f u x 5 b r r h U J d P k z w d / 6 7 3 v q c d / + T P X I Q Q H v v v c h 2 j u 6 8 f Y 7 7 2 O P H N v Z / C K 8 / e 6 H y l 2 b X 1 A s C 0 i L N 9 9 6 R 3 1 + r O B 5 m 0 3 9 K n A 4 3 U G C o u d y v A g L D c b H 7 7 o D y 5 c t x t r V K z B / 3 h z V b T c y I g x b N m + U T 3 B w N 7 t Q X b p e m T 1 B D + Z k w + G f s G / m z k R L t t N d m z i 8 o X l + X t M w u C a 5 F y 4 O J F 9 e C a l k 7 D O j s a l J 5 Y n 9 + + W X 1 e L + 8 i N f w 7 q 1 6 5 T x + t T P f o 5 5 8 + d h 2 7 b t s m i g q o c z D h x E a 1 s H D h 8 5 K t v G 5 6 6 n a / d q A A m K n V c v B 9 i C 2 U n u x f 7 i C 8 4 F t k Y j 4 x 5 P g r C j G D X N 0 u j j A i t u 0 m F f s U W 0 c l D W w N w 7 p p L s L b p U 9 H L h x f j 1 Y X W 8 p d L T k Z P k d 6 4 E n v z x T 1 B R U Y Z X R c 1 g n O J I z n E V T 8 n J P a Z K J M g H q 1 S G s l E 1 T K S t Q N v n s W 9 / R 3 2 P j R P H C i 5 C N n G h K 3 e 6 g 7 0 X D P r L Q 1 D E e g 7 v l j V z o t o S z N Q b t a o M K K / W G S 3 D e A I n A g 5 l S v D g 2 E x y q K I x b m X y I v X U o W A 2 G b F x R p 8 K p p G 7 0 0 i l 1 O G C 4 e J R n h p R C x i 3 s L 3 H j A G O 7 P z g g 6 2 4 5 Z a b r H u 6 f O B x U f W y d E q y N O w n b M e p Q G q X 7 Z a 3 r J M N 1 V P r c + t 3 x o L T p 0 + r K R x X s u h x I s B U n z N 5 Z 7 B w Q N v i y Q S 7 S + 8 p d F O z j a k B d d r 1 N E w V z Y n 5 f 5 M B h 8 i V E m m 4 C k w u m e G I i Y j w 5 U w j z f m i L D W P V B Y c X 6 u m F 3 x u z W j g N r 5 2 t r 5 3 p e w I G z H Q s 2 h P G J R C f K 3 + z L b 3 b J + V R + t n 7 b 8 z W j B E U F F e N e H Z 8 V 3 d P e r R Y L T 0 Z m 9 p 6 Y D W y Q X N b V 1 y T 1 z k m N m b n Z 8 Y + n 6 P F v w d l u 9 f T l D t k y W k p o H Y E x P B q R y T h c u 2 U u d G W C 6 o L Q 3 I R i Q k H N t z 2 3 u 2 R 7 5 H M D 2 + q r p a L b L / X 8 B z 9 f b 1 P n 8 t J g q / e / Y P a p 9 7 9 + 5 T g 5 r / / c r L u P v u j + P U i e P 4 4 R M / l o v e j 6 8 9 + k 1 8 6 S t f s 3 5 j / O B d p J S 6 3 G A j m a H A Y e K T g c t C U L Z B a G M F X e V k m x x r z 5 4 Q / z + A i Z s d 7 R 0 q X j K R o P T v 6 j Z Y n T w a V F V V o 7 i k B G v X r p b H Y t E i t N i 9 Z y 8 y M j K E 0 U 0 Q M Q t j N I 5 A U J y N + / w L L 6 F N z r m m r h H / f P F l d H b r 0 d H Z j d f / 8 x a 2 b d + N H b v 2 o l b e 4 + f y T u d b v z k 0 q O 4 N 1 v e e q G 1 3 m p T R O p e F o M Z a S 0 N Q b W I G B M f N c H T I w Y O Z K u 1 o P O r U d A B t R w a p a a 9 N J L 7 + t a + I K q 3 B u n W r 0 d v T i S e f + D 6 y s z L k Q p v x / N / + r D y L x 4 8 d R s 6 R Q x P m Z X R E Q v F u n i s t R W B A E L 7 3 3 e 9 h x Y o 0 + H p 7 4 t p r t 6 h m k / v 2 7 1 d 5 m p y V 9 e J L L 2 L e 3 F m W L 4 6 A 4 e b k H i y d + O z 3 S S U o p v + z I a N V c x s T q P r Y X O b 0 e q 1 b t 0 7 0 / l b k H j s + I d H 3 q Q g y C / a V o J S a + H C B c G 0 n s V m t N p 9 l n p X l + Q U m R Y e K 9 e l E Q P Y 1 k q T l b x c X F a G 6 p k b V L b 3 6 2 u v K d r / 9 o 7 d j k T B S 5 m f e d + / d y r n F B j S O 8 t P l w 4 w 6 4 v 4 H q x A e D y a l H o p e w d X x + m H j S 4 7 a Q 8 z R Y h S c z T L s w c 5 A m Q c P Y e W q F S q r 3 G Z v X Q 1 Q N q O o Y i y D v x r O q 8 9 k x v v v v o d b P 3 K L d c v Q s J 2 v q c + k c u 7 4 m s R m e y T s n z u C j B J X 9 A 4 x 4 Z F b O T 5 2 o q 7 y p B A U d d e 1 i U N L D x L D z h 2 7 H P Z g M X j K 8 f U D w d j Q q Z N 5 q u k g E x w n 2 o C / U l D D w P b s E 7 t m 1 b i z n 6 c C m I / 4 9 l v v i L T 5 i H X L 5 Y V R h G O 6 N W Y 6 G E Z a r 6 P B p B A U B 0 Q P V 8 b O E m N y m Y n I p S K n 4 u w e 1 r P Q s J 7 u M R s b m K 9 W X F y i 5 g / Z u P Z 0 h U l 0 q 7 f e / K 9 q J H q l c K j M Z d j 5 W g M T E 8 a K C b e h X E V I O N I T Y q I W C f d D / Z r E l J m Z r a a o j 0 Y d m K p g i Y K n M I c r 0 W 9 9 o s E 7 z X j d l U T q C K O A d h e 6 y b q x v h g H J p y g E o M u X w C P h M M W Y Z Z 2 u h q k p S 1 V A U Q W H F I d n O 4 I D w 9 T L Z i v B j D W e C U Z H d u L k d k P B T o o s k S K j R c T T l B s R D g S J i p A y x o p N h o 8 e y Y f J a I e l Z 4 r R U t z i y p 5 Y L n H d O f u j A k 1 N j R a X 0 1 f k N n R v r 3 S m s O y 2 O H t p G 7 D + M l h Q g m K x h 0 b D I 4 E W / 7 e e G G b 1 b N 4 y S L l u L D 9 L V u + D J u 3 b F I 9 B C o q K i Y 8 O H q 5 w D g U 1 T 6 W + V d V V V 2 x G V b j h t z q i V L x x w O 2 h v Z y G Y a Z T 8 A h T h h B k Z i G S / W w B 8 u P 9 S b L G P r x g I 3 w h y I W x m / m z J m l q n n 3 7 N m r G r 1 P R 7 A L T 1 x c n I r B H c s 5 r i p T p 2 O 2 y B S g J w X 2 H m R Y Z z B Q g B Y 2 j F w M O x w m h K D o h K D b 0 d G L x m F o n q 6 a I U / M U T C N h t 6 w o U C u y J 7 T a W n L V X 9 t N S R 6 m o G q E k e t s L y f s 1 6 Z v b A v f f + 0 I i r e Z m o T U 8 F Z x C J D j k h i 8 u x g K G v R q R 7 w u V V j y / U b N 0 F R x W P p x m j A j q g T k U H O f b g 4 u 4 y o 0 t G V z k E B d F 6 c O H 5 K B Y u n I 3 i + 7 D O Y t m K 5 6 o g 7 n c C M j M u B 0 7 U 6 5 F Q M 7 1 w g X b O 8 Y z g 0 d j m N a o i B D e M + S / a a G E 2 / C d p P n H c 0 E Q R F u A v 3 d q R f A X 8 v N j Y W 0 T G R 2 L 5 9 5 7 C S b a q D 0 u p 0 3 h k 1 7 J p t h x 3 t 1 0 B G w s 9 f C U k x k U 6 J 5 m 5 b i c n F Y G V u d b t u R F P C U U 2 q r V e D + l G m J o 1 7 V c 8 I c U w 6 0 Z 1 d V l q G H d t 3 q W a C E 9 W 0 3 9 2 N k + g c J 2 g 2 6 N i 0 a Y O a s c p J h t O t J I T M K D 1 9 H + Y v m K f U v l y x q 7 Z v 2 4 H D 2 U f O N / k c C O Y 8 M j 9 u 5 8 4 9 O H n y F L K y s p W D 4 3 I S l q 0 O b i K Q U y l a y S C H 3 q n X I D G w D 1 0 G D V p 7 h l / a 7 L D l C E 6 M U O c 3 E O M i q B A v s 2 W g 1 g i g e / v D D 7 f D y 1 t U r y 2 b V A u w i U o T Y v r S a L 1 4 d F Q s T 0 u D z l m n 6 o K m g z 1 C Q i k v r 8 D p 0 2 e U F 5 N Z 1 0 z H W r k q T T W w m T t v j v r c d m F Y V G 0 J N p e s r K x U B M c G j / z c 8 m V L s X D h A t T W 1 i F d z v 1 y S W o y 0 I k i Y G Y 1 D O Z N 9 n P v R 0 m T D n J b V Q u G o c B r W X L q o P X V y K j r c J x M x t X o k m N H h h o z Y g 9 y R 3 r c K B 0 m S t W z g d 4 7 j v I c b c 4 b H R a 0 r Q I D A 8 T I z 0 B g U I A i t K n g 3 r U H F y G z 6 5 n b F x c X g 6 S k Z D n X i 2 0 E H j M X L N 3 s E Z E R i l C c X Z y R f S h b D U q I T 4 h T N W U s C S E 4 a I x a Q k h o C M q E S M + d K 1 U l M v S M T t b 5 1 1 R X T 8 r Q h q Y u r e p p Q n u n S V R B O h s W R h n R 1 K k d d G 1 m H z 6 q x q 4 u m R u n G g 9 1 O 1 A T V d / p 5 P B 4 p T H n 8 n m 7 m r E 8 1 j H j n p z V y 8 t z U v q g 0 X P H m 0 R i H S t o W 5 S U n F M F D c l J i R O q n o w H 7 L u d f 7 Z A m J A G M 2 b O u N D H Y g R Q Q t H x Q y L h c 1 7 / O X N m W 9 + 9 F P x M Q W G R a v U 1 c 9 Z M e E 9 C P u S R I 0 c x b 9 7 Q Q 9 f G A 3 r l g j 3 N i q C Y q R P r b 9 F Y K B D t + Q O H 1 8 2 e P d P 6 y o K y Z i c U N o 6 s 1 i 2 L M V j G 5 Y y A i 8 R F i I + V g w 3 l U 7 S C / f Y 4 B M t R s J / e Z H E + E t N 4 + x W Q M 8 + Y k Y K Q 4 C A 1 S 4 p 2 y p U G J 8 L v 2 L Y T M b H R m D 9 / n s P E R F B S + f n 5 K m 2 A K n F x 8 T n r O 4 O D n 0 8 V N Z D E V F h Q i J y c 3 A m / B v T G U t W i e j 6 R f 0 f K t Z g V 3 I O 5 Y T 1 Y F t 2 N C G + D 9 T 2 z M M h + s G U z / 1 7 6 1 8 t y f j P O v 7 b 9 R f v 3 I T G g d 0 R 1 1 F F L W / P U 0 7 / p P 5 G T j T s f + Q M O v v F z h E f H 4 p o t d y J j 1 9 u I T p i B w / u 3 Y 9 F N X 7 V + 3 I L R z r + l A d w p X D B C R P 5 E o 6 2 t X e X t h Y r 6 M h H o 6 O j E v n 3 7 s W L F c p F 6 A a M 6 z 4 k A p c W Z M w X w 8 / d F b E z 0 u J 0 3 X C h b t 2 7 H t Z s 3 n W + C M x z 4 e d p V L I s h M Q c H h w h R j r 9 X P D s 4 F R a e U 4 t 9 o k A S a O o w I 8 j 7 U j O i p b U F 3 p 4 e 6 j O t s k b 8 R p j E Q n p y T 7 o J n j 6 D a z r X J P W q G N Z I 0 N x + + + 3 9 X t 4 + u P X z v 8 X x 7 c + q G T k P P f w Y m n p d s f / t 5 + D s 6 o G U 1 Z + w f t x S h c u 5 Q a M B M y O 6 u j p V B v V k g D l 7 f g N G m 4 w X L D G h d y w i 4 v I 1 6 6 f z h m l G i x a l T q i t e e B A J l a t W m F 9 5 T j o A T 1 z N l 8 Y Y d i 4 V G q i o r I S 0 V F R 1 l c T g 7 x q Z 8 w O N w 7 L 9 E r L y h E 3 S C 3 d Y B h u q H e 8 b y 8 S r T y b f Q b l X y F C M 2 q K 6 h G e d I G Z a 9 L z O v s b h M o H g 7 b 5 G J q b G u C X v N m 6 B Y j z 6 U W E z + i 8 Y j b X 9 G T V K j F f L z o 6 2 v p q 4 s B u p 1 m Z 2 a o 0 Z L L B + a w c 5 c 8 U o 4 k G b S j 2 A R 9 r 0 x V K l U P Z R z B P 7 D B v s c v G A q q w E 2 l D 6 7 t k U Y s 5 x v y 8 i c K p G m f V O l x T u x / d X R 1 i S z v D L y g C Z c W n 4 S S y 7 o Z r r p X 7 4 4 H q p k a k Z 2 S o p q e h Y S F I i I / H u + + + h / 9 5 8 P 7 R O y V M l X u w Y f U S 9 H d q o f V x / K u T a e h z 7 M s s 0 f 8 n C 7 m 5 x 5 V R P 1 G x M 3 v Q Z c / R p Z R K k w k 6 X R I S 4 q 2 v x g Y O / j 5 y 9 B g W L 0 5 V H t H R g F X a 4 5 V y 5 y H L r l / o a T K 0 c U o p V 5 3 Z k h Y n P 9 L R 3 o i X / v h z b L r t U z B X p 8 v 9 s j h 8 o q I i U V t Z p 1 o z X L N p r f r u E z / 6 8 e j j U C 3 9 Y c o l 6 x L g B J 1 G p w j F k b / J R E 1 N r f X Z 5 G D B / H m T U l / F m B K 5 / 2 Q T E 1 F X 1 2 B 9 N n a 4 C h F R d e S C O p p z T F T 5 y 1 f 7 Z g / G r i e D m G z Q 9 2 n R Y 5 S / P g 3 O i O 3 X 2 F C H y t J 8 7 N y f g 9 P C v J n 2 d e p U H p a t X I r X 3 n o d d 3 7 0 H j z 8 p a 8 o T W z 0 E k r O x s P N C Q v C D f A W c a u Z e K Y 9 a j C V i L l 6 k 4 m C g k I V 7 2 I u 3 U T g x M l T m D / v 4 s Y z k 4 n 6 h g b l D p / I T r S U O v Q G U t 0 e y Y v L z 9 L O H b e 3 l z Q 8 i W t u O D u K Y N / 0 o U u U g P 8 H 3 5 F T A 1 s g v W 0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f 0 c 9 d 8 c - d 1 7 e - 4 c 0 c - a 5 8 f - f 3 0 e 9 1 8 0 f 3 2 f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 3 5 . 6 7 9 4 3 1 5 8 7 9 9 2 9 4 4 < / L a t i t u d e > < L o n g i t u d e > 1 0 . 6 0 3 2 3 1 1 7 6 4 1 7 4 4 7 < / L o n g i t u d e > < R o t a t i o n > 0 < / R o t a t i o n > < P i v o t A n g l e > - 0 . 0 6 2 6 2 1 6 0 6 2 0 1 9 5 8 0 7 2 < / P i v o t A n g l e > < D i s t a n c e > 0 . 7 4 5 4 7 6 7 8 7 1 2 7 5 5 8 1 6 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F e c S U R B V H h e 7 X 0 H Y F v l u f Y j W d 5 7 7 z 2 y h z O d H Z K Q s C k U C m W U c u m m g 5 Y O O m h L a U t b a G 8 H p b v Q Q s s q U H Z 2 4 s S J H S d x n O E k n v H e e 0 u y 5 P 9 9 P k m J 4 n j I K 7 H z 3 w c c S U f S 0 R n f u 5 f m P 1 n t / Z j m 8 H T V w t j X D 4 O p H x 4 u G n Q b L p y S R m P 5 c 9 V p 0 W M w w 9 v N L F t 1 6 O j l 4 8 X Y l N J r f T Y y n C D 7 e / t V u N x 6 p 3 U L k J W d g 4 a G B m i 1 G v Q Z j Z g x Y y a q a 2 q Q f S g L s b F x M B g N c H Z 2 h t l s x p Y t W 1 B U W I D 4 h C Q c z z 0 G d 3 c 3 R E Z F I S k x A f 1 m k 3 W P j q O j o w O 7 9 + z D p o 3 r 4 e n p q b a 1 t 7 e j r K w c l Z V V m D d v L o K C g u T 3 d T C Z T H J N N H K s j X j r 7 X e x Y f 0 6 9 M s l q 6 i q x u Y t m 7 F 9 6 1 a 8 8 I 9 / I j I y A p / 7 z K f x l a 9 + D V s / / A D X b r 4 O O 3 d s w + P f / w H m z Z 2 D n b v 2 4 D M P P Y C w 8 H C E h o a q f V 4 J 8 G 6 3 9 2 j h 6 W J G Y a M z g r 3 M C P I c / T U c i C q 5 H t X V 1 Z g 9 e 9 b 5 a z o Q + t 5 e a L R a u L i 4 q N f T n q C c d R q U H / o 3 V m 7 + O M 7 m 7 k d f n w E 6 I Z 6 U l H k 4 V 1 q M w P g 0 u J g a c T j 9 f U T G z 0 R o o A 8 0 p l 5 0 9 3 s h M C g E F e c K g O A l 6 q a s S d A L 4 T l 2 O b R y E T V t 7 T B 5 e 1 m 3 k H B l m x B T b 0 8 v X F 1 d 1 b Z e u e B u b m 6 y f y 4 2 s / x L C g e M x j 4 5 d h 1 6 9 b 0 4 f i I P 8 X G x y M k 5 h u u 2 X C u L + 1 J i d w S d n V 1 4 5 5 3 3 c M s t N w q D 6 U N m 5 i G s X r 0 S X r I Y O j o 7 L c R V U Y m A A H 8 0 t 7 R i 9 a p V + P z D X 8 I f / / B H P P r o 1 / D X v / 0 F n / / c 5 / G r X / 0 S B w 4 c x P L l y / C j H z 2 J 2 2 6 / H b N n z c S p U 3 n w 9 P L C r l 2 7 k J u b i 5 X y / U / c e z c 8 P D y s R z A 1 0 N y t F a a q Q Z T f + I i q v r 5 e X d M 4 u T e 8 3 0 O h o 6 M d 3 t 4 + 6 v m 0 J y i d k w a z Q w 2 o L T + L v b t 3 y W L s x 3 W 3 3 I 3 e 7 n b o P I J g c g 1 G k k 8 L P t i 6 D X 6 + P v D 1 9 U V B Y R H a 2 t q w d v 1 G x C U k w 8 u l z 7 q 3 4 U E O T K I x 2 0 k Q r d Z J S R w L n x w 9 K N F 0 Q l j + / v 7 W L a M H j 6 m 1 r R V 5 p 8 4 g J i Y S 7 R 2 d c B F J 6 O v n i 2 C R S g P R J 8 R G g l m 7 d q 1 8 1 7 p x G N T W 1 e H k y V P y T D 4 s p 0 l p u m h x K t L 3 7 s f 1 1 2 + 2 f G g U M I r 0 1 u v 1 6 j g q h M B D g o M Q c g U l 3 F B o b W 3 F 8 e M n 5 D q t G f L Y D A a D k k 5 1 n U L E e l k f V 4 P K 5 y H S 1 s g 1 L m e i 0 f a j z 2 Q 5 e R e d Z T t 5 y / w I A w J E a p P g L I v f d o E c P / 3 G p l Z 4 C L c 3 m / p E n e o Q F S p Q L n q b 4 v i U K s 4 6 J + s n H c e u 3 X u x b u 1 q R V R j x V / + 9 o J S L x c t W q g 4 q b u b K + o b m h A q C 7 W 4 5 B y S k h J R X l 6 B 2 J h o d D / 7 C z h 9 5 i v o E k I O i A j H v 1 5 + H Y u X L M W M 5 D i 1 L z I I g 0 h P k y x 2 v U G v O H R 5 W R m W L l 1 s k c q y s L j Q T g n x + v v 7 C o P y Q b i o f B Z m M z J B U D K X y f 6 o h s 6 Z M 0 t J b y 7 K y s p q R E d H K m n H b V M B X C u v v v I a b h a J 7 + l 5 Q R O x g Y y B K j z R J z y 1 q s 0 J T h / 7 1 L d / q L Z M Y 5 B o z E I X / C P M / R p F J j x J T 5 d + J A T 2 I c R 7 7 F L E B n L + x q Z G W W w m p K f v R c m 5 U l l M Y Y q 4 u M j 8 / f 2 s n 3 Q M v G F l p e V I S I g f M 3 d u b m 5 G S 2 s 7 a m q q U F R U j I M i e U w m M x r q G 3 B C p M q s W b N w + P B R V F Z V i S Q I h l d 0 H L T C A J w P 7 I U u N B y 7 M r P R 3 d W B w q I S d H f 3 o l Q I r 7 2 9 T Q i w U t Q Y b 3 R 1 6 7 F P z r W m r l 6 e 9 2 C 3 M I C l S 5 e I J I x C Y G A g C g u L k X v s u J L 6 b k L I B M + F d l q f / J F R 8 D k l U k 9 P D 4 4 d O 4 Z E s R N 5 r b q 7 u 5 X t R S L y 8 v J E d v Y R O Z 8 W t R 8 n J 9 2 4 m M x E g M d d I Y S e k p I s x 3 M p s y Q j 6 J V z o n q f W e q C e e F 9 V 4 e E s k H M l / N E Z Q 8 P Z 7 P o 0 2 Z E + P Z B z K s x Q 6 v V i X o n F 0 3 j h F 6 5 m B 7 W B a S X 5 6 4 i 9 k 0 i u U a D H r G v 8 k 6 d x p I l i 9 T r m p p a B I l U o W 3 l C L h I 1 c 0 U W y k t b b l a h C a R l D o l S e R a y M X g 4 q Z K 2 t r e D n 9 R d 6 m u c i G T C f T L f 1 u 3 7 Z A F n o T Q k B A c O p Q t i y d R F o o R 4 R G R S i 3 2 F d v g Q G Y m V q 1 c o e y 8 f w v H / s R 9 d 6 v f 5 4 K r E 3 U w 9 / h J J W W p w t F 2 y z 9 b A I P e I P f C h N T U h T h w M F O + G 6 e Y D z m 6 j 4 + P Y i Z 7 9 u z D + v V r l O Q j q D z w G t L B c v p M v v x m m t p + O U G p s y 8 9 A 6 5 y b 3 1 9 v e E j T C V W j n 0 w 8 H h P 1 j j D z 1 i E g t 4 U b J q h v 7 o I i j z e k Z N J D u 5 T n i B 3 I b S x y Y X x g 1 L E I C r V 2 b P 5 y p t G j 1 x V V Y 1 a x D 4 h 8 Z i b F K o W G m 0 r S j / C 1 9 c P J i G I N n l N V Z O S h y p X d H Q U w s J C E S w S a C R U i a Q 6 m 1 8 g i 9 + M 5 c s W w 1 k Y Q b v 8 J j k w / 3 S 0 v W T B O 4 J j O b m I i 4 9 V k m w w a U K J x P P x 8 / M b V I 3 j e Z H L h w g x 2 4 P f K y w o x P w F 8 6 1 b x o d D I j 2 W x x m s r 4 Y G j + f w 4 S O K C V D 6 8 h 7 R Y z u c Q 2 J n v i v S 4 k T 1 A x 1 R L l c X Q b n r + t H T N z K J O I u d Z T R r l J t 1 T l g f f J Q r / f K B E o K 2 k 7 t I F 7 q z 3 c T I t + j i G n V T y P l L q p r g 4 d Q n K m a z 8 s y t X L l c 2 U G V Q n S U B n R / c x F T A h 0 5 c g w L F s x 1 y N v W 0 t K C v e n 7 c c v N N w 6 q x j i K F l l 8 n a I C k 5 g d A R 0 n S 5 a t w I O f f A A 3 3 3 w z H n v s 2 w g U G / S J H z 4 h x + 2 K j A O Z S n L N m T 0 b X / 3 a o 2 h s b M I 3 v v 4 1 d T 0 W L V q E d e s 3 Y N f O H X C S e z c S s k q d E e T Z j z h R 9 d O L X J V W s i 5 J b 3 1 3 a G z d t h 3 r 1 6 0 d l P h r 2 p 0 Q 7 j O 0 1 7 C 7 s 1 N M g n Z l r 1 8 1 c I S Y C B I T 0 W P U 4 n T d 5 d f T e 3 v 1 i I q M x M Z N G x A q k o W e R x K D h 4 e 7 W u Q k r j O 5 h 0 X i B C E 6 K g L r 1 q 0 W j h k k 9 t B M 3 H j D F i W V e N P J O f n Z t L S l D h E T Q T f + 9 d d t g Z P O B Z 1 d 3 S g q K V W 2 E d 3 6 B j F G a 2 r r l A 1 6 + G i u + n z u i V O k B p R X V K O l r R u V 1 b V i L 5 U o u y k s L E x 9 x l F 8 4 h O f U I v O 2 G d U 5 9 k n t q i 3 t x d e + t f L 6 n y y s w + L h H Q S V c o M b 7 G p q E Z / 7 / E f K P X w 0 5 / + D H 7 x 9 D P W P Q 0 P b 6 G H J N F C S E g b U / Q O E R P V Y o P e q I 4 j p 8 I Z B 0 W q 0 X y o b H N C b p U L Q r 2 H J i b C w 8 s L Y e E R V 4 + E c l T d G w j a X c t i 9 P B y H f r b 5 K 4 W 9 7 h J L W K L r W Q h S t o q l k e L O 9 3 m R q c 9 w 9 c D Y 0 p N T U 0 4 L j Z H 5 O z 1 C P r a T Q h 5 d a t 1 f x c j N / c 4 q q p r s H r V C l E L C 7 B s 2 V J R n 1 p R X H x O u d p p 5 y x c O B 8 x M d H W b 4 w M E v K e P X u E Q N f j r o / f i 6 9 9 7 a t 4 6 a W X c N f H 7 k b a m g 3 4 2 p c / p 4 i 2 p L h E B S v / + N z v 8 N V H v 4 n v P / 4 9 X H / D j b j l l l t x 7 7 3 3 4 M 0 3 3 s D H 7 7 5 T e T l H A 5 v j h b Y H n 9 r s O 9 q C B 8 X O 2 r h x g 3 r N a 8 z H 9 9 7 7 Q H 7 3 e p F K 1 m s t 2 / t l + 3 B o 7 d V A J x 8 f 7 n 7 a w y B 0 s k + k G I m 2 s 6 M V 3 j 6 W 8 E V i k B H x g Z f + V p d e m J j O D J c h h P t V 4 e U j b A t 7 t K A K E R d o k k f r h k H w 6 m v / w d + e f 1 5 0 e z 1 + + + z v s V Y W 5 L v v v Y 8 e W a A d H V 3 4 z x t v 4 Z l f / g o f v f 2 j u O 8 T n 8 Q 1 1 1 y D 2 + / 4 G G b M m I E I M c R t 6 O n p R f q + D M T M u x a z w s U m + u i 9 6 B s i i E v u T z c 3 b a z S 0 n I V s a + p q c O S J a n K 6 0 R P 2 Q F R k 2 w q F z n + 6 4 d q k V H Q g i X x v m o b F 4 l Z / i y L p R M Z G Q e V 5 2 2 W q F W 3 3 3 4 b K m t b s X 7 L r d i / Z x v W r 1 6 G G 2 + 8 X r m 0 H 3 r o f 3 D q 1 C k V p 1 q / f j 0 y M z O V f e Y m 6 t e a N a u U u z w 6 K u o 8 g Y w V P C 6 C q m t H e w f c R U L T y W L b H h Q U g P Q 9 + 5 C Y l G j 5 L e v 2 4 d D U 6 Y Q g s Y + H A y V P X Y c W h 8 t c U N p s 0 V C 4 f 1 d X d 6 x K 0 C P E u R G h f i 7 K O U L i 5 p / t X F 0 Y + J e n J K z B k g C u K h t q r H C T C 7 N a L u R Q + N k v n h H V y l U t 8 F / 9 7 6 + R l Z k h C 2 2 T S J A q v P X W G 8 j L O 4 N f / v K X + N x n P 4 t 7 7 7 s H r m L f 3 H j z r f j H C y 8 g w P + C g b 9 v 3 w G R K g u U 4 e / h b v E Q 2 m A w G t U j A 7 J d X V 3 q O R f X j h 2 7 l D f w 5 p t u U D f W 3 u 7 p F g J d 9 5 O j e P p a M 7 o 6 u / C n U z 4 w i D r 7 2 s N z 4 O 7 u I Z L w u P L m 8 f c i I 8 K E w z u h W 9 Q 8 P z 9 f R E V F W v c y O h w / c R K J C f H w E h V n I t E p N g i d E S R c P q + p q R F m E S 0 S N R 0 b N q x X 1 4 I Z E J U t T t C L V D G I e u / t 1 o / Z Y U a H P L d 6 + f y J a h 3 a e g b / 8 L J Y I 7 x d L Y R o N B r U d b Z d 6 5 b m Z v g H B K j n N v Q Y R L r K o 0 n + 8 X D p P 3 8 M V 4 2 E G g / 6 Z B G W t 1 q M z s F u T m d n N z 7 5 i X v V o v / C 5 z 6 r P H L M x V s n B i x t o S W L F y k P 0 c N f + B y e f P J J r F i x Q i 0 I Z m Z E R I g o E p D r H j q c g 3 o x t o 8 e O Y y m 5 h b l Y G D s 5 e j R Y 0 J E 3 X h 2 b x N 2 n 2 1 H k l e n 8 q D V N z a o O N P N N 9 + o o v F 0 2 8 u e l K S k 7 c S g 6 / 7 C D n z z 7 j T 5 n T A E d J 7 F 1 + 9 c j D Y 5 v h M n 8 p A y I 0 U F T 2 N j Y 9 T 3 T 5 8 + q + w X x n k Y 7 / H 3 D x D O q w 5 P c e 2 B A o c C w b a N i 7 1 D p B x j X b N m z r B s n E D Q t q P q x w D q z p 1 7 l I e t V u w 5 S q / q d i f E h v v h Q I k L u m Q h k z h M c s + S Q 0 x D q n b 2 5 3 O q x h l F j T q V j j Q U G r q 0 C P A w w 8 3 Z I u 3 J v G x w d 3 e X a 9 0 h 1 9 B V q a K U V m L q K b W v o x e o a B U m 2 G u G h 9 N V 5 j a 3 h 6 u L B u k Z p b h 2 b T z 0 x n 4 h G k Z d L B h K c + A N 2 J j s e I L s a E D 3 M b l t U H A I G o S o G u r r c e 2 1 m 1 Q u 3 5 n T Z 1 T 8 K b 3 S A 1 X t J t w z s w e L l y x S N 5 W q U H N r B 5 I S 4 0 T t q 0 F C f D x 2 7 d k r E q k T r b J P u q x 5 g + f P n Y v 0 / f s x T x 6 5 7 Z M v V K F P 7 L r M J 9 L U I m C O 3 5 Y t m + H h 4 a k C 1 D 0 9 X S r 4 y 8 R P n v e i 7 x 5 E z k 9 W q m P l Y q 6 r a x B i P 6 S S Q k 1 y 7 e j i T 1 t u c X 5 M t H Q i C g o K R G p G K a d A f n 6 + 2 I Y x F y W k Z p a 6 i 5 p 1 s S p H 0 y o 1 2 g g f k S y 5 V c 6 Y G 9 6 H W l H l q k S K 9 Q r R J Q a Z Z L F r l S R r k O 0 j g d 7 e x C A z A o d I r D W L u k y V m c y p t 7 f H k r M p x 8 v X p d X N a N c L 0 7 N + 9 q q D i 1 z t v r 5 + O P X 3 o a i w T r i P c J p + P d y H c e r 5 u 4 u B 7 K C n c L T w 8 f H F r b f e j N W r 0 r B p 4 z q l d p W V l a K u t h b h Y a F Y v T I N 3 7 x t N q 4 P q 8 G C B f P g K Q v X X W 5 W S A h j S / 1 I + 8 E h / H 5 3 L e q E C C g t G G z U C i W c O 1 e q v H 5 H c 4 5 h c W o q j u X m C v G 8 i 4 O f i k T W E y v U b 9 M Z Q Z t s 1 Y 9 z 1 L 5 q 5 T e D g 0 J w 9 F i u 8 t q 9 8 u o b 2 P f t V G z b v g v v v P s B C g u L c C g 7 G 8 u W r 8 D G j d e I v R a P p U L g j M 3 Y E x M D 3 P w O P Y Z 9 p n 7 s T T 8 g 2 7 S y b b d 6 3 K o e h b H t P 6 A + n y X S m M 6 a 8 s o a 2 f 9 R 9 d 7 B z M P q s 3 S y 8 D X j Z P T + U S r Y k F + n u 4 S Y C E q h o + X O 2 F P o i h Z R B / c X u 6 C w X o e l c Q b E i 1 3 c 0 K l R z N M R Y i J T m R f R p 4 i J a t x g 0 I r k I v E 0 N t S r Y 9 S J a k 9 V l B I t M T o Y q U m + V y 9 B U S I 5 i / 7 m 5 O K M x l a 9 6 N 1 a v L e 3 E t 0 W U 2 V Q 0 O C 0 O p Q m H L x h X D A E j V 3 G k l a k L c P 6 d W t E R V y u p B F j L h u u W a e 4 t D 1 m p i T i n / c F 4 Z m H 0 h A U 6 I f r N m / E 3 N k z 8 J F b b 8 G i R a l Y u 3 o l 1 m y 6 B c 2 I x F + L 4 1 A e t A n 1 o j r R R c 3 f 2 r l z N x a m L s D h e 3 1 l g W l U S U m v v k f s u V S 0 t 7 X j m m v W i x R s w 9 x 5 c 0 W a 9 c P d w x t L l i x B R k a G O q 7 k p E S l Y j K R 1 R 4 U 9 A 2 N j X j p X / / G H X f e p b I 1 9 o q d + M S P f i T q a g u e f v p p W Y T O K h G 3 V 2 / E i y + + h K 9 / 8 9 t C 8 O + o 7 9 A j + o z Y n i d O 5 S n J R 5 X v z J l 8 J T X 5 u 7 R T C o R A K k Q d H w l U w e g i Z 7 a C s 6 x q Z s X 4 e Y i d 5 a C 3 b 2 m M E e 7 O l s 8 O 5 6 D q F v v W T 1 R l M h Y v L 2 9 1 n P a 4 6 g h K 2 2 e w u N D l 2 t y 4 I R a d P W a s S o u B U d j O j Z u T L B 8 a A k 2 i R z O V Z L I R L t K C 3 j u q Y g N B d Y 1 c b y B m z 0 y G S e w f m w e M j 0 e q f W A O W 4 c d + a 7 I r X b B l / 9 1 A m l B r V j r U 6 p c 7 l Q x 0 9 M z V E k J n R 1 O s + f I N 0 1 Y v 3 a V i n n N n T M D 8 + f N w c k T J 8 Q W D E N k e C h u u G G z S P S z i I m O w M f u v F 3 9 F k G J U d / Q q I L O N n A x 3 X L L L b L N q D I e v v u 9 x 9 X + m J + 3 Y c M G J C U l y T H s V c m z n / 3 c 5 1 X g 9 u E v f F 4 F l 1 m b 1 d z S h u u u 2 4 I H H / w f k X 4 B 2 L F j t w p 0 8 z f 4 m Y q 6 F p S L + j Y S I v x M K t Z k 5 V c K r q K J J A U Z s D D K q G y j g W h v a 1 I J w E S U v 8 n h 4 L 6 7 E P 5 w O Y Z X h Q 3 F J O / D R y q x P D U U b 2 4 9 h 5 u u S 0 G f 6 L c 1 d e 1 Y M C c M R q M J R 0 7 U I d D f D R 2 d R j H M T Z g 3 M 0 i k U T 9 a O 4 x w 9 b Q E R e n t W x m v V 0 4 K F 6 f J u S w k B J W r d v q s S I Q 5 q l Z p r N h Z c L E k 8 3 I 2 Y k m M Q d Q v I K P U E + s S u h Q R U s 3 q 6 u 5 S 9 h j V t k a R K h X l F U i e k a w W O Q m j z 9 i n n B U 8 v t J z Z a i q q U X k z J W I C b B w f 4 K L / N C h w 1 i 8 O N W h N K f R o E w I R 9 t T j 5 P H j 8 m q N C N 1 4 U J 0 i o Q 9 3 R 4 F T y 9 L G G A 4 8 B j X J l 5 M V D b Q r q p u 0 y E u o E 8 R F + 2 g l 9 7 K w K I V G 4 U Y z f A T V X 8 o T y H z E + 0 J i B 5 A 2 p g D t Q g b r g o v H 1 O J d E I c V K m c 5 I I G B n n B q D e o S t 6 Q A D e l 3 5 / M b 8 G 5 y g 4 s W x C K p u Z u 2 W b G j o w q L J w f f l 5 n 5 k W N D T C h q E E 3 Y i x j r K A 9 s 2 9 / B p a L u k c 7 a T x 4 7 u f f E o P c g N a K X H z w 8 q 9 F 8 q x G + q 5 t q B A b J d i 7 H 6 / 9 5 0 1 U 9 v r g Z z / 4 B n 5 z O h Y P X 5 + M h z 7 1 W a x e v R o z Z 6 Y o D s 2 M e R Y 2 u r u 5 I y v r E F p b W l W y 7 0 y R i O F y 7 R h U b e x k z M W M d 9 / 7 E L N m z h T 1 T a + C u j W 1 9 S q j Y T A c y z 2 h b E N H I c o 2 Q u X 3 4 u N j E J + Q D D 8 f T 2 V n V r R 5 q I D u S K A 9 d a 5 J p 0 o o e A / t Q U 8 g 8 z Y r R X V k 9 U F F i x Z N 3 c 4 w u w S o 4 C 0 Z q T 3 q 6 2 r Q L 3 b d 4 a I e t Q 7 o g W S 6 G K U 0 7 S U S m M 3 b N x B X T 6 a E n J t V G x o U 9 u / z O a P p x 0 / W Y r Z I M B t 4 s V f E j Z y m M l 4 U F B S q R T l f 1 J v x 4 I 6 P 3 Y t H v v U E 8 v N y 8 N 8 3 X s U T P 3 8 O O l M H d u 8 7 i A / f f R M d T v 7 o n f 9 p 3 O 1 / C G + 0 p + H A D 1 b g 9 t s / C k + R y C / / + 0 X r X i x S k 4 u D j 5 V V 1 a I C n h L b R 4 s t m z e p 7 R 0 / / C b W G T + C j 7 j v U 4 6 K w v w z K o 4 1 b / 5 8 V F d V K U O d M T l v s S l W r F y J v X v T 1 f f o G d y 0 a S N 8 v E Z m H G f r d J g Z a l H B q O Z R a j D o W u + A Q 8 E e g Z 4 i 3 U T N s 6 G 4 g X E r s R u F 0 A Y D 1 w J t L 3 v w O r Q 0 N 6 l Y H r 1 4 P U J M r F S u q a 5 E e I Q l k G 6 r x B 6 I / w v s 2 o F e v s X R I 2 c l j x e M H 5 0 4 f g I r V 1 m 8 c P Z g w F J F 4 w c B H S 3 L H s 8 8 7 9 5 u 1 z u h q s M d 3 X p m z c s i 6 O 5 H u J 8 T 6 t r M C P J 2 U q p N U m C v G O c 6 5 S a n B E p b s Q I e s l D Y K m A o M P b F r A 5 m w R M 2 Y v v d 7 / + k i i i p 8 q x a t V I 9 6 k V V N I t a y c y N v X v 3 q r L 4 0 t I y 1 N f X w U M W 3 J o 1 q 0 W t t H g G 6 Y T Q y u J 8 f d t O 9 R u f f u i T a r 8 E J c z + f R l Y t 3 4 1 W r q A 0 3 W u o s Y x 3 t O v e o S 4 O I n m k L M D I b O v U 4 6 T o T A / s g 8 h X h Y J x U x w R 0 C i k v 9 x T f L g K i O d J Z R I V P 9 o 4 x K 1 t T U I C 7 P E G O 3 x f w R l h w h f E 2 a H D u M G H C e 4 D n i / m J N H e y T O W m d j U x 2 a u 7 Q o a X I W l Y X l J Y P H Q g x 9 Z i E 4 C 9 e m r b S 3 e H B d 3 g Z K 3 d T I H r g 5 a 9 V v d n Z 1 q b S h 4 c D m J C 4 u z i P a S c y E f + / 9 D 3 H b r T d b b T E L 4 d k I 0 P Z o g 7 N w 9 d 7 9 u 7 G 1 T y f c X h Z k R L h S I e k U u f G G 6 / C P F / 8 l q p 4 v / A K D R R 1 2 h 2 9 I D L I z d i l J E B k V g + O 5 O Z i 7 6 W H F W I Y D G W O 3 0 R I A H i 0 o 3 S j l 7 G G p O 3 O x V u h a m r E Q l F I 9 Y p u y i t v V 1 X I f R i d P r 3 K E D b G I x 4 J u v Q m t 3 R c n v a 7 5 0 S G s / 3 G 2 q g + i K r F / / w G 8 + c Z / 1 a J r 6 t I g p 8 p F J X c e r 3 b G 0 U o 3 l R U w E D Z i I u i M 8 X M b W t L 4 u G m Q c b Y W q 5 7 I k k V o 8 S A W F 5 1 T 0 m c 4 M G Z 1 8 t R p s R t 6 c C A z W 4 j L D R k H D 8 l x a n B A H h t b O p F 3 + i y C A g M Q G R G D r d v 3 o L K y 8 j z x D H y 0 w U g V a c M W h I W G q q y T m M h I 2 V + W i n W 9 I / b Z s q V L V I C 7 u L Q C J p 1 I A o 9 I + A d H I C g y G Y X F J U i Z s 0 R s I e v O h k F L j 3 b M 8 c R j l c 5 K s r X 1 X P g + n 1 E q k p i Y F k b C I h g H 9 A 8 I B J u 0 2 P B / E s o O G 5 J 7 J y w O 9 e i / z y K v o h N b v 7 X E u u V S P P V 2 I Z Z 6 V S J l 0 S Y U N A y + U t y c + 7 E 6 f n C 7 j p k O 7 G b k F 5 a A n M q L 1 Z t g a i a t Z 6 F x D 0 V H U x W c T H L T + 8 W + W J S q g s n 0 8 j H e w 7 o m p h P d t G U z a u 6 9 E Y E v v q 1 y B + + 5 5 x P 4 0 x + f w / U 3 3 o T c X N Z b p W L P n t 2 i 6 q 3 C N 7 / x D W Q f P o L f / u Z / 8 Y c / / B H 3 3 H u f y t T 2 8 f F W i 4 / G O + N W 9 j 0 X C K q 6 7 2 7 P w J r l C + A r a i C b v T Q 2 N a F J J F 1 D X T 2 W L F 0 M V 3 d P p B c N L 3 U v F 6 L 9 z Z g R Y k R F 2 T l E x 8 b D a D C g s b F B V T P b m r M Q f M 7 z b G l p n p 4 E l R B g E q P V p D i 6 o 8 j M r 0 T a j C h 1 w 4 f C a P r y j R d U h 5 Z 9 7 w C e u m c 5 z E 7 D u 8 6 H O y 7 a M U 5 O W p U e t F T s q 5 / d f 4 1 S v b x F O v k Y i n E m L x e n T p 7 E d T f e j D O n j q s Y E f v + e X h 4 o b C o U J V j k N P W i c 2 T J C q o Q W w r Z g H 8 8 l e / x h c f / g K e f e 6 P + M 6 3 v 6 X K K 0 g A 2 3 f s V B n o z W K 0 M 5 7 G O i 0 a 8 M H B g U J A f c q L y R h Y R 1 c P R R S 6 T K 6 I F O p m j h z z 3 Z a m z l I E N x D M / m D W R 0 l N N 1 w i 0 p Q r f y q A M a q U I I O S T I w P 8 r g G i 0 P Z E m i n F U F 9 8 x + 7 8 f c v r M P C y A t 2 j q 3 D E c E T o R H b K i I / r 0 4 4 p I h 9 q j r E d 1 / a K 4 t t r T y T x S c f 5 O e M 1 u 9 2 C X e d H e O B 5 O D x u c p 5 L J l l L i p 3 b G 6 Y g e t J x U c G g h n P R y p d 1 P t D Q d b 4 + f d T o w w I H C Q 4 O R C 9 R h M y z l m I k 5 L W X W d W 6 T J s Y s P Q g I e z C T 0 1 O Q h L W I g Q 1 3 Y c y j q I T R s 3 q N + i O 5 g q G j O 9 m U 7 k 4 + 2 J N W v X w G 2 Q I L M 9 2 F O C k i h S 1 D e b L U j Q i O f i 4 y M 5 O B 9 H K o K k Q 6 a Y r u / W k Y m J 5 8 e f c 5 O 1 3 W W n 9 Z I O d f K m o c 9 y 8 Z j 1 Y A u L j B V + m j p 4 9 9 e L B G L r A V k r s 2 c q x m Q L w N v O l Z g 2 B M U i w M q m T s y O H H s g 1 A a e M G 8 9 H 6 k r m 3 p a c C C D J R l r l X E 9 W n D h 0 z l g f + M O v v E U N t 3 z b Z z Z / z L u v + c u u f E m W d w 6 m E Q C n K r z Q F u 3 G e 6 u W r G J Z F G 2 9 i H A v Q + e s j o O b P s 3 1 q z b j J P H s x G 9 8 G a R Q P 3 q h q U 5 6 M 7 P E U J l m c N g M M l + e N 4 R f h r U d 2 g Q 5 V Y L n b E F 8 e y 6 Z P k I 3 n 9 / q 3 B g J y x b t g R n z h S o I C 4 N c u Y Q e o i E s n m 5 7 M F a L S 6 2 O X N m W 7 e M H q d q d K h t H 9 y 1 P R j 6 D X q c O C u S M c B N J K W X E C 0 9 j i b E h H u h o U G k i Z c 7 v N y d 0 N 3 Z A 6 2 z D p V V H W L z e U A j N 0 v j 4 p j 3 z w a D v h d + X j q s T D A p T x + l 1 f H c E 6 r d G i u O P T 3 d l d Q N D A q a H o H d J d F 6 + L r 3 I 9 j H c R V v O N g W D x + p i n C h M L O Z h j b L G m y F b j a O a z O u 7 T m w P d K L X W W x X n i P z z q q j i P M u w + d 7 a 2 q t J y x m c 5 u A 9 w 8 f b H 7 v Z d Q X 5 q D u O h Q F X z u b y 9 B a 1 M d T m V v E x t n G b w 9 n d H e 3 o L s P W + i v a E E A d H z E B / M r r Q 6 / O M f L 6 q g K f s s / P Z 3 v 8 f y Z c v w 8 i u v q y z z v 7 / w E j z 6 W + E V k i B G u e V Y 7 P H k a x n Y n l u K t J n x F q b i 7 C H H 1 w x d f 6 8 6 / + a W F t n e j 5 U r 0 p Q 0 Y a P M A x m Z i s A o h R j M P S 1 E F h J y o X k m 1 U N m v b e 0 t s k 1 k G 9 r t M o r R 4 7 N 8 h R f s a v O n C 2 U b e 4 i 7 d x U D R c d M s e O n 1 Q q I 0 t N X G W B 1 7 a a 0 G 2 8 V J U a C k x y r m / s h p e X C x q b e 3 D i T A P a O w 2 I j f Z F Z k 6 t P L K h j W g r z V 3 o M 7 I h j x b 5 5 9 p Q U t 6 B q M i R M y / s 4 S Q q n t F M D 6 w O 3 X 0 6 x A Q 5 q 5 I Y t l L j N Q k Q V Y / X T 1 U 6 T w c J l R x s R K z o s o 7 g c E k b l i T 4 n i e a 0 Y C E Q 1 d o e v p + 1 Q 2 I 2 Q Q e w n m Y J t T V 3 a 2 8 U 8 k p S U o N s i e u g S l A h K H u m G o z p u I 0 x m 6 E R y f K Q v J C f 1 8 v K s + d g X 9 w G P R i b 9 R V l S F h 8 Q 1 o 6 j T D 2 1 Q F d 7 9 I e G i 7 0 N 7 S o B J K e 4 U y z H 6 z M C + i H y F e f d i 6 d a s q U i R n f P 6 F F / H l L 3 0 B H 7 / n f v z 7 p R f w 1 7 / / Q / X l u + + x f y g X v S P o 7 m q H S 2 8 F / p T Z i u 9 f o 8 P M W T N U l j v B O F Z 9 X b 1 K N 7 r u u s 3 K h i I O Z R / B o t S F Y o j r k J d 3 G u y 4 9 O g 3 v q N i T 4 8 8 8 o i K P T G l i s 1 W H v / e d 9 R n 2 j s 6 U F x U h P R 9 + / G f 1 1 / F F 7 / 0 F T z 3 + 9 / h b 3 9 / A S U l J Y r 4 P v 7 o X 9 T + p z q Y l r Y q w X B J E i 3 X z 7 S Q U F 0 G L V q 6 n R A 2 T N c Z G 2 5 + J g e f 2 + h 4 n w V 7 k E j o r W G n V V b n k v v y I p E L z R V 1 J t T P D 2 2 f v B 0 d a 6 + 1 E h Q b m x j R I Z y x x + x y E Z E 5 e Y X D 7 B Y M r U c o n L y j 0 G 3 2 R I f B G R 1 9 7 t B 4 R 0 O v 9 U e f S z D c g p L Q Y x 1 u Y N D 6 Y G a o A R G + G l R 0 B 6 J L E 4 h + 2 Q f h K 3 a Z U d Q / e v 3 Y s J I N / N e v W 4 d j x 3 K R k 5 M D v R D f v f d 8 X G U v J A g H Z p c e R + A s 0 k H r E Y J j J Y 3 w b s 3 F j J R k J Z 0 p k T 4 Q 9 Y + S h u U k 9 q p w V G Q E i o U I y J k Z 2 2 I Y g O l B l J q b r 7 0 W D 3 z y Q d x 1 1 x 3 4 4 5 / + h B t u u A E f C h N g m l V F Z S U e f P B B l W U R H 5 8 g + 9 a g t K w M B r M z l q 1 Y i + D I Z J G s U 5 6 / i w 0 u x 9 2 s Q 0 L Q x e u R 9 3 / a 2 F A R Q k w s d + Y C t 1 + 4 l x M 0 r k 1 9 Z t Q 3 1 C s 9 m s 1 V G P 1 3 E R u j R j M L B t P g i 5 i c j O G j w d Q w x p L c n D X o 0 v c j 0 q f v f P p N Z q n r o H G o I E 8 z F k a O n M 1 x o t o Z 9 Z 2 O 2 y Q E n T P R g T r M i 3 J C k a g v o c H + i s E c P J i F 5 c u X q u 5 M K s v j x E m V 2 8 a m l h x + s H r 1 i k F t K 0 d B p w n b f U 0 3 b G R j S + t z G w a 3 X q c i z E a U n i v F e 8 I 1 m a 1 N w i I X p f 7 O a l i + n m w w 7 u D u 4 a Y y H L b v 3 I O 5 c + e h 2 z M e o d E p q D 3 x D s K 9 j Q j z 7 E G E W x N C X V s R 5 2 9 A l K 8 B 4 X 4 6 B G m q E a i t U f s x V K S j N P O f C H P v Q L R b M 7 r P 7 U C M n w E u T D A c A Y 1 d W m S c u 7 D 4 K E G a m 1 v x 9 j v v q + c 2 z I 8 w q h I G Y q B q Y o N n b w n M 1 X s R g n N y z I 2 Y G a a R 8 / N C Z X 2 n q t j V O b s q Q m H g 9 c D B b G W 7 u R n 1 W F 5 X q t S 6 G 6 7 f o l q Y H T p 0 R B h M p 3 W v j o F t B F i X x c a S J m M v 3 E y N y u C f L H z z n 3 t Q 1 t B m f T U x K G v S 4 r X / v K U c N n d 9 / H 5 0 d v V M D 5 W P X q 7 S Y x + K 4 Z 2 M 6 q p q N W W i v K I C Z 8 + c V e 5 L R v T 5 m c H i G 6 N B r x i v X J M j S c C K q j p k Z h 5 E d E w M H v h r A T y q 0 1 X L 3 s b q A t S U n s a Z k 0 e R m 5 0 O f U 8 7 d r / / G u a n b Y K p o x x 7 t 7 + N 4 M Q 0 G F s K E Z + Y j H 3 b 3 x S u 7 6 0 I K T c 7 A w V 5 h 0 V l W 6 i k W X 7 9 0 C k B L C + h g T z T X I v 6 r z y I z p X X q F E 1 k d E x S h U z i h R l o Z 6 L o R q L k n x Q X 5 S F F f M i h G j 7 U N 5 6 w f D X u A X A R 1 T J 9 B 1 v q 9 j U 2 R O Z 6 G g o R W h E L I K D / P D C 8 3 / H 6 l U r F a F 2 C g E E B P g h J D I K L j G J 0 F r t K V 5 z t l i m n R k R Y c n 9 G w 5 M 4 y E x H c k 7 h 8 j Q A E S E h y P n 2 H E k R H i j q s M V O t 3 Q 5 z 0 c I v 1 M I r n 7 k B L S p 1 S x g X / x k Y n w 9 5 z Y g L G H s x H V J X n I E h u z S O x D q r f T R u V L D G S f N J N S u 2 y c m O k g z D l j Z 5 8 j R 4 5 i y Z L F K l p v g 3 2 f B E e w 9 s l D + F h a O L 5 4 b Y x 1 y + D Q G 4 y q p V a P a F 5 n G 1 y U k a r t N y h P E L u C m f o t P f r c X D Q w m 8 x o F 7 s p 2 K t f h G w v K j v c V E 2 O v k 8 L L 6 c O O L n 6 i j V r U j O r + v q d E O y t U c V u B 0 X l G w l s E s L C u r L y S v g H B K G r s w P n S k u R m J C g E j c Z M 6 F j I T / / L F a m L U N e j Z N q e G I D Y z k + s s a c I C c i q q u h r Q b e / m H o F X u Q M a t I 7 2 5 4 u 1 v 6 C 3 J I w L p 1 a 8 5 n P h S V l K G u t k Y I y h O p C + e J 9 D q O x Y t S 1 b 0 5 d v w E Y q I i h H g M q p C Q g W c b 2 D W p v q 4 O 3 9 r r g a M / X q G Y l 0 2 N 3 5 X v q r y P o w F j f s t j R 1 a B u V + 2 D Y v x N y k X / X j B Y 3 Z H B 9 K S n e X Y R W 2 V N d H X Z 5 w + B D V c q y 9 G 2 d l 4 n q o J Y y a X A x U t O u Q 3 j P / G D A R v z o x g P c 7 W O 2 Z T k J j Z q 9 3 W J t i 2 Q O 1 h 2 8 Y c N 3 Z B d T T Q u b F 5 J 4 w l h X C 6 6 x P 4 8 M N t u P 6 G 6 0 R 9 t B B H W 1 s 7 s o / k K M 8 d P Y D 0 R v b 0 d K s M j J M n T 4 j K W C 9 S L g A B / n 6 i G s 9 R X k l 2 T S o u L l b N N I + J V G J 7 M H t t g J 5 J 1 q K x p m m k Y 2 S N E w P 8 d N K M F p 2 9 G m Q J c Z E h s d H l m C B M J s G 1 W K U b 6 f X C D M X 8 Y N b I t C E o Z k k c + M F y u A 9 o 2 U n n w O 7 d 7 N 2 2 T s U C J h u t 3 V o c r 3 Y R a W T d M A l g t 5 7 i x t E 5 F G y g C s c g + H B o 6 X H C 0 Y q R V a s t s 9 g 4 R a s 4 7 4 6 d u 7 B 8 x R r 4 e F o Y V l 5 e P o q K i 1 Q F s F b n g u b G e s y e M x e n 8 0 6 K 7 e W i Q g t U g + f N m 6 1 s X u Y d h o l q y B j V 9 u 0 7 s W n T h m F V 9 O o 2 r R D v B W K r a 2 d R I F O s L O X t b E h p 9 / a Y w f 2 x y c t o k B J q U u r z Q C h J O 1 0 I i g d 7 7 Y x L F w p j H A y y T U Z r K 2 L 1 j w 7 h 9 S 8 v Q G O P N + o 6 x r b I R 4 N I 3 z 7 M C h V b p 8 V p y I T Z k c B S c E d K + O n 6 Z b + 6 o W C f Q 0 j 1 M T P 7 O O b N T l S q d k F + I Z Y s X Q Q X I R y d k 0 6 p 3 r a 8 Q k o v d m K y C c q i R m c k i M p O z Y + Z 7 t u 2 7 s A t t 9 4 k 6 q G F I o 6 J 1 G T P v B 6 j 5 T W b p b j K 8 b O c / 3 L A d p y 7 m Z T L 5 3 I Y 0 X I f w n 3 6 V P l L Z q m b a k u W 5 E A 8 d N o Q F D F Y k i g z l X l j x j N S c z i 8 n 1 u P x Q k B O F U 7 O Q R r w 2 C Z 7 o M F j B 2 F n 3 s / 5 o Y b L i n v H g w s H W c O n T 1 4 L D w m e 9 B W Z b Y 1 7 S J m O 7 C Z v w 2 0 V 2 0 a B H v h 5 d e 7 w F d s w b b e C / Y T m W J z x U l c t y z s / M i c X q G Z D F m w g 8 F L F j N b Z V s 8 l t N j m V 4 4 2 y m O + I A L I v a F f V V Y 8 r 2 D 6 j n d t b a W u c N h + f e z c P f v j l t f O Y 6 N c 0 I m n Z i I 9 E E K B Q c S 2 G j Q 2 q N B R o n r e a 4 / E F 1 6 D c 5 Y J 4 / E B / Z h x S C G / c A l z N J 9 x q I Y 5 L U n J t o 8 R 5 5 c e V 4 d Z 3 8 I w p 6 Y C N p L g T H z c b g 2 B E c r X V X K 1 s E y y 3 l H i w r F 8 + W f T o i I v R w Y d 1 w U Z Z g 2 x E R M G w k 1 k I P T g O W s 2 6 1 b t y v v 0 8 D A I t v m U v f X i X 7 P A G y f / L F Q z m j o V d k B 7 A Z E s C M Q O 9 k M h V 0 i J S 7 X B d o o E t h + + a c X u 4 v R X 4 / o K F 9 o 7 C p F i S L Z n p R 0 8 a A y o q W h H f 7 B F 7 I a 2 C O D a s t A 7 C l 0 U 1 n 3 B F W x a 5 J 6 U d i g Q 1 m L h c j o K 1 i X 0 K s C z w S l E + f 1 p i 6 8 d A h a V q k r O k V l i / Q 1 w V u k U n 6 d s 2 o Y 2 d h 1 M a P j P q l e z Q y x X H v b l H Z W B / D e 2 r f y 4 u f 4 e X o N G R I h y D j 5 f K D T Z S p h 2 k i o g d y a r 3 m B 2 V 9 u Y F k A Y x n f / u 7 3 V f / w z d f d g G V p q + T G 6 M R o n q c I 6 K 6 7 7 0 F z S z u + + u i 3 c P s d d y n O O R i o C o 3 m 1 p G z r h x H k 5 e B R 8 F U o 7 Y O o 5 y f C 5 z M B u h M 8 i e P u b l V q K v v R s b B U h z J q Z T X l T i U V S r E 1 I b 2 T j 1 6 W t v h p j G g v q o J + Q 2 u y C 5 3 E Y l w g S A 7 9 Z Y S F h t o m L d 2 a 5 S k s o F r l h n 0 t H / o R e X g g V m z B u 9 p r p X z J i i p m r s 4 y K 7 / I m J i 6 Q k z P G x 0 w G x 4 G z E R b M g y s C + e I i Y n Z / z 8 6 V / J c 6 0 Q c x k q q 2 r l D S e 0 d 3 R D b 2 D t l V E l H n M 2 c P / x H K V 2 j u Z + T Q a m B U F R F x 8 I p r 5 Y j F + / S 1 Q + N k p M T k 5 G Y 1 O L W g w / / 9 l T e P m V V 9 V 4 F m 6 j 8 U z P 0 x e + 8 A V V u j 0 Y y D U H 2 h U D U V z b I h K g F 3 H + I v 3 k o w y 4 Z p W N P Y W G a t h A q N I E W X u H T 9 R D 6 + w E r U j X W S m B m J E Y I O 9 5 Y m 5 K A J L i / G V b E D i s z N v b F W W 1 T A s C Y m P 8 V d 5 Z u 6 h e b F V s W 9 B 0 A g z E E V H B 9 g 6 o l O V s 4 t 7 u N l R U V C A 2 N k 5 5 7 g b D M j v n Q X 2 n T k k r e 9 A 7 x w w P G 2 g T O Y I 3 3 3 x L u a L b O 7 p U d g o z Y / 7 + / D 9 w 4 n g u / v z n v + J f L 7 8 i h H 4 C v 3 j m V 9 A G h i D r i Z W X M K X L j W m h 8 q 0 W 1 Y O F Z P Y 4 e S o P I c F B Y K u n G / 7 3 t E g s D f Z 9 f 5 n 1 X Q 2 O 5 u R i U e o C R T g M 9 t Y 1 N C F U P s 8 0 J S a 9 0 g v F s g Q S W F D g x Q 4 N c r r P b k l F Y t j w j g 6 6 8 r O f X K E K 2 u h A o H r E x i l j x U C n i 8 0 p w c w J S m R b z I T c O / t w B d a u i B Y b y b L N E d C d T r c 6 w T q w w x U j E 7 + H U 6 8 q Q b l 2 o Z / 6 3 a F Q 2 u y k p J k j S I v V I 7 f K V V V d z w 0 f + g S Y y u P t 5 S H X t F 9 s N t m 3 S C r 2 E u S U R b r f W X b D s 2 G P R U / 3 S 5 n E l c C U J 6 j U S M M l X W i o C i 3 / f i Z + t q 5 b x T N 4 o X m v h 7 v h o w G 7 6 h w 8 5 y Y L e O Q d c q E H i b 0 w 2 k T U g e B + 7 L 1 q t B F 3 i 5 0 z G H i e 9 d U t S B E p l X u y D r O S / Z F x t A 6 L F 0 W d l 0 J D w Z 5 o W d V c M 0 S / u o G 4 R o 6 N T U S H Q n G j T k l C S q P h w I 5 E L M c 5 I s Q 8 0 I s 4 k a B q b 5 s 6 y U x 4 N U 1 S 7 C + L T W 3 p p m t r K 2 1 5 z u n + l u F q R u P Y 1 f Y p r / J x m N V A s F 8 b U 4 o 4 E p M 9 w r k Y h y O m 2 3 9 9 D J u e O m x 9 N T I o c W x Z 3 / a w a z h 0 H l z 4 4 y U m g r 3 4 2 k V q s I y e k m k k 1 d H P 1 x V i Q i A y 0 h t a s R n n z w w c k Z g I e 9 t p m E t 2 C f J r N P j x U 8 + g r L I O a 9 Z t x B e + + A j + 8 t f n c T D z E B 7 4 5 K f Q V J G H P / 7 0 Y Z Q f f h 0 H 3 3 w a z W c / t H 7 z Y l C V p m r M F g S c I j j R s J 0 f p 3 g E h Y S p B j S 3 f u S j O J t f L C e s w w 9 + + C N 8 9 I 6 7 8 Y c / / h l f f u R R d f / u f + B B s U k b s e X 6 G 5 X N T Z A 5 0 L Y c L a Y 8 Q Q 2 X W k I O w 5 j I S P j 3 w / P x / j c W W 1 8 5 B j Z L t E 1 j s M H W n 2 I y 0 G v U I F u 4 9 t 5 i C y E N N x y M h O P s 4 S H q X j 9 0 b u 5 i s w i x O 5 g Y X C Z 2 Y Y c s F h L t U N 1 U B 4 P G 3 I u l i x d j 7 5 7 d K v 2 I g X Q 6 f w K D g m V R 9 s P L x x e V F W V Y v o r T Q 1 y Q m G D p O T g Q v K I s 0 2 e b r 9 N 1 E 6 + m 0 X v Z 0 K l V r d A 4 p C B B j o M 2 d l F h g c r B L C w s x J e + / G W V 4 c G x p 8 4 6 k W T C j X n M j 3 / v u 3 j 2 d 7 9 V + 2 n r 1 S h b k 6 l Q R y o s A 6 x H A s 9 p y q t 8 d O m u T + y 9 R A L R Q D 1 y J A d p a c v k v d H w W s d A S W F b 3 F c L Y v z 7 k B L c h 7 J m H Q q H y Z A Y C n H B W o R 6 m R H g y b m 9 J G y z W o x 8 T q J q 1 2 u F Y L T w c + 1 D S b M z C u s u 5 U B M D G a d F z M 5 I n z N e C O r C P e u i k C w 9 8 Q Q 1 1 F Z / M x Z Z L i g 8 M w J L F w w T + z m D p W N v 2 D B X N T X N 6 B B 7 O m Q 0 G A E B g Q o m 5 o D 8 F g k y T 6 D t m a d o 0 V h g x P K W 5 2 v v I R y 7 z y F Y I 2 I Z w 8 9 m s + 8 B x 9 3 L d o L P k C Q S x v c 2 o 7 D u S U X B 0 9 U o K O z W + n E x 0 / k o b a u Q X E d d w 9 P d H X 3 q L + J B C X R 1 U Z M R K y f S X H a h g H x I U e Q E N i H 0 g Y z c i v 6 c a i 4 H 8 9 u O 4 e 0 x z N E 4 v W h v d s I s 9 g l X j o 9 3 D S 9 2 F u o V c 6 M w e C k 6 V e 2 a Y r Y U R 4 u Z r x / r A E t X Y 5 7 V u x V 1 s H A V t r 0 I t J 1 T 2 I i W C I z f / 4 c R S j B w U G Y P X u G I h 7 y Y Q 4 k S E 5 K U I m 8 f D 3 W G F d y s E l N v 7 z i E u r 5 n 9 4 P N x d X V F Z W 4 S 8 v v Y W a i n N 4 7 N H P 4 f E f / k x 0 4 A i E x 6 X g q c e / i t t v u x W r V y z F / v 0 Z i h t W V p S r o V 3 P P f t b p U Y k x M d a d j h G P P T n k 6 r T 6 x u P p K o C P q p g 0 w E M K V A y L I k y 4 F S t y 3 m v H x c H z y A 5 2 I B w H 7 O S S o l B f d g v j I L N 8 1 X S u F y 4 w V Q Z y 8 K y v r C C A V t + v k N + K 0 H 2 E + l N G 9 O M N r 0 O p 2 o s L d F C v U 1 Y E G X G g s f 2 I z L Q C / / 5 8 g L s L x m c M d E l n y j S M s S T U y y s G x 3 A Q b k 3 H D k 0 2 e D p 8 5 z o W R 3 o Y R 4 O V 7 z A 0 N x R h V s + 9 V P c c s N G v P r i X z B 3 9 e 0 I 8 n Z G m 3 C t k O g U 9 J j c k B Q X i a N Z e 7 F 8 2 R L V 1 I N D k 0 t K z u H 2 j 9 y i B j M / 8 8 v / x Z b N 1 8 r e B q y C U S A 1 1 g e b 5 g Z C 6 + S K c m u 2 w J W A h y t n w l r 6 C d o v d m 4 f r K c 3 2 4 s l y Q K n r U m V j j O Q u O A p U R i o Z S + K s l Z X 1 H W K L X C W X Y L c 0 d z Q p s b 8 s N 9 5 f V 0 r v D 2 c 0 d j Y o a q R t S J p Q n y 0 6 N X 3 o 6 2 1 C y Z j H 7 x E a + g 2 O g n n N 4 i E 0 K p M B 4 Y I d E 6 W I C 5 / h 4 m k B Q 0 u I v 1 0 O F x U j a / e s k J d R x L 8 Y N 5 S o 1 m j B t w V N z F x 9 l I H 0 F A I 8 D S p s o u T Q s S 0 c 0 d D j I 6 A x 9 U s E p x J w 4 1 y L s z + G A 2 m T e q R v b u X Y p m d i V a v X i m G 8 c Q t / n o x Z h l L G c 4 h M N n w N V c j Y / t r + O j 9 X 1 I Z B Y x Z G 9 p r V W q V S e u O z h 4 D 2 g w X H B D h I i l m h P Y N 6 o G 0 I a f K Q 6 V a G Q 1 9 q g G L j 6 c T e v Q m x X 7 O F D Q i w N 9 D t e D y C / a D T q T O 2 Q L 2 4 H O C r 5 c L z p a 0 w c v T G T N m h q m c O h r e f m I H U S L a g + M 7 c 2 t c 0 W U n P H g V h 1 p c T H q 1 z T R 2 p E B w I G o 7 n E T K 9 V + S Y T F e k J H t L 3 Z T 6 i i 1 F B Z w j g b T l q A 4 a p K z Y e 0 d E h 2 9 f a h v N y A x Z H S D z D i D 6 I R w v K k A V 2 c N 2 o t 2 o 7 W l A U k p c 8 T o N 8 H d O x D 6 r j Y 1 Q i V 2 x h L U 9 g 7 e V 2 5 D U q 9 F l b M D H Q B s + D L R o C S k Z H z x X 6 / i g f v v w 9 9 e e g 0 r F s + H d 1 i y M C U X e L m Y R I J p 1 b R I Q 7 + z 3 D T z o I y K k o 6 p R w t F + k 0 V M D h P N Z r H x Z D M S G B J C s v 6 m S g w L X p K + A t H 9 H W 1 e J S 4 Y E h E B X U a 9 G p 8 k b l v B 2 J j Y 5 G T e w K / S e / E M + + X 4 I v X J a l g 3 m u v v a k q R 9 k W j A E 7 b q N n y h 7 U k 8 e T L j S R 4 N h + B h c X J 7 p j 2 d J U 6 H s 6 E B c T j Q a D P 9 w 9 v Z U j x s 3 T H x 3 G w T M S z o m d R D U q 1 P v C Q q B 6 x P 4 T E 4 3 4 A B O 8 3 N g g p l m 1 A s s / e x o p s 1 P R 3 d G G h n P Z q D x 7 C M b 2 S u h F u v Y 0 l c h 5 R K C l 5 9 L j o B Z L Q h u N 2 j d W v J N T j 7 e P 1 m F V y v A Z M F x j D J k M V C c Z p m F d W E b G Q d X 9 q a a m F i d P n k R D Q 6 O o z E 3 o 7 O i c H g R F 0 V v Z p k O p 6 O R c H P z T u g c h P + t N h C c v g Y v W j I q y E n x s T Q L C u 0 4 g N i 4 O v / 3 N b + H s 7 I o W d k V q b U d F Z Z V q C M K L R X z + 7 3 n Y c 7 o Z Q f 4 R q n h s r P j 1 O 1 l w 0 h j F C J d F L z c h U R Y G E 0 H 5 1 9 w t q 9 k K u o l Z s s 1 p D q z z i Z M F S V u E z U W a R G d 3 1 3 S j / d w + b F w c J i q W u 6 h L / Q g K 8 M f y H 2 Z h 2 Y w 4 F f P p 1 g a g 3 X A p M d E V r d q Z G a r Q Y f Z B T W U p D m c f x e w Z 8 f K u B h W t z n D W a c Y U q B w K z M 1 z N j Y j L m k W C v P z 1 I B q d 5 9 g 6 H W B C A o O R X V 1 J f x D Y h E a G Y v u H j 3 a W h r F E B y 6 i Q v v K e 9 z 8 A i j W J k W d k d a l K h k o 7 9 n u / K a s P N U M z Y v i A A z l X p 7 e h R D Y H I 1 O y 4 x 7 5 P d g 9 l m m Q W T 3 E 5 t i A M Q 6 F 7 n + K H g k G D M F B v e X + 4 N B 2 2 n J H N O s b f K K 0 1 d v H j 6 q H y D I c g L K M r Z i t R l a 9 D b d A 4 G f Y + q 1 f H w 9 E B x c Q l 8 f P 1 R c K 6 G r A W z 5 i 1 E m 1 O U m v Z H m O R C 8 Z Z Q 6 j k K f p I f t 3 2 F 0 m 1 n z i n c s i Q E a Y m X 9 k T n + 6 d q x e g W 9 c h z m P H + b K R S V F i o A p G s N 7 K B k l h b c B a t 0 b O U l 2 2 o g k N f 2 e x h L F U S L v v g P o S G h e H I 4 S w k J K R g 6 b K l q K y u R V l J M f z 8 / Z C 8 9 G b l O J h I + I p q 5 C n M x L 4 B j A 1 0 i j B I O h R Y G c u 6 q V 6 T B m a z x R l D + 4 q F k W l i W 9 n f H k o z + 3 Q s E t + 8 c M O w a l l e r Q t q 2 r W q A p g O H A 7 H L m 1 2 V v V X 3 n 3 l i h E d P Z o D V z d 3 Y b i h i I m N U Z 1 z G x o a 1 C T G r q 4 e + P n 5 I C 4 u V g W z b Q M C C A 5 W Y K 7 o 8 e M n s W H j N a q B z b Q m K H s E i 0 R Y Y G s A K X d h d 4 H r o C 7 h s Y D 3 a 3 a Y x f 3 M R U 6 u Z X t U 7 9 s 9 H w v Y p n j b h 9 t V W b j 9 D b M H F 9 J Q 5 8 P j 2 / f K D / D w 1 3 + E w / v e E 2 n m K h I q E 4 s W p W L + i u t g 7 G 5 H d d k Z U R m 1 8 A y K R 5 3 x w l z h i Q K P Y b y X m 5 5 K + 3 D F g n C 9 G r 5 t w / E q e h E v 9 b 5 Q 6 k f b l Y P Y s K f o 4 g E O N o Q I I d J j W V F R K U T C 4 d h M / L 3 w u 8 w k U W G C Y U D 1 j z 0 i 1 6 5 Z q Z i 4 r e L h 0 q O b p u C F z i 5 z w T 2 / P 4 6 b H v t w w o h p e Y x e F f 6 R m L h s H v v O 9 + X i 6 a B x c l a D p 9 k M 0 t j H M T B d s t 3 Z Y h O M M C F w I L y F 8 3 G s 5 F A e S 6 p X w 5 0 P 3 1 p z 9 x M 4 U d k P r + Q b 4 R S z C a s + 9 j g 8 k 2 9 C f p 2 o y l 0 B M A S t g i F w x a Q Q E z G e q l r W k Z E g l s d c f N 2 O 1 7 g q q W z 7 G 4 y Y S g 4 8 j 2 6 z O + o a W k S y O Y n E 0 a n W z k c q 3 Z Q G 4 9 F T q J K X 7 d E l R E s n w u n T Z 5 R 2 Y E 9 M h K f Y 6 y O B D D Q k O F C k v v 9 5 Y i K m h Q 3 l K B i w X J w U h Y 3 L 2 R b Z u n E M o A r B 5 c H y a / Z m s I E e K + r W F s L p h 6 + P H 9 L 3 7 Y O b u w e O H D 2 G D i E q D h R I T 0 9 H Y g L t F 8 f A K t S i o h L M m J F i 3 X I x 6 B K 3 V d K O B B v h b d Q f h o / Y a j V i U 1 F 4 8 m 8 i b a i B Y M L r W G H u t 3 y X c a z R o r e x A A 1 l p 1 S T z 1 1 7 D 8 A 9 M B 5 V V R U o O L o N L v 1 d q K k o g a G t H D O T Y 9 F k t W n r K g r h a m p S g x G Y f j Q Q D E b T E W b r v D s Y S I Q F + U W q Q Z C t T y R x 1 U g o Y l W 8 X p U E B H q M o k h o A F h J y n 3 Q T U 9 j 3 x 7 U q a 9 Z v x Y 1 N T U I F o N 0 z 9 5 0 I S p f + I u O 3 d 3 V g X i 5 u C y n 5 y z a 0 Y C S K T 6 e S Z w 6 5 U j h k D R C P Z e b 5 e o M r E 0 S A n b X I i F U p 7 x r z H H 0 d G N M a P D f 2 u m y F D l 9 w w + n n g z Q 9 m E m u a O w S T Z m d 4 8 F A e E J S F 1 7 O 9 r 1 O i x a s Q m 5 h w + g X F S 5 e c u u R U N T O 3 x D o t H Q 0 g G 9 + Q J 1 X L c 8 G t F R k X L f / N R r O n z Y M o E t E m h T r U s y I t j P 8 p z t E g j 7 Y d U E C c r H 1 1 u Y 7 M X e y a t G Q v E m M i 5 C s H 6 K 5 e u D Y Y B 0 P w + q H X P D j A g V 1 W 6 o I G l g g M X d y m l 9 / f 0 m 9 P T q M W d 2 i h C C V n l + 2 G S T z x M T H Z d O B E v 1 b 7 n 1 d q x b t x 7 f / d 7 3 E R w k x n F M D B K S U v D R O + 6 E n 2 8 A f v i D x 7 H j n R c Q E x E C N 3 S q i S D 7 / / t 7 H N 3 3 D u L m b 7 D u 6 c q D 0 n 1 d o h 5 R v i Z V E u / t 2 g 8 f U a G Y g c B L b 3 E F X Q C 3 j k c 9 1 3 l H K q d G h 8 k T r T 0 6 J M T H I D B U p I a z G 1 J n R a P K G A 2 v s D k X D a F m u l S i M C Y b 0 l a s Q X J K C n 7 z m 9 + h R J j m 8 m V L 8 c M f P o l f P P 1 L 1 e n 2 2 k 0 b s W R Z G j Z s 2 K A a d 9 p w 8 m Q e k p I t I R k b r h o J N Z A I N o i E m R 9 u P P 9 H 6 c V H B j 9 t 6 S T t z Q 2 q 6 I w 5 b u u T 9 A j x N j v U d u u 3 v 3 s O n d 2 9 q t a m q L g U t a K / F x S X C Y E Z U F Z e d Y l O P h J I q G z S m Z g Y p 0 Z s M o B L 3 H / / / X j 0 0 a / L M 2 Z 3 9 + P Z Z 5 / F 9 7 / 9 d Z X y w 7 S h f z z / F 7 z 9 3 z f h 4 T q 6 3 5 t M M M 2 I 9 s 4 + U Z s Y A 1 s a Y 8 C C S K M i s m u S L f e A j M u G i S q J S Q o y Y o 7 s d 6 5 L I 4 I e u 0 0 l 3 7 L 8 Y r C 7 2 T m g 1 c C B A x n 4 q l z n p 3 / x F N 5 6 6 y 0 h c D O O 5 e b i M 5 / 6 l N X h o E N o W D g e e u j T 1 m / I e R q M i o H q 7 O w n Y k p 7 + Y 5 9 8 L + i S n X i m o 8 / D i d Z p H V n P k T A j O u U l K F N 4 N 5 b j g 5 n S x / y o b r 7 D A e 6 R s v K K l S h o q M p T E 4 6 F z z 9 z K / g 6 e 6 O m L g 4 J Z n S 0 / f J O x r M n T N T z T 0 K D B j d h D w S y x / + 9 F d 8 4 X O f V o P H m K e 4 b u 0 q Z V e R 0 C I i w p G f X 4 D j 5 9 r V d A x 6 6 l w 5 D b B N G I L G C a 7 e w S q F Z y q C K h 3 j b r R p K a U m K + n 4 Q i a N R l R m r Q r 8 0 4 3 P u b 0 D Q X W Z X Z 5 s 4 F Q R F 2 d n N d I 0 7 / Q Z u Y + z R L 0 v V 6 p j p K i G U R E R M I g q X 1 N d g 5 S U J H W / 2 E Z h 5 6 7 d u G 4 L c 0 g v Y E o T V N Y b P 4 G v 6 L k r 1 2 z A 2 d M n h C v o U V V R g Y 2 b b 0 B n e 5 u I W l m M 4 e s V I Z G g x g J W d h J U 4 x y B R v R q T q q g g 4 J Z D S X n y n D m d J 7 q q + 7 h 7 q F U v o H Z G C O B P b 8 L C o u w e N F C 6 5 a L 0 S W r c c 0 T h / C L B y Z G t a N a p o M J 7 M 6 l E U b C l g K E v 4 c W 3 b 1 9 0 O q c l O d y P N L D I B L c j Y M G N I 4 x q v G C Q f U l 0 Q a 0 d G t w t t 5 l 2 G P v E X v X r + u w 6 k m x e P E i 6 9 b R o b O r C 4 U F R U h N X W D d Y s G U V v n C I m P R J T d m / 9 4 d s o g 1 0 I t K F Z e Y g q O H D 8 L F 3 Q c V l d X q c / Z d d 0 Y L B u v Y f d Z R k J g I Z 1 l 0 V L 1 m p C T i I 7 f e D C 9 P D w u B j 5 K Y W l p b c f R I z p A t u g x i F m a W e i p i G q U m O S S 4 n 5 y 8 W m Q e r V b S 4 1 x h L Z x M B u S e q l G e L Z 3 Z i P Z W I f L 8 G h i 7 e 1 R v w K x D Z f D U m Z B z r A I t 9 a 0 4 m 1 e D y v J m H D 1 W i X 5 D D 0 7 J 6 4 N Z Z a q V G Z F f 1 A x f T 2 e c O V W N Y C 8 N y o r r H J p / N V a w o S e 9 c y x h 8 X G X t d J w B r 6 6 d m S 8 8 x y K s t / C 0 R 3 P w 8 t N g w P v P I v o Y H f l T N i b f k C l p j 3 5 4 6 f I K b F j 5 2 7 8 / r k / W f c 4 N B g 3 z D t 1 G k l J C d Y t U B M j a Q t O a Y K K S 7 s P S 2 5 + F P M 2 f x l h i z 6 G p L W f Q t j C O z F r w 8 M w B i z C 5 u v v w s b W v S q y P h C O i l 3 L e J a x C 2 k S 2 G i J y A b O 8 9 2 z J x 3 L 0 p a q W b 6 D Y f + 5 C 5 k B V H M n A t z P y o X h 2 L g i X N Q j D V o 6 j X B 3 d 0 Z 1 Q 6 / i 7 C 7 u L i g u 7 1 A l H C K H s X R B C H y 9 O S + 4 H 0 1 t w r y E c 8 R E + y D I 3 x X + Q j Q F J e w k 1 Y / o c C + V x a 5 + Q 2 i n o a k b H T 1 9 6 O w 1 o b r p 4 i a e k w k f D y c 0 l J 1 E Q q g 7 S k 5 n o z T / K H a / / z J 8 U Q 9 D W z X m R p r R 3 t 4 p 6 l 0 e H v v O 4 3 j y R z / C 8 R O n c O L k a f z 3 7 X e E 4 Q x + p A w 7 / O S n v 1 D f n T l r p r K v S E R 6 f R 8 8 t N 3 K / T + t M y X m h J o R o 2 m E U U 7 M H l S P W D u U + U S a d c v Q 4 L y p 7 O z D W L 1 6 l X X L 5 Q P L s Z k Z w Z Z m Q 8 F W 7 O j t a l b F f f + H k e H n q U X 6 m 8 / i + l v v w o 7 3 3 0 D K 7 I U o L s h D R H Q c j n R G Y u / J K v z n c w l 4 9 7 0 P c N + 9 H 8 c r r 7 y G z 3 z m U y g v r 8 D O n T v x w C f u t e 7 J A t p L t L f b R T W n 3 X T z T T e p s T x s Y Z e a u l D F E R n M b 2 y o n 5 4 E R R d 5 m q h 5 r q I 3 j x e M m F d V 1 Q y p c k 0 m G h s b l X A M C h 6 + 0 Q x V G X o f G a u Z t t x v i s B b 1 4 F 3 D h f j Y z M M S E 5 M g I f 3 0 H 3 r 6 X x g C + q s r G z l u G L j l 1 / 9 + r d q O P j 7 7 3 + A L V u 2 Y N / + f b j 1 l l v h 7 u a K c 6 V l 0 8 d t z m m A L E V e l W B x w f K 1 D R f F A Q Z 5 b r + N j g R 7 s H A v v y B f c Z n L D a o M R 4 / l j v j b a x I s V b k L B x T 1 / R 9 G j w X R W n x 4 o h k z R Z l 1 2 b / L u v V S U H P J z y / E m T N n s G b t K o S G h i j V / q t f + a J K O X r w k / c j P D Q Y P t 6 + 8 P K g W m 5 G f F z 0 9 C A o 9 u F 7 8 v O b s X 6 G G T d s 3 i h 2 j x t u u u U 2 / O n P f 1 M N W 2 6 + 9 a P o 7 j X g 3 f e 3 4 t a P 3 K F S g f 7 8 1 + d x 1 9 3 3 w c X V H X d / / H 4 c y D y M n z z 1 N D 5 y 2 x 3 Q W c d a E l z M T h o n x Y 0 u N z g E O 1 y 4 H u t p R i I q p s K w R / j C 0 B a 0 N 1 n i V P + H 0 c H Y 3 Y R z R Y X 4 x t x K 6 O Y v g O 6 G W 6 3 v X A z W P O 3 Y s U v U c W f M m D F j S P t W o 9 X g h u u v F d v q Q p 7 b t C A o 1 h a 5 u 7 m o s Z / s p / b P l / 6 F d 9 5 + E 6 + 8 + p p q 1 + s m J 8 y R j C / + 8 0 W 8 / t o r + O n P f q F 6 X r / y 8 o v 4 + S + e k c d / Y c 3 q F W h t a c G f / / I n Z B 0 6 Y t 0 z w M T G B Q v n K d X v S o C x D x J T S U m J d c v w c I Y B q W G t K m G X P R W I G b 6 d W P T T m 0 Y d h x s P G F 9 i C f t E e R 4 v B x K D + l U 9 0 + b N m x Q D p f P h p 8 J k / / i n v 4 k W 4 w S j s Q / V N X W o q a l X 5 R g s p + n q 7 p b P O S n N p l e Y N j 9 H j Y f F q o M 5 L 8 Z M U M w O v h z X 0 s / N r A a H s X j r W 4 8 9 p i a v 3 3 L z D b j p 5 o / g z j t E M n V 1 4 g + / / z 0 K C w o x Y 2 Y K b r 3 t o 3 j 0 k S + r n L p 7 7 / s k P v X Q g 7 j u h p u Q l 3 c G z c 1 N e O C B B 7 F 0 8 c X x H j b L P H A g U 3 G m y w 3 G r a h O F B Q U O a x 2 s v C N 1 5 7 t s h j Q j A 7 V I e S F N 1 Q s j q / t Z 2 l N J L h + y N z 4 O 1 R D 2 b K L r b P 4 m 7 N C L q 5 d m m r g o a V E e a m 5 V h 9 8 u A 2 n 8 0 6 r 0 v U A Y d A P y R o p L D 6 H l 1 9 5 H Z l Z h 1 B T W y s M r h x N L a 1 4 8 c V / 4 9 n n n k O F 2 N n M s a R b f e f u d D z 9 z K / l 9 Q V N x 4 Y p 7 5 S 4 E A G f X L B y s 1 5 U r 5 l D Z H x P N u r r 6 9 U N j o q K V F J z M L C 5 Z 4 t I W W Y c x E Z H o 9 9 s B L P e n b Q 6 9 P V d s K + 0 w k 2 d X d 1 E a u t R 0 d w / I R 1 a Y 4 V I k 6 2 5 k k N h q P q j q Q A S 1 L n 9 f 0 K P S J y b b r p e 9 e N j o 9 S s 7 G y V G H v f P X c r g t q 0 a a O a h s l h B P l n 8 7 E / I w O R k V G 4 8 8 7 b 8 a v / / Q 2 u 3 b Q J x 4 4 d U 4 6 k p U u W I C 7 2 4 g T k K U 1 Q j O h P d E N 5 j s F h D 0 D G g J i P R b D 8 m T 3 S 7 7 j j N h X o v V I g U b M M Z P 3 6 t S o V x h 7 0 N m U e z M S S p U t U + + N / v v g v s R c / g q a m R s R E R e F g 5 k G s W b U S + / Z n Y P m y 5 e g V o 9 r f 1 1 s Z 0 g w O 7 y s Z v N r X E Y w m E 6 W g 3 h k 1 H V o Y B 2 k d d i X B c 0 h w r 1 C N L g 3 C m D i a h 2 o f h 5 5 T n f P 0 v L S x j 0 k 0 h u a m J m V q L F 2 6 2 E p o r o r Y h s K U z j Z n e f N w p e O j B V U q S o E m u U h s 3 B I S E i J / w Q g L C 1 W j / z m 8 b b S J r R M J T k X 3 9 / d T U s i + F J 5 l 1 p m Z W V g r h M b + B T x E T h M k 0 c 2 d N U N l q 1 O y Z h 0 6 j N R F q X j t 9 f 8 g L i 5 e 3 X y 2 F u b n 2 c B l r G C C q / P g Q v M S M N O f / T L Y d I V J y M w 6 p 3 l Q 3 j K 4 z X E 5 U H b s X a x Y m I D H v v E I V q 1 e j e 9 + 9 3 F 4 e / v g h X + 8 q J q r L F 6 0 C J / 7 / J e E Q d 2 K X / / 6 d z g g j C t U 1 k b W o W y w k 9 G K F S v U t W T J O 3 P 9 9 P p e l W M 5 W P 7 n l H V K h P u Y V P b 3 R I C c K D f 3 B N 5 5 5 1 1 U l F c g J i Z a 2 S H u 7 m 4 X / V 1 J Y r K B N 4 p 9 u G 1 o a G x E R k Y m 1 q 5 b o 3 o d E D y f j 9 1 5 B x b M m 6 u k a 1 g I m 6 J U Y 9 W q N D U m 9 a H / + S R i o s P F X r D c c E p 6 / o 0 V 7 g 5 k 4 A 8 G O i 7 U 9 J S + b j S X H V f S k i o q 5 2 q N l 0 2 O 5 n T a G i r Q X F O E R 7 7 6 C H 7 6 s 2 d U H V u X M F Z 2 a 4 q N j U e v 3 i B 2 b K h q 5 M M c T W a v k N F e f 9 1 m Y b R z F T E x v B I Z G Y E 1 q 1 c q Y t u 1 c w / K y 8 s v q Y e a s i q f 6 h M 9 Q e u b k o l u U H p 3 p g L R D A e q G d u 2 7 V A 3 k 8 f 6 / v t b c e 3 m j Z e o g P a w n d N I r v + h m r y M h H l h s u B U C 4 D R g 8 f E t l s M j N r m I G e X t G F Z g q 9 K 2 + n Q a 3 C 4 3 P E 2 b i H e J g R 6 9 I v 0 6 x N b U u x K U S 0 5 4 3 e o m i p 3 Z 7 P q l X + D X M + / P f 8 C l q / e h I r i 0 8 p b 5 + y s E 1 v K H 2 H h o d D 3 6 l X X I 6 p z J L R r h I H J 0 V t 2 M g j 4 D r 3 G R 0 V F Z 1 J A c H C w C o N M W Y K a S G c E 9 e R t 2 3 b i + u s 3 K 7 V q q u P I 0 R z M n j 1 L x T 9 O n z 6 L 6 O j I 8 4 t x I s B E U g 5 a q + l w U s 9 H A u m V D G 4 s I E E d P p y j J l 8 M 1 Y C G C 5 C 9 1 0 l c d X J M A 8 E j 5 K R D 9 k 4 f C H 6 3 U O w 2 V l e f r t e p G i y W s r A + j m U a 0 a 4 V I i m 1 q i C T 4 L V N S U m G r w 9 b A 1 x Y + l T 9 K q s q s W D + / F E x X V u v v q y s w 1 i 5 c v n U t a E m s v E h 4 w b 6 3 l 7 l H r c k w 0 5 t U D e n V C X x M 2 L P Y x 7 O E B 4 t a A 8 x U B z j b 7 F 1 v E U t q x t m a B w z 0 G P 9 x 3 Y / u D i d x A 5 h I e d Q z I z L l 1 1 a 2 a C T x 8 M / E k 9 l q 6 W 3 + L J Y A 7 y G s K X 5 X d p t T M 0 K E M m V F G L G 7 3 7 6 d b z 2 9 6 f x q b s 3 4 7 b b b l f j Y 6 N i Y v H j n z y F 5 K R k l d y 6 T T Q W l m 7 Y E p v d r a G I 1 l b O b R 4 6 t 3 I g u L Z o P s T F x 6 q C 0 y l p Q w 0 c d D Y e k P N 8 + O E 2 h I a F q h O f D n D 3 c B c D u E M F G o / l H p 9 Q Y h o M w b J 4 q R H Q + T A Y V s W N T 1 t w n N 9 f A L 1 y K r 4 V 6 l h / E G a X q T 7 n I n W 6 R X X 7 6 U + f w j P P / B I B A Q G q t O a X 8 p w 2 D 4 l a L 0 x K e X b P n L V + 2 3 K M z N X T 6 / X K a T V a U C V X 0 m 2 q q n y O x D 2 G A 9 3 i d I V T 1 D P i P V R s Z y q C h u 4 7 b 7 + r D O V Z s 2 c O 2 p l n s s A 4 U n a 5 C 7 o M w n l l U S + N p o f v w h L h s 9 E Q C C f u 7 9 y 5 C + v W r x 1 y i v x E g 0 1 X C E o f F o Q 2 N 7 e o O B 3 X A D N q w s I i 5 L j 6 V K C 2 z 3 i B i b C l 2 A G x 9 + g B p g N i L J i y X j 7 3 M W p m 1 I s Z J D 1 w 4 C D i 4 + M R F R U 1 r Y i J 4 E 0 n Z 1 2 0 O P W y E h N B u 2 N F n E F J h 5 V x + o u I i a C t M x r o D X q x A a M m n J h 6 / / F n 6 N o G T x f r 6 z O q P 9 o 3 J B g P d 1 d s 3 b p D t V 4 2 m / t F 8 u v l 0 f I e w T V D B k w n Q 3 L y 2 I m J m L I E F e U 7 N u n E G i O K 8 w 0 b r h m V L j y V 4 C Q 2 V H d X t / I a T T V Q c x g N m O p T X m F p M z C R 8 P 7 E Z 2 G y t g G z Y a g J K r R J l w p z q q y s V o 1 V 7 N E j h P S 2 a A P M m u C 6 Y a 7 o e D A l C W p N / P A 6 O z k K a 4 k Y U 8 r L O 6 1 6 U x 8 8 m I X c 4 y e Q c + y Y C t h O d f f 4 c K A + n r p o A T q u U M L u c B j t V a V 2 4 O / n q w L q 4 4 X F w W G R k E a N J b n V B j b a b O s e e j k H B A a g 8 F z F R X Y 0 1 1 F 1 V R X W r F m l Z o 3 R h h r K E + k o p p y X j w H d c N / B Y x 7 0 f F E f z s o 8 p F o X 8 y I x H Y S 2 B s U 0 s w j Y 1 H 2 y j f j L A R e 5 s W f E a B 6 P + j F V w G 6 7 t G f G G 7 J 4 7 g 9 / U c m s z C J h g J j J q x q R C S R a e k P b D M 7 w c h 2 8 4 y v X R H m D A a 3 1 l a o r E q t w q 6 p r R e 3 r U y r p R D H g y y K h O K r S E d C z w 9 5 q g 4 F B N 0 4 t 5 I 1 Z L R y F n V Y Z m 2 F m A S 8 W 1 S P b 6 6 s B l F L N T c 0 q 0 D v d 4 e H h q b x n 4 4 W z 3 O O E u B i V m f + j J 3 + K 7 K x s b N 2 + A z / 7 + d O o r q 7 B r F A T D p W 5 o m s Q Z y U 7 y y 5 d s l C V 6 j D j h P Z V g L 8 v Z s 5 M m V B t x m G C 4 q z U s S D M m 3 l c I x u y J K S h E j A 5 m 2 f n j t 1 Y s m S x i i V N R d t i o s G b 7 O L m q k b U T H f w X O j t G y 9 u v u k G v P z q f 9 R 6 2 L h x A 6 K i I j B / 7 h w 8 8 M D 9 K C o q U l k R R F b Z p R r K y R p n V b 9 F Y q J W Q + 8 v H T 8 T D Y c J a i y + d Z 4 A Z 6 E O B / K G t Q l 6 p e o N B u q 5 e / f u x 5 b r r h U J d P k z w d / 6 7 3 v q c d / + T P X I Q Q H v v v c h 2 j u 6 8 f Y 7 7 2 O P H N v Z / C K 8 / e 6 H y l 2 b X 1 A s C 0 i L N 9 9 6 R 3 1 + r O B 5 m 0 3 9 K n A 4 3 U G C o u d y v A g L D c b H 7 7 o D y 5 c t x t r V K z B / 3 h z V b T c y I g x b N m + U T 3 B w N 7 t Q X b p e m T 1 B D + Z k w + G f s G / m z k R L t t N d m z i 8 o X l + X t M w u C a 5 F y 4 O J F 9 e C a l k 7 D O j s a l J 5 Y n 9 + + W X 1 e L + 8 i N f w 7 q 1 6 5 T x + t T P f o 5 5 8 + d h 2 7 b t s m i g q o c z D h x E a 1 s H D h 8 5 K t v G 5 6 6 n a / d q A A m K n V c v B 9 i C 2 U n u x f 7 i C 8 4 F t k Y j 4 x 5 P g r C j G D X N 0 u j j A i t u 0 m F f s U W 0 c l D W w N w 7 p p L s L b p U 9 H L h x f j 1 Y X W 8 p d L T k Z P k d 6 4 E n v z x T 1 B R U Y Z X R c 1 g n O J I z n E V T 8 n J P a Z K J M g H q 1 S G s l E 1 T K S t Q N v n s W 9 / R 3 2 P j R P H C i 5 C N n G h K 3 e 6 g 7 0 X D P r L Q 1 D E e g 7 v l j V z o t o S z N Q b t a o M K K / W G S 3 D e A I n A g 5 l S v D g 2 E x y q K I x b m X y I v X U o W A 2 G b F x R p 8 K p p G 7 0 0 i l 1 O G C 4 e J R n h p R C x i 3 s L 3 H j A G O 7 P z g g 6 2 4 5 Z a b r H u 6 f O B x U f W y d E q y N O w n b M e p Q G q X 7 Z a 3 r J M N 1 V P r c + t 3 x o L T p 0 + r K R x X s u h x I s B U n z N 5 Z 7 B w Q N v i y Q S 7 S + 8 p d F O z j a k B d d r 1 N E w V z Y n 5 f 5 M B h 8 i V E m m 4 C k w u m e G I i Y j w 5 U w j z f m i L D W P V B Y c X 6 u m F 3 x u z W j g N r 5 2 t r 5 3 p e w I G z H Q s 2 h P G J R C f K 3 + z L b 3 b J + V R + t n 7 b 8 z W j B E U F F e N e H Z 8 V 3 d P e r R Y L T 0 Z m 9 p 6 Y D W y Q X N b V 1 y T 1 z k m N m b n Z 8 Y + n 6 P F v w d l u 9 f T l D t k y W k p o H Y E x P B q R y T h c u 2 U u d G W C 6 o L Q 3 I R i Q k H N t z 2 3 u 2 R 7 5 H M D 2 + q r p a L b L / X 8 B z 9 f b 1 P n 8 t J g q / e / Y P a p 9 7 9 + 5 T g 5 r / / c r L u P v u j + P U i e P 4 4 R M / l o v e j 6 8 9 + k 1 8 6 S t f s 3 5 j / O B d p J S 6 3 G A j m a H A Y e K T g c t C U L Z B a G M F X e V k m x x r z 5 4 Q / z + A i Z s d 7 R 0 q X j K R o P T v 6 j Z Y n T w a V F V V o 7 i k B G v X r p b H Y t E i t N i 9 Z y 8 y M j K E 0 U 0 Q M Q t j N I 5 A U J y N + / w L L 6 F N z r m m r h H / f P F l d H b r 0 d H Z j d f / 8 x a 2 b d + N H b v 2 o l b e 4 + f y T u d b v z k 0 q O 4 N 1 v e e q G 1 3 m p T R O p e F o M Z a S 0 N Q b W I G B M f N c H T I w Y O Z K u 1 o P O r U d A B t R w a p a a 9 N J L 7 + t a + I K q 3 B u n W r 0 d v T i S e f + D 6 y s z L k Q p v x / N / + r D y L x 4 8 d R s 6 R Q x P m Z X R E Q v F u n i s t R W B A E L 7 3 3 e 9 h x Y o 0 + H p 7 4 t p r t 6 h m k / v 2 7 1 d 5 m p y V 9 e J L L 2 L e 3 F m W L 4 6 A 4 e b k H i y d + O z 3 S S U o p v + z I a N V c x s T q P r Y X O b 0 e q 1 b t 0 7 0 / l b k H j s + I d H 3 q Q g y C / a V o J S a + H C B c G 0 n s V m t N p 9 l n p X l + Q U m R Y e K 9 e l E Q P Y 1 k q T l b x c X F a G 6 p k b V L b 3 6 2 u v K d r / 9 o 7 d j k T B S 5 m f e d + / d y r n F B j S O 8 t P l w 4 w 6 4 v 4 H q x A e D y a l H o p e w d X x + m H j S 4 7 a Q 8 z R Y h S c z T L s w c 5 A m Q c P Y e W q F S q r 3 G Z v X Q 1 Q N q O o Y i y D v x r O q 8 9 k x v v v v o d b P 3 K L d c v Q s J 2 v q c + k c u 7 4 m s R m e y T s n z u C j B J X 9 A 4 x 4 Z F b O T 5 2 o q 7 y p B A U d d e 1 i U N L D x L D z h 2 7 H P Z g M X j K 8 f U D w d j Q q Z N 5 q u k g E x w n 2 o C / U l D D w P b s E 7 t m 1 b i z n 6 c C m I / 4 9 l v v i L T 5 i H X L 5 Y V R h G O 6 N W Y 6 G E Z a r 6 P B p B A U B 0 Q P V 8 b O E m N y m Y n I p S K n 4 u w e 1 r P Q s J 7 u M R s b m K 9 W X F y i 5 g / Z u P Z 0 h U l 0 q 7 f e / K 9 q J H q l c K j M Z d j 5 W g M T E 8 a K C b e h X E V I O N I T Y q I W C f d D / Z r E l J m Z r a a o j 0 Y d m K p g i Y K n M I c r 0 W 9 9 o s E 7 z X j d l U T q C K O A d h e 6 y b q x v h g H J p y g E o M u X w C P h M M W Y Z Z 2 u h q k p S 1 V A U Q W H F I d n O 4 I D w 9 T L Z i v B j D W e C U Z H d u L k d k P B T o o s k S K j R c T T l B s R D g S J i p A y x o p N h o 8 e y Y f J a I e l Z 4 r R U t z i y p 5 Y L n H d O f u j A k 1 N j R a X 0 1 f k N n R v r 3 S m s O y 2 O H t p G 7 D + M l h Q g m K x h 0 b D I 4 E W / 7 e e G G b 1 b N 4 y S L l u L D 9 L V u + D J u 3 b F I 9 B C o q K i Y 8 O H q 5 w D g U 1 T 6 W + V d V V V 2 x G V b j h t z q i V L x x w O 2 h v Z y G Y a Z T 8 A h T h h B k Z i G S / W w B 8 u P 9 S b L G P r x g I 3 w h y I W x m / m z J m l q n n 3 7 N m r G r 1 P R 7 A L T 1 x c n I r B H c s 5 r i p T p 2 O 2 y B S g J w X 2 H m R Y Z z B Q g B Y 2 j F w M O x w m h K D o h K D b 0 d G L x m F o n q 6 a I U / M U T C N h t 6 w o U C u y J 7 T a W n L V X 9 t N S R 6 m o G q E k e t s L y f s 1 6 Z v b A v f f + 0 I i r e Z m o T U 8 F Z x C J D j k h i 8 u x g K G v R q R 7 w u V V j y / U b N 0 F R x W P p x m j A j q g T k U H O f b g 4 u 4 y o 0 t G V z k E B d F 6 c O H 5 K B Y u n I 3 i + 7 D O Y t m K 5 6 o g 7 n c C M j M u B 0 7 U 6 5 F Q M 7 1 w g X b O 8 Y z g 0 d j m N a o i B D e M + S / a a G E 2 / C d p P n H c 0 E Q R F u A v 3 d q R f A X 8 v N j Y W 0 T G R 2 L 5 9 5 7 C S b a q D 0 u p 0 3 h k 1 7 J p t h x 3 t 1 0 B G w s 9 f C U k x k U 6 J 5 m 5 b i c n F Y G V u d b t u R F P C U U 2 q r V e D + l G m J o 1 7 V c 8 I c U w 6 0 Z 1 d V l q G H d t 3 q W a C E 9 W 0 3 9 2 N k + g c J 2 g 2 6 N i 0 a Y O a s c p J h t O t J I T M K D 1 9 H + Y v m K f U v l y x q 7 Z v 2 4 H D 2 U f O N / k c C O Y 8 M j 9 u 5 8 4 9 O H n y F L K y s p W D 4 3 I S l q 0 O b i K Q U y l a y S C H 3 q n X I D G w D 1 0 G D V p 7 h l / a 7 L D l C E 6 M U O c 3 E O M i q B A v s 2 W g 1 g i g e / v D D 7 f D y 1 t U r y 2 b V A u w i U o T Y v r S a L 1 4 d F Q s T 0 u D z l m n 6 o K m g z 1 C Q i k v r 8 D p 0 2 e U F 5 N Z 1 0 z H W r k q T T W w m T t v j v r c d m F Y V G 0 J N p e s r K x U B M c G j / z c 8 m V L s X D h A t T W 1 i F d z v 1 y S W o y 0 I k i Y G Y 1 D O Z N 9 n P v R 0 m T D n J b V Q u G o c B r W X L q o P X V y K j r c J x M x t X o k m N H h h o z Y g 9 y R 3 r c K B 0 m S t W z g d 4 7 j v I c b c 4 b H R a 0 r Q I D A 8 T I z 0 B g U I A i t K n g 3 r U H F y G z 6 5 n b F x c X g 6 S k Z D n X i 2 0 E H j M X L N 3 s E Z E R i l C c X Z y R f S h b D U q I T 4 h T N W U s C S E 4 a I x a Q k h o C M q E S M + d K 1 U l M v S M T t b 5 1 1 R X T 8 r Q h q Y u r e p p Q n u n S V R B O h s W R h n R 1 K k d d G 1 m H z 6 q x q 4 u m R u n G g 9 1 O 1 A T V d / p 5 P B 4 p T H n 8 n m 7 m r E 8 1 j H j n p z V y 8 t z U v q g 0 X P H m 0 R i H S t o W 5 S U n F M F D c l J i R O q n o w H 7 L u d f 7 Z A m J A G M 2 b O u N D H Y g R Q Q t H x Q y L h c 1 7 / O X N m W 9 + 9 F P x M Q W G R a v U 1 c 9 Z M e E 9 C P u S R I 0 c x b 9 7 Q Q 9 f G A 3 r l g j 3 N i q C Y q R P r b 9 F Y K B D t + Q O H 1 8 2 e P d P 6 y o K y Z i c U N o 6 s 1 i 2 L M V j G 5 Y y A i 8 R F i I + V g w 3 l U 7 S C / f Y 4 B M t R s J / e Z H E + E t N 4 + x W Q M 8 + Y k Y K Q 4 C A 1 S 4 p 2 y p U G J 8 L v 2 L Y T M b H R m D 9 / n s P E R F B S + f n 5 K m 2 A K n F x 8 T n r O 4 O D n 0 8 V N Z D E V F h Q i J y c 3 A m / B v T G U t W i e j 6 R f 0 f K t Z g V 3 I O 5 Y T 1 Y F t 2 N C G + D 9 T 2 z M M h + s G U z / 1 7 6 1 8 t y f j P O v 7 b 9 R f v 3 I T G g d 0 R 1 1 F F L W / P U 0 7 / p P 5 G T j T s f + Q M O v v F z h E f H 4 p o t d y J j 1 9 u I T p i B w / u 3 Y 9 F N X 7 V + 3 I L R z r + l A d w p X D B C R P 5 E o 6 2 t X e X t h Y r 6 M h H o 6 O j E v n 3 7 s W L F c p F 6 A a M 6 z 4 k A p c W Z M w X w 8 / d F b E z 0 u J 0 3 X C h b t 2 7 H t Z s 3 n W + C M x z 4 e d p V L I s h M Q c H h w h R j r 9 X P D s 4 F R a e U 4 t 9 o k A S a O o w I 8 j 7 U j O i p b U F 3 p 4 e 6 j O t s k b 8 R p j E Q n p y T 7 o J n j 6 D a z r X J P W q G N Z I 0 N x + + + 3 9 X t 4 + u P X z v 8 X x 7 c + q G T k P P f w Y m n p d s f / t 5 + D s 6 o G U 1 Z + w f t x S h c u 5 Q a M B M y O 6 u j p V B v V k g D l 7 f g N G m 4 w X L D G h d y w i 4 v I 1 6 6 f z h m l G i x a l T q i t e e B A J l a t W m F 9 5 T j o A T 1 z N l 8 Y Y d i 4 V G q i o r I S 0 V F R 1 l c T g 7 x q Z 8 w O N w 7 L 9 E r L y h E 3 S C 3 d Y B h u q H e 8 b y 8 S r T y b f Q b l X y F C M 2 q K 6 h G e d I G Z a 9 L z O v s b h M o H g 7 b 5 G J q b G u C X v N m 6 B Y j z 6 U W E z + i 8 Y j b X 9 G T V K j F f L z o 6 2 v p q 4 s B u p 1 m Z 2 a o 0 Z L L B + a w c 5 c 8 U o 4 k G b S j 2 A R 9 r 0 x V K l U P Z R z B P 7 D B v s c v G A q q w E 2 l D 6 7 t k U Y s 5 x v y 8 i c K p G m f V O l x T u x / d X R 1 i S z v D L y g C Z c W n 4 S S y 7 o Z r r p X 7 4 4 H q p k a k Z 2 S o p q e h Y S F I i I / H u + + + h / 9 5 8 P 7 R O y V M l X u w Y f U S 9 H d q o f V x / K u T a e h z 7 M s s 0 f 8 n C 7 m 5 x 5 V R P 1 G x M 3 v Q Z c / R p Z R K k w k 6 X R I S 4 q 2 v x g Y O / j 5 y 9 B g W L 0 5 V H t H R g F X a 4 5 V y 5 y H L r l / o a T K 0 c U o p V 5 3 Z k h Y n P 9 L R 3 o i X / v h z b L r t U z B X p 8 v 9 s j h 8 o q I i U V t Z p 1 o z X L N p r f r u E z / 6 8 e j j U C 3 9 Y c o l 6 x L g B J 1 G p w j F k b / J R E 1 N r f X Z 5 G D B / H m T U l / F m B K 5 / 2 Q T E 1 F X 1 2 B 9 N n a 4 C h F R d e S C O p p z T F T 5 y 1 f 7 Z g / G r i e D m G z Q 9 2 n R Y 5 S / P g 3 O i O 3 X 2 F C H y t J 8 7 N y f g 9 P C v J n 2 d e p U H p a t X I r X 3 n o d d 3 7 0 H j z 8 p a 8 o T W z 0 E k r O x s P N C Q v C D f A W c a u Z e K Y 9 a j C V i L l 6 k 4 m C g k I V 7 2 I u 3 U T g x M l T m D / v 4 s Y z k 4 n 6 h g b l D p / I T r S U O v Q G U t 0 e y Y v L z 9 L O H b e 3 l z Q 8 i W t u O D u K Y N / 0 o U u U g P 8 H 3 5 F T A 1 s g v W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 G u i d = " 6 0 5 4 6 f e 0 - 8 0 4 d - 4 b 6 9 - 9 b f 1 - 3 5 1 9 6 3 c 4 2 7 e 8 "   R e v = " 2 "   R e v G u i d = " c 2 9 7 3 3 4 a - 0 9 6 b - 4 e c d - 8 7 8 d - e 0 1 4 6 9 8 d 4 2 a 4 " 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5B6EF52-D00A-453E-B5BB-53A945D6AE6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728506E-CAE9-4780-A710-C7A0FA3931B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set1</vt:lpstr>
      <vt:lpstr>valid1</vt:lpstr>
      <vt:lpstr>set2</vt:lpstr>
      <vt:lpstr>valid2</vt:lpstr>
      <vt:lpstr>final</vt:lpstr>
      <vt:lpstr>point 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Eddine</dc:creator>
  <cp:lastModifiedBy>Daniel</cp:lastModifiedBy>
  <dcterms:created xsi:type="dcterms:W3CDTF">2021-04-15T22:09:12Z</dcterms:created>
  <dcterms:modified xsi:type="dcterms:W3CDTF">2021-08-26T07:21:02Z</dcterms:modified>
</cp:coreProperties>
</file>