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R7" i="1"/>
  <c r="C7" i="1"/>
  <c r="E7" i="1"/>
  <c r="F7" i="1"/>
  <c r="Q7" i="1"/>
  <c r="P7" i="1"/>
  <c r="M7" i="1"/>
  <c r="O7" i="1"/>
  <c r="N7" i="1"/>
  <c r="L7" i="1"/>
  <c r="K7" i="1"/>
  <c r="J7" i="1"/>
  <c r="I7" i="1"/>
  <c r="H7" i="1"/>
  <c r="G7" i="1"/>
  <c r="C6" i="1"/>
  <c r="C3" i="1"/>
  <c r="C4" i="1"/>
  <c r="C5" i="1"/>
  <c r="C2" i="1"/>
</calcChain>
</file>

<file path=xl/sharedStrings.xml><?xml version="1.0" encoding="utf-8"?>
<sst xmlns="http://schemas.openxmlformats.org/spreadsheetml/2006/main" count="22" uniqueCount="20">
  <si>
    <t>Vin</t>
  </si>
  <si>
    <t>Vset</t>
  </si>
  <si>
    <t>Efficiency</t>
  </si>
  <si>
    <t>Duty</t>
  </si>
  <si>
    <t>Iin-mean</t>
  </si>
  <si>
    <t xml:space="preserve">Pin(w) </t>
  </si>
  <si>
    <t>Pout(w)</t>
  </si>
  <si>
    <t>Psnubber</t>
  </si>
  <si>
    <t>Pdiode_snubber</t>
  </si>
  <si>
    <t>Pmosfet</t>
  </si>
  <si>
    <t>Pcore</t>
  </si>
  <si>
    <t>Pwinding</t>
  </si>
  <si>
    <t>Vds</t>
  </si>
  <si>
    <t>Iout-mean</t>
  </si>
  <si>
    <t>Vout_ripple</t>
  </si>
  <si>
    <t>Psnubber_diode</t>
  </si>
  <si>
    <t>pdiode_rect</t>
  </si>
  <si>
    <t>Pshunt</t>
  </si>
  <si>
    <t>Pesr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</si>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</sst>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/>
    <xf numFmtId="2" fontId="0" fillId="2" borderId="1" xfId="0" applyNumberFormat="1" applyFill="1" applyBorder="1" applyAlignment="1">
      <alignment textRotation="90"/>
    </xf>
    <xf numFmtId="2" fontId="0" fillId="4" borderId="1" xfId="0" applyNumberFormat="1" applyFill="1" applyBorder="1" applyAlignment="1">
      <alignment textRotation="90"/>
    </xf>
    <xf numFmtId="2" fontId="1" fillId="5" borderId="1" xfId="0" applyNumberFormat="1" applyFont="1" applyFill="1" applyBorder="1" applyAlignment="1">
      <alignment textRotation="90"/>
    </xf>
    <xf numFmtId="0" fontId="1" fillId="5" borderId="1" xfId="0" applyFont="1" applyFill="1" applyBorder="1" applyAlignment="1">
      <alignment textRotation="90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72614</xdr:colOff>
      <xdr:row>0</xdr:row>
      <xdr:rowOff>312420</xdr:rowOff>
    </xdr:from>
    <xdr:to>
      <xdr:col>35</xdr:col>
      <xdr:colOff>540425</xdr:colOff>
      <xdr:row>25</xdr:row>
      <xdr:rowOff>78180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9594" y="312420"/>
          <a:ext cx="7783011" cy="5335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zoomScaleNormal="100" workbookViewId="0">
      <selection activeCell="K14" sqref="K14"/>
    </sheetView>
  </sheetViews>
  <sheetFormatPr defaultRowHeight="14.4" x14ac:dyDescent="0.3"/>
  <cols>
    <col min="1" max="4" width="6.77734375" style="2" bestFit="1" customWidth="1"/>
    <col min="5" max="6" width="5.6640625" style="2" bestFit="1" customWidth="1"/>
    <col min="7" max="7" width="5.5546875" style="2" customWidth="1"/>
    <col min="8" max="8" width="6.77734375" style="2" bestFit="1" customWidth="1"/>
    <col min="9" max="14" width="5.6640625" style="2" bestFit="1" customWidth="1"/>
    <col min="15" max="15" width="6.77734375" style="2" bestFit="1" customWidth="1"/>
    <col min="16" max="16" width="5.6640625" style="2" bestFit="1" customWidth="1"/>
    <col min="17" max="17" width="5.6640625" bestFit="1" customWidth="1"/>
    <col min="18" max="18" width="3.5546875" bestFit="1" customWidth="1"/>
    <col min="19" max="19" width="4.5546875" bestFit="1" customWidth="1"/>
  </cols>
  <sheetData>
    <row r="1" spans="1:19" s="1" customFormat="1" ht="93" customHeight="1" x14ac:dyDescent="0.3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13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15</v>
      </c>
      <c r="O1" s="5" t="s">
        <v>12</v>
      </c>
      <c r="P1" s="5" t="s">
        <v>14</v>
      </c>
      <c r="Q1" s="6" t="s">
        <v>16</v>
      </c>
      <c r="R1" s="6" t="s">
        <v>17</v>
      </c>
      <c r="S1" s="6" t="s">
        <v>18</v>
      </c>
    </row>
    <row r="2" spans="1:19" x14ac:dyDescent="0.3">
      <c r="A2" s="8">
        <v>20</v>
      </c>
      <c r="B2" s="8">
        <v>13</v>
      </c>
      <c r="C2" s="8">
        <f>100*H2/G2</f>
        <v>71.197007481296751</v>
      </c>
      <c r="D2" s="8">
        <v>46</v>
      </c>
      <c r="E2" s="8">
        <v>3.85</v>
      </c>
      <c r="F2" s="8">
        <v>4.57</v>
      </c>
      <c r="G2" s="8">
        <v>80.2</v>
      </c>
      <c r="H2" s="8">
        <v>57.1</v>
      </c>
      <c r="I2" s="8">
        <v>3</v>
      </c>
      <c r="J2" s="8">
        <v>0.1</v>
      </c>
      <c r="K2" s="8">
        <v>0.9</v>
      </c>
      <c r="L2" s="8">
        <v>1.7</v>
      </c>
      <c r="M2" s="8">
        <v>0.3</v>
      </c>
      <c r="N2" s="8">
        <v>0.6</v>
      </c>
      <c r="O2" s="8">
        <v>53</v>
      </c>
      <c r="P2" s="8">
        <v>0.5</v>
      </c>
      <c r="Q2" s="8">
        <v>3.03</v>
      </c>
      <c r="R2" s="8">
        <v>2.2000000000000002</v>
      </c>
      <c r="S2" s="8">
        <v>5.3</v>
      </c>
    </row>
    <row r="3" spans="1:19" x14ac:dyDescent="0.3">
      <c r="A3" s="9">
        <v>25</v>
      </c>
      <c r="B3" s="9">
        <v>13</v>
      </c>
      <c r="C3" s="9">
        <f t="shared" ref="C3:C5" si="0">100*H3/G3</f>
        <v>77.64705882352942</v>
      </c>
      <c r="D3" s="9">
        <v>41</v>
      </c>
      <c r="E3" s="9">
        <v>3</v>
      </c>
      <c r="F3" s="9">
        <v>4.57</v>
      </c>
      <c r="G3" s="9">
        <v>74.8</v>
      </c>
      <c r="H3" s="9">
        <v>58.08</v>
      </c>
      <c r="I3" s="9">
        <v>2.64</v>
      </c>
      <c r="J3" s="9">
        <v>0.1</v>
      </c>
      <c r="K3" s="9">
        <v>0.9</v>
      </c>
      <c r="L3" s="9">
        <v>2.16</v>
      </c>
      <c r="M3" s="9">
        <v>0.25</v>
      </c>
      <c r="N3" s="9">
        <v>0.6</v>
      </c>
      <c r="O3" s="9">
        <v>56</v>
      </c>
      <c r="P3" s="9">
        <v>0.41599999999999998</v>
      </c>
      <c r="Q3" s="9">
        <v>2.93</v>
      </c>
      <c r="R3" s="9">
        <v>1.57</v>
      </c>
      <c r="S3" s="9">
        <v>4.18</v>
      </c>
    </row>
    <row r="4" spans="1:19" x14ac:dyDescent="0.3">
      <c r="A4" s="8">
        <v>30</v>
      </c>
      <c r="B4" s="8">
        <v>13</v>
      </c>
      <c r="C4" s="8">
        <f t="shared" si="0"/>
        <v>80.149558123725356</v>
      </c>
      <c r="D4" s="8">
        <v>35</v>
      </c>
      <c r="E4" s="8">
        <v>2.44</v>
      </c>
      <c r="F4" s="8">
        <v>4.58</v>
      </c>
      <c r="G4" s="8">
        <v>73.55</v>
      </c>
      <c r="H4" s="8">
        <v>58.95</v>
      </c>
      <c r="I4" s="8">
        <v>2.4500000000000002</v>
      </c>
      <c r="J4" s="8">
        <v>0.17</v>
      </c>
      <c r="K4" s="8">
        <v>0.9</v>
      </c>
      <c r="L4" s="8">
        <v>2.63</v>
      </c>
      <c r="M4" s="8">
        <v>0.18</v>
      </c>
      <c r="N4" s="8">
        <v>0.5</v>
      </c>
      <c r="O4" s="8">
        <v>60</v>
      </c>
      <c r="P4" s="8">
        <v>0.372</v>
      </c>
      <c r="Q4" s="8">
        <v>2.9</v>
      </c>
      <c r="R4" s="8">
        <v>1.2</v>
      </c>
      <c r="S4" s="8">
        <v>3.48</v>
      </c>
    </row>
    <row r="5" spans="1:19" x14ac:dyDescent="0.3">
      <c r="A5" s="9">
        <v>35</v>
      </c>
      <c r="B5" s="9">
        <v>13</v>
      </c>
      <c r="C5" s="9">
        <f t="shared" si="0"/>
        <v>80.532786885245898</v>
      </c>
      <c r="D5" s="9">
        <v>31</v>
      </c>
      <c r="E5" s="9">
        <v>2.1</v>
      </c>
      <c r="F5" s="9">
        <v>4.58</v>
      </c>
      <c r="G5" s="9">
        <v>73.2</v>
      </c>
      <c r="H5" s="9">
        <v>58.95</v>
      </c>
      <c r="I5" s="9">
        <v>2.3199999999999998</v>
      </c>
      <c r="J5" s="9">
        <v>0.2</v>
      </c>
      <c r="K5" s="9">
        <v>0.9</v>
      </c>
      <c r="L5" s="9">
        <v>3</v>
      </c>
      <c r="M5" s="9">
        <v>0.15</v>
      </c>
      <c r="N5" s="9">
        <v>0.45</v>
      </c>
      <c r="O5" s="9">
        <v>63.75</v>
      </c>
      <c r="P5" s="9">
        <v>0.35399999999999998</v>
      </c>
      <c r="Q5" s="9">
        <v>2.85</v>
      </c>
      <c r="R5" s="9">
        <v>2.9910000000000001</v>
      </c>
      <c r="S5" s="9">
        <v>0.98299999999999998</v>
      </c>
    </row>
    <row r="6" spans="1:19" x14ac:dyDescent="0.3">
      <c r="A6" s="8">
        <v>40</v>
      </c>
      <c r="B6" s="8">
        <v>13</v>
      </c>
      <c r="C6" s="8">
        <f>100*H6/G6</f>
        <v>80.780821917808225</v>
      </c>
      <c r="D6" s="8">
        <v>28</v>
      </c>
      <c r="E6" s="8">
        <v>1.82</v>
      </c>
      <c r="F6" s="8">
        <v>4.58</v>
      </c>
      <c r="G6" s="8">
        <v>73</v>
      </c>
      <c r="H6" s="8">
        <v>58.97</v>
      </c>
      <c r="I6" s="8">
        <v>2.25</v>
      </c>
      <c r="J6" s="8">
        <v>0.24</v>
      </c>
      <c r="K6" s="8">
        <v>1</v>
      </c>
      <c r="L6" s="8">
        <v>3.4729999999999999</v>
      </c>
      <c r="M6" s="8">
        <v>0.28000000000000003</v>
      </c>
      <c r="N6" s="8">
        <v>0.44</v>
      </c>
      <c r="O6" s="8">
        <v>68</v>
      </c>
      <c r="P6" s="8">
        <v>0.33600000000000002</v>
      </c>
      <c r="Q6" s="8">
        <v>2.82</v>
      </c>
      <c r="R6" s="8">
        <v>0.83199999999999996</v>
      </c>
      <c r="S6" s="8">
        <v>2.68</v>
      </c>
    </row>
    <row r="7" spans="1:19" x14ac:dyDescent="0.3">
      <c r="A7" s="10" t="s">
        <v>19</v>
      </c>
      <c r="B7" s="10" t="s">
        <v>19</v>
      </c>
      <c r="C7" s="11">
        <f>AVERAGE(C2:C6)</f>
        <v>78.06144664632113</v>
      </c>
      <c r="D7" s="10" t="s">
        <v>19</v>
      </c>
      <c r="E7" s="11">
        <f>AVERAGE(E2:E6)</f>
        <v>2.6419999999999999</v>
      </c>
      <c r="F7" s="11">
        <f>AVERAGE(F2:F6)</f>
        <v>4.5760000000000005</v>
      </c>
      <c r="G7" s="11">
        <f>AVERAGE(G2:G6)</f>
        <v>74.95</v>
      </c>
      <c r="H7" s="11">
        <f>AVERAGE(H2:H6)</f>
        <v>58.409999999999989</v>
      </c>
      <c r="I7" s="11">
        <f>AVERAGE(I2:I6)</f>
        <v>2.532</v>
      </c>
      <c r="J7" s="11">
        <f>AVERAGE(J2:J6)</f>
        <v>0.16200000000000001</v>
      </c>
      <c r="K7" s="11">
        <f>AVERAGE(K2:K6)</f>
        <v>0.91999999999999993</v>
      </c>
      <c r="L7" s="11">
        <f>AVERAGE(L2:L6)</f>
        <v>2.5926</v>
      </c>
      <c r="M7" s="11">
        <f>AVERAGE(M2:M6)</f>
        <v>0.23200000000000004</v>
      </c>
      <c r="N7" s="11">
        <f>AVERAGE(N2:N6)</f>
        <v>0.51800000000000002</v>
      </c>
      <c r="O7" s="11">
        <f>AVERAGE(O2:O6)</f>
        <v>60.15</v>
      </c>
      <c r="P7" s="11">
        <f>AVERAGE(P2:P6)</f>
        <v>0.39560000000000001</v>
      </c>
      <c r="Q7" s="11">
        <f>AVERAGE(Q2:Q6)</f>
        <v>2.9059999999999997</v>
      </c>
      <c r="R7" s="7">
        <f>AVERAGE(R2:R6)</f>
        <v>1.7586000000000002</v>
      </c>
      <c r="S7" s="7">
        <f>AVERAGE(S2:S6)</f>
        <v>3.3246000000000002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2024-06-13T23:44:43Z</dcterms:modified>
</cp:coreProperties>
</file>