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/>
</workbook>
</file>

<file path=xl/calcChain.xml><?xml version="1.0" encoding="utf-8"?>
<calcChain xmlns="http://schemas.openxmlformats.org/spreadsheetml/2006/main">
  <c r="M20" i="3" l="1"/>
  <c r="K17" i="4"/>
  <c r="T12" i="4"/>
  <c r="K18" i="4" s="1"/>
  <c r="N20" i="4" s="1"/>
  <c r="O20" i="4" s="1"/>
  <c r="M14" i="4"/>
  <c r="M13" i="4"/>
  <c r="M8" i="4"/>
  <c r="M11" i="4"/>
  <c r="I15" i="4"/>
  <c r="J15" i="4" s="1"/>
  <c r="E15" i="4"/>
  <c r="I14" i="4"/>
  <c r="J14" i="4" s="1"/>
  <c r="K14" i="4" s="1"/>
  <c r="H14" i="4"/>
  <c r="I13" i="4"/>
  <c r="J13" i="4" s="1"/>
  <c r="K13" i="4" s="1"/>
  <c r="H13" i="4"/>
  <c r="I12" i="4"/>
  <c r="J12" i="4" s="1"/>
  <c r="K12" i="4" s="1"/>
  <c r="M12" i="4" s="1"/>
  <c r="H12" i="4"/>
  <c r="I11" i="4"/>
  <c r="J11" i="4" s="1"/>
  <c r="K11" i="4" s="1"/>
  <c r="H11" i="4"/>
  <c r="I10" i="4"/>
  <c r="J10" i="4" s="1"/>
  <c r="K10" i="4" s="1"/>
  <c r="H10" i="4"/>
  <c r="K9" i="4"/>
  <c r="M9" i="4" s="1"/>
  <c r="J9" i="4"/>
  <c r="I9" i="4"/>
  <c r="H9" i="4"/>
  <c r="K8" i="4"/>
  <c r="J8" i="4"/>
  <c r="I8" i="4"/>
  <c r="H8" i="4"/>
  <c r="K7" i="4"/>
  <c r="M7" i="4" s="1"/>
  <c r="I7" i="4"/>
  <c r="H7" i="4"/>
  <c r="K6" i="4"/>
  <c r="M6" i="4" s="1"/>
  <c r="I6" i="4"/>
  <c r="J6" i="4" s="1"/>
  <c r="H6" i="4"/>
  <c r="K5" i="4"/>
  <c r="M5" i="4" s="1"/>
  <c r="I5" i="4"/>
  <c r="J5" i="4" s="1"/>
  <c r="H5" i="4"/>
  <c r="I4" i="4"/>
  <c r="J4" i="4" s="1"/>
  <c r="K4" i="4" s="1"/>
  <c r="M4" i="4" s="1"/>
  <c r="H4" i="4"/>
  <c r="I3" i="4"/>
  <c r="J3" i="4" s="1"/>
  <c r="K3" i="4" s="1"/>
  <c r="K15" i="4" s="1"/>
  <c r="H3" i="4"/>
  <c r="M3" i="4" l="1"/>
  <c r="M15" i="4" s="1"/>
  <c r="L20" i="3"/>
  <c r="K18" i="3"/>
  <c r="K17" i="3" l="1"/>
  <c r="K15" i="3"/>
  <c r="K11" i="3"/>
  <c r="K12" i="3"/>
  <c r="K13" i="3"/>
  <c r="K14" i="3"/>
  <c r="K10" i="3"/>
  <c r="K6" i="3"/>
  <c r="K7" i="3"/>
  <c r="K8" i="3"/>
  <c r="K9" i="3"/>
  <c r="K5" i="3"/>
  <c r="K4" i="3"/>
  <c r="K3" i="3"/>
  <c r="R9" i="3"/>
  <c r="E15" i="3"/>
  <c r="I14" i="3"/>
  <c r="J14" i="3" s="1"/>
  <c r="H14" i="3"/>
  <c r="J13" i="3"/>
  <c r="I13" i="3"/>
  <c r="H13" i="3"/>
  <c r="J12" i="3"/>
  <c r="I12" i="3"/>
  <c r="H12" i="3"/>
  <c r="I11" i="3"/>
  <c r="J11" i="3" s="1"/>
  <c r="H11" i="3"/>
  <c r="I10" i="3"/>
  <c r="J10" i="3" s="1"/>
  <c r="H10" i="3"/>
  <c r="J9" i="3"/>
  <c r="I9" i="3"/>
  <c r="H9" i="3"/>
  <c r="J8" i="3"/>
  <c r="I8" i="3"/>
  <c r="H8" i="3"/>
  <c r="I7" i="3"/>
  <c r="H7" i="3"/>
  <c r="I6" i="3"/>
  <c r="J6" i="3" s="1"/>
  <c r="H6" i="3"/>
  <c r="J5" i="3"/>
  <c r="I5" i="3"/>
  <c r="H5" i="3"/>
  <c r="I4" i="3"/>
  <c r="J4" i="3" s="1"/>
  <c r="H4" i="3"/>
  <c r="I3" i="3"/>
  <c r="J3" i="3" s="1"/>
  <c r="H3" i="3"/>
  <c r="R9" i="2" l="1"/>
  <c r="J12" i="2" l="1"/>
  <c r="J13" i="2"/>
  <c r="J14" i="2"/>
  <c r="J11" i="2"/>
  <c r="J10" i="2"/>
  <c r="J9" i="2"/>
  <c r="J8" i="2"/>
  <c r="J4" i="2"/>
  <c r="J5" i="2"/>
  <c r="J6" i="2"/>
  <c r="J3" i="2"/>
  <c r="E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S8" i="1" l="1"/>
  <c r="I15" i="3" l="1"/>
  <c r="J15" i="3" s="1"/>
  <c r="I15" i="2"/>
  <c r="J15" i="2" s="1"/>
  <c r="I16" i="1"/>
  <c r="H5" i="1"/>
  <c r="H6" i="1"/>
  <c r="H7" i="1"/>
  <c r="H8" i="1"/>
  <c r="H9" i="1"/>
  <c r="H10" i="1"/>
  <c r="H11" i="1"/>
  <c r="H12" i="1"/>
  <c r="H13" i="1"/>
  <c r="H14" i="1"/>
  <c r="H15" i="1"/>
  <c r="H4" i="1"/>
  <c r="I7" i="1"/>
  <c r="I8" i="1"/>
  <c r="I9" i="1"/>
  <c r="I10" i="1"/>
  <c r="I11" i="1"/>
  <c r="I12" i="1"/>
  <c r="I13" i="1"/>
  <c r="I14" i="1"/>
  <c r="I15" i="1"/>
  <c r="I6" i="1"/>
  <c r="I5" i="1"/>
  <c r="I4" i="1"/>
  <c r="E16" i="1"/>
</calcChain>
</file>

<file path=xl/sharedStrings.xml><?xml version="1.0" encoding="utf-8"?>
<sst xmlns="http://schemas.openxmlformats.org/spreadsheetml/2006/main" count="361" uniqueCount="102">
  <si>
    <t xml:space="preserve">ID </t>
  </si>
  <si>
    <t>STORY</t>
  </si>
  <si>
    <t>PRIORTY</t>
  </si>
  <si>
    <t>TIME ESTIMATION</t>
  </si>
  <si>
    <t>STATUS</t>
  </si>
  <si>
    <t>Product Backlog</t>
  </si>
  <si>
    <t>RESPONSIBLE PERSON</t>
  </si>
  <si>
    <t>COMPLETED</t>
  </si>
  <si>
    <t>Sprint Backlog</t>
  </si>
  <si>
    <t>#1</t>
  </si>
  <si>
    <t>#2</t>
  </si>
  <si>
    <t>#3</t>
  </si>
  <si>
    <t>#4</t>
  </si>
  <si>
    <t>#5</t>
  </si>
  <si>
    <t>Not Started</t>
  </si>
  <si>
    <t>Menu</t>
  </si>
  <si>
    <t xml:space="preserve">Splash Screen </t>
  </si>
  <si>
    <t>Creating Profile</t>
  </si>
  <si>
    <t>Saving Profile</t>
  </si>
  <si>
    <t>Privacy Settings</t>
  </si>
  <si>
    <t>Tones</t>
  </si>
  <si>
    <t>Add Contacts</t>
  </si>
  <si>
    <t>View Contacts Information</t>
  </si>
  <si>
    <t>#6</t>
  </si>
  <si>
    <t>#7</t>
  </si>
  <si>
    <t>#8</t>
  </si>
  <si>
    <t>#9</t>
  </si>
  <si>
    <t>#10</t>
  </si>
  <si>
    <t>TIME ESTIMATION (hours)</t>
  </si>
  <si>
    <t>Notifications</t>
  </si>
  <si>
    <t xml:space="preserve">Insert Map </t>
  </si>
  <si>
    <t>Show contacts on map</t>
  </si>
  <si>
    <t>Show distances btw contacts</t>
  </si>
  <si>
    <t>#11</t>
  </si>
  <si>
    <t>#12</t>
  </si>
  <si>
    <t>Completed</t>
  </si>
  <si>
    <t>İsmetcan Hergünşen</t>
  </si>
  <si>
    <t>Gamze Küçükçolak</t>
  </si>
  <si>
    <t>WEEK1</t>
  </si>
  <si>
    <t>WEEK2</t>
  </si>
  <si>
    <t>WEEK3</t>
  </si>
  <si>
    <t>WEEK4</t>
  </si>
  <si>
    <t>WEEK5</t>
  </si>
  <si>
    <t>START</t>
  </si>
  <si>
    <t>WEEK1 SUM</t>
  </si>
  <si>
    <t>TOTAL</t>
  </si>
  <si>
    <t>TOTAL TIME</t>
  </si>
  <si>
    <t>Group Members</t>
  </si>
  <si>
    <t>Nazlı Karalar</t>
  </si>
  <si>
    <t xml:space="preserve">Gamze Küçükçolak </t>
  </si>
  <si>
    <t>Mehmet Kağan Kayaalp</t>
  </si>
  <si>
    <t>Erdi Koç</t>
  </si>
  <si>
    <t>#1.1</t>
  </si>
  <si>
    <t>#1.2</t>
  </si>
  <si>
    <t>#2.1</t>
  </si>
  <si>
    <t>Uploading Menu Photos</t>
  </si>
  <si>
    <t>#2.2</t>
  </si>
  <si>
    <t>Adding Buttons in Menu</t>
  </si>
  <si>
    <t>Fade in Logo</t>
  </si>
  <si>
    <t>Uploading Logo Picture</t>
  </si>
  <si>
    <t>#5.1</t>
  </si>
  <si>
    <t>#5.2</t>
  </si>
  <si>
    <t>#6.1</t>
  </si>
  <si>
    <t>#6.2</t>
  </si>
  <si>
    <t>#6.3</t>
  </si>
  <si>
    <t>#7.1</t>
  </si>
  <si>
    <t>Start Automatically</t>
  </si>
  <si>
    <t>Send my location</t>
  </si>
  <si>
    <t>Notify People around Here</t>
  </si>
  <si>
    <t>Distance Measurement</t>
  </si>
  <si>
    <t>Connection distances with button</t>
  </si>
  <si>
    <t>Notification Tone</t>
  </si>
  <si>
    <t xml:space="preserve">Nazlı Karalar </t>
  </si>
  <si>
    <t>WEEK2 SUM</t>
  </si>
  <si>
    <t>Assign Ids to the buttons</t>
  </si>
  <si>
    <t>Adding Friends Button</t>
  </si>
  <si>
    <t>Creating Database</t>
  </si>
  <si>
    <t>Profile Information Button</t>
  </si>
  <si>
    <t>Connecting Profile Information with Database</t>
  </si>
  <si>
    <t>#3.1</t>
  </si>
  <si>
    <t>#3.2</t>
  </si>
  <si>
    <t>#3.3</t>
  </si>
  <si>
    <t>#4.1</t>
  </si>
  <si>
    <t>#4.2</t>
  </si>
  <si>
    <t>#4.3</t>
  </si>
  <si>
    <t xml:space="preserve">Expected Time </t>
  </si>
  <si>
    <t xml:space="preserve">Rest </t>
  </si>
  <si>
    <t>ACTUAL TOTAL</t>
  </si>
  <si>
    <t>Adding a map</t>
  </si>
  <si>
    <t>#8.1</t>
  </si>
  <si>
    <t>#11.1</t>
  </si>
  <si>
    <t>#11.2</t>
  </si>
  <si>
    <t xml:space="preserve">Modifying Database </t>
  </si>
  <si>
    <t>WEEK3 SUM</t>
  </si>
  <si>
    <t>WEEK4 SUM</t>
  </si>
  <si>
    <t>#12.1</t>
  </si>
  <si>
    <t>Adding buttons for contact's information</t>
  </si>
  <si>
    <t>Connecting contacts' info with database</t>
  </si>
  <si>
    <t>Connecting a button with informations to show</t>
  </si>
  <si>
    <t>#12.2</t>
  </si>
  <si>
    <t>Show contacts information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</si>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</sst>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2" fillId="0" borderId="0" xfId="0" applyFont="1" applyBorder="1" applyAlignment="1">
      <alignment horizontal="center"/>
    </xf>
    <xf numFmtId="0" fontId="1" fillId="0" borderId="3" xfId="0" applyFont="1" applyBorder="1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5" xfId="0" applyFont="1" applyFill="1" applyBorder="1"/>
    <xf numFmtId="0" fontId="0" fillId="0" borderId="6" xfId="0" applyBorder="1"/>
    <xf numFmtId="0" fontId="0" fillId="0" borderId="7" xfId="0" applyBorder="1"/>
    <xf numFmtId="0" fontId="1" fillId="5" borderId="4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2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4" fillId="0" borderId="0" xfId="0" applyFont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1'!$H$3:$N$3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</c:strCache>
            </c:strRef>
          </c:cat>
          <c:val>
            <c:numRef>
              <c:f>'Iteration 1'!$H$16:$N$16</c:f>
              <c:numCache>
                <c:formatCode>General</c:formatCode>
                <c:ptCount val="7"/>
                <c:pt idx="0">
                  <c:v>64</c:v>
                </c:pt>
                <c:pt idx="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9536"/>
        <c:axId val="211971072"/>
      </c:lineChart>
      <c:catAx>
        <c:axId val="211969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1971072"/>
        <c:crosses val="autoZero"/>
        <c:auto val="1"/>
        <c:lblAlgn val="ctr"/>
        <c:lblOffset val="100"/>
        <c:noMultiLvlLbl val="0"/>
      </c:catAx>
      <c:valAx>
        <c:axId val="21197107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196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1'!$H$3:$N$3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</c:strCache>
            </c:strRef>
          </c:cat>
          <c:val>
            <c:numRef>
              <c:f>'Iteration 2'!$H$15:$M$15</c:f>
              <c:numCache>
                <c:formatCode>General</c:formatCode>
                <c:ptCount val="6"/>
                <c:pt idx="0">
                  <c:v>64</c:v>
                </c:pt>
                <c:pt idx="1">
                  <c:v>56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6848"/>
        <c:axId val="212321408"/>
      </c:lineChart>
      <c:catAx>
        <c:axId val="212286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321408"/>
        <c:crosses val="autoZero"/>
        <c:auto val="1"/>
        <c:lblAlgn val="ctr"/>
        <c:lblOffset val="100"/>
        <c:noMultiLvlLbl val="0"/>
      </c:catAx>
      <c:valAx>
        <c:axId val="212321408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228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1'!$H$3:$N$3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</c:strCache>
            </c:strRef>
          </c:cat>
          <c:val>
            <c:numRef>
              <c:f>'Iteration 3'!$I$20:$M$20</c:f>
              <c:numCache>
                <c:formatCode>General</c:formatCode>
                <c:ptCount val="5"/>
                <c:pt idx="0">
                  <c:v>64</c:v>
                </c:pt>
                <c:pt idx="1">
                  <c:v>56</c:v>
                </c:pt>
                <c:pt idx="2">
                  <c:v>44</c:v>
                </c:pt>
                <c:pt idx="3">
                  <c:v>49</c:v>
                </c:pt>
                <c:pt idx="4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3104"/>
        <c:axId val="212153088"/>
      </c:lineChart>
      <c:catAx>
        <c:axId val="212143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153088"/>
        <c:crosses val="autoZero"/>
        <c:auto val="1"/>
        <c:lblAlgn val="ctr"/>
        <c:lblOffset val="100"/>
        <c:noMultiLvlLbl val="0"/>
      </c:catAx>
      <c:valAx>
        <c:axId val="212153088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214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4'!$H$2:$O$2</c:f>
              <c:strCache>
                <c:ptCount val="8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WEEK3</c:v>
                </c:pt>
                <c:pt idx="5">
                  <c:v>WEEK4</c:v>
                </c:pt>
                <c:pt idx="6">
                  <c:v>WEEK4</c:v>
                </c:pt>
                <c:pt idx="7">
                  <c:v>WEEK5</c:v>
                </c:pt>
              </c:strCache>
            </c:strRef>
          </c:cat>
          <c:val>
            <c:numRef>
              <c:f>'Iteration 4'!$I$20:$O$20</c:f>
              <c:numCache>
                <c:formatCode>General</c:formatCode>
                <c:ptCount val="7"/>
                <c:pt idx="0">
                  <c:v>64</c:v>
                </c:pt>
                <c:pt idx="1">
                  <c:v>56</c:v>
                </c:pt>
                <c:pt idx="2">
                  <c:v>44</c:v>
                </c:pt>
                <c:pt idx="3">
                  <c:v>49</c:v>
                </c:pt>
                <c:pt idx="4">
                  <c:v>32</c:v>
                </c:pt>
                <c:pt idx="5">
                  <c:v>34</c:v>
                </c:pt>
                <c:pt idx="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53696"/>
        <c:axId val="117280768"/>
      </c:lineChart>
      <c:catAx>
        <c:axId val="117053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7280768"/>
        <c:crosses val="autoZero"/>
        <c:auto val="1"/>
        <c:lblAlgn val="ctr"/>
        <c:lblOffset val="100"/>
        <c:noMultiLvlLbl val="0"/>
      </c:catAx>
      <c:valAx>
        <c:axId val="117280768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705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1047751</xdr:colOff>
      <xdr:row>11</xdr:row>
      <xdr:rowOff>17318</xdr:rowOff>
    </xdr:from>
    <xdr:to>
      <xdr:col>19</xdr:col>
      <xdr:colOff>913534</xdr:colOff>
      <xdr:row>25</xdr:row>
      <xdr:rowOff>93518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9</xdr:row>
      <xdr:rowOff>152400</xdr:rowOff>
    </xdr:from>
    <xdr:to>
      <xdr:col>18</xdr:col>
      <xdr:colOff>533894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9</xdr:row>
      <xdr:rowOff>152400</xdr:rowOff>
    </xdr:from>
    <xdr:to>
      <xdr:col>18</xdr:col>
      <xdr:colOff>533894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193219</xdr:colOff>
      <xdr:row>14</xdr:row>
      <xdr:rowOff>43542</xdr:rowOff>
    </xdr:from>
    <xdr:to>
      <xdr:col>22</xdr:col>
      <xdr:colOff>357000</xdr:colOff>
      <xdr:row>28</xdr:row>
      <xdr:rowOff>119742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6"/>
  <sheetViews>
    <sheetView topLeftCell="E1" zoomScale="70" zoomScaleNormal="70" workbookViewId="0">
      <selection activeCell="L4" sqref="L4"/>
    </sheetView>
  </sheetViews>
  <sheetFormatPr defaultRowHeight="15" x14ac:dyDescent="0.25"/>
  <cols>
    <col min="3" max="3" width="25" bestFit="1" customWidth="1"/>
    <col min="4" max="4" width="12.140625" bestFit="1" customWidth="1"/>
    <col min="5" max="5" width="35.140625" bestFit="1" customWidth="1"/>
    <col min="6" max="6" width="12.85546875" bestFit="1" customWidth="1"/>
    <col min="7" max="7" width="11.140625" customWidth="1"/>
    <col min="8" max="8" width="10.5703125" bestFit="1" customWidth="1"/>
    <col min="9" max="9" width="10.28515625" bestFit="1" customWidth="1"/>
    <col min="10" max="11" width="10.85546875" bestFit="1" customWidth="1"/>
    <col min="12" max="12" width="10.85546875" customWidth="1"/>
    <col min="13" max="13" width="10.85546875" bestFit="1" customWidth="1"/>
    <col min="14" max="14" width="10.5703125" bestFit="1" customWidth="1"/>
    <col min="17" max="17" width="34.7109375" bestFit="1" customWidth="1"/>
    <col min="18" max="18" width="31" bestFit="1" customWidth="1"/>
    <col min="19" max="19" width="25.28515625" bestFit="1" customWidth="1"/>
    <col min="20" max="20" width="17.85546875" bestFit="1" customWidth="1"/>
    <col min="22" max="22" width="19.5703125" bestFit="1" customWidth="1"/>
    <col min="23" max="23" width="24.28515625" bestFit="1" customWidth="1"/>
  </cols>
  <sheetData>
    <row r="2" spans="2:23" ht="24" thickBot="1" x14ac:dyDescent="0.4">
      <c r="B2" s="31" t="s">
        <v>5</v>
      </c>
      <c r="C2" s="31"/>
      <c r="D2" s="31"/>
      <c r="E2" s="31"/>
      <c r="F2" s="31"/>
      <c r="G2" s="4"/>
      <c r="P2" s="31" t="s">
        <v>8</v>
      </c>
      <c r="Q2" s="31"/>
      <c r="R2" s="31"/>
      <c r="S2" s="31"/>
      <c r="T2" s="31"/>
    </row>
    <row r="3" spans="2:23" ht="15.75" thickBot="1" x14ac:dyDescent="0.3">
      <c r="B3" s="1" t="s">
        <v>0</v>
      </c>
      <c r="C3" s="1" t="s">
        <v>1</v>
      </c>
      <c r="D3" s="1" t="s">
        <v>2</v>
      </c>
      <c r="E3" s="1" t="s">
        <v>28</v>
      </c>
      <c r="F3" s="1" t="s">
        <v>4</v>
      </c>
      <c r="G3" s="5"/>
      <c r="H3" s="9" t="s">
        <v>43</v>
      </c>
      <c r="I3" s="9" t="s">
        <v>38</v>
      </c>
      <c r="J3" s="9" t="s">
        <v>39</v>
      </c>
      <c r="K3" s="9" t="s">
        <v>40</v>
      </c>
      <c r="L3" s="9" t="s">
        <v>40</v>
      </c>
      <c r="M3" s="9" t="s">
        <v>41</v>
      </c>
      <c r="N3" s="9" t="s">
        <v>42</v>
      </c>
      <c r="P3" s="1" t="s">
        <v>0</v>
      </c>
      <c r="Q3" s="1" t="s">
        <v>1</v>
      </c>
      <c r="R3" s="1" t="s">
        <v>6</v>
      </c>
      <c r="S3" s="1" t="s">
        <v>3</v>
      </c>
      <c r="T3" s="1" t="s">
        <v>7</v>
      </c>
      <c r="V3" s="19" t="s">
        <v>47</v>
      </c>
      <c r="W3" s="16" t="s">
        <v>48</v>
      </c>
    </row>
    <row r="4" spans="2:23" x14ac:dyDescent="0.25">
      <c r="B4" s="2" t="s">
        <v>9</v>
      </c>
      <c r="C4" s="2" t="s">
        <v>16</v>
      </c>
      <c r="D4" s="13">
        <v>5</v>
      </c>
      <c r="E4" s="13">
        <v>3</v>
      </c>
      <c r="F4" s="11" t="s">
        <v>35</v>
      </c>
      <c r="G4" s="6"/>
      <c r="H4" s="13">
        <f>E4</f>
        <v>3</v>
      </c>
      <c r="I4" s="14">
        <f>0</f>
        <v>0</v>
      </c>
      <c r="J4" s="2"/>
      <c r="K4" s="2"/>
      <c r="L4" s="2"/>
      <c r="M4" s="2"/>
      <c r="N4" s="2"/>
      <c r="P4" s="2" t="s">
        <v>52</v>
      </c>
      <c r="Q4" s="2" t="s">
        <v>59</v>
      </c>
      <c r="R4" s="2" t="s">
        <v>36</v>
      </c>
      <c r="S4" s="13">
        <v>2</v>
      </c>
      <c r="T4" s="10" t="s">
        <v>7</v>
      </c>
      <c r="W4" s="17" t="s">
        <v>36</v>
      </c>
    </row>
    <row r="5" spans="2:23" x14ac:dyDescent="0.25">
      <c r="B5" s="2" t="s">
        <v>10</v>
      </c>
      <c r="C5" s="2" t="s">
        <v>15</v>
      </c>
      <c r="D5" s="13">
        <v>5</v>
      </c>
      <c r="E5" s="13">
        <v>5</v>
      </c>
      <c r="F5" s="11" t="s">
        <v>35</v>
      </c>
      <c r="G5" s="6"/>
      <c r="H5" s="13">
        <f t="shared" ref="H5:H15" si="0">E5</f>
        <v>5</v>
      </c>
      <c r="I5" s="14">
        <f>0</f>
        <v>0</v>
      </c>
      <c r="J5" s="2"/>
      <c r="K5" s="2"/>
      <c r="L5" s="2"/>
      <c r="M5" s="2"/>
      <c r="N5" s="2"/>
      <c r="P5" s="2" t="s">
        <v>53</v>
      </c>
      <c r="Q5" s="2" t="s">
        <v>58</v>
      </c>
      <c r="R5" s="2" t="s">
        <v>37</v>
      </c>
      <c r="S5" s="13">
        <v>1</v>
      </c>
      <c r="T5" s="10" t="s">
        <v>7</v>
      </c>
      <c r="W5" s="17" t="s">
        <v>49</v>
      </c>
    </row>
    <row r="6" spans="2:23" x14ac:dyDescent="0.25">
      <c r="B6" s="2" t="s">
        <v>11</v>
      </c>
      <c r="C6" s="2" t="s">
        <v>17</v>
      </c>
      <c r="D6" s="13">
        <v>1</v>
      </c>
      <c r="E6" s="13">
        <v>4</v>
      </c>
      <c r="F6" s="12" t="s">
        <v>14</v>
      </c>
      <c r="G6" s="6"/>
      <c r="H6" s="13">
        <f t="shared" si="0"/>
        <v>4</v>
      </c>
      <c r="I6" s="14">
        <f>E6</f>
        <v>4</v>
      </c>
      <c r="J6" s="2"/>
      <c r="K6" s="2"/>
      <c r="L6" s="2"/>
      <c r="M6" s="2"/>
      <c r="N6" s="2"/>
      <c r="P6" s="10" t="s">
        <v>54</v>
      </c>
      <c r="Q6" s="10" t="s">
        <v>55</v>
      </c>
      <c r="R6" s="2" t="s">
        <v>36</v>
      </c>
      <c r="S6" s="20">
        <v>4</v>
      </c>
      <c r="T6" s="10" t="s">
        <v>7</v>
      </c>
      <c r="W6" s="17" t="s">
        <v>50</v>
      </c>
    </row>
    <row r="7" spans="2:23" ht="15.75" thickBot="1" x14ac:dyDescent="0.3">
      <c r="B7" s="2" t="s">
        <v>12</v>
      </c>
      <c r="C7" s="2" t="s">
        <v>18</v>
      </c>
      <c r="D7" s="13">
        <v>1</v>
      </c>
      <c r="E7" s="13">
        <v>8</v>
      </c>
      <c r="F7" s="12" t="s">
        <v>14</v>
      </c>
      <c r="G7" s="6"/>
      <c r="H7" s="13">
        <f t="shared" si="0"/>
        <v>8</v>
      </c>
      <c r="I7" s="14">
        <f t="shared" ref="I7:I15" si="1">E7</f>
        <v>8</v>
      </c>
      <c r="J7" s="2"/>
      <c r="K7" s="2"/>
      <c r="L7" s="2"/>
      <c r="M7" s="2"/>
      <c r="N7" s="2"/>
      <c r="P7" s="10" t="s">
        <v>56</v>
      </c>
      <c r="Q7" s="10" t="s">
        <v>57</v>
      </c>
      <c r="R7" s="2" t="s">
        <v>48</v>
      </c>
      <c r="S7" s="20">
        <v>1</v>
      </c>
      <c r="T7" s="10" t="s">
        <v>7</v>
      </c>
      <c r="W7" s="18" t="s">
        <v>51</v>
      </c>
    </row>
    <row r="8" spans="2:23" x14ac:dyDescent="0.25">
      <c r="B8" s="2" t="s">
        <v>13</v>
      </c>
      <c r="C8" s="2" t="s">
        <v>19</v>
      </c>
      <c r="D8" s="13">
        <v>2</v>
      </c>
      <c r="E8" s="13">
        <v>6</v>
      </c>
      <c r="F8" s="12" t="s">
        <v>14</v>
      </c>
      <c r="G8" s="6"/>
      <c r="H8" s="13">
        <f t="shared" si="0"/>
        <v>6</v>
      </c>
      <c r="I8" s="14">
        <f t="shared" si="1"/>
        <v>6</v>
      </c>
      <c r="J8" s="2"/>
      <c r="K8" s="2"/>
      <c r="L8" s="2"/>
      <c r="M8" s="2"/>
      <c r="N8" s="2"/>
      <c r="R8" s="3" t="s">
        <v>44</v>
      </c>
      <c r="S8" s="15">
        <f>SUM(S4:S7)</f>
        <v>8</v>
      </c>
    </row>
    <row r="9" spans="2:23" x14ac:dyDescent="0.25">
      <c r="B9" s="2" t="s">
        <v>23</v>
      </c>
      <c r="C9" s="2" t="s">
        <v>29</v>
      </c>
      <c r="D9" s="13">
        <v>4</v>
      </c>
      <c r="E9" s="13">
        <v>8</v>
      </c>
      <c r="F9" s="12" t="s">
        <v>14</v>
      </c>
      <c r="G9" s="6"/>
      <c r="H9" s="13">
        <f t="shared" si="0"/>
        <v>8</v>
      </c>
      <c r="I9" s="14">
        <f t="shared" si="1"/>
        <v>8</v>
      </c>
      <c r="J9" s="2"/>
      <c r="K9" s="2"/>
      <c r="L9" s="2"/>
      <c r="M9" s="2"/>
      <c r="N9" s="2"/>
    </row>
    <row r="10" spans="2:23" x14ac:dyDescent="0.25">
      <c r="B10" s="2" t="s">
        <v>24</v>
      </c>
      <c r="C10" s="2" t="s">
        <v>20</v>
      </c>
      <c r="D10" s="13">
        <v>5</v>
      </c>
      <c r="E10" s="13">
        <v>4</v>
      </c>
      <c r="F10" s="12" t="s">
        <v>14</v>
      </c>
      <c r="G10" s="6"/>
      <c r="H10" s="13">
        <f t="shared" si="0"/>
        <v>4</v>
      </c>
      <c r="I10" s="14">
        <f t="shared" si="1"/>
        <v>4</v>
      </c>
      <c r="J10" s="2"/>
      <c r="K10" s="2"/>
      <c r="L10" s="2"/>
      <c r="M10" s="2"/>
      <c r="N10" s="2"/>
    </row>
    <row r="11" spans="2:23" x14ac:dyDescent="0.25">
      <c r="B11" s="2" t="s">
        <v>25</v>
      </c>
      <c r="C11" s="2" t="s">
        <v>30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1"/>
        <v>5</v>
      </c>
      <c r="J11" s="2"/>
      <c r="K11" s="2"/>
      <c r="L11" s="2"/>
      <c r="M11" s="2"/>
      <c r="N11" s="2"/>
    </row>
    <row r="12" spans="2:23" x14ac:dyDescent="0.25">
      <c r="B12" s="2" t="s">
        <v>26</v>
      </c>
      <c r="C12" s="2" t="s">
        <v>31</v>
      </c>
      <c r="D12" s="13">
        <v>1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1"/>
        <v>5</v>
      </c>
      <c r="J12" s="2"/>
      <c r="K12" s="2"/>
      <c r="L12" s="2"/>
      <c r="M12" s="2"/>
      <c r="N12" s="2"/>
    </row>
    <row r="13" spans="2:23" x14ac:dyDescent="0.25">
      <c r="B13" s="2" t="s">
        <v>27</v>
      </c>
      <c r="C13" s="2" t="s">
        <v>32</v>
      </c>
      <c r="D13" s="13">
        <v>3</v>
      </c>
      <c r="E13" s="13">
        <v>5</v>
      </c>
      <c r="F13" s="12" t="s">
        <v>14</v>
      </c>
      <c r="G13" s="6"/>
      <c r="H13" s="13">
        <f t="shared" si="0"/>
        <v>5</v>
      </c>
      <c r="I13" s="14">
        <f t="shared" si="1"/>
        <v>5</v>
      </c>
      <c r="J13" s="2"/>
      <c r="K13" s="2"/>
      <c r="L13" s="2"/>
      <c r="M13" s="2"/>
      <c r="N13" s="2"/>
    </row>
    <row r="14" spans="2:23" x14ac:dyDescent="0.25">
      <c r="B14" s="2" t="s">
        <v>33</v>
      </c>
      <c r="C14" s="2" t="s">
        <v>21</v>
      </c>
      <c r="D14" s="13">
        <v>3</v>
      </c>
      <c r="E14" s="13">
        <v>8</v>
      </c>
      <c r="F14" s="12" t="s">
        <v>14</v>
      </c>
      <c r="G14" s="6"/>
      <c r="H14" s="13">
        <f t="shared" si="0"/>
        <v>8</v>
      </c>
      <c r="I14" s="14">
        <f t="shared" si="1"/>
        <v>8</v>
      </c>
      <c r="J14" s="2"/>
      <c r="K14" s="2"/>
      <c r="L14" s="2"/>
      <c r="M14" s="2"/>
      <c r="N14" s="2"/>
    </row>
    <row r="15" spans="2:23" x14ac:dyDescent="0.25">
      <c r="B15" s="2" t="s">
        <v>34</v>
      </c>
      <c r="C15" s="2" t="s">
        <v>22</v>
      </c>
      <c r="D15" s="13">
        <v>2</v>
      </c>
      <c r="E15" s="13">
        <v>3</v>
      </c>
      <c r="F15" s="12" t="s">
        <v>14</v>
      </c>
      <c r="G15" s="6"/>
      <c r="H15" s="13">
        <f t="shared" si="0"/>
        <v>3</v>
      </c>
      <c r="I15" s="14">
        <f t="shared" si="1"/>
        <v>3</v>
      </c>
      <c r="J15" s="2"/>
      <c r="K15" s="2"/>
      <c r="L15" s="2"/>
      <c r="M15" s="2"/>
      <c r="N15" s="2"/>
    </row>
    <row r="16" spans="2:23" x14ac:dyDescent="0.25">
      <c r="C16" s="3" t="s">
        <v>46</v>
      </c>
      <c r="E16" s="8">
        <f>SUM(E4:E15)</f>
        <v>64</v>
      </c>
      <c r="G16" s="7" t="s">
        <v>45</v>
      </c>
      <c r="H16" s="8">
        <v>64</v>
      </c>
      <c r="I16" s="8">
        <f>H16-S8</f>
        <v>56</v>
      </c>
    </row>
  </sheetData>
  <mergeCells count="2">
    <mergeCell ref="B2:F2"/>
    <mergeCell ref="P2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zoomScale="70" zoomScaleNormal="70" workbookViewId="0">
      <selection activeCell="F19" sqref="F19"/>
    </sheetView>
  </sheetViews>
  <sheetFormatPr defaultRowHeight="15" x14ac:dyDescent="0.25"/>
  <cols>
    <col min="3" max="3" width="26.7109375" bestFit="1" customWidth="1"/>
    <col min="5" max="5" width="24.28515625" bestFit="1" customWidth="1"/>
    <col min="6" max="6" width="11.140625" bestFit="1" customWidth="1"/>
    <col min="8" max="8" width="6.85546875" customWidth="1"/>
    <col min="16" max="16" width="31.42578125" bestFit="1" customWidth="1"/>
    <col min="17" max="17" width="22" bestFit="1" customWidth="1"/>
    <col min="18" max="18" width="17.28515625" bestFit="1" customWidth="1"/>
    <col min="19" max="19" width="16" bestFit="1" customWidth="1"/>
    <col min="22" max="22" width="22" bestFit="1" customWidth="1"/>
  </cols>
  <sheetData>
    <row r="1" spans="2:22" ht="24" thickBot="1" x14ac:dyDescent="0.4">
      <c r="B1" s="31" t="s">
        <v>5</v>
      </c>
      <c r="C1" s="31"/>
      <c r="D1" s="31"/>
      <c r="E1" s="31"/>
      <c r="F1" s="31"/>
      <c r="G1" s="4"/>
      <c r="O1" s="31" t="s">
        <v>8</v>
      </c>
      <c r="P1" s="31"/>
      <c r="Q1" s="31"/>
      <c r="R1" s="31"/>
      <c r="S1" s="31"/>
    </row>
    <row r="2" spans="2:22" ht="15.75" thickBot="1" x14ac:dyDescent="0.3">
      <c r="B2" s="1" t="s">
        <v>0</v>
      </c>
      <c r="C2" s="1" t="s">
        <v>1</v>
      </c>
      <c r="D2" s="1" t="s">
        <v>2</v>
      </c>
      <c r="E2" s="1" t="s">
        <v>28</v>
      </c>
      <c r="F2" s="1" t="s">
        <v>4</v>
      </c>
      <c r="G2" s="5"/>
      <c r="H2" s="9" t="s">
        <v>43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O2" s="1" t="s">
        <v>0</v>
      </c>
      <c r="P2" s="1" t="s">
        <v>1</v>
      </c>
      <c r="Q2" s="1" t="s">
        <v>6</v>
      </c>
      <c r="R2" s="1" t="s">
        <v>3</v>
      </c>
      <c r="S2" s="1" t="s">
        <v>7</v>
      </c>
      <c r="U2" s="19" t="s">
        <v>47</v>
      </c>
      <c r="V2" s="16" t="s">
        <v>48</v>
      </c>
    </row>
    <row r="3" spans="2:22" x14ac:dyDescent="0.25">
      <c r="B3" s="2" t="s">
        <v>9</v>
      </c>
      <c r="C3" s="2" t="s">
        <v>16</v>
      </c>
      <c r="D3" s="13">
        <v>5</v>
      </c>
      <c r="E3" s="13">
        <v>3</v>
      </c>
      <c r="F3" s="11" t="s">
        <v>35</v>
      </c>
      <c r="G3" s="6"/>
      <c r="H3" s="13">
        <f>E3</f>
        <v>3</v>
      </c>
      <c r="I3" s="14">
        <f>0</f>
        <v>0</v>
      </c>
      <c r="J3" s="14">
        <f>I3</f>
        <v>0</v>
      </c>
      <c r="K3" s="2"/>
      <c r="L3" s="2"/>
      <c r="M3" s="2"/>
      <c r="O3" s="2" t="s">
        <v>60</v>
      </c>
      <c r="P3" s="2" t="s">
        <v>66</v>
      </c>
      <c r="Q3" s="2" t="s">
        <v>51</v>
      </c>
      <c r="R3" s="13">
        <v>2</v>
      </c>
      <c r="S3" s="10" t="s">
        <v>7</v>
      </c>
      <c r="V3" s="17" t="s">
        <v>36</v>
      </c>
    </row>
    <row r="4" spans="2:22" x14ac:dyDescent="0.25">
      <c r="B4" s="2" t="s">
        <v>10</v>
      </c>
      <c r="C4" s="2" t="s">
        <v>15</v>
      </c>
      <c r="D4" s="13">
        <v>5</v>
      </c>
      <c r="E4" s="13">
        <v>5</v>
      </c>
      <c r="F4" s="11" t="s">
        <v>35</v>
      </c>
      <c r="G4" s="6"/>
      <c r="H4" s="13">
        <f t="shared" ref="H4:H14" si="0">E4</f>
        <v>5</v>
      </c>
      <c r="I4" s="14">
        <f>0</f>
        <v>0</v>
      </c>
      <c r="J4" s="14">
        <f t="shared" ref="J4:J6" si="1">I4</f>
        <v>0</v>
      </c>
      <c r="K4" s="2"/>
      <c r="L4" s="2"/>
      <c r="M4" s="2"/>
      <c r="O4" s="2" t="s">
        <v>61</v>
      </c>
      <c r="P4" s="2" t="s">
        <v>67</v>
      </c>
      <c r="Q4" s="2" t="s">
        <v>50</v>
      </c>
      <c r="R4" s="13">
        <v>2</v>
      </c>
      <c r="S4" s="10" t="s">
        <v>7</v>
      </c>
      <c r="V4" s="17" t="s">
        <v>49</v>
      </c>
    </row>
    <row r="5" spans="2:22" x14ac:dyDescent="0.25">
      <c r="B5" s="2" t="s">
        <v>11</v>
      </c>
      <c r="C5" s="2" t="s">
        <v>17</v>
      </c>
      <c r="D5" s="13">
        <v>1</v>
      </c>
      <c r="E5" s="13">
        <v>4</v>
      </c>
      <c r="F5" s="12" t="s">
        <v>14</v>
      </c>
      <c r="G5" s="6"/>
      <c r="H5" s="13">
        <f t="shared" si="0"/>
        <v>4</v>
      </c>
      <c r="I5" s="14">
        <f>E5</f>
        <v>4</v>
      </c>
      <c r="J5" s="14">
        <f t="shared" si="1"/>
        <v>4</v>
      </c>
      <c r="K5" s="2"/>
      <c r="L5" s="2"/>
      <c r="M5" s="2"/>
      <c r="O5" s="10" t="s">
        <v>62</v>
      </c>
      <c r="P5" s="10" t="s">
        <v>68</v>
      </c>
      <c r="Q5" s="2" t="s">
        <v>72</v>
      </c>
      <c r="R5" s="20">
        <v>2</v>
      </c>
      <c r="S5" s="10" t="s">
        <v>7</v>
      </c>
      <c r="V5" s="17" t="s">
        <v>50</v>
      </c>
    </row>
    <row r="6" spans="2:22" ht="15.75" thickBot="1" x14ac:dyDescent="0.3">
      <c r="B6" s="2" t="s">
        <v>12</v>
      </c>
      <c r="C6" s="2" t="s">
        <v>18</v>
      </c>
      <c r="D6" s="13">
        <v>1</v>
      </c>
      <c r="E6" s="13">
        <v>8</v>
      </c>
      <c r="F6" s="12" t="s">
        <v>14</v>
      </c>
      <c r="G6" s="6"/>
      <c r="H6" s="13">
        <f t="shared" si="0"/>
        <v>8</v>
      </c>
      <c r="I6" s="14">
        <f t="shared" ref="I6:I14" si="2">E6</f>
        <v>8</v>
      </c>
      <c r="J6" s="14">
        <f t="shared" si="1"/>
        <v>8</v>
      </c>
      <c r="K6" s="2"/>
      <c r="L6" s="2"/>
      <c r="M6" s="2"/>
      <c r="O6" s="10" t="s">
        <v>63</v>
      </c>
      <c r="P6" s="10" t="s">
        <v>69</v>
      </c>
      <c r="Q6" s="2" t="s">
        <v>49</v>
      </c>
      <c r="R6" s="20">
        <v>2</v>
      </c>
      <c r="S6" s="10" t="s">
        <v>7</v>
      </c>
      <c r="V6" s="18" t="s">
        <v>51</v>
      </c>
    </row>
    <row r="7" spans="2:22" x14ac:dyDescent="0.25">
      <c r="B7" s="2" t="s">
        <v>13</v>
      </c>
      <c r="C7" s="2" t="s">
        <v>19</v>
      </c>
      <c r="D7" s="13">
        <v>2</v>
      </c>
      <c r="E7" s="13">
        <v>6</v>
      </c>
      <c r="F7" s="11" t="s">
        <v>35</v>
      </c>
      <c r="G7" s="6"/>
      <c r="H7" s="13">
        <f t="shared" si="0"/>
        <v>6</v>
      </c>
      <c r="I7" s="14">
        <f t="shared" si="2"/>
        <v>6</v>
      </c>
      <c r="J7" s="14">
        <v>0</v>
      </c>
      <c r="K7" s="2"/>
      <c r="L7" s="2"/>
      <c r="M7" s="2"/>
      <c r="O7" s="10" t="s">
        <v>64</v>
      </c>
      <c r="P7" s="2" t="s">
        <v>70</v>
      </c>
      <c r="Q7" s="21" t="s">
        <v>51</v>
      </c>
      <c r="R7" s="24">
        <v>2</v>
      </c>
      <c r="S7" s="10" t="s">
        <v>7</v>
      </c>
    </row>
    <row r="8" spans="2:22" x14ac:dyDescent="0.25">
      <c r="B8" s="2" t="s">
        <v>23</v>
      </c>
      <c r="C8" s="2" t="s">
        <v>29</v>
      </c>
      <c r="D8" s="13">
        <v>4</v>
      </c>
      <c r="E8" s="13">
        <v>8</v>
      </c>
      <c r="F8" s="11" t="s">
        <v>35</v>
      </c>
      <c r="G8" s="6"/>
      <c r="H8" s="13">
        <f t="shared" si="0"/>
        <v>8</v>
      </c>
      <c r="I8" s="14">
        <f t="shared" si="2"/>
        <v>8</v>
      </c>
      <c r="J8" s="14">
        <f>0</f>
        <v>0</v>
      </c>
      <c r="K8" s="2"/>
      <c r="L8" s="2"/>
      <c r="M8" s="2"/>
      <c r="O8" s="10" t="s">
        <v>65</v>
      </c>
      <c r="P8" s="2" t="s">
        <v>71</v>
      </c>
      <c r="Q8" s="2" t="s">
        <v>50</v>
      </c>
      <c r="R8" s="25">
        <v>2</v>
      </c>
      <c r="S8" s="10" t="s">
        <v>7</v>
      </c>
    </row>
    <row r="9" spans="2:22" x14ac:dyDescent="0.25">
      <c r="B9" s="2" t="s">
        <v>24</v>
      </c>
      <c r="C9" s="2" t="s">
        <v>20</v>
      </c>
      <c r="D9" s="13">
        <v>5</v>
      </c>
      <c r="E9" s="13">
        <v>4</v>
      </c>
      <c r="F9" s="11" t="s">
        <v>35</v>
      </c>
      <c r="G9" s="6"/>
      <c r="H9" s="13">
        <f t="shared" si="0"/>
        <v>4</v>
      </c>
      <c r="I9" s="14">
        <f t="shared" si="2"/>
        <v>4</v>
      </c>
      <c r="J9" s="14">
        <f>0</f>
        <v>0</v>
      </c>
      <c r="K9" s="2"/>
      <c r="L9" s="2"/>
      <c r="M9" s="2"/>
      <c r="Q9" s="7" t="s">
        <v>73</v>
      </c>
      <c r="R9" s="26">
        <f>SUM(R3:R8)</f>
        <v>12</v>
      </c>
    </row>
    <row r="10" spans="2:22" x14ac:dyDescent="0.25">
      <c r="B10" s="2" t="s">
        <v>25</v>
      </c>
      <c r="C10" s="2" t="s">
        <v>30</v>
      </c>
      <c r="D10" s="13">
        <v>1</v>
      </c>
      <c r="E10" s="13">
        <v>5</v>
      </c>
      <c r="F10" s="12" t="s">
        <v>14</v>
      </c>
      <c r="G10" s="6"/>
      <c r="H10" s="13">
        <f t="shared" si="0"/>
        <v>5</v>
      </c>
      <c r="I10" s="14">
        <f t="shared" si="2"/>
        <v>5</v>
      </c>
      <c r="J10" s="14">
        <f>I10</f>
        <v>5</v>
      </c>
      <c r="K10" s="2"/>
      <c r="L10" s="2"/>
      <c r="M10" s="2"/>
    </row>
    <row r="11" spans="2:22" x14ac:dyDescent="0.25">
      <c r="B11" s="2" t="s">
        <v>26</v>
      </c>
      <c r="C11" s="2" t="s">
        <v>31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2"/>
        <v>5</v>
      </c>
      <c r="J11" s="14">
        <f>I11</f>
        <v>5</v>
      </c>
      <c r="K11" s="2"/>
      <c r="L11" s="2"/>
      <c r="M11" s="2"/>
    </row>
    <row r="12" spans="2:22" x14ac:dyDescent="0.25">
      <c r="B12" s="2" t="s">
        <v>27</v>
      </c>
      <c r="C12" s="2" t="s">
        <v>32</v>
      </c>
      <c r="D12" s="13">
        <v>3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2"/>
        <v>5</v>
      </c>
      <c r="J12" s="14">
        <f t="shared" ref="J12:J14" si="3">I12</f>
        <v>5</v>
      </c>
      <c r="K12" s="2"/>
      <c r="L12" s="2"/>
      <c r="M12" s="2"/>
    </row>
    <row r="13" spans="2:22" x14ac:dyDescent="0.25">
      <c r="B13" s="2" t="s">
        <v>33</v>
      </c>
      <c r="C13" s="2" t="s">
        <v>21</v>
      </c>
      <c r="D13" s="13">
        <v>3</v>
      </c>
      <c r="E13" s="13">
        <v>8</v>
      </c>
      <c r="F13" s="12" t="s">
        <v>14</v>
      </c>
      <c r="G13" s="6"/>
      <c r="H13" s="13">
        <f t="shared" si="0"/>
        <v>8</v>
      </c>
      <c r="I13" s="14">
        <f t="shared" si="2"/>
        <v>8</v>
      </c>
      <c r="J13" s="14">
        <f t="shared" si="3"/>
        <v>8</v>
      </c>
      <c r="K13" s="2"/>
      <c r="L13" s="2"/>
      <c r="M13" s="2"/>
    </row>
    <row r="14" spans="2:22" x14ac:dyDescent="0.25">
      <c r="B14" s="2" t="s">
        <v>34</v>
      </c>
      <c r="C14" s="2" t="s">
        <v>22</v>
      </c>
      <c r="D14" s="13">
        <v>2</v>
      </c>
      <c r="E14" s="13">
        <v>3</v>
      </c>
      <c r="F14" s="12" t="s">
        <v>14</v>
      </c>
      <c r="G14" s="6"/>
      <c r="H14" s="13">
        <f t="shared" si="0"/>
        <v>3</v>
      </c>
      <c r="I14" s="14">
        <f t="shared" si="2"/>
        <v>3</v>
      </c>
      <c r="J14" s="22">
        <f t="shared" si="3"/>
        <v>3</v>
      </c>
      <c r="K14" s="2"/>
      <c r="L14" s="2"/>
      <c r="M14" s="2"/>
    </row>
    <row r="15" spans="2:22" x14ac:dyDescent="0.25">
      <c r="C15" s="3" t="s">
        <v>46</v>
      </c>
      <c r="E15" s="8">
        <f>SUM(E3:E14)</f>
        <v>64</v>
      </c>
      <c r="G15" s="7" t="s">
        <v>45</v>
      </c>
      <c r="H15" s="8">
        <v>64</v>
      </c>
      <c r="I15" s="8">
        <f>H15-'Iteration 1'!S8</f>
        <v>56</v>
      </c>
      <c r="J15" s="23">
        <f>I15-R9</f>
        <v>44</v>
      </c>
    </row>
  </sheetData>
  <mergeCells count="2">
    <mergeCell ref="B1:F1"/>
    <mergeCell ref="O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"/>
  <sheetViews>
    <sheetView topLeftCell="B1" zoomScale="70" zoomScaleNormal="70" workbookViewId="0">
      <selection activeCell="C32" sqref="C32"/>
    </sheetView>
  </sheetViews>
  <sheetFormatPr defaultRowHeight="15" x14ac:dyDescent="0.25"/>
  <cols>
    <col min="3" max="3" width="26.7109375" bestFit="1" customWidth="1"/>
    <col min="5" max="5" width="24.28515625" bestFit="1" customWidth="1"/>
    <col min="6" max="6" width="11.140625" bestFit="1" customWidth="1"/>
    <col min="7" max="7" width="11.140625" customWidth="1"/>
    <col min="8" max="8" width="6.85546875" customWidth="1"/>
    <col min="10" max="10" width="16" customWidth="1"/>
    <col min="16" max="16" width="44.5703125" bestFit="1" customWidth="1"/>
    <col min="17" max="17" width="22" bestFit="1" customWidth="1"/>
    <col min="18" max="18" width="17.28515625" bestFit="1" customWidth="1"/>
    <col min="19" max="19" width="16" bestFit="1" customWidth="1"/>
    <col min="21" max="21" width="15.7109375" bestFit="1" customWidth="1"/>
    <col min="22" max="22" width="24.28515625" bestFit="1" customWidth="1"/>
  </cols>
  <sheetData>
    <row r="1" spans="2:22" ht="24" thickBot="1" x14ac:dyDescent="0.4">
      <c r="B1" s="31" t="s">
        <v>5</v>
      </c>
      <c r="C1" s="31"/>
      <c r="D1" s="31"/>
      <c r="E1" s="31"/>
      <c r="F1" s="31"/>
      <c r="G1" s="4"/>
      <c r="O1" s="31" t="s">
        <v>8</v>
      </c>
      <c r="P1" s="31"/>
      <c r="Q1" s="31"/>
      <c r="R1" s="31"/>
      <c r="S1" s="31"/>
    </row>
    <row r="2" spans="2:22" ht="15.75" thickBot="1" x14ac:dyDescent="0.3">
      <c r="B2" s="1" t="s">
        <v>0</v>
      </c>
      <c r="C2" s="1" t="s">
        <v>1</v>
      </c>
      <c r="D2" s="1" t="s">
        <v>2</v>
      </c>
      <c r="E2" s="1" t="s">
        <v>28</v>
      </c>
      <c r="F2" s="1" t="s">
        <v>4</v>
      </c>
      <c r="G2" s="5"/>
      <c r="H2" s="9" t="s">
        <v>43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O2" s="1" t="s">
        <v>0</v>
      </c>
      <c r="P2" s="1" t="s">
        <v>1</v>
      </c>
      <c r="Q2" s="1" t="s">
        <v>6</v>
      </c>
      <c r="R2" s="1" t="s">
        <v>3</v>
      </c>
      <c r="S2" s="1" t="s">
        <v>7</v>
      </c>
      <c r="U2" s="19" t="s">
        <v>47</v>
      </c>
      <c r="V2" s="16" t="s">
        <v>48</v>
      </c>
    </row>
    <row r="3" spans="2:22" x14ac:dyDescent="0.25">
      <c r="B3" s="2" t="s">
        <v>9</v>
      </c>
      <c r="C3" s="2" t="s">
        <v>16</v>
      </c>
      <c r="D3" s="13">
        <v>5</v>
      </c>
      <c r="E3" s="13">
        <v>3</v>
      </c>
      <c r="F3" s="11" t="s">
        <v>35</v>
      </c>
      <c r="G3" s="6"/>
      <c r="H3" s="13">
        <f>E3</f>
        <v>3</v>
      </c>
      <c r="I3" s="14">
        <f>0</f>
        <v>0</v>
      </c>
      <c r="J3" s="14">
        <f>I3</f>
        <v>0</v>
      </c>
      <c r="K3" s="14">
        <f>J3</f>
        <v>0</v>
      </c>
      <c r="L3" s="2"/>
      <c r="M3" s="2"/>
      <c r="O3" s="2" t="s">
        <v>79</v>
      </c>
      <c r="P3" s="2" t="s">
        <v>77</v>
      </c>
      <c r="Q3" s="2" t="s">
        <v>50</v>
      </c>
      <c r="R3" s="13">
        <v>2</v>
      </c>
      <c r="S3" s="10" t="s">
        <v>7</v>
      </c>
      <c r="V3" s="17" t="s">
        <v>36</v>
      </c>
    </row>
    <row r="4" spans="2:22" x14ac:dyDescent="0.25">
      <c r="B4" s="2" t="s">
        <v>10</v>
      </c>
      <c r="C4" s="2" t="s">
        <v>15</v>
      </c>
      <c r="D4" s="13">
        <v>5</v>
      </c>
      <c r="E4" s="13">
        <v>5</v>
      </c>
      <c r="F4" s="11" t="s">
        <v>35</v>
      </c>
      <c r="G4" s="6"/>
      <c r="H4" s="13">
        <f t="shared" ref="H4:H14" si="0">E4</f>
        <v>5</v>
      </c>
      <c r="I4" s="14">
        <f>0</f>
        <v>0</v>
      </c>
      <c r="J4" s="14">
        <f t="shared" ref="J4:J6" si="1">I4</f>
        <v>0</v>
      </c>
      <c r="K4" s="14">
        <f>J4</f>
        <v>0</v>
      </c>
      <c r="L4" s="2"/>
      <c r="M4" s="2"/>
      <c r="O4" s="2" t="s">
        <v>80</v>
      </c>
      <c r="P4" s="2" t="s">
        <v>75</v>
      </c>
      <c r="Q4" s="2" t="s">
        <v>37</v>
      </c>
      <c r="R4" s="13">
        <v>2</v>
      </c>
      <c r="S4" s="10" t="s">
        <v>7</v>
      </c>
      <c r="V4" s="17" t="s">
        <v>49</v>
      </c>
    </row>
    <row r="5" spans="2:22" x14ac:dyDescent="0.25">
      <c r="B5" s="2" t="s">
        <v>11</v>
      </c>
      <c r="C5" s="2" t="s">
        <v>17</v>
      </c>
      <c r="D5" s="13">
        <v>1</v>
      </c>
      <c r="E5" s="13">
        <v>4</v>
      </c>
      <c r="F5" s="11" t="s">
        <v>35</v>
      </c>
      <c r="G5" s="6"/>
      <c r="H5" s="13">
        <f t="shared" si="0"/>
        <v>4</v>
      </c>
      <c r="I5" s="14">
        <f>E5</f>
        <v>4</v>
      </c>
      <c r="J5" s="14">
        <f t="shared" si="1"/>
        <v>4</v>
      </c>
      <c r="K5" s="14">
        <f>0</f>
        <v>0</v>
      </c>
      <c r="L5" s="2"/>
      <c r="M5" s="2"/>
      <c r="O5" s="10" t="s">
        <v>81</v>
      </c>
      <c r="P5" s="10" t="s">
        <v>74</v>
      </c>
      <c r="Q5" s="2" t="s">
        <v>36</v>
      </c>
      <c r="R5" s="20">
        <v>1</v>
      </c>
      <c r="S5" s="10" t="s">
        <v>7</v>
      </c>
      <c r="V5" s="17" t="s">
        <v>50</v>
      </c>
    </row>
    <row r="6" spans="2:22" ht="15.75" thickBot="1" x14ac:dyDescent="0.3">
      <c r="B6" s="2" t="s">
        <v>12</v>
      </c>
      <c r="C6" s="2" t="s">
        <v>18</v>
      </c>
      <c r="D6" s="13">
        <v>1</v>
      </c>
      <c r="E6" s="13">
        <v>8</v>
      </c>
      <c r="F6" s="11" t="s">
        <v>35</v>
      </c>
      <c r="G6" s="6"/>
      <c r="H6" s="13">
        <f t="shared" si="0"/>
        <v>8</v>
      </c>
      <c r="I6" s="14">
        <f t="shared" ref="I6:I14" si="2">E6</f>
        <v>8</v>
      </c>
      <c r="J6" s="14">
        <f t="shared" si="1"/>
        <v>8</v>
      </c>
      <c r="K6" s="14">
        <f>0</f>
        <v>0</v>
      </c>
      <c r="L6" s="2"/>
      <c r="M6" s="2"/>
      <c r="O6" s="10" t="s">
        <v>82</v>
      </c>
      <c r="P6" s="10" t="s">
        <v>76</v>
      </c>
      <c r="Q6" s="2" t="s">
        <v>48</v>
      </c>
      <c r="R6" s="20">
        <v>6</v>
      </c>
      <c r="S6" s="10" t="s">
        <v>7</v>
      </c>
      <c r="V6" s="18" t="s">
        <v>51</v>
      </c>
    </row>
    <row r="7" spans="2:22" x14ac:dyDescent="0.25">
      <c r="B7" s="2" t="s">
        <v>13</v>
      </c>
      <c r="C7" s="2" t="s">
        <v>19</v>
      </c>
      <c r="D7" s="13">
        <v>2</v>
      </c>
      <c r="E7" s="13">
        <v>6</v>
      </c>
      <c r="F7" s="11" t="s">
        <v>35</v>
      </c>
      <c r="G7" s="6"/>
      <c r="H7" s="13">
        <f t="shared" si="0"/>
        <v>6</v>
      </c>
      <c r="I7" s="14">
        <f t="shared" si="2"/>
        <v>6</v>
      </c>
      <c r="J7" s="14">
        <v>0</v>
      </c>
      <c r="K7" s="14">
        <f>0</f>
        <v>0</v>
      </c>
      <c r="L7" s="2"/>
      <c r="M7" s="2"/>
      <c r="O7" s="10" t="s">
        <v>83</v>
      </c>
      <c r="P7" s="2" t="s">
        <v>78</v>
      </c>
      <c r="Q7" s="21" t="s">
        <v>51</v>
      </c>
      <c r="R7" s="24">
        <v>4</v>
      </c>
      <c r="S7" s="10" t="s">
        <v>7</v>
      </c>
    </row>
    <row r="8" spans="2:22" x14ac:dyDescent="0.25">
      <c r="B8" s="2" t="s">
        <v>23</v>
      </c>
      <c r="C8" s="2" t="s">
        <v>29</v>
      </c>
      <c r="D8" s="13">
        <v>4</v>
      </c>
      <c r="E8" s="13">
        <v>8</v>
      </c>
      <c r="F8" s="11" t="s">
        <v>35</v>
      </c>
      <c r="G8" s="6"/>
      <c r="H8" s="13">
        <f t="shared" si="0"/>
        <v>8</v>
      </c>
      <c r="I8" s="14">
        <f t="shared" si="2"/>
        <v>8</v>
      </c>
      <c r="J8" s="14">
        <f>0</f>
        <v>0</v>
      </c>
      <c r="K8" s="14">
        <f>0</f>
        <v>0</v>
      </c>
      <c r="L8" s="2"/>
      <c r="M8" s="2"/>
      <c r="O8" s="10" t="s">
        <v>84</v>
      </c>
      <c r="P8" s="2" t="s">
        <v>18</v>
      </c>
      <c r="Q8" s="2" t="s">
        <v>48</v>
      </c>
      <c r="R8" s="25">
        <v>2</v>
      </c>
      <c r="S8" s="10" t="s">
        <v>7</v>
      </c>
    </row>
    <row r="9" spans="2:22" x14ac:dyDescent="0.25">
      <c r="B9" s="2" t="s">
        <v>24</v>
      </c>
      <c r="C9" s="2" t="s">
        <v>20</v>
      </c>
      <c r="D9" s="13">
        <v>5</v>
      </c>
      <c r="E9" s="13">
        <v>4</v>
      </c>
      <c r="F9" s="11" t="s">
        <v>35</v>
      </c>
      <c r="G9" s="6"/>
      <c r="H9" s="13">
        <f t="shared" si="0"/>
        <v>4</v>
      </c>
      <c r="I9" s="14">
        <f t="shared" si="2"/>
        <v>4</v>
      </c>
      <c r="J9" s="14">
        <f>0</f>
        <v>0</v>
      </c>
      <c r="K9" s="14">
        <f>0</f>
        <v>0</v>
      </c>
      <c r="L9" s="2"/>
      <c r="M9" s="2"/>
      <c r="Q9" s="7" t="s">
        <v>93</v>
      </c>
      <c r="R9" s="26">
        <f>SUM(R3:R8)</f>
        <v>17</v>
      </c>
    </row>
    <row r="10" spans="2:22" x14ac:dyDescent="0.25">
      <c r="B10" s="2" t="s">
        <v>25</v>
      </c>
      <c r="C10" s="2" t="s">
        <v>30</v>
      </c>
      <c r="D10" s="13">
        <v>1</v>
      </c>
      <c r="E10" s="13">
        <v>5</v>
      </c>
      <c r="F10" s="12" t="s">
        <v>14</v>
      </c>
      <c r="G10" s="6"/>
      <c r="H10" s="13">
        <f t="shared" si="0"/>
        <v>5</v>
      </c>
      <c r="I10" s="14">
        <f t="shared" si="2"/>
        <v>5</v>
      </c>
      <c r="J10" s="14">
        <f>I10</f>
        <v>5</v>
      </c>
      <c r="K10" s="14">
        <f>J10</f>
        <v>5</v>
      </c>
      <c r="L10" s="2"/>
      <c r="M10" s="2"/>
    </row>
    <row r="11" spans="2:22" x14ac:dyDescent="0.25">
      <c r="B11" s="2" t="s">
        <v>26</v>
      </c>
      <c r="C11" s="2" t="s">
        <v>31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2"/>
        <v>5</v>
      </c>
      <c r="J11" s="14">
        <f>I11</f>
        <v>5</v>
      </c>
      <c r="K11" s="14">
        <f t="shared" ref="K11:K14" si="3">J11</f>
        <v>5</v>
      </c>
      <c r="L11" s="2"/>
      <c r="M11" s="2"/>
    </row>
    <row r="12" spans="2:22" x14ac:dyDescent="0.25">
      <c r="B12" s="2" t="s">
        <v>27</v>
      </c>
      <c r="C12" s="2" t="s">
        <v>32</v>
      </c>
      <c r="D12" s="13">
        <v>3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2"/>
        <v>5</v>
      </c>
      <c r="J12" s="14">
        <f t="shared" ref="J12:J14" si="4">I12</f>
        <v>5</v>
      </c>
      <c r="K12" s="14">
        <f t="shared" si="3"/>
        <v>5</v>
      </c>
      <c r="L12" s="2"/>
      <c r="M12" s="2"/>
    </row>
    <row r="13" spans="2:22" x14ac:dyDescent="0.25">
      <c r="B13" s="2" t="s">
        <v>33</v>
      </c>
      <c r="C13" s="2" t="s">
        <v>21</v>
      </c>
      <c r="D13" s="13">
        <v>3</v>
      </c>
      <c r="E13" s="13">
        <v>8</v>
      </c>
      <c r="F13" s="12" t="s">
        <v>14</v>
      </c>
      <c r="G13" s="6"/>
      <c r="H13" s="13">
        <f t="shared" si="0"/>
        <v>8</v>
      </c>
      <c r="I13" s="14">
        <f t="shared" si="2"/>
        <v>8</v>
      </c>
      <c r="J13" s="14">
        <f t="shared" si="4"/>
        <v>8</v>
      </c>
      <c r="K13" s="14">
        <f t="shared" si="3"/>
        <v>8</v>
      </c>
      <c r="L13" s="2"/>
      <c r="M13" s="2"/>
    </row>
    <row r="14" spans="2:22" x14ac:dyDescent="0.25">
      <c r="B14" s="2" t="s">
        <v>34</v>
      </c>
      <c r="C14" s="2" t="s">
        <v>22</v>
      </c>
      <c r="D14" s="13">
        <v>2</v>
      </c>
      <c r="E14" s="13">
        <v>3</v>
      </c>
      <c r="F14" s="12" t="s">
        <v>14</v>
      </c>
      <c r="G14" s="6"/>
      <c r="H14" s="13">
        <f t="shared" si="0"/>
        <v>3</v>
      </c>
      <c r="I14" s="14">
        <f t="shared" si="2"/>
        <v>3</v>
      </c>
      <c r="J14" s="22">
        <f t="shared" si="4"/>
        <v>3</v>
      </c>
      <c r="K14" s="14">
        <f t="shared" si="3"/>
        <v>3</v>
      </c>
      <c r="L14" s="2"/>
      <c r="M14" s="2"/>
    </row>
    <row r="15" spans="2:22" x14ac:dyDescent="0.25">
      <c r="C15" s="3" t="s">
        <v>46</v>
      </c>
      <c r="E15" s="8">
        <f>SUM(E3:E14)</f>
        <v>64</v>
      </c>
      <c r="G15" s="7" t="s">
        <v>45</v>
      </c>
      <c r="H15" s="8">
        <v>64</v>
      </c>
      <c r="I15" s="8">
        <f>H15-'Iteration 1'!S8</f>
        <v>56</v>
      </c>
      <c r="J15" s="23">
        <f>I15-R9</f>
        <v>39</v>
      </c>
      <c r="K15" s="28">
        <f>SUM(K3:K14)</f>
        <v>26</v>
      </c>
    </row>
    <row r="17" spans="7:13" x14ac:dyDescent="0.25">
      <c r="J17" s="7" t="s">
        <v>85</v>
      </c>
      <c r="K17">
        <f>SUM(E5:E6)</f>
        <v>12</v>
      </c>
    </row>
    <row r="18" spans="7:13" x14ac:dyDescent="0.25">
      <c r="J18" s="7" t="s">
        <v>86</v>
      </c>
      <c r="K18">
        <f>R9-K17</f>
        <v>5</v>
      </c>
    </row>
    <row r="20" spans="7:13" x14ac:dyDescent="0.25">
      <c r="G20" s="30" t="s">
        <v>87</v>
      </c>
      <c r="I20" s="27">
        <v>64</v>
      </c>
      <c r="J20" s="27">
        <v>56</v>
      </c>
      <c r="K20" s="28">
        <v>44</v>
      </c>
      <c r="L20" s="3">
        <f>K20+K18</f>
        <v>49</v>
      </c>
      <c r="M20" s="29">
        <f>L20-K17</f>
        <v>37</v>
      </c>
    </row>
  </sheetData>
  <mergeCells count="2">
    <mergeCell ref="B1:F1"/>
    <mergeCell ref="O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"/>
  <sheetViews>
    <sheetView tabSelected="1" zoomScale="70" zoomScaleNormal="70" workbookViewId="0">
      <selection activeCell="X8" sqref="X8"/>
    </sheetView>
  </sheetViews>
  <sheetFormatPr defaultRowHeight="15" x14ac:dyDescent="0.25"/>
  <cols>
    <col min="3" max="3" width="29.28515625" bestFit="1" customWidth="1"/>
    <col min="5" max="5" width="24.28515625" bestFit="1" customWidth="1"/>
    <col min="6" max="6" width="11.140625" bestFit="1" customWidth="1"/>
    <col min="7" max="7" width="11.140625" customWidth="1"/>
    <col min="8" max="8" width="6.85546875" customWidth="1"/>
    <col min="10" max="10" width="16" customWidth="1"/>
    <col min="18" max="18" width="44.5703125" bestFit="1" customWidth="1"/>
    <col min="19" max="19" width="29.28515625" bestFit="1" customWidth="1"/>
    <col min="20" max="20" width="17.28515625" bestFit="1" customWidth="1"/>
    <col min="21" max="21" width="16" bestFit="1" customWidth="1"/>
    <col min="23" max="23" width="19.5703125" bestFit="1" customWidth="1"/>
    <col min="24" max="24" width="24.28515625" bestFit="1" customWidth="1"/>
  </cols>
  <sheetData>
    <row r="1" spans="2:24" ht="24" thickBot="1" x14ac:dyDescent="0.4">
      <c r="B1" s="31" t="s">
        <v>5</v>
      </c>
      <c r="C1" s="31"/>
      <c r="D1" s="31"/>
      <c r="E1" s="31"/>
      <c r="F1" s="31"/>
      <c r="G1" s="4"/>
      <c r="Q1" s="31" t="s">
        <v>8</v>
      </c>
      <c r="R1" s="31"/>
      <c r="S1" s="31"/>
      <c r="T1" s="31"/>
      <c r="U1" s="31"/>
    </row>
    <row r="2" spans="2:24" ht="15.75" thickBot="1" x14ac:dyDescent="0.3">
      <c r="B2" s="1" t="s">
        <v>0</v>
      </c>
      <c r="C2" s="1" t="s">
        <v>1</v>
      </c>
      <c r="D2" s="1" t="s">
        <v>2</v>
      </c>
      <c r="E2" s="1" t="s">
        <v>28</v>
      </c>
      <c r="F2" s="1" t="s">
        <v>4</v>
      </c>
      <c r="G2" s="5"/>
      <c r="H2" s="9" t="s">
        <v>43</v>
      </c>
      <c r="I2" s="9" t="s">
        <v>38</v>
      </c>
      <c r="J2" s="9" t="s">
        <v>39</v>
      </c>
      <c r="K2" s="9" t="s">
        <v>40</v>
      </c>
      <c r="L2" s="9" t="s">
        <v>40</v>
      </c>
      <c r="M2" s="9" t="s">
        <v>41</v>
      </c>
      <c r="N2" s="9" t="s">
        <v>41</v>
      </c>
      <c r="O2" s="9" t="s">
        <v>42</v>
      </c>
      <c r="Q2" s="1" t="s">
        <v>0</v>
      </c>
      <c r="R2" s="1" t="s">
        <v>1</v>
      </c>
      <c r="S2" s="1" t="s">
        <v>6</v>
      </c>
      <c r="T2" s="1" t="s">
        <v>3</v>
      </c>
      <c r="U2" s="1" t="s">
        <v>7</v>
      </c>
      <c r="W2" s="19" t="s">
        <v>47</v>
      </c>
      <c r="X2" s="16" t="s">
        <v>48</v>
      </c>
    </row>
    <row r="3" spans="2:24" x14ac:dyDescent="0.25">
      <c r="B3" s="2" t="s">
        <v>9</v>
      </c>
      <c r="C3" s="2" t="s">
        <v>16</v>
      </c>
      <c r="D3" s="13">
        <v>5</v>
      </c>
      <c r="E3" s="13">
        <v>3</v>
      </c>
      <c r="F3" s="11" t="s">
        <v>35</v>
      </c>
      <c r="G3" s="6"/>
      <c r="H3" s="13">
        <f>E3</f>
        <v>3</v>
      </c>
      <c r="I3" s="14">
        <f>0</f>
        <v>0</v>
      </c>
      <c r="J3" s="14">
        <f>I3</f>
        <v>0</v>
      </c>
      <c r="K3" s="14">
        <f>J3</f>
        <v>0</v>
      </c>
      <c r="L3" s="14"/>
      <c r="M3" s="14">
        <f>K3</f>
        <v>0</v>
      </c>
      <c r="N3" s="33"/>
      <c r="O3" s="2"/>
      <c r="Q3" s="2" t="s">
        <v>82</v>
      </c>
      <c r="R3" s="2" t="s">
        <v>92</v>
      </c>
      <c r="S3" s="2" t="s">
        <v>51</v>
      </c>
      <c r="T3" s="32">
        <v>1</v>
      </c>
      <c r="U3" s="10" t="s">
        <v>7</v>
      </c>
      <c r="X3" s="17" t="s">
        <v>36</v>
      </c>
    </row>
    <row r="4" spans="2:24" x14ac:dyDescent="0.25">
      <c r="B4" s="2" t="s">
        <v>10</v>
      </c>
      <c r="C4" s="2" t="s">
        <v>15</v>
      </c>
      <c r="D4" s="13">
        <v>5</v>
      </c>
      <c r="E4" s="13">
        <v>5</v>
      </c>
      <c r="F4" s="11" t="s">
        <v>35</v>
      </c>
      <c r="G4" s="6"/>
      <c r="H4" s="13">
        <f t="shared" ref="H4:H14" si="0">E4</f>
        <v>5</v>
      </c>
      <c r="I4" s="14">
        <f>0</f>
        <v>0</v>
      </c>
      <c r="J4" s="14">
        <f t="shared" ref="J4:J6" si="1">I4</f>
        <v>0</v>
      </c>
      <c r="K4" s="14">
        <f>J4</f>
        <v>0</v>
      </c>
      <c r="L4" s="14"/>
      <c r="M4" s="14">
        <f>K4</f>
        <v>0</v>
      </c>
      <c r="N4" s="33"/>
      <c r="O4" s="2"/>
      <c r="Q4" s="2" t="s">
        <v>60</v>
      </c>
      <c r="R4" s="2" t="s">
        <v>67</v>
      </c>
      <c r="S4" s="2" t="s">
        <v>37</v>
      </c>
      <c r="T4" s="13">
        <v>1</v>
      </c>
      <c r="U4" s="10" t="s">
        <v>7</v>
      </c>
      <c r="X4" s="17" t="s">
        <v>49</v>
      </c>
    </row>
    <row r="5" spans="2:24" x14ac:dyDescent="0.25">
      <c r="B5" s="2" t="s">
        <v>11</v>
      </c>
      <c r="C5" s="2" t="s">
        <v>17</v>
      </c>
      <c r="D5" s="13">
        <v>1</v>
      </c>
      <c r="E5" s="13">
        <v>4</v>
      </c>
      <c r="F5" s="11" t="s">
        <v>35</v>
      </c>
      <c r="G5" s="6"/>
      <c r="H5" s="13">
        <f t="shared" si="0"/>
        <v>4</v>
      </c>
      <c r="I5" s="14">
        <f>E5</f>
        <v>4</v>
      </c>
      <c r="J5" s="14">
        <f t="shared" si="1"/>
        <v>4</v>
      </c>
      <c r="K5" s="14">
        <f>0</f>
        <v>0</v>
      </c>
      <c r="L5" s="14"/>
      <c r="M5" s="14">
        <f>K5</f>
        <v>0</v>
      </c>
      <c r="N5" s="33"/>
      <c r="O5" s="2"/>
      <c r="Q5" s="10" t="s">
        <v>62</v>
      </c>
      <c r="R5" s="10" t="s">
        <v>68</v>
      </c>
      <c r="S5" s="2" t="s">
        <v>36</v>
      </c>
      <c r="T5" s="13">
        <v>2</v>
      </c>
      <c r="U5" s="10" t="s">
        <v>7</v>
      </c>
      <c r="X5" s="17" t="s">
        <v>50</v>
      </c>
    </row>
    <row r="6" spans="2:24" ht="15.75" thickBot="1" x14ac:dyDescent="0.3">
      <c r="B6" s="2" t="s">
        <v>12</v>
      </c>
      <c r="C6" s="2" t="s">
        <v>18</v>
      </c>
      <c r="D6" s="13">
        <v>1</v>
      </c>
      <c r="E6" s="13">
        <v>8</v>
      </c>
      <c r="F6" s="11" t="s">
        <v>35</v>
      </c>
      <c r="G6" s="6"/>
      <c r="H6" s="13">
        <f t="shared" si="0"/>
        <v>8</v>
      </c>
      <c r="I6" s="14">
        <f t="shared" ref="I6:I14" si="2">E6</f>
        <v>8</v>
      </c>
      <c r="J6" s="14">
        <f t="shared" si="1"/>
        <v>8</v>
      </c>
      <c r="K6" s="14">
        <f>0</f>
        <v>0</v>
      </c>
      <c r="L6" s="14"/>
      <c r="M6" s="14">
        <f>K6</f>
        <v>0</v>
      </c>
      <c r="N6" s="33"/>
      <c r="O6" s="2"/>
      <c r="Q6" s="10" t="s">
        <v>63</v>
      </c>
      <c r="R6" s="10" t="s">
        <v>69</v>
      </c>
      <c r="S6" s="2" t="s">
        <v>48</v>
      </c>
      <c r="T6" s="20">
        <v>1</v>
      </c>
      <c r="U6" s="10" t="s">
        <v>7</v>
      </c>
      <c r="X6" s="18" t="s">
        <v>51</v>
      </c>
    </row>
    <row r="7" spans="2:24" x14ac:dyDescent="0.25">
      <c r="B7" s="2" t="s">
        <v>13</v>
      </c>
      <c r="C7" s="2" t="s">
        <v>19</v>
      </c>
      <c r="D7" s="13">
        <v>2</v>
      </c>
      <c r="E7" s="13">
        <v>6</v>
      </c>
      <c r="F7" s="11" t="s">
        <v>35</v>
      </c>
      <c r="G7" s="6"/>
      <c r="H7" s="13">
        <f t="shared" si="0"/>
        <v>6</v>
      </c>
      <c r="I7" s="14">
        <f t="shared" si="2"/>
        <v>6</v>
      </c>
      <c r="J7" s="14">
        <v>0</v>
      </c>
      <c r="K7" s="14">
        <f>0</f>
        <v>0</v>
      </c>
      <c r="L7" s="14"/>
      <c r="M7" s="14">
        <f>K7</f>
        <v>0</v>
      </c>
      <c r="N7" s="33"/>
      <c r="O7" s="2"/>
      <c r="Q7" s="10" t="s">
        <v>89</v>
      </c>
      <c r="R7" s="2" t="s">
        <v>88</v>
      </c>
      <c r="S7" s="21" t="s">
        <v>37</v>
      </c>
      <c r="T7" s="20">
        <v>4</v>
      </c>
      <c r="U7" s="10" t="s">
        <v>7</v>
      </c>
    </row>
    <row r="8" spans="2:24" x14ac:dyDescent="0.25">
      <c r="B8" s="2" t="s">
        <v>23</v>
      </c>
      <c r="C8" s="2" t="s">
        <v>29</v>
      </c>
      <c r="D8" s="13">
        <v>4</v>
      </c>
      <c r="E8" s="13">
        <v>8</v>
      </c>
      <c r="F8" s="11" t="s">
        <v>35</v>
      </c>
      <c r="G8" s="6"/>
      <c r="H8" s="13">
        <f t="shared" si="0"/>
        <v>8</v>
      </c>
      <c r="I8" s="14">
        <f t="shared" si="2"/>
        <v>8</v>
      </c>
      <c r="J8" s="14">
        <f>0</f>
        <v>0</v>
      </c>
      <c r="K8" s="14">
        <f>0</f>
        <v>0</v>
      </c>
      <c r="L8" s="14"/>
      <c r="M8" s="14">
        <f>K8</f>
        <v>0</v>
      </c>
      <c r="N8" s="33"/>
      <c r="O8" s="2"/>
      <c r="Q8" s="10" t="s">
        <v>90</v>
      </c>
      <c r="R8" s="2" t="s">
        <v>96</v>
      </c>
      <c r="S8" s="2" t="s">
        <v>50</v>
      </c>
      <c r="T8" s="25">
        <v>3</v>
      </c>
      <c r="U8" s="10" t="s">
        <v>7</v>
      </c>
    </row>
    <row r="9" spans="2:24" x14ac:dyDescent="0.25">
      <c r="B9" s="2" t="s">
        <v>24</v>
      </c>
      <c r="C9" s="2" t="s">
        <v>20</v>
      </c>
      <c r="D9" s="13">
        <v>5</v>
      </c>
      <c r="E9" s="13">
        <v>4</v>
      </c>
      <c r="F9" s="11" t="s">
        <v>35</v>
      </c>
      <c r="G9" s="6"/>
      <c r="H9" s="13">
        <f t="shared" si="0"/>
        <v>4</v>
      </c>
      <c r="I9" s="14">
        <f t="shared" si="2"/>
        <v>4</v>
      </c>
      <c r="J9" s="14">
        <f>0</f>
        <v>0</v>
      </c>
      <c r="K9" s="14">
        <f>0</f>
        <v>0</v>
      </c>
      <c r="L9" s="14"/>
      <c r="M9" s="14">
        <f>K9</f>
        <v>0</v>
      </c>
      <c r="N9" s="33"/>
      <c r="O9" s="2"/>
      <c r="Q9" s="10" t="s">
        <v>91</v>
      </c>
      <c r="R9" s="2" t="s">
        <v>97</v>
      </c>
      <c r="S9" s="2" t="s">
        <v>51</v>
      </c>
      <c r="T9" s="13">
        <v>3</v>
      </c>
      <c r="U9" s="10" t="s">
        <v>7</v>
      </c>
    </row>
    <row r="10" spans="2:24" x14ac:dyDescent="0.25">
      <c r="B10" s="2" t="s">
        <v>25</v>
      </c>
      <c r="C10" s="2" t="s">
        <v>30</v>
      </c>
      <c r="D10" s="13">
        <v>1</v>
      </c>
      <c r="E10" s="13">
        <v>5</v>
      </c>
      <c r="F10" s="11" t="s">
        <v>35</v>
      </c>
      <c r="G10" s="6"/>
      <c r="H10" s="13">
        <f t="shared" si="0"/>
        <v>5</v>
      </c>
      <c r="I10" s="14">
        <f t="shared" si="2"/>
        <v>5</v>
      </c>
      <c r="J10" s="14">
        <f>I10</f>
        <v>5</v>
      </c>
      <c r="K10" s="14">
        <f>J10</f>
        <v>5</v>
      </c>
      <c r="L10" s="14"/>
      <c r="M10" s="14">
        <v>0</v>
      </c>
      <c r="N10" s="33"/>
      <c r="O10" s="2"/>
      <c r="Q10" s="10" t="s">
        <v>95</v>
      </c>
      <c r="R10" s="10" t="s">
        <v>98</v>
      </c>
      <c r="S10" s="2" t="s">
        <v>36</v>
      </c>
      <c r="T10" s="13">
        <v>2</v>
      </c>
      <c r="U10" s="10" t="s">
        <v>7</v>
      </c>
    </row>
    <row r="11" spans="2:24" x14ac:dyDescent="0.25">
      <c r="B11" s="2" t="s">
        <v>26</v>
      </c>
      <c r="C11" s="2" t="s">
        <v>31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2"/>
        <v>5</v>
      </c>
      <c r="J11" s="14">
        <f>I11</f>
        <v>5</v>
      </c>
      <c r="K11" s="14">
        <f t="shared" ref="K11:K14" si="3">J11</f>
        <v>5</v>
      </c>
      <c r="L11" s="14"/>
      <c r="M11" s="14">
        <f>K11</f>
        <v>5</v>
      </c>
      <c r="N11" s="33"/>
      <c r="O11" s="2"/>
      <c r="Q11" s="10" t="s">
        <v>99</v>
      </c>
      <c r="R11" s="10" t="s">
        <v>100</v>
      </c>
      <c r="S11" s="10" t="s">
        <v>48</v>
      </c>
      <c r="T11" s="13">
        <v>1</v>
      </c>
      <c r="U11" s="2" t="s">
        <v>7</v>
      </c>
    </row>
    <row r="12" spans="2:24" x14ac:dyDescent="0.25">
      <c r="B12" s="2" t="s">
        <v>27</v>
      </c>
      <c r="C12" s="2" t="s">
        <v>32</v>
      </c>
      <c r="D12" s="13">
        <v>3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2"/>
        <v>5</v>
      </c>
      <c r="J12" s="14">
        <f t="shared" ref="J12:J14" si="4">I12</f>
        <v>5</v>
      </c>
      <c r="K12" s="14">
        <f t="shared" si="3"/>
        <v>5</v>
      </c>
      <c r="L12" s="14"/>
      <c r="M12" s="14">
        <f>K12</f>
        <v>5</v>
      </c>
      <c r="N12" s="33"/>
      <c r="O12" s="2"/>
      <c r="S12" s="7" t="s">
        <v>94</v>
      </c>
      <c r="T12" s="32">
        <f>SUM(T3:T11)</f>
        <v>18</v>
      </c>
    </row>
    <row r="13" spans="2:24" x14ac:dyDescent="0.25">
      <c r="B13" s="2" t="s">
        <v>33</v>
      </c>
      <c r="C13" s="2" t="s">
        <v>21</v>
      </c>
      <c r="D13" s="13">
        <v>3</v>
      </c>
      <c r="E13" s="13">
        <v>8</v>
      </c>
      <c r="F13" s="11" t="s">
        <v>35</v>
      </c>
      <c r="G13" s="6"/>
      <c r="H13" s="13">
        <f t="shared" si="0"/>
        <v>8</v>
      </c>
      <c r="I13" s="14">
        <f t="shared" si="2"/>
        <v>8</v>
      </c>
      <c r="J13" s="14">
        <f t="shared" si="4"/>
        <v>8</v>
      </c>
      <c r="K13" s="14">
        <f t="shared" si="3"/>
        <v>8</v>
      </c>
      <c r="L13" s="14"/>
      <c r="M13" s="14">
        <f>0</f>
        <v>0</v>
      </c>
      <c r="N13" s="33"/>
      <c r="O13" s="2"/>
      <c r="P13" s="6"/>
    </row>
    <row r="14" spans="2:24" x14ac:dyDescent="0.25">
      <c r="B14" s="2" t="s">
        <v>34</v>
      </c>
      <c r="C14" s="2" t="s">
        <v>22</v>
      </c>
      <c r="D14" s="13">
        <v>2</v>
      </c>
      <c r="E14" s="13">
        <v>3</v>
      </c>
      <c r="F14" s="11" t="s">
        <v>35</v>
      </c>
      <c r="G14" s="6"/>
      <c r="H14" s="13">
        <f t="shared" si="0"/>
        <v>3</v>
      </c>
      <c r="I14" s="14">
        <f t="shared" si="2"/>
        <v>3</v>
      </c>
      <c r="J14" s="22">
        <f t="shared" si="4"/>
        <v>3</v>
      </c>
      <c r="K14" s="14">
        <f t="shared" si="3"/>
        <v>3</v>
      </c>
      <c r="L14" s="14"/>
      <c r="M14" s="14">
        <f>0</f>
        <v>0</v>
      </c>
      <c r="N14" s="33"/>
      <c r="O14" s="2"/>
      <c r="P14" s="6"/>
    </row>
    <row r="15" spans="2:24" x14ac:dyDescent="0.25">
      <c r="C15" s="3" t="s">
        <v>46</v>
      </c>
      <c r="E15" s="8">
        <f>SUM(E3:E14)</f>
        <v>64</v>
      </c>
      <c r="G15" s="7" t="s">
        <v>45</v>
      </c>
      <c r="H15" s="8">
        <v>64</v>
      </c>
      <c r="I15" s="8">
        <f>H15-'Iteration 1'!S8</f>
        <v>56</v>
      </c>
      <c r="J15" s="23">
        <f>I15-T9</f>
        <v>53</v>
      </c>
      <c r="K15" s="28">
        <f>SUM(K3:K14)</f>
        <v>26</v>
      </c>
      <c r="L15" s="28"/>
      <c r="M15" s="8">
        <f>SUM(M3:M14)</f>
        <v>10</v>
      </c>
    </row>
    <row r="17" spans="7:15" x14ac:dyDescent="0.25">
      <c r="J17" s="7" t="s">
        <v>85</v>
      </c>
      <c r="K17">
        <f>SUM(E13:E14)+E10</f>
        <v>16</v>
      </c>
    </row>
    <row r="18" spans="7:15" x14ac:dyDescent="0.25">
      <c r="J18" s="7" t="s">
        <v>101</v>
      </c>
      <c r="K18">
        <f>-K17+T12</f>
        <v>2</v>
      </c>
    </row>
    <row r="20" spans="7:15" x14ac:dyDescent="0.25">
      <c r="G20" s="30" t="s">
        <v>87</v>
      </c>
      <c r="I20" s="27">
        <v>64</v>
      </c>
      <c r="J20" s="27">
        <v>56</v>
      </c>
      <c r="K20" s="28">
        <v>44</v>
      </c>
      <c r="L20" s="3">
        <v>49</v>
      </c>
      <c r="M20" s="29">
        <v>32</v>
      </c>
      <c r="N20" s="7">
        <f>M20+K18</f>
        <v>34</v>
      </c>
      <c r="O20" s="7">
        <f>N20-T12</f>
        <v>16</v>
      </c>
    </row>
  </sheetData>
  <mergeCells count="2">
    <mergeCell ref="B1:F1"/>
    <mergeCell ref="Q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2014-05-19T20:40:37Z</dcterms:modified>
</cp:coreProperties>
</file>