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303" documentId="13_ncr:1_{6A85E31C-DF10-4063-9BC0-9635860D9D29}" xr6:coauthVersionLast="47" xr6:coauthVersionMax="47" xr10:uidLastSave="{CEC83FB7-33C8-461F-84DF-34A98F9FC6F7}"/>
  <bookViews>
    <workbookView xWindow="-120" yWindow="-120" windowWidth="77040" windowHeight="21120" xr2:uid="{C2F664F9-9B46-4F3B-B59B-02F6D7ECD350}"/>
  </bookViews>
  <sheets>
    <sheet name="dashboard" sheetId="1" r:id="rId1"/>
    <sheet name="indata" sheetId="5" r:id="rId2"/>
    <sheet name="prc_data" sheetId="3" r:id="rId3"/>
  </sheets>
  <definedNames>
    <definedName name="ExternalData_1" localSheetId="1" hidden="1">indata!$A$1:$D$42</definedName>
    <definedName name="ExternalData_1" localSheetId="2" hidden="1">prc_data!$A$1:$C$37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R25" i="1"/>
  <c r="R17" i="1"/>
  <c r="R22" i="1"/>
  <c r="R23" i="1"/>
  <c r="R27" i="1"/>
  <c r="R7" i="1"/>
  <c r="R16" i="1"/>
  <c r="R18" i="1"/>
  <c r="R21" i="1"/>
  <c r="C21" i="1"/>
  <c r="K21" i="1" s="1"/>
  <c r="C18" i="1"/>
  <c r="K18" i="1" s="1"/>
  <c r="C16" i="1"/>
  <c r="K16" i="1" s="1"/>
  <c r="C7" i="1"/>
  <c r="K7" i="1" s="1"/>
  <c r="C27" i="1"/>
  <c r="K27" i="1" s="1"/>
  <c r="C23" i="1"/>
  <c r="K23" i="1" s="1"/>
  <c r="C22" i="1"/>
  <c r="K22" i="1" s="1"/>
  <c r="C17" i="1"/>
  <c r="K17" i="1" s="1"/>
  <c r="C25" i="1"/>
  <c r="K25" i="1" s="1"/>
  <c r="C26" i="1"/>
  <c r="K26" i="1" s="1"/>
  <c r="C29" i="1"/>
  <c r="C30" i="1"/>
  <c r="C36" i="1"/>
  <c r="C31" i="1"/>
  <c r="C37" i="1"/>
  <c r="C38" i="1"/>
  <c r="C40" i="1"/>
  <c r="C32" i="1"/>
  <c r="C28" i="1"/>
  <c r="C33" i="1"/>
  <c r="C34" i="1"/>
  <c r="C35" i="1"/>
  <c r="C39" i="1"/>
  <c r="C41" i="1"/>
  <c r="B21" i="1"/>
  <c r="O21" i="1" s="1"/>
  <c r="V21" i="1" s="1"/>
  <c r="B18" i="1"/>
  <c r="O18" i="1" s="1"/>
  <c r="V18" i="1" s="1"/>
  <c r="B16" i="1"/>
  <c r="Q16" i="1" s="1"/>
  <c r="X16" i="1" s="1"/>
  <c r="B7" i="1"/>
  <c r="Q7" i="1" s="1"/>
  <c r="X7" i="1" s="1"/>
  <c r="B27" i="1"/>
  <c r="Q27" i="1" s="1"/>
  <c r="X27" i="1" s="1"/>
  <c r="B23" i="1"/>
  <c r="Q23" i="1" s="1"/>
  <c r="X23" i="1" s="1"/>
  <c r="B22" i="1"/>
  <c r="Q22" i="1" s="1"/>
  <c r="X22" i="1" s="1"/>
  <c r="B17" i="1"/>
  <c r="Q17" i="1" s="1"/>
  <c r="X17" i="1" s="1"/>
  <c r="B25" i="1"/>
  <c r="Q25" i="1" s="1"/>
  <c r="X25" i="1" s="1"/>
  <c r="B26" i="1"/>
  <c r="Q26" i="1" s="1"/>
  <c r="X26" i="1" s="1"/>
  <c r="B29" i="1"/>
  <c r="B30" i="1"/>
  <c r="B36" i="1"/>
  <c r="B31" i="1"/>
  <c r="B37" i="1"/>
  <c r="B38" i="1"/>
  <c r="B40" i="1"/>
  <c r="B32" i="1"/>
  <c r="B28" i="1"/>
  <c r="B33" i="1"/>
  <c r="B34" i="1"/>
  <c r="B35" i="1"/>
  <c r="B39" i="1"/>
  <c r="B41" i="1"/>
  <c r="C12" i="1"/>
  <c r="C14" i="1"/>
  <c r="K14" i="1" s="1"/>
  <c r="C24" i="1"/>
  <c r="K24" i="1" s="1"/>
  <c r="C10" i="1"/>
  <c r="K10" i="1" s="1"/>
  <c r="C8" i="1"/>
  <c r="G8" i="1" s="1"/>
  <c r="C9" i="1"/>
  <c r="K9" i="1" s="1"/>
  <c r="C19" i="1"/>
  <c r="C20" i="1"/>
  <c r="K20" i="1" s="1"/>
  <c r="C11" i="1"/>
  <c r="C13" i="1"/>
  <c r="K13" i="1" s="1"/>
  <c r="C15" i="1"/>
  <c r="K15" i="1" s="1"/>
  <c r="B12" i="1"/>
  <c r="L12" i="1" s="1"/>
  <c r="S12" i="1" s="1"/>
  <c r="B14" i="1"/>
  <c r="N14" i="1" s="1"/>
  <c r="U14" i="1" s="1"/>
  <c r="B24" i="1"/>
  <c r="B10" i="1"/>
  <c r="P10" i="1" s="1"/>
  <c r="W10" i="1" s="1"/>
  <c r="B8" i="1"/>
  <c r="L8" i="1" s="1"/>
  <c r="S8" i="1" s="1"/>
  <c r="B9" i="1"/>
  <c r="N9" i="1" s="1"/>
  <c r="U9" i="1" s="1"/>
  <c r="B19" i="1"/>
  <c r="M19" i="1" s="1"/>
  <c r="T19" i="1" s="1"/>
  <c r="B20" i="1"/>
  <c r="O20" i="1" s="1"/>
  <c r="V20" i="1" s="1"/>
  <c r="B11" i="1"/>
  <c r="L11" i="1" s="1"/>
  <c r="S11" i="1" s="1"/>
  <c r="B13" i="1"/>
  <c r="P13" i="1" s="1"/>
  <c r="W13" i="1" s="1"/>
  <c r="B15" i="1"/>
  <c r="Q15" i="1" s="1"/>
  <c r="X15" i="1" s="1"/>
  <c r="K19" i="1"/>
  <c r="C6" i="1"/>
  <c r="K6" i="1" s="1"/>
  <c r="R14" i="1"/>
  <c r="R15" i="1"/>
  <c r="R9" i="1"/>
  <c r="R12" i="1"/>
  <c r="R8" i="1"/>
  <c r="R10" i="1"/>
  <c r="R13" i="1"/>
  <c r="R11" i="1"/>
  <c r="R24" i="1"/>
  <c r="R19" i="1"/>
  <c r="R20" i="1"/>
  <c r="R6" i="1"/>
  <c r="M24" i="1"/>
  <c r="T24" i="1" s="1"/>
  <c r="B6" i="1"/>
  <c r="O6" i="1" s="1"/>
  <c r="V6" i="1" s="1"/>
  <c r="K11" i="1"/>
  <c r="G11" i="1"/>
  <c r="K12" i="1"/>
  <c r="G12" i="1"/>
  <c r="G9" i="1" l="1"/>
  <c r="G18" i="1"/>
  <c r="G14" i="1"/>
  <c r="G21" i="1"/>
  <c r="G23" i="1"/>
  <c r="G24" i="1"/>
  <c r="K8" i="1"/>
  <c r="G15" i="1"/>
  <c r="P23" i="1"/>
  <c r="W23" i="1" s="1"/>
  <c r="G22" i="1"/>
  <c r="G16" i="1"/>
  <c r="G17" i="1"/>
  <c r="G7" i="1"/>
  <c r="O7" i="1"/>
  <c r="V7" i="1" s="1"/>
  <c r="G25" i="1"/>
  <c r="G27" i="1"/>
  <c r="G26" i="1"/>
  <c r="P18" i="1"/>
  <c r="W18" i="1" s="1"/>
  <c r="L18" i="1"/>
  <c r="S18" i="1" s="1"/>
  <c r="M21" i="1"/>
  <c r="T21" i="1" s="1"/>
  <c r="P21" i="1"/>
  <c r="W21" i="1" s="1"/>
  <c r="P27" i="1"/>
  <c r="W27" i="1" s="1"/>
  <c r="Q21" i="1"/>
  <c r="X21" i="1" s="1"/>
  <c r="Q18" i="1"/>
  <c r="X18" i="1" s="1"/>
  <c r="L26" i="1"/>
  <c r="S26" i="1" s="1"/>
  <c r="L25" i="1"/>
  <c r="S25" i="1" s="1"/>
  <c r="M26" i="1"/>
  <c r="T26" i="1" s="1"/>
  <c r="L17" i="1"/>
  <c r="S17" i="1" s="1"/>
  <c r="M25" i="1"/>
  <c r="T25" i="1" s="1"/>
  <c r="N26" i="1"/>
  <c r="U26" i="1" s="1"/>
  <c r="L22" i="1"/>
  <c r="S22" i="1" s="1"/>
  <c r="M17" i="1"/>
  <c r="T17" i="1" s="1"/>
  <c r="N25" i="1"/>
  <c r="U25" i="1" s="1"/>
  <c r="M22" i="1"/>
  <c r="T22" i="1" s="1"/>
  <c r="N17" i="1"/>
  <c r="U17" i="1" s="1"/>
  <c r="O26" i="1"/>
  <c r="V26" i="1" s="1"/>
  <c r="L27" i="1"/>
  <c r="S27" i="1" s="1"/>
  <c r="N22" i="1"/>
  <c r="U22" i="1" s="1"/>
  <c r="O25" i="1"/>
  <c r="V25" i="1" s="1"/>
  <c r="P26" i="1"/>
  <c r="W26" i="1" s="1"/>
  <c r="L7" i="1"/>
  <c r="S7" i="1" s="1"/>
  <c r="M27" i="1"/>
  <c r="T27" i="1" s="1"/>
  <c r="L23" i="1"/>
  <c r="S23" i="1" s="1"/>
  <c r="O17" i="1"/>
  <c r="V17" i="1" s="1"/>
  <c r="P25" i="1"/>
  <c r="W25" i="1" s="1"/>
  <c r="L16" i="1"/>
  <c r="S16" i="1" s="1"/>
  <c r="M7" i="1"/>
  <c r="T7" i="1" s="1"/>
  <c r="N27" i="1"/>
  <c r="U27" i="1" s="1"/>
  <c r="M23" i="1"/>
  <c r="T23" i="1" s="1"/>
  <c r="O22" i="1"/>
  <c r="V22" i="1" s="1"/>
  <c r="P17" i="1"/>
  <c r="W17" i="1" s="1"/>
  <c r="M16" i="1"/>
  <c r="T16" i="1" s="1"/>
  <c r="N7" i="1"/>
  <c r="U7" i="1" s="1"/>
  <c r="N23" i="1"/>
  <c r="U23" i="1" s="1"/>
  <c r="P22" i="1"/>
  <c r="W22" i="1" s="1"/>
  <c r="L21" i="1"/>
  <c r="S21" i="1" s="1"/>
  <c r="N16" i="1"/>
  <c r="U16" i="1" s="1"/>
  <c r="O27" i="1"/>
  <c r="V27" i="1" s="1"/>
  <c r="O23" i="1"/>
  <c r="V23" i="1" s="1"/>
  <c r="N21" i="1"/>
  <c r="U21" i="1" s="1"/>
  <c r="M18" i="1"/>
  <c r="T18" i="1" s="1"/>
  <c r="O16" i="1"/>
  <c r="V16" i="1" s="1"/>
  <c r="P7" i="1"/>
  <c r="W7" i="1" s="1"/>
  <c r="N18" i="1"/>
  <c r="U18" i="1" s="1"/>
  <c r="P16" i="1"/>
  <c r="W16" i="1" s="1"/>
  <c r="G10" i="1"/>
  <c r="Q14" i="1"/>
  <c r="X14" i="1" s="1"/>
  <c r="G19" i="1"/>
  <c r="N15" i="1"/>
  <c r="U15" i="1" s="1"/>
  <c r="G20" i="1"/>
  <c r="G13" i="1"/>
  <c r="G6" i="1"/>
  <c r="O9" i="1"/>
  <c r="V9" i="1" s="1"/>
  <c r="L15" i="1"/>
  <c r="S15" i="1" s="1"/>
  <c r="O14" i="1"/>
  <c r="V14" i="1" s="1"/>
  <c r="P9" i="1"/>
  <c r="W9" i="1" s="1"/>
  <c r="M15" i="1"/>
  <c r="T15" i="1" s="1"/>
  <c r="P14" i="1"/>
  <c r="W14" i="1" s="1"/>
  <c r="L9" i="1"/>
  <c r="S9" i="1" s="1"/>
  <c r="O15" i="1"/>
  <c r="V15" i="1" s="1"/>
  <c r="L14" i="1"/>
  <c r="S14" i="1" s="1"/>
  <c r="Q9" i="1"/>
  <c r="X9" i="1" s="1"/>
  <c r="M9" i="1"/>
  <c r="T9" i="1" s="1"/>
  <c r="P15" i="1"/>
  <c r="W15" i="1" s="1"/>
  <c r="M14" i="1"/>
  <c r="T14" i="1" s="1"/>
  <c r="L6" i="1"/>
  <c r="S6" i="1" s="1"/>
  <c r="N11" i="1"/>
  <c r="U11" i="1" s="1"/>
  <c r="P12" i="1"/>
  <c r="W12" i="1" s="1"/>
  <c r="Q11" i="1"/>
  <c r="X11" i="1" s="1"/>
  <c r="N8" i="1"/>
  <c r="U8" i="1" s="1"/>
  <c r="N12" i="1"/>
  <c r="U12" i="1" s="1"/>
  <c r="Q12" i="1"/>
  <c r="X12" i="1" s="1"/>
  <c r="P6" i="1"/>
  <c r="W6" i="1" s="1"/>
  <c r="M6" i="1"/>
  <c r="T6" i="1" s="1"/>
  <c r="P24" i="1"/>
  <c r="W24" i="1" s="1"/>
  <c r="M11" i="1"/>
  <c r="T11" i="1" s="1"/>
  <c r="P11" i="1"/>
  <c r="W11" i="1" s="1"/>
  <c r="N6" i="1"/>
  <c r="U6" i="1" s="1"/>
  <c r="P8" i="1"/>
  <c r="W8" i="1" s="1"/>
  <c r="M10" i="1"/>
  <c r="T10" i="1" s="1"/>
  <c r="O24" i="1"/>
  <c r="V24" i="1" s="1"/>
  <c r="Q20" i="1"/>
  <c r="X20" i="1" s="1"/>
  <c r="M8" i="1"/>
  <c r="T8" i="1" s="1"/>
  <c r="O11" i="1"/>
  <c r="V11" i="1" s="1"/>
  <c r="Q19" i="1"/>
  <c r="X19" i="1" s="1"/>
  <c r="M20" i="1"/>
  <c r="T20" i="1" s="1"/>
  <c r="L20" i="1"/>
  <c r="S20" i="1" s="1"/>
  <c r="M12" i="1"/>
  <c r="T12" i="1" s="1"/>
  <c r="O13" i="1"/>
  <c r="V13" i="1" s="1"/>
  <c r="Q24" i="1"/>
  <c r="X24" i="1" s="1"/>
  <c r="M13" i="1"/>
  <c r="T13" i="1" s="1"/>
  <c r="L19" i="1"/>
  <c r="S19" i="1" s="1"/>
  <c r="L24" i="1"/>
  <c r="S24" i="1" s="1"/>
  <c r="O8" i="1"/>
  <c r="V8" i="1" s="1"/>
  <c r="Q13" i="1"/>
  <c r="X13" i="1" s="1"/>
  <c r="N19" i="1"/>
  <c r="U19" i="1" s="1"/>
  <c r="O12" i="1"/>
  <c r="V12" i="1" s="1"/>
  <c r="Q10" i="1"/>
  <c r="X10" i="1" s="1"/>
  <c r="N20" i="1"/>
  <c r="U20" i="1" s="1"/>
  <c r="L13" i="1"/>
  <c r="S13" i="1" s="1"/>
  <c r="N24" i="1"/>
  <c r="U24" i="1" s="1"/>
  <c r="Q6" i="1"/>
  <c r="X6" i="1" s="1"/>
  <c r="Q8" i="1"/>
  <c r="X8" i="1" s="1"/>
  <c r="O19" i="1"/>
  <c r="V19" i="1" s="1"/>
  <c r="O10" i="1"/>
  <c r="V10" i="1" s="1"/>
  <c r="N13" i="1"/>
  <c r="U13" i="1" s="1"/>
  <c r="P20" i="1"/>
  <c r="W20" i="1" s="1"/>
  <c r="L10" i="1"/>
  <c r="S10" i="1" s="1"/>
  <c r="N10" i="1"/>
  <c r="U10" i="1" s="1"/>
  <c r="P19" i="1"/>
  <c r="W19" i="1" s="1"/>
  <c r="K2" i="1"/>
  <c r="G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502D21D1-BB3D-4530-801C-5AF7D055CE38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<sst xmlns="http://schemas.openxmlformats.org/spreadsheetml/2006/main" count="138" uniqueCount="60">
  <si>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</si>
  <si>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</si>
  <si>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</si>
  <si>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</si>
  <si>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</si>
  <si>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</si>
  <si>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</si>
  <si>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</si>
  <si>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</si>
  <si>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</si>
  <si>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</si>
  <si>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</si>
  <si>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</si>
  <si>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</si>
  <si>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</si>
  <si>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</si>
  <si>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</si>
  <si>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</si>
  <si>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</si>
  <si>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</si>
  <si>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</si>
  <si>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</si>
  <si>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</si>
  <si>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</si>
  <si>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</si>
  <si>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</si>
  <si>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</si>
  <si>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</si>
  <si>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</si>
  <si>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</si>
  <si>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</si>
  <si>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</si>
  <si>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</si>
  <si>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</si>
  <si>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</si>
  <si>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</si>
  <si>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</si>
  <si>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</si>
  <si>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</si>
  <si>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</si>
  <si>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</si>
  <si>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</si>
  <si>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</si>
  <si>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</si>
  <si>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</si>
  <si>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</si>
  <si>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</si>
  <si>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</si>
  <si>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</si>
  <si>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</si>
  <si>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</si>
  <si>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</si>
  <si>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</si>
  <si>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</si>
  <si>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</si>
  <si>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</si>
  <si>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</si>
  <si>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</si>
  <si>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3/26/2024 Price</t>
  </si>
  <si>
    <t>on 3/26/2024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</si>
</sst>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44" fontId="0" fillId="0" borderId="0" xfId="0" applyNumberFormat="1" applyBorder="1" applyAlignment="1">
      <alignment vertic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9E6651-DC17-41DA-B963-9F4A25A39715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2" tableType="queryTable" totalsRowShown="0">
  <autoFilter ref="A1:D42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ADD-CAD9-40CA-9093-079D3E6EE624}" name="prc_data" displayName="prc_data" ref="A1:C37" tableType="queryTable" totalsRowShown="0">
  <autoFilter ref="A1:C37" xr:uid="{7AD3CADD-CAD9-40CA-9093-079D3E6EE624}"/>
  <tableColumns count="3">
    <tableColumn id="1" xr3:uid="{9DCE941D-5726-4A5B-A3FD-7372DA627CD3}" uniqueName="1" name="symbol" queryTableFieldId="1" dataDxfId="0"/>
    <tableColumn id="2" xr3:uid="{43D5DACD-4C87-42B6-9ABB-57A5A7E9A924}" uniqueName="2" name="usd" queryTableFieldId="2"/>
    <tableColumn id="3" xr3:uid="{3B2D6E84-DC88-49A5-B7B1-7C1333E35925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X41"/>
  <sheetViews>
    <sheetView tabSelected="1" zoomScale="200" zoomScaleNormal="200" workbookViewId="0">
      <pane ySplit="5" topLeftCell="A6" activePane="bottomLeft" state="frozen"/>
      <selection pane="bottomLeft" activeCell="F14" sqref="F14"/>
    </sheetView>
  </sheetViews>
  <sheetFormatPr defaultColWidth="9.140625" defaultRowHeight="15" x14ac:dyDescent="0.25"/>
  <cols>
    <col min="1" max="1" width="9.140625" style="1"/>
    <col min="2" max="2" width="14.7109375" style="9" bestFit="1" customWidth="1"/>
    <col min="3" max="3" width="11.5703125" style="5" bestFit="1" customWidth="1"/>
    <col min="4" max="4" width="9.85546875" style="17" customWidth="1"/>
    <col min="5" max="6" width="9.42578125" style="6" bestFit="1" customWidth="1"/>
    <col min="7" max="7" width="20.7109375" style="23" customWidth="1"/>
    <col min="8" max="8" width="10.85546875" style="6" customWidth="1"/>
    <col min="9" max="10" width="9.42578125" style="6" bestFit="1" customWidth="1"/>
    <col min="11" max="11" width="20.7109375" style="18" customWidth="1"/>
    <col min="12" max="12" width="9.140625" style="19"/>
    <col min="13" max="13" width="9.140625" style="12"/>
    <col min="14" max="14" width="9.140625" style="24"/>
    <col min="15" max="16" width="9.140625" style="12"/>
    <col min="17" max="17" width="9.140625" style="20"/>
    <col min="18" max="18" width="14.85546875" style="26" customWidth="1"/>
    <col min="19" max="19" width="12.42578125" style="27" bestFit="1" customWidth="1"/>
    <col min="20" max="20" width="11.5703125" style="13" bestFit="1" customWidth="1"/>
    <col min="21" max="21" width="11.5703125" style="28" bestFit="1" customWidth="1"/>
    <col min="22" max="23" width="10.5703125" style="13" bestFit="1" customWidth="1"/>
    <col min="24" max="24" width="11.5703125" style="21" bestFit="1" customWidth="1"/>
    <col min="25" max="16384" width="9.140625" style="1"/>
  </cols>
  <sheetData>
    <row r="1" spans="1:24" x14ac:dyDescent="0.25">
      <c r="A1" s="6" t="s">
        <v>13</v>
      </c>
      <c r="D1" s="46"/>
      <c r="G1" s="8">
        <f>SUM(G6:G1048576)</f>
        <v>9302906.2019999996</v>
      </c>
      <c r="K1" s="46"/>
      <c r="L1" s="12"/>
      <c r="N1" s="12"/>
      <c r="Q1" s="12"/>
      <c r="R1" s="14"/>
      <c r="S1" s="13"/>
      <c r="U1" s="13"/>
      <c r="X1" s="13"/>
    </row>
    <row r="2" spans="1:24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6831977.4460000005</v>
      </c>
      <c r="L2" s="12"/>
      <c r="N2" s="12"/>
      <c r="Q2" s="12"/>
      <c r="R2" s="14"/>
      <c r="S2" s="13"/>
      <c r="U2" s="13"/>
      <c r="X2" s="13"/>
    </row>
    <row r="3" spans="1:24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14"/>
      <c r="T3" s="14"/>
      <c r="U3" s="14"/>
      <c r="V3" s="14"/>
      <c r="W3" s="14"/>
      <c r="X3" s="14"/>
    </row>
    <row r="4" spans="1:24" x14ac:dyDescent="0.25">
      <c r="D4" s="37" t="s">
        <v>2</v>
      </c>
      <c r="E4" s="38"/>
      <c r="F4" s="38"/>
      <c r="G4" s="38"/>
      <c r="H4" s="38"/>
      <c r="I4" s="38"/>
      <c r="J4" s="38"/>
      <c r="K4" s="39"/>
      <c r="L4" s="41" t="s">
        <v>48</v>
      </c>
      <c r="M4" s="42"/>
      <c r="N4" s="42"/>
      <c r="O4" s="42"/>
      <c r="P4" s="42"/>
      <c r="Q4" s="43"/>
      <c r="R4" s="34" t="s">
        <v>49</v>
      </c>
      <c r="S4" s="35"/>
      <c r="T4" s="35"/>
      <c r="U4" s="35"/>
      <c r="V4" s="35"/>
      <c r="W4" s="35"/>
      <c r="X4" s="36"/>
    </row>
    <row r="5" spans="1:24" x14ac:dyDescent="0.25">
      <c r="A5" s="4" t="s">
        <v>0</v>
      </c>
      <c r="B5" s="11" t="s">
        <v>58</v>
      </c>
      <c r="C5" s="15" t="s">
        <v>1</v>
      </c>
      <c r="D5" s="37" t="s">
        <v>3</v>
      </c>
      <c r="E5" s="38"/>
      <c r="F5" s="38"/>
      <c r="G5" s="22" t="s">
        <v>6</v>
      </c>
      <c r="H5" s="40" t="s">
        <v>4</v>
      </c>
      <c r="I5" s="38"/>
      <c r="J5" s="38"/>
      <c r="K5" s="16" t="s">
        <v>6</v>
      </c>
      <c r="L5" s="41" t="s">
        <v>3</v>
      </c>
      <c r="M5" s="42"/>
      <c r="N5" s="44"/>
      <c r="O5" s="45" t="s">
        <v>4</v>
      </c>
      <c r="P5" s="42"/>
      <c r="Q5" s="43"/>
      <c r="R5" s="25" t="s">
        <v>59</v>
      </c>
      <c r="S5" s="29" t="s">
        <v>3</v>
      </c>
      <c r="T5" s="30"/>
      <c r="U5" s="31"/>
      <c r="V5" s="32" t="s">
        <v>4</v>
      </c>
      <c r="W5" s="30"/>
      <c r="X5" s="33"/>
    </row>
    <row r="6" spans="1:24" x14ac:dyDescent="0.25">
      <c r="A6" s="1" t="s">
        <v>7</v>
      </c>
      <c r="B6" s="9">
        <f>VLOOKUP(A6,prc_data!A:C,2,FALSE)</f>
        <v>0.67304900000000001</v>
      </c>
      <c r="C6" s="5">
        <f>VLOOKUP(A6,indata!A:D,2,FALSE)</f>
        <v>20000</v>
      </c>
      <c r="D6" s="17">
        <v>3</v>
      </c>
      <c r="E6" s="6">
        <v>4</v>
      </c>
      <c r="F6" s="6">
        <v>5</v>
      </c>
      <c r="G6" s="23">
        <f>($D$3*C6*D6)+($E$3*C6*E6)+($F$3*C6*F6)</f>
        <v>78000</v>
      </c>
      <c r="H6" s="6">
        <v>2</v>
      </c>
      <c r="I6" s="6">
        <v>2.5</v>
      </c>
      <c r="J6" s="6">
        <v>3</v>
      </c>
      <c r="K6" s="18">
        <f>($H$3*C6*H6)+($I$3*C6*I6)+($J$3*C6*J6)</f>
        <v>49000</v>
      </c>
      <c r="L6" s="19">
        <f>D6/$B6</f>
        <v>4.4573277725693075</v>
      </c>
      <c r="M6" s="12">
        <f>E6/$B6</f>
        <v>5.9431036967590769</v>
      </c>
      <c r="N6" s="24">
        <f>F6/$B6</f>
        <v>7.4288796209488464</v>
      </c>
      <c r="O6" s="12">
        <f>H6/$B6</f>
        <v>2.9715518483795385</v>
      </c>
      <c r="P6" s="12">
        <f>I6/$B6</f>
        <v>3.7144398104744232</v>
      </c>
      <c r="Q6" s="20">
        <f>J6/$B6</f>
        <v>4.4573277725693075</v>
      </c>
      <c r="R6" s="26">
        <f>VLOOKUP(A6,prc_data!A:C,3,FALSE)/1000000</f>
        <v>23777.397090322542</v>
      </c>
      <c r="S6" s="27">
        <f>(VLOOKUP(A6,prc_data!A:C,3,FALSE)*L6)/1000000</f>
        <v>105983.6524101033</v>
      </c>
      <c r="T6" s="13">
        <f>(VLOOKUP(A6,prc_data!A:C,3,FALSE)*M6)/1000000</f>
        <v>141311.53654680442</v>
      </c>
      <c r="U6" s="28">
        <f>(VLOOKUP(A6,prc_data!A:C,3,FALSE)*N6)/1000000</f>
        <v>176639.42068350554</v>
      </c>
      <c r="V6" s="13">
        <f>(VLOOKUP(A6,prc_data!A:C,3,FALSE)*O6)/1000000</f>
        <v>70655.768273402209</v>
      </c>
      <c r="W6" s="13">
        <f>(VLOOKUP(A6,prc_data!A:C,3,FALSE)*P6)/1000000</f>
        <v>88319.710341752769</v>
      </c>
      <c r="X6" s="21">
        <f>(VLOOKUP(A6,prc_data!A:C,3,FALSE)*Q6)/1000000</f>
        <v>105983.6524101033</v>
      </c>
    </row>
    <row r="7" spans="1:24" x14ac:dyDescent="0.25">
      <c r="A7" s="1" t="s">
        <v>23</v>
      </c>
      <c r="B7" s="9">
        <f>VLOOKUP(A7,prc_data!A:C,2,FALSE)</f>
        <v>1.73</v>
      </c>
      <c r="C7" s="5">
        <f>VLOOKUP(A7,indata!A:D,2,FALSE)</f>
        <v>1000</v>
      </c>
      <c r="D7" s="17">
        <v>5</v>
      </c>
      <c r="E7" s="6">
        <v>7</v>
      </c>
      <c r="F7" s="6">
        <v>9</v>
      </c>
      <c r="G7" s="23">
        <f>($D$3*C7*D7)+($E$3*C7*E7)+($F$3*C7*F7)</f>
        <v>6800</v>
      </c>
      <c r="H7" s="6">
        <v>3</v>
      </c>
      <c r="I7" s="6">
        <v>4</v>
      </c>
      <c r="J7" s="6">
        <v>5</v>
      </c>
      <c r="K7" s="18">
        <f>($H$3*C7*H7)+($I$3*C7*I7)+($J$3*C7*J7)</f>
        <v>3900</v>
      </c>
      <c r="L7" s="19">
        <f>D7/$B7</f>
        <v>2.8901734104046244</v>
      </c>
      <c r="M7" s="12">
        <f>E7/$B7</f>
        <v>4.0462427745664744</v>
      </c>
      <c r="N7" s="24">
        <f>F7/$B7</f>
        <v>5.202312138728324</v>
      </c>
      <c r="O7" s="12">
        <f>H7/$B7</f>
        <v>1.7341040462427746</v>
      </c>
      <c r="P7" s="12">
        <f>I7/$B7</f>
        <v>2.3121387283236996</v>
      </c>
      <c r="Q7" s="20">
        <f>J7/$B7</f>
        <v>2.8901734104046244</v>
      </c>
      <c r="R7" s="26">
        <f>VLOOKUP(A7,prc_data!A:C,3,FALSE)/1000000</f>
        <v>4590.772136366073</v>
      </c>
      <c r="S7" s="27">
        <f>(VLOOKUP(A7,prc_data!A:C,3,FALSE)*L7)/1000000</f>
        <v>13268.127561751655</v>
      </c>
      <c r="T7" s="13">
        <f>(VLOOKUP(A7,prc_data!A:C,3,FALSE)*M7)/1000000</f>
        <v>18575.37858645232</v>
      </c>
      <c r="U7" s="28">
        <f>(VLOOKUP(A7,prc_data!A:C,3,FALSE)*N7)/1000000</f>
        <v>23882.629611152981</v>
      </c>
      <c r="V7" s="13">
        <f>(VLOOKUP(A7,prc_data!A:C,3,FALSE)*O7)/1000000</f>
        <v>7960.8765370509927</v>
      </c>
      <c r="W7" s="13">
        <f>(VLOOKUP(A7,prc_data!A:C,3,FALSE)*P7)/1000000</f>
        <v>10614.502049401326</v>
      </c>
      <c r="X7" s="21">
        <f>(VLOOKUP(A7,prc_data!A:C,3,FALSE)*Q7)/1000000</f>
        <v>13268.127561751655</v>
      </c>
    </row>
    <row r="8" spans="1:24" x14ac:dyDescent="0.25">
      <c r="A8" s="1" t="s">
        <v>9</v>
      </c>
      <c r="B8" s="9">
        <f>VLOOKUP(A8,prc_data!A:C,2,FALSE)</f>
        <v>0.121625</v>
      </c>
      <c r="C8" s="5">
        <f>VLOOKUP(A8,indata!A:D,2,FALSE)</f>
        <v>100000</v>
      </c>
      <c r="D8" s="17">
        <v>0.3</v>
      </c>
      <c r="E8" s="6">
        <v>0.4</v>
      </c>
      <c r="F8" s="6">
        <v>0.5</v>
      </c>
      <c r="G8" s="23">
        <f>($D$3*C8*D8)+($E$3*C8*E8)+($F$3*C8*F8)</f>
        <v>39000</v>
      </c>
      <c r="H8" s="6">
        <v>0.2</v>
      </c>
      <c r="I8" s="6">
        <v>0.25</v>
      </c>
      <c r="J8" s="6">
        <v>0.3</v>
      </c>
      <c r="K8" s="18">
        <f>($H$3*C8*H8)+($I$3*C8*I8)+($J$3*C8*J8)</f>
        <v>24500</v>
      </c>
      <c r="L8" s="19">
        <f>D8/$B8</f>
        <v>2.4665981500513876</v>
      </c>
      <c r="M8" s="12">
        <f>E8/$B8</f>
        <v>3.28879753340185</v>
      </c>
      <c r="N8" s="24">
        <f>F8/$B8</f>
        <v>4.1109969167523124</v>
      </c>
      <c r="O8" s="12">
        <f>H8/$B8</f>
        <v>1.644398766700925</v>
      </c>
      <c r="P8" s="12">
        <f>I8/$B8</f>
        <v>2.0554984583761562</v>
      </c>
      <c r="Q8" s="20">
        <f>J8/$B8</f>
        <v>2.4665981500513876</v>
      </c>
      <c r="R8" s="26">
        <f>VLOOKUP(A8,prc_data!A:C,3,FALSE)/1000000</f>
        <v>4101.5501393845107</v>
      </c>
      <c r="S8" s="27">
        <f>(VLOOKUP(A8,prc_data!A:C,3,FALSE)*L8)/1000000</f>
        <v>10116.875986148845</v>
      </c>
      <c r="T8" s="13">
        <f>(VLOOKUP(A8,prc_data!A:C,3,FALSE)*M8)/1000000</f>
        <v>13489.167981531793</v>
      </c>
      <c r="U8" s="28">
        <f>(VLOOKUP(A8,prc_data!A:C,3,FALSE)*N8)/1000000</f>
        <v>16861.459976914743</v>
      </c>
      <c r="V8" s="13">
        <f>(VLOOKUP(A8,prc_data!A:C,3,FALSE)*O8)/1000000</f>
        <v>6744.5839907658965</v>
      </c>
      <c r="W8" s="13">
        <f>(VLOOKUP(A8,prc_data!A:C,3,FALSE)*P8)/1000000</f>
        <v>8430.7299884573713</v>
      </c>
      <c r="X8" s="21">
        <f>(VLOOKUP(A8,prc_data!A:C,3,FALSE)*Q8)/1000000</f>
        <v>10116.875986148845</v>
      </c>
    </row>
    <row r="9" spans="1:24" x14ac:dyDescent="0.25">
      <c r="A9" s="1" t="s">
        <v>38</v>
      </c>
      <c r="B9" s="9">
        <f>VLOOKUP(A9,prc_data!A:C,2,FALSE)</f>
        <v>0.147372</v>
      </c>
      <c r="C9" s="5">
        <f>VLOOKUP(A9,indata!A:D,2,FALSE)</f>
        <v>31720</v>
      </c>
      <c r="D9" s="17">
        <v>0.2</v>
      </c>
      <c r="E9" s="6">
        <v>0.3</v>
      </c>
      <c r="F9" s="6">
        <v>0.4</v>
      </c>
      <c r="G9" s="23">
        <f>($D$3*C9*D9)+($E$3*C9*E9)+($F$3*C9*F9)</f>
        <v>9198.7999999999993</v>
      </c>
      <c r="H9" s="6">
        <v>0.15</v>
      </c>
      <c r="I9" s="6">
        <v>0.25</v>
      </c>
      <c r="J9" s="6">
        <v>0.35</v>
      </c>
      <c r="K9" s="18">
        <f>($H$3*C9*H9)+($I$3*C9*I9)+($J$3*C9*J9)</f>
        <v>7612.7999999999993</v>
      </c>
      <c r="L9" s="19">
        <f>D9/$B9</f>
        <v>1.3571098987596015</v>
      </c>
      <c r="M9" s="12">
        <f>E9/$B9</f>
        <v>2.0356648481394024</v>
      </c>
      <c r="N9" s="24">
        <f>F9/$B9</f>
        <v>2.7142197975192031</v>
      </c>
      <c r="O9" s="12">
        <f>H9/$B9</f>
        <v>1.0178324240697012</v>
      </c>
      <c r="P9" s="12">
        <f>I9/$B9</f>
        <v>1.6963873734495019</v>
      </c>
      <c r="Q9" s="20">
        <f>J9/$B9</f>
        <v>2.3749423228293027</v>
      </c>
      <c r="R9" s="26">
        <f>VLOOKUP(A9,prc_data!A:C,3,FALSE)/1000000</f>
        <v>3401.5336583268022</v>
      </c>
      <c r="S9" s="27">
        <f>(VLOOKUP(A9,prc_data!A:C,3,FALSE)*L9)/1000000</f>
        <v>4616.2549986792637</v>
      </c>
      <c r="T9" s="13">
        <f>(VLOOKUP(A9,prc_data!A:C,3,FALSE)*M9)/1000000</f>
        <v>6924.3824980188965</v>
      </c>
      <c r="U9" s="28">
        <f>(VLOOKUP(A9,prc_data!A:C,3,FALSE)*N9)/1000000</f>
        <v>9232.5099973585275</v>
      </c>
      <c r="V9" s="13">
        <f>(VLOOKUP(A9,prc_data!A:C,3,FALSE)*O9)/1000000</f>
        <v>3462.1912490094483</v>
      </c>
      <c r="W9" s="13">
        <f>(VLOOKUP(A9,prc_data!A:C,3,FALSE)*P9)/1000000</f>
        <v>5770.3187483490792</v>
      </c>
      <c r="X9" s="21">
        <f>(VLOOKUP(A9,prc_data!A:C,3,FALSE)*Q9)/1000000</f>
        <v>8078.4462476887111</v>
      </c>
    </row>
    <row r="10" spans="1:24" x14ac:dyDescent="0.25">
      <c r="A10" s="1" t="s">
        <v>10</v>
      </c>
      <c r="B10" s="9">
        <f>VLOOKUP(A10,prc_data!A:C,2,FALSE)</f>
        <v>6.9414000000000003E-2</v>
      </c>
      <c r="C10" s="5">
        <f>VLOOKUP(A10,indata!A:D,2,FALSE)</f>
        <v>100000</v>
      </c>
      <c r="D10" s="17">
        <v>0.5</v>
      </c>
      <c r="E10" s="6">
        <v>0.6</v>
      </c>
      <c r="F10" s="6">
        <v>0.7</v>
      </c>
      <c r="G10" s="23">
        <f>($D$3*C10*D10)+($E$3*C10*E10)+($F$3*C10*F10)</f>
        <v>59000</v>
      </c>
      <c r="H10" s="6">
        <v>0.3</v>
      </c>
      <c r="I10" s="6">
        <v>0.4</v>
      </c>
      <c r="J10" s="6">
        <v>0.5</v>
      </c>
      <c r="K10" s="18">
        <f>($H$3*C10*H10)+($I$3*C10*I10)+($J$3*C10*J10)</f>
        <v>39000</v>
      </c>
      <c r="L10" s="19">
        <f>D10/$B10</f>
        <v>7.2031578644077561</v>
      </c>
      <c r="M10" s="12">
        <f>E10/$B10</f>
        <v>8.6437894372893069</v>
      </c>
      <c r="N10" s="24">
        <f>F10/$B10</f>
        <v>10.084421010170857</v>
      </c>
      <c r="O10" s="12">
        <f>H10/$B10</f>
        <v>4.3218947186446535</v>
      </c>
      <c r="P10" s="12">
        <f>I10/$B10</f>
        <v>5.7625262915262052</v>
      </c>
      <c r="Q10" s="20">
        <f>J10/$B10</f>
        <v>7.2031578644077561</v>
      </c>
      <c r="R10" s="26">
        <f>VLOOKUP(A10,prc_data!A:C,3,FALSE)/1000000</f>
        <v>2582.576409679039</v>
      </c>
      <c r="S10" s="27">
        <f>(VLOOKUP(A10,prc_data!A:C,3,FALSE)*L10)/1000000</f>
        <v>18602.705575813517</v>
      </c>
      <c r="T10" s="13">
        <f>(VLOOKUP(A10,prc_data!A:C,3,FALSE)*M10)/1000000</f>
        <v>22323.246690976219</v>
      </c>
      <c r="U10" s="28">
        <f>(VLOOKUP(A10,prc_data!A:C,3,FALSE)*N10)/1000000</f>
        <v>26043.78780613892</v>
      </c>
      <c r="V10" s="13">
        <f>(VLOOKUP(A10,prc_data!A:C,3,FALSE)*O10)/1000000</f>
        <v>11161.623345488109</v>
      </c>
      <c r="W10" s="13">
        <f>(VLOOKUP(A10,prc_data!A:C,3,FALSE)*P10)/1000000</f>
        <v>14882.164460650814</v>
      </c>
      <c r="X10" s="21">
        <f>(VLOOKUP(A10,prc_data!A:C,3,FALSE)*Q10)/1000000</f>
        <v>18602.705575813517</v>
      </c>
    </row>
    <row r="11" spans="1:24" x14ac:dyDescent="0.25">
      <c r="A11" s="1" t="s">
        <v>12</v>
      </c>
      <c r="B11" s="9">
        <f>VLOOKUP(A11,prc_data!A:C,2,FALSE)</f>
        <v>0.85570800000000002</v>
      </c>
      <c r="C11" s="5">
        <f>VLOOKUP(A11,indata!A:D,2,FALSE)</f>
        <v>10000</v>
      </c>
      <c r="D11" s="17">
        <v>4</v>
      </c>
      <c r="E11" s="6">
        <v>6</v>
      </c>
      <c r="F11" s="6">
        <v>8</v>
      </c>
      <c r="G11" s="23">
        <f>($D$3*C11*D11)+($E$3*C11*E11)+($F$3*C11*F11)</f>
        <v>58000</v>
      </c>
      <c r="H11" s="6">
        <v>3</v>
      </c>
      <c r="I11" s="6">
        <v>4</v>
      </c>
      <c r="J11" s="6">
        <v>5</v>
      </c>
      <c r="K11" s="18">
        <f>($H$3*C11*H11)+($I$3*C11*I11)+($J$3*C11*J11)</f>
        <v>39000</v>
      </c>
      <c r="L11" s="19">
        <f>D11/$B11</f>
        <v>4.6744917658827543</v>
      </c>
      <c r="M11" s="12">
        <f>E11/$B11</f>
        <v>7.0117376488241314</v>
      </c>
      <c r="N11" s="24">
        <f>F11/$B11</f>
        <v>9.3489835317655086</v>
      </c>
      <c r="O11" s="12">
        <f>H11/$B11</f>
        <v>3.5058688244120657</v>
      </c>
      <c r="P11" s="12">
        <f>I11/$B11</f>
        <v>4.6744917658827543</v>
      </c>
      <c r="Q11" s="20">
        <f>J11/$B11</f>
        <v>5.8431147073534424</v>
      </c>
      <c r="R11" s="26">
        <f>VLOOKUP(A11,prc_data!A:C,3,FALSE)/1000000</f>
        <v>2284.7866330925676</v>
      </c>
      <c r="S11" s="27">
        <f>(VLOOKUP(A11,prc_data!A:C,3,FALSE)*L11)/1000000</f>
        <v>10680.216303190187</v>
      </c>
      <c r="T11" s="13">
        <f>(VLOOKUP(A11,prc_data!A:C,3,FALSE)*M11)/1000000</f>
        <v>16020.324454785283</v>
      </c>
      <c r="U11" s="28">
        <f>(VLOOKUP(A11,prc_data!A:C,3,FALSE)*N11)/1000000</f>
        <v>21360.432606380375</v>
      </c>
      <c r="V11" s="13">
        <f>(VLOOKUP(A11,prc_data!A:C,3,FALSE)*O11)/1000000</f>
        <v>8010.1622273926414</v>
      </c>
      <c r="W11" s="13">
        <f>(VLOOKUP(A11,prc_data!A:C,3,FALSE)*P11)/1000000</f>
        <v>10680.216303190187</v>
      </c>
      <c r="X11" s="21">
        <f>(VLOOKUP(A11,prc_data!A:C,3,FALSE)*Q11)/1000000</f>
        <v>13350.270378987734</v>
      </c>
    </row>
    <row r="12" spans="1:24" x14ac:dyDescent="0.25">
      <c r="A12" s="1" t="s">
        <v>8</v>
      </c>
      <c r="B12" s="9">
        <f>VLOOKUP(A12,prc_data!A:C,2,FALSE)</f>
        <v>0.28125899999999998</v>
      </c>
      <c r="C12" s="5">
        <f>VLOOKUP(A12,indata!A:D,2,FALSE)</f>
        <v>100000</v>
      </c>
      <c r="D12" s="17">
        <v>1.25</v>
      </c>
      <c r="E12" s="6">
        <v>1.5</v>
      </c>
      <c r="F12" s="6">
        <v>2</v>
      </c>
      <c r="G12" s="23">
        <f>($D$3*C12*D12)+($E$3*C12*E12)+($F$3*C12*F12)</f>
        <v>155000</v>
      </c>
      <c r="H12" s="6">
        <v>1</v>
      </c>
      <c r="I12" s="6">
        <v>1.25</v>
      </c>
      <c r="J12" s="6">
        <v>1.5</v>
      </c>
      <c r="K12" s="18">
        <f>($H$3*C12*H12)+($I$3*C12*I12)+($J$3*C12*J12)</f>
        <v>122500</v>
      </c>
      <c r="L12" s="19">
        <f>D12/$B12</f>
        <v>4.4443022267731882</v>
      </c>
      <c r="M12" s="12">
        <f>E12/$B12</f>
        <v>5.333162672127826</v>
      </c>
      <c r="N12" s="24">
        <f>F12/$B12</f>
        <v>7.1108835628371008</v>
      </c>
      <c r="O12" s="12">
        <f>H12/$B12</f>
        <v>3.5554417814185504</v>
      </c>
      <c r="P12" s="12">
        <f>I12/$B12</f>
        <v>4.4443022267731882</v>
      </c>
      <c r="Q12" s="20">
        <f>J12/$B12</f>
        <v>5.333162672127826</v>
      </c>
      <c r="R12" s="26">
        <f>VLOOKUP(A12,prc_data!A:C,3,FALSE)/1000000</f>
        <v>2270.3760714276759</v>
      </c>
      <c r="S12" s="27">
        <f>(VLOOKUP(A12,prc_data!A:C,3,FALSE)*L12)/1000000</f>
        <v>10090.237429858582</v>
      </c>
      <c r="T12" s="13">
        <f>(VLOOKUP(A12,prc_data!A:C,3,FALSE)*M12)/1000000</f>
        <v>12108.2849158303</v>
      </c>
      <c r="U12" s="28">
        <f>(VLOOKUP(A12,prc_data!A:C,3,FALSE)*N12)/1000000</f>
        <v>16144.379887773732</v>
      </c>
      <c r="V12" s="13">
        <f>(VLOOKUP(A12,prc_data!A:C,3,FALSE)*O12)/1000000</f>
        <v>8072.1899438868659</v>
      </c>
      <c r="W12" s="13">
        <f>(VLOOKUP(A12,prc_data!A:C,3,FALSE)*P12)/1000000</f>
        <v>10090.237429858582</v>
      </c>
      <c r="X12" s="21">
        <f>(VLOOKUP(A12,prc_data!A:C,3,FALSE)*Q12)/1000000</f>
        <v>12108.2849158303</v>
      </c>
    </row>
    <row r="13" spans="1:24" x14ac:dyDescent="0.25">
      <c r="A13" s="1" t="s">
        <v>11</v>
      </c>
      <c r="B13" s="9">
        <f>VLOOKUP(A13,prc_data!A:C,2,FALSE)</f>
        <v>1.81</v>
      </c>
      <c r="C13" s="5">
        <f>VLOOKUP(A13,indata!A:D,2,FALSE)</f>
        <v>10150</v>
      </c>
      <c r="D13" s="17">
        <v>5</v>
      </c>
      <c r="E13" s="6">
        <v>7.5</v>
      </c>
      <c r="F13" s="6">
        <v>10</v>
      </c>
      <c r="G13" s="23">
        <f>($D$3*C13*D13)+($E$3*C13*E13)+($F$3*C13*F13)</f>
        <v>73587.5</v>
      </c>
      <c r="H13" s="6">
        <v>4</v>
      </c>
      <c r="I13" s="6">
        <v>5</v>
      </c>
      <c r="J13" s="6">
        <v>6</v>
      </c>
      <c r="K13" s="18">
        <f>($H$3*C13*H13)+($I$3*C13*I13)+($J$3*C13*J13)</f>
        <v>49735</v>
      </c>
      <c r="L13" s="19">
        <f>D13/$B13</f>
        <v>2.7624309392265194</v>
      </c>
      <c r="M13" s="12">
        <f>E13/$B13</f>
        <v>4.1436464088397793</v>
      </c>
      <c r="N13" s="24">
        <f>F13/$B13</f>
        <v>5.5248618784530388</v>
      </c>
      <c r="O13" s="12">
        <f>H13/$B13</f>
        <v>2.2099447513812156</v>
      </c>
      <c r="P13" s="12">
        <f>I13/$B13</f>
        <v>2.7624309392265194</v>
      </c>
      <c r="Q13" s="20">
        <f>J13/$B13</f>
        <v>3.3149171270718232</v>
      </c>
      <c r="R13" s="26">
        <f>VLOOKUP(A13,prc_data!A:C,3,FALSE)/1000000</f>
        <v>2220.6728778408756</v>
      </c>
      <c r="S13" s="27">
        <f>(VLOOKUP(A13,prc_data!A:C,3,FALSE)*L13)/1000000</f>
        <v>6134.4554636488274</v>
      </c>
      <c r="T13" s="13">
        <f>(VLOOKUP(A13,prc_data!A:C,3,FALSE)*M13)/1000000</f>
        <v>9201.6831954732424</v>
      </c>
      <c r="U13" s="28">
        <f>(VLOOKUP(A13,prc_data!A:C,3,FALSE)*N13)/1000000</f>
        <v>12268.910927297655</v>
      </c>
      <c r="V13" s="13">
        <f>(VLOOKUP(A13,prc_data!A:C,3,FALSE)*O13)/1000000</f>
        <v>4907.5643709190626</v>
      </c>
      <c r="W13" s="13">
        <f>(VLOOKUP(A13,prc_data!A:C,3,FALSE)*P13)/1000000</f>
        <v>6134.4554636488274</v>
      </c>
      <c r="X13" s="21">
        <f>(VLOOKUP(A13,prc_data!A:C,3,FALSE)*Q13)/1000000</f>
        <v>7361.346556378593</v>
      </c>
    </row>
    <row r="14" spans="1:24" x14ac:dyDescent="0.25">
      <c r="A14" s="1" t="s">
        <v>22</v>
      </c>
      <c r="B14" s="9">
        <f>VLOOKUP(A14,prc_data!A:C,2,FALSE)</f>
        <v>2.1</v>
      </c>
      <c r="C14" s="5">
        <f>VLOOKUP(A14,indata!A:D,2,FALSE)</f>
        <v>8480</v>
      </c>
      <c r="D14" s="17">
        <v>7</v>
      </c>
      <c r="E14" s="6">
        <v>8</v>
      </c>
      <c r="F14" s="6">
        <v>10</v>
      </c>
      <c r="G14" s="23">
        <f>($D$3*C14*D14)+($E$3*C14*E14)+($F$3*C14*F14)</f>
        <v>69536</v>
      </c>
      <c r="H14" s="6">
        <v>5</v>
      </c>
      <c r="I14" s="6">
        <v>6</v>
      </c>
      <c r="J14" s="6">
        <v>7</v>
      </c>
      <c r="K14" s="18">
        <f>($H$3*C14*H14)+($I$3*C14*I14)+($J$3*C14*J14)</f>
        <v>50032</v>
      </c>
      <c r="L14" s="19">
        <f>D14/$B14</f>
        <v>3.333333333333333</v>
      </c>
      <c r="M14" s="12">
        <f>E14/$B14</f>
        <v>3.8095238095238093</v>
      </c>
      <c r="N14" s="24">
        <f>F14/$B14</f>
        <v>4.7619047619047619</v>
      </c>
      <c r="O14" s="12">
        <f>H14/$B14</f>
        <v>2.3809523809523809</v>
      </c>
      <c r="P14" s="12">
        <f>I14/$B14</f>
        <v>2.8571428571428572</v>
      </c>
      <c r="Q14" s="20">
        <f>J14/$B14</f>
        <v>3.333333333333333</v>
      </c>
      <c r="R14" s="26">
        <f>VLOOKUP(A14,prc_data!A:C,3,FALSE)/1000000</f>
        <v>1284.7056427870248</v>
      </c>
      <c r="S14" s="27">
        <f>(VLOOKUP(A14,prc_data!A:C,3,FALSE)*L14)/1000000</f>
        <v>4282.3521426234156</v>
      </c>
      <c r="T14" s="13">
        <f>(VLOOKUP(A14,prc_data!A:C,3,FALSE)*M14)/1000000</f>
        <v>4894.1167344267606</v>
      </c>
      <c r="U14" s="28">
        <f>(VLOOKUP(A14,prc_data!A:C,3,FALSE)*N14)/1000000</f>
        <v>6117.6459180334514</v>
      </c>
      <c r="V14" s="13">
        <f>(VLOOKUP(A14,prc_data!A:C,3,FALSE)*O14)/1000000</f>
        <v>3058.8229590167257</v>
      </c>
      <c r="W14" s="13">
        <f>(VLOOKUP(A14,prc_data!A:C,3,FALSE)*P14)/1000000</f>
        <v>3670.5875508200706</v>
      </c>
      <c r="X14" s="21">
        <f>(VLOOKUP(A14,prc_data!A:C,3,FALSE)*Q14)/1000000</f>
        <v>4282.3521426234156</v>
      </c>
    </row>
    <row r="15" spans="1:24" x14ac:dyDescent="0.25">
      <c r="A15" s="1" t="s">
        <v>46</v>
      </c>
      <c r="B15" s="9">
        <f>VLOOKUP(A15,prc_data!A:C,2,FALSE)</f>
        <v>5.3295000000000002E-2</v>
      </c>
      <c r="C15" s="5">
        <f>VLOOKUP(A15,indata!A:D,2,FALSE)</f>
        <v>100000</v>
      </c>
      <c r="D15" s="17">
        <v>0.15</v>
      </c>
      <c r="E15" s="6">
        <v>0.2</v>
      </c>
      <c r="F15" s="6">
        <v>0.25</v>
      </c>
      <c r="G15" s="23">
        <f>($D$3*C15*D15)+($E$3*C15*E15)+($F$3*C15*F15)</f>
        <v>19500</v>
      </c>
      <c r="H15" s="6">
        <v>0.12</v>
      </c>
      <c r="I15" s="6">
        <v>0.15</v>
      </c>
      <c r="J15" s="6">
        <v>0.2</v>
      </c>
      <c r="K15" s="18">
        <f>($H$3*C15*H15)+($I$3*C15*I15)+($J$3*C15*J15)</f>
        <v>15300</v>
      </c>
      <c r="L15" s="19">
        <f>D15/$B15</f>
        <v>2.8145229383619474</v>
      </c>
      <c r="M15" s="12">
        <f>E15/$B15</f>
        <v>3.7526972511492636</v>
      </c>
      <c r="N15" s="24">
        <f>F15/$B15</f>
        <v>4.6908715639365797</v>
      </c>
      <c r="O15" s="12">
        <f>H15/$B15</f>
        <v>2.251618350689558</v>
      </c>
      <c r="P15" s="12">
        <f>I15/$B15</f>
        <v>2.8145229383619474</v>
      </c>
      <c r="Q15" s="20">
        <f>J15/$B15</f>
        <v>3.7526972511492636</v>
      </c>
      <c r="R15" s="26">
        <f>VLOOKUP(A15,prc_data!A:C,3,FALSE)/1000000</f>
        <v>739.2177465030843</v>
      </c>
      <c r="S15" s="27">
        <f>(VLOOKUP(A15,prc_data!A:C,3,FALSE)*L15)/1000000</f>
        <v>2080.5453039771583</v>
      </c>
      <c r="T15" s="13">
        <f>(VLOOKUP(A15,prc_data!A:C,3,FALSE)*M15)/1000000</f>
        <v>2774.0604053028774</v>
      </c>
      <c r="U15" s="28">
        <f>(VLOOKUP(A15,prc_data!A:C,3,FALSE)*N15)/1000000</f>
        <v>3467.5755066285974</v>
      </c>
      <c r="V15" s="13">
        <f>(VLOOKUP(A15,prc_data!A:C,3,FALSE)*O15)/1000000</f>
        <v>1664.4362431817265</v>
      </c>
      <c r="W15" s="13">
        <f>(VLOOKUP(A15,prc_data!A:C,3,FALSE)*P15)/1000000</f>
        <v>2080.5453039771583</v>
      </c>
      <c r="X15" s="21">
        <f>(VLOOKUP(A15,prc_data!A:C,3,FALSE)*Q15)/1000000</f>
        <v>2774.0604053028774</v>
      </c>
    </row>
    <row r="16" spans="1:24" x14ac:dyDescent="0.25">
      <c r="A16" s="1" t="s">
        <v>21</v>
      </c>
      <c r="B16" s="9">
        <f>VLOOKUP(A16,prc_data!A:C,2,FALSE)</f>
        <v>1.090355E-2</v>
      </c>
      <c r="C16" s="5">
        <f>VLOOKUP(A16,indata!A:D,2,FALSE)</f>
        <v>29900</v>
      </c>
      <c r="D16" s="17">
        <v>0.05</v>
      </c>
      <c r="E16" s="6">
        <v>7.0000000000000007E-2</v>
      </c>
      <c r="F16" s="6">
        <v>0.1</v>
      </c>
      <c r="G16" s="23">
        <f>($D$3*C16*D16)+($E$3*C16*E16)+($F$3*C16*F16)</f>
        <v>2122.9</v>
      </c>
      <c r="H16" s="6">
        <v>0.03</v>
      </c>
      <c r="I16" s="6">
        <v>0.04</v>
      </c>
      <c r="J16" s="6">
        <v>0.05</v>
      </c>
      <c r="K16" s="18">
        <f>($H$3*C16*H16)+($I$3*C16*I16)+($J$3*C16*J16)</f>
        <v>1166.0999999999999</v>
      </c>
      <c r="L16" s="19">
        <f>D16/$B16</f>
        <v>4.585662467728401</v>
      </c>
      <c r="M16" s="12">
        <f>E16/$B16</f>
        <v>6.4199274548197609</v>
      </c>
      <c r="N16" s="24">
        <f>F16/$B16</f>
        <v>9.1713249354568021</v>
      </c>
      <c r="O16" s="12">
        <f>H16/$B16</f>
        <v>2.7513974806370403</v>
      </c>
      <c r="P16" s="12">
        <f>I16/$B16</f>
        <v>3.6685299741827206</v>
      </c>
      <c r="Q16" s="20">
        <f>J16/$B16</f>
        <v>4.585662467728401</v>
      </c>
      <c r="R16" s="26">
        <f>VLOOKUP(A16,prc_data!A:C,3,FALSE)/1000000</f>
        <v>611.01670030529283</v>
      </c>
      <c r="S16" s="27">
        <f>(VLOOKUP(A16,prc_data!A:C,3,FALSE)*L16)/1000000</f>
        <v>2801.9163497452341</v>
      </c>
      <c r="T16" s="13">
        <f>(VLOOKUP(A16,prc_data!A:C,3,FALSE)*M16)/1000000</f>
        <v>3922.6828896433271</v>
      </c>
      <c r="U16" s="28">
        <f>(VLOOKUP(A16,prc_data!A:C,3,FALSE)*N16)/1000000</f>
        <v>5603.8326994904683</v>
      </c>
      <c r="V16" s="13">
        <f>(VLOOKUP(A16,prc_data!A:C,3,FALSE)*O16)/1000000</f>
        <v>1681.1498098471402</v>
      </c>
      <c r="W16" s="13">
        <f>(VLOOKUP(A16,prc_data!A:C,3,FALSE)*P16)/1000000</f>
        <v>2241.5330797961869</v>
      </c>
      <c r="X16" s="21">
        <f>(VLOOKUP(A16,prc_data!A:C,3,FALSE)*Q16)/1000000</f>
        <v>2801.9163497452341</v>
      </c>
    </row>
    <row r="17" spans="1:24" x14ac:dyDescent="0.25">
      <c r="A17" s="1" t="s">
        <v>27</v>
      </c>
      <c r="B17" s="9">
        <f>VLOOKUP(A17,prc_data!A:C,2,FALSE)</f>
        <v>43.6</v>
      </c>
      <c r="C17" s="5">
        <f>VLOOKUP(A17,indata!A:D,2,FALSE)</f>
        <v>100</v>
      </c>
      <c r="D17" s="17">
        <v>300</v>
      </c>
      <c r="E17" s="6">
        <v>400</v>
      </c>
      <c r="F17" s="6">
        <v>500</v>
      </c>
      <c r="G17" s="23">
        <f>($D$3*C17*D17)+($E$3*C17*E17)+($F$3*C17*F17)</f>
        <v>39000</v>
      </c>
      <c r="H17" s="6">
        <v>200</v>
      </c>
      <c r="I17" s="6">
        <v>250</v>
      </c>
      <c r="J17" s="6">
        <v>300</v>
      </c>
      <c r="K17" s="18">
        <f>($H$3*C17*H17)+($I$3*C17*I17)+($J$3*C17*J17)</f>
        <v>24500</v>
      </c>
      <c r="L17" s="19">
        <f>D17/$B17</f>
        <v>6.8807339449541285</v>
      </c>
      <c r="M17" s="12">
        <f>E17/$B17</f>
        <v>9.1743119266055047</v>
      </c>
      <c r="N17" s="24">
        <f>F17/$B17</f>
        <v>11.467889908256881</v>
      </c>
      <c r="O17" s="12">
        <f>H17/$B17</f>
        <v>4.5871559633027523</v>
      </c>
      <c r="P17" s="12">
        <f>I17/$B17</f>
        <v>5.7339449541284404</v>
      </c>
      <c r="Q17" s="20">
        <f>J17/$B17</f>
        <v>6.8807339449541285</v>
      </c>
      <c r="R17" s="26">
        <f>VLOOKUP(A17,prc_data!A:C,3,FALSE)/1000000</f>
        <v>443.29064046211494</v>
      </c>
      <c r="S17" s="27">
        <f>(VLOOKUP(A17,prc_data!A:C,3,FALSE)*L17)/1000000</f>
        <v>3050.1649573081304</v>
      </c>
      <c r="T17" s="13">
        <f>(VLOOKUP(A17,prc_data!A:C,3,FALSE)*M17)/1000000</f>
        <v>4066.8866097441737</v>
      </c>
      <c r="U17" s="28">
        <f>(VLOOKUP(A17,prc_data!A:C,3,FALSE)*N17)/1000000</f>
        <v>5083.608262180217</v>
      </c>
      <c r="V17" s="13">
        <f>(VLOOKUP(A17,prc_data!A:C,3,FALSE)*O17)/1000000</f>
        <v>2033.4433048720869</v>
      </c>
      <c r="W17" s="13">
        <f>(VLOOKUP(A17,prc_data!A:C,3,FALSE)*P17)/1000000</f>
        <v>2541.8041310901085</v>
      </c>
      <c r="X17" s="21">
        <f>(VLOOKUP(A17,prc_data!A:C,3,FALSE)*Q17)/1000000</f>
        <v>3050.1649573081304</v>
      </c>
    </row>
    <row r="18" spans="1:24" x14ac:dyDescent="0.25">
      <c r="A18" s="1" t="s">
        <v>28</v>
      </c>
      <c r="B18" s="9">
        <f>VLOOKUP(A18,prc_data!A:C,2,FALSE)</f>
        <v>0.36030600000000002</v>
      </c>
      <c r="C18" s="5">
        <f>VLOOKUP(A18,indata!A:D,2,FALSE)</f>
        <v>20000</v>
      </c>
      <c r="D18" s="17">
        <v>1</v>
      </c>
      <c r="E18" s="6">
        <v>1.5</v>
      </c>
      <c r="F18" s="6">
        <v>2</v>
      </c>
      <c r="G18" s="23">
        <f>($D$3*C18*D18)+($E$3*C18*E18)+($F$3*C18*F18)</f>
        <v>29000</v>
      </c>
      <c r="H18" s="6">
        <v>0.8</v>
      </c>
      <c r="I18" s="6">
        <v>0.9</v>
      </c>
      <c r="J18" s="6">
        <v>1</v>
      </c>
      <c r="K18" s="18">
        <f>($H$3*C18*H18)+($I$3*C18*I18)+($J$3*C18*J18)</f>
        <v>17800</v>
      </c>
      <c r="L18" s="19">
        <f>D18/$B18</f>
        <v>2.7754186719066571</v>
      </c>
      <c r="M18" s="12">
        <f>E18/$B18</f>
        <v>4.1631280078599859</v>
      </c>
      <c r="N18" s="24">
        <f>F18/$B18</f>
        <v>5.5508373438133143</v>
      </c>
      <c r="O18" s="12">
        <f>H18/$B18</f>
        <v>2.2203349375253256</v>
      </c>
      <c r="P18" s="12">
        <f>I18/$B18</f>
        <v>2.4978768047159914</v>
      </c>
      <c r="Q18" s="20">
        <f>J18/$B18</f>
        <v>2.7754186719066571</v>
      </c>
      <c r="R18" s="26">
        <f>VLOOKUP(A18,prc_data!A:C,3,FALSE)/1000000</f>
        <v>228.33628989100157</v>
      </c>
      <c r="S18" s="27">
        <f>(VLOOKUP(A18,prc_data!A:C,3,FALSE)*L18)/1000000</f>
        <v>633.72880243737711</v>
      </c>
      <c r="T18" s="13">
        <f>(VLOOKUP(A18,prc_data!A:C,3,FALSE)*M18)/1000000</f>
        <v>950.59320365606573</v>
      </c>
      <c r="U18" s="28">
        <f>(VLOOKUP(A18,prc_data!A:C,3,FALSE)*N18)/1000000</f>
        <v>1267.4576048747542</v>
      </c>
      <c r="V18" s="13">
        <f>(VLOOKUP(A18,prc_data!A:C,3,FALSE)*O18)/1000000</f>
        <v>506.98304194990163</v>
      </c>
      <c r="W18" s="13">
        <f>(VLOOKUP(A18,prc_data!A:C,3,FALSE)*P18)/1000000</f>
        <v>570.35592219363934</v>
      </c>
      <c r="X18" s="21">
        <f>(VLOOKUP(A18,prc_data!A:C,3,FALSE)*Q18)/1000000</f>
        <v>633.72880243737711</v>
      </c>
    </row>
    <row r="19" spans="1:24" x14ac:dyDescent="0.25">
      <c r="A19" s="1" t="s">
        <v>16</v>
      </c>
      <c r="B19" s="9">
        <f>VLOOKUP(A19,prc_data!A:C,2,FALSE)</f>
        <v>0.29059200000000002</v>
      </c>
      <c r="C19" s="5">
        <f>VLOOKUP(A19,indata!A:D,2,FALSE)</f>
        <v>50000</v>
      </c>
      <c r="D19" s="17">
        <v>2.5</v>
      </c>
      <c r="E19" s="6">
        <v>5</v>
      </c>
      <c r="F19" s="6">
        <v>7.5</v>
      </c>
      <c r="G19" s="23">
        <f>($D$3*C19*D19)+($E$3*C19*E19)+($F$3*C19*F19)</f>
        <v>237500</v>
      </c>
      <c r="H19" s="6">
        <v>2</v>
      </c>
      <c r="I19" s="6">
        <v>4</v>
      </c>
      <c r="J19" s="6">
        <v>6</v>
      </c>
      <c r="K19" s="18">
        <f>($H$3*C19*H19)+($I$3*C19*I19)+($J$3*C19*J19)</f>
        <v>190000</v>
      </c>
      <c r="L19" s="19">
        <f>D19/$B19</f>
        <v>8.6031274088756735</v>
      </c>
      <c r="M19" s="12">
        <f>E19/$B19</f>
        <v>17.206254817751347</v>
      </c>
      <c r="N19" s="24">
        <f>F19/$B19</f>
        <v>25.809382226627022</v>
      </c>
      <c r="O19" s="12">
        <f>H19/$B19</f>
        <v>6.882501927100539</v>
      </c>
      <c r="P19" s="12">
        <f>I19/$B19</f>
        <v>13.765003854201078</v>
      </c>
      <c r="Q19" s="20">
        <f>J19/$B19</f>
        <v>20.647505781301618</v>
      </c>
      <c r="R19" s="26">
        <f>VLOOKUP(A19,prc_data!A:C,3,FALSE)/1000000</f>
        <v>226.06942176525698</v>
      </c>
      <c r="S19" s="27">
        <f>(VLOOKUP(A19,prc_data!A:C,3,FALSE)*L19)/1000000</f>
        <v>1944.904038697357</v>
      </c>
      <c r="T19" s="13">
        <f>(VLOOKUP(A19,prc_data!A:C,3,FALSE)*M19)/1000000</f>
        <v>3889.808077394714</v>
      </c>
      <c r="U19" s="28">
        <f>(VLOOKUP(A19,prc_data!A:C,3,FALSE)*N19)/1000000</f>
        <v>5834.7121160920715</v>
      </c>
      <c r="V19" s="13">
        <f>(VLOOKUP(A19,prc_data!A:C,3,FALSE)*O19)/1000000</f>
        <v>1555.9232309578858</v>
      </c>
      <c r="W19" s="13">
        <f>(VLOOKUP(A19,prc_data!A:C,3,FALSE)*P19)/1000000</f>
        <v>3111.8464619157717</v>
      </c>
      <c r="X19" s="21">
        <f>(VLOOKUP(A19,prc_data!A:C,3,FALSE)*Q19)/1000000</f>
        <v>4667.7696928736568</v>
      </c>
    </row>
    <row r="20" spans="1:24" x14ac:dyDescent="0.25">
      <c r="A20" s="1" t="s">
        <v>17</v>
      </c>
      <c r="B20" s="9">
        <f>VLOOKUP(A20,prc_data!A:C,2,FALSE)</f>
        <v>0.28200199999999997</v>
      </c>
      <c r="C20" s="5">
        <f>VLOOKUP(A20,indata!A:D,2,FALSE)</f>
        <v>50210</v>
      </c>
      <c r="D20" s="17">
        <v>2.5</v>
      </c>
      <c r="E20" s="6">
        <v>5</v>
      </c>
      <c r="F20" s="6">
        <v>7.5</v>
      </c>
      <c r="G20" s="23">
        <f>($D$3*C20*D20)+($E$3*C20*E20)+($F$3*C20*F20)</f>
        <v>238497.5</v>
      </c>
      <c r="H20" s="6">
        <v>2</v>
      </c>
      <c r="I20" s="6">
        <v>4</v>
      </c>
      <c r="J20" s="6">
        <v>6</v>
      </c>
      <c r="K20" s="18">
        <f>($H$3*C20*H20)+($I$3*C20*I20)+($J$3*C20*J20)</f>
        <v>190798</v>
      </c>
      <c r="L20" s="19">
        <f>D20/$B20</f>
        <v>8.8651853532953666</v>
      </c>
      <c r="M20" s="12">
        <f>E20/$B20</f>
        <v>17.730370706590733</v>
      </c>
      <c r="N20" s="24">
        <f>F20/$B20</f>
        <v>26.595556059886103</v>
      </c>
      <c r="O20" s="12">
        <f>H20/$B20</f>
        <v>7.0921482826362938</v>
      </c>
      <c r="P20" s="12">
        <f>I20/$B20</f>
        <v>14.184296565272588</v>
      </c>
      <c r="Q20" s="20">
        <f>J20/$B20</f>
        <v>21.276444847908881</v>
      </c>
      <c r="R20" s="26">
        <f>VLOOKUP(A20,prc_data!A:C,3,FALSE)/1000000</f>
        <v>222.17407946513714</v>
      </c>
      <c r="S20" s="27">
        <f>(VLOOKUP(A20,prc_data!A:C,3,FALSE)*L20)/1000000</f>
        <v>1969.6143951562146</v>
      </c>
      <c r="T20" s="13">
        <f>(VLOOKUP(A20,prc_data!A:C,3,FALSE)*M20)/1000000</f>
        <v>3939.2287903124293</v>
      </c>
      <c r="U20" s="28">
        <f>(VLOOKUP(A20,prc_data!A:C,3,FALSE)*N20)/1000000</f>
        <v>5908.8431854686451</v>
      </c>
      <c r="V20" s="13">
        <f>(VLOOKUP(A20,prc_data!A:C,3,FALSE)*O20)/1000000</f>
        <v>1575.6915161249719</v>
      </c>
      <c r="W20" s="13">
        <f>(VLOOKUP(A20,prc_data!A:C,3,FALSE)*P20)/1000000</f>
        <v>3151.3830322499439</v>
      </c>
      <c r="X20" s="21">
        <f>(VLOOKUP(A20,prc_data!A:C,3,FALSE)*Q20)/1000000</f>
        <v>4727.074548374916</v>
      </c>
    </row>
    <row r="21" spans="1:24" x14ac:dyDescent="0.25">
      <c r="A21" s="1" t="s">
        <v>26</v>
      </c>
      <c r="B21" s="9">
        <f>VLOOKUP(A21,prc_data!A:C,2,FALSE)</f>
        <v>0.44386199999999998</v>
      </c>
      <c r="C21" s="5">
        <f>VLOOKUP(A21,indata!A:D,2,FALSE)</f>
        <v>23700</v>
      </c>
      <c r="D21" s="17">
        <v>1</v>
      </c>
      <c r="E21" s="6">
        <v>1.5</v>
      </c>
      <c r="F21" s="6">
        <v>2</v>
      </c>
      <c r="G21" s="23">
        <f>($D$3*C21*D21)+($E$3*C21*E21)+($F$3*C21*F21)</f>
        <v>34365</v>
      </c>
      <c r="H21" s="6">
        <v>0.8</v>
      </c>
      <c r="I21" s="6">
        <v>0.9</v>
      </c>
      <c r="J21" s="6">
        <v>1</v>
      </c>
      <c r="K21" s="18">
        <f>($H$3*C21*H21)+($I$3*C21*I21)+($J$3*C21*J21)</f>
        <v>21093</v>
      </c>
      <c r="L21" s="19">
        <f>D21/$B21</f>
        <v>2.2529524942437065</v>
      </c>
      <c r="M21" s="12">
        <f>E21/$B21</f>
        <v>3.3794287413655599</v>
      </c>
      <c r="N21" s="24">
        <f>F21/$B21</f>
        <v>4.5059049884874129</v>
      </c>
      <c r="O21" s="12">
        <f>H21/$B21</f>
        <v>1.8023619953949652</v>
      </c>
      <c r="P21" s="12">
        <f>I21/$B21</f>
        <v>2.027657244819336</v>
      </c>
      <c r="Q21" s="20">
        <f>J21/$B21</f>
        <v>2.2529524942437065</v>
      </c>
      <c r="R21" s="26">
        <f>VLOOKUP(A21,prc_data!A:C,3,FALSE)/1000000</f>
        <v>186.2100173506654</v>
      </c>
      <c r="S21" s="27">
        <f>(VLOOKUP(A21,prc_data!A:C,3,FALSE)*L21)/1000000</f>
        <v>419.52232304334547</v>
      </c>
      <c r="T21" s="13">
        <f>(VLOOKUP(A21,prc_data!A:C,3,FALSE)*M21)/1000000</f>
        <v>629.28348456501817</v>
      </c>
      <c r="U21" s="28">
        <f>(VLOOKUP(A21,prc_data!A:C,3,FALSE)*N21)/1000000</f>
        <v>839.04464608669093</v>
      </c>
      <c r="V21" s="13">
        <f>(VLOOKUP(A21,prc_data!A:C,3,FALSE)*O21)/1000000</f>
        <v>335.61785843467635</v>
      </c>
      <c r="W21" s="13">
        <f>(VLOOKUP(A21,prc_data!A:C,3,FALSE)*P21)/1000000</f>
        <v>377.57009073901094</v>
      </c>
      <c r="X21" s="21">
        <f>(VLOOKUP(A21,prc_data!A:C,3,FALSE)*Q21)/1000000</f>
        <v>419.52232304334547</v>
      </c>
    </row>
    <row r="22" spans="1:24" x14ac:dyDescent="0.25">
      <c r="A22" s="1" t="s">
        <v>41</v>
      </c>
      <c r="B22" s="9">
        <f>VLOOKUP(A22,prc_data!A:C,2,FALSE)</f>
        <v>1.079097E-2</v>
      </c>
      <c r="C22" s="5">
        <f>VLOOKUP(A22,indata!A:D,2,FALSE)</f>
        <v>1000000</v>
      </c>
      <c r="D22" s="17">
        <v>0.05</v>
      </c>
      <c r="E22" s="6">
        <v>0.08</v>
      </c>
      <c r="F22" s="6">
        <v>0.1</v>
      </c>
      <c r="G22" s="23">
        <f>($D$3*C22*D22)+($E$3*C22*E22)+($F$3*C22*F22)</f>
        <v>74000</v>
      </c>
      <c r="H22" s="6">
        <v>0.03</v>
      </c>
      <c r="I22" s="6">
        <v>0.04</v>
      </c>
      <c r="J22" s="6">
        <v>0.05</v>
      </c>
      <c r="K22" s="18">
        <f>($H$3*C22*H22)+($I$3*C22*I22)+($J$3*C22*J22)</f>
        <v>39000</v>
      </c>
      <c r="L22" s="19">
        <f>D22/$B22</f>
        <v>4.6335037536013912</v>
      </c>
      <c r="M22" s="12">
        <f>E22/$B22</f>
        <v>7.4136060057622251</v>
      </c>
      <c r="N22" s="24">
        <f>F22/$B22</f>
        <v>9.2670075072027824</v>
      </c>
      <c r="O22" s="12">
        <f>H22/$B22</f>
        <v>2.7801022521608343</v>
      </c>
      <c r="P22" s="12">
        <f>I22/$B22</f>
        <v>3.7068030028811125</v>
      </c>
      <c r="Q22" s="20">
        <f>J22/$B22</f>
        <v>4.6335037536013912</v>
      </c>
      <c r="R22" s="26">
        <f>VLOOKUP(A22,prc_data!A:C,3,FALSE)/1000000</f>
        <v>114.64089483767584</v>
      </c>
      <c r="S22" s="27">
        <f>(VLOOKUP(A22,prc_data!A:C,3,FALSE)*L22)/1000000</f>
        <v>531.18901654659339</v>
      </c>
      <c r="T22" s="13">
        <f>(VLOOKUP(A22,prc_data!A:C,3,FALSE)*M22)/1000000</f>
        <v>849.90242647454932</v>
      </c>
      <c r="U22" s="28">
        <f>(VLOOKUP(A22,prc_data!A:C,3,FALSE)*N22)/1000000</f>
        <v>1062.3780330931868</v>
      </c>
      <c r="V22" s="13">
        <f>(VLOOKUP(A22,prc_data!A:C,3,FALSE)*O22)/1000000</f>
        <v>318.71340992795598</v>
      </c>
      <c r="W22" s="13">
        <f>(VLOOKUP(A22,prc_data!A:C,3,FALSE)*P22)/1000000</f>
        <v>424.95121323727466</v>
      </c>
      <c r="X22" s="21">
        <f>(VLOOKUP(A22,prc_data!A:C,3,FALSE)*Q22)/1000000</f>
        <v>531.18901654659339</v>
      </c>
    </row>
    <row r="23" spans="1:24" x14ac:dyDescent="0.25">
      <c r="A23" s="1" t="s">
        <v>25</v>
      </c>
      <c r="B23" s="9">
        <f>VLOOKUP(A23,prc_data!A:C,2,FALSE)</f>
        <v>0.51829400000000003</v>
      </c>
      <c r="C23" s="5">
        <f>VLOOKUP(A23,indata!A:D,2,FALSE)</f>
        <v>2000000</v>
      </c>
      <c r="D23" s="17">
        <v>3</v>
      </c>
      <c r="E23" s="6">
        <v>4</v>
      </c>
      <c r="F23" s="6">
        <v>5</v>
      </c>
      <c r="G23" s="23">
        <f>($D$3*C23*D23)+($E$3*C23*E23)+($F$3*C23*F23)</f>
        <v>7800000</v>
      </c>
      <c r="H23" s="6">
        <v>2</v>
      </c>
      <c r="I23" s="6">
        <v>3</v>
      </c>
      <c r="J23" s="6">
        <v>4</v>
      </c>
      <c r="K23" s="18">
        <f>($H$3*C23*H23)+($I$3*C23*I23)+($J$3*C23*J23)</f>
        <v>5800000</v>
      </c>
      <c r="L23" s="19">
        <f>D23/$B23</f>
        <v>5.7882205852276893</v>
      </c>
      <c r="M23" s="12">
        <f>E23/$B23</f>
        <v>7.7176274469702522</v>
      </c>
      <c r="N23" s="24">
        <f>F23/$B23</f>
        <v>9.647034308712815</v>
      </c>
      <c r="O23" s="12">
        <f>H23/$B23</f>
        <v>3.8588137234851261</v>
      </c>
      <c r="P23" s="12">
        <f>I23/$B23</f>
        <v>5.7882205852276893</v>
      </c>
      <c r="Q23" s="20">
        <f>J23/$B23</f>
        <v>7.7176274469702522</v>
      </c>
      <c r="R23" s="26">
        <f>VLOOKUP(A23,prc_data!A:C,3,FALSE)/1000000</f>
        <v>79.814392836957182</v>
      </c>
      <c r="S23" s="27">
        <f>(VLOOKUP(A23,prc_data!A:C,3,FALSE)*L23)/1000000</f>
        <v>461.98331161632501</v>
      </c>
      <c r="T23" s="13">
        <f>(VLOOKUP(A23,prc_data!A:C,3,FALSE)*M23)/1000000</f>
        <v>615.97774882176657</v>
      </c>
      <c r="U23" s="28">
        <f>(VLOOKUP(A23,prc_data!A:C,3,FALSE)*N23)/1000000</f>
        <v>769.97218602720829</v>
      </c>
      <c r="V23" s="13">
        <f>(VLOOKUP(A23,prc_data!A:C,3,FALSE)*O23)/1000000</f>
        <v>307.98887441088328</v>
      </c>
      <c r="W23" s="13">
        <f>(VLOOKUP(A23,prc_data!A:C,3,FALSE)*P23)/1000000</f>
        <v>461.98331161632501</v>
      </c>
      <c r="X23" s="21">
        <f>(VLOOKUP(A23,prc_data!A:C,3,FALSE)*Q23)/1000000</f>
        <v>615.97774882176657</v>
      </c>
    </row>
    <row r="24" spans="1:24" x14ac:dyDescent="0.25">
      <c r="A24" s="1" t="s">
        <v>15</v>
      </c>
      <c r="B24" s="9">
        <f>VLOOKUP(A24,prc_data!A:C,2,FALSE)</f>
        <v>8.3562999999999998E-2</v>
      </c>
      <c r="C24" s="5">
        <f>VLOOKUP(A24,indata!A:D,2,FALSE)</f>
        <v>200000</v>
      </c>
      <c r="D24" s="17">
        <v>0.8</v>
      </c>
      <c r="E24" s="6">
        <v>1.2</v>
      </c>
      <c r="F24" s="6">
        <v>1.6</v>
      </c>
      <c r="G24" s="23">
        <f>($D$3*C24*D24)+($E$3*C24*E24)+($F$3*C24*F24)</f>
        <v>232000</v>
      </c>
      <c r="H24" s="6">
        <v>0.4</v>
      </c>
      <c r="I24" s="6">
        <v>0.6</v>
      </c>
      <c r="J24" s="6">
        <v>0.8</v>
      </c>
      <c r="K24" s="18">
        <f>($H$3*C24*H24)+($I$3*C24*I24)+($J$3*C24*J24)</f>
        <v>116000</v>
      </c>
      <c r="L24" s="19">
        <f>D24/$B24</f>
        <v>9.5736151167382708</v>
      </c>
      <c r="M24" s="12">
        <f>E24/$B24</f>
        <v>14.360422675107404</v>
      </c>
      <c r="N24" s="24">
        <f>F24/$B24</f>
        <v>19.147230233476542</v>
      </c>
      <c r="O24" s="12">
        <f>H24/$B24</f>
        <v>4.7868075583691354</v>
      </c>
      <c r="P24" s="12">
        <f>I24/$B24</f>
        <v>7.1802113375537022</v>
      </c>
      <c r="Q24" s="20">
        <f>J24/$B24</f>
        <v>9.5736151167382708</v>
      </c>
      <c r="R24" s="26">
        <f>VLOOKUP(A24,prc_data!A:C,3,FALSE)/1000000</f>
        <v>32.886011607775686</v>
      </c>
      <c r="S24" s="27">
        <f>(VLOOKUP(A24,prc_data!A:C,3,FALSE)*L24)/1000000</f>
        <v>314.83801785743157</v>
      </c>
      <c r="T24" s="13">
        <f>(VLOOKUP(A24,prc_data!A:C,3,FALSE)*M24)/1000000</f>
        <v>472.25702678614732</v>
      </c>
      <c r="U24" s="28">
        <f>(VLOOKUP(A24,prc_data!A:C,3,FALSE)*N24)/1000000</f>
        <v>629.67603571486313</v>
      </c>
      <c r="V24" s="13">
        <f>(VLOOKUP(A24,prc_data!A:C,3,FALSE)*O24)/1000000</f>
        <v>157.41900892871578</v>
      </c>
      <c r="W24" s="13">
        <f>(VLOOKUP(A24,prc_data!A:C,3,FALSE)*P24)/1000000</f>
        <v>236.12851339307366</v>
      </c>
      <c r="X24" s="21">
        <f>(VLOOKUP(A24,prc_data!A:C,3,FALSE)*Q24)/1000000</f>
        <v>314.83801785743157</v>
      </c>
    </row>
    <row r="25" spans="1:24" x14ac:dyDescent="0.25">
      <c r="A25" s="1" t="s">
        <v>29</v>
      </c>
      <c r="B25" s="9">
        <f>VLOOKUP(A25,prc_data!A:C,2,FALSE)</f>
        <v>2.7347679999999999E-2</v>
      </c>
      <c r="C25" s="5">
        <f>VLOOKUP(A25,indata!A:D,2,FALSE)</f>
        <v>134750</v>
      </c>
      <c r="D25" s="17">
        <v>0.1</v>
      </c>
      <c r="E25" s="6">
        <v>0.15</v>
      </c>
      <c r="F25" s="6">
        <v>0.2</v>
      </c>
      <c r="G25" s="23">
        <f>($D$3*C25*D25)+($E$3*C25*E25)+($F$3*C25*F25)</f>
        <v>19538.75</v>
      </c>
      <c r="H25" s="6">
        <v>0.05</v>
      </c>
      <c r="I25" s="6">
        <v>0.08</v>
      </c>
      <c r="J25" s="6">
        <v>0.12</v>
      </c>
      <c r="K25" s="18">
        <f>($H$3*C25*H25)+($I$3*C25*I25)+($J$3*C25*J25)</f>
        <v>10780</v>
      </c>
      <c r="L25" s="19">
        <f>D25/$B25</f>
        <v>3.6566173072085095</v>
      </c>
      <c r="M25" s="12">
        <f>E25/$B25</f>
        <v>5.4849259608127632</v>
      </c>
      <c r="N25" s="24">
        <f>F25/$B25</f>
        <v>7.3132346144170191</v>
      </c>
      <c r="O25" s="12">
        <f>H25/$B25</f>
        <v>1.8283086536042548</v>
      </c>
      <c r="P25" s="12">
        <f>I25/$B25</f>
        <v>2.9252938457668076</v>
      </c>
      <c r="Q25" s="20">
        <f>J25/$B25</f>
        <v>4.3879407686502105</v>
      </c>
      <c r="R25" s="26">
        <f>VLOOKUP(A25,prc_data!A:C,3,FALSE)/1000000</f>
        <v>24.075861812367293</v>
      </c>
      <c r="S25" s="27">
        <f>(VLOOKUP(A25,prc_data!A:C,3,FALSE)*L25)/1000000</f>
        <v>88.036212989062676</v>
      </c>
      <c r="T25" s="13">
        <f>(VLOOKUP(A25,prc_data!A:C,3,FALSE)*M25)/1000000</f>
        <v>132.05431948359401</v>
      </c>
      <c r="U25" s="28">
        <f>(VLOOKUP(A25,prc_data!A:C,3,FALSE)*N25)/1000000</f>
        <v>176.07242597812535</v>
      </c>
      <c r="V25" s="13">
        <f>(VLOOKUP(A25,prc_data!A:C,3,FALSE)*O25)/1000000</f>
        <v>44.018106494531338</v>
      </c>
      <c r="W25" s="13">
        <f>(VLOOKUP(A25,prc_data!A:C,3,FALSE)*P25)/1000000</f>
        <v>70.428970391250147</v>
      </c>
      <c r="X25" s="21">
        <f>(VLOOKUP(A25,prc_data!A:C,3,FALSE)*Q25)/1000000</f>
        <v>105.64345558687521</v>
      </c>
    </row>
    <row r="26" spans="1:24" x14ac:dyDescent="0.25">
      <c r="A26" s="1" t="s">
        <v>30</v>
      </c>
      <c r="B26" s="9">
        <f>VLOOKUP(A26,prc_data!A:C,2,FALSE)</f>
        <v>6.8381400000000004E-3</v>
      </c>
      <c r="C26" s="5">
        <f>VLOOKUP(A26,indata!A:D,2,FALSE)</f>
        <v>822134</v>
      </c>
      <c r="D26" s="17">
        <v>0.01</v>
      </c>
      <c r="E26" s="6">
        <v>0.03</v>
      </c>
      <c r="F26" s="6">
        <v>0.05</v>
      </c>
      <c r="G26" s="23">
        <f>($D$3*C26*D26)+($E$3*C26*E26)+($F$3*C26*F26)</f>
        <v>23019.752</v>
      </c>
      <c r="H26" s="6">
        <v>0.01</v>
      </c>
      <c r="I26" s="6">
        <v>0.02</v>
      </c>
      <c r="J26" s="6">
        <v>0.03</v>
      </c>
      <c r="K26" s="18">
        <f>($H$3*C26*H26)+($I$3*C26*I26)+($J$3*C26*J26)</f>
        <v>15620.545999999998</v>
      </c>
      <c r="L26" s="19">
        <f>D26/$B26</f>
        <v>1.4623859704539539</v>
      </c>
      <c r="M26" s="12">
        <f>E26/$B26</f>
        <v>4.3871579113618608</v>
      </c>
      <c r="N26" s="24">
        <f>F26/$B26</f>
        <v>7.3119298522697695</v>
      </c>
      <c r="O26" s="12">
        <f>H26/$B26</f>
        <v>1.4623859704539539</v>
      </c>
      <c r="P26" s="12">
        <f>I26/$B26</f>
        <v>2.9247719409079078</v>
      </c>
      <c r="Q26" s="20">
        <f>J26/$B26</f>
        <v>4.3871579113618608</v>
      </c>
      <c r="R26" s="26">
        <f>VLOOKUP(A26,prc_data!A:C,3,FALSE)/1000000</f>
        <v>21.873906790471416</v>
      </c>
      <c r="S26" s="27">
        <f>(VLOOKUP(A26,prc_data!A:C,3,FALSE)*L26)/1000000</f>
        <v>31.988094409402873</v>
      </c>
      <c r="T26" s="13">
        <f>(VLOOKUP(A26,prc_data!A:C,3,FALSE)*M26)/1000000</f>
        <v>95.9642832282086</v>
      </c>
      <c r="U26" s="28">
        <f>(VLOOKUP(A26,prc_data!A:C,3,FALSE)*N26)/1000000</f>
        <v>159.94047204701437</v>
      </c>
      <c r="V26" s="13">
        <f>(VLOOKUP(A26,prc_data!A:C,3,FALSE)*O26)/1000000</f>
        <v>31.988094409402873</v>
      </c>
      <c r="W26" s="13">
        <f>(VLOOKUP(A26,prc_data!A:C,3,FALSE)*P26)/1000000</f>
        <v>63.976188818805745</v>
      </c>
      <c r="X26" s="21">
        <f>(VLOOKUP(A26,prc_data!A:C,3,FALSE)*Q26)/1000000</f>
        <v>95.9642832282086</v>
      </c>
    </row>
    <row r="27" spans="1:24" x14ac:dyDescent="0.25">
      <c r="A27" s="1" t="s">
        <v>24</v>
      </c>
      <c r="B27" s="9">
        <f>VLOOKUP(A27,prc_data!A:C,2,FALSE)</f>
        <v>1.1100000000000001</v>
      </c>
      <c r="C27" s="5">
        <f>VLOOKUP(A27,indata!A:D,2,FALSE)</f>
        <v>1600</v>
      </c>
      <c r="D27" s="17">
        <v>3</v>
      </c>
      <c r="E27" s="6">
        <v>4</v>
      </c>
      <c r="F27" s="6">
        <v>5</v>
      </c>
      <c r="G27" s="23">
        <f>($D$3*C27*D27)+($E$3*C27*E27)+($F$3*C27*F27)</f>
        <v>6240</v>
      </c>
      <c r="H27" s="6">
        <v>2</v>
      </c>
      <c r="I27" s="6">
        <v>3</v>
      </c>
      <c r="J27" s="6">
        <v>4</v>
      </c>
      <c r="K27" s="18">
        <f>($H$3*C27*H27)+($I$3*C27*I27)+($J$3*C27*J27)</f>
        <v>4640</v>
      </c>
      <c r="L27" s="19">
        <f>D27/$B27</f>
        <v>2.7027027027027026</v>
      </c>
      <c r="M27" s="12">
        <f>E27/$B27</f>
        <v>3.6036036036036032</v>
      </c>
      <c r="N27" s="24">
        <f>F27/$B27</f>
        <v>4.5045045045045038</v>
      </c>
      <c r="O27" s="12">
        <f>H27/$B27</f>
        <v>1.8018018018018016</v>
      </c>
      <c r="P27" s="12">
        <f>I27/$B27</f>
        <v>2.7027027027027026</v>
      </c>
      <c r="Q27" s="20">
        <f>J27/$B27</f>
        <v>3.6036036036036032</v>
      </c>
      <c r="R27" s="26">
        <f>VLOOKUP(A27,prc_data!A:C,3,FALSE)/1000000</f>
        <v>8.6130864488932755</v>
      </c>
      <c r="S27" s="27">
        <f>(VLOOKUP(A27,prc_data!A:C,3,FALSE)*L27)/1000000</f>
        <v>23.27861202403588</v>
      </c>
      <c r="T27" s="13">
        <f>(VLOOKUP(A27,prc_data!A:C,3,FALSE)*M27)/1000000</f>
        <v>31.038149365381166</v>
      </c>
      <c r="U27" s="28">
        <f>(VLOOKUP(A27,prc_data!A:C,3,FALSE)*N27)/1000000</f>
        <v>38.797686706726459</v>
      </c>
      <c r="V27" s="13">
        <f>(VLOOKUP(A27,prc_data!A:C,3,FALSE)*O27)/1000000</f>
        <v>15.519074682690583</v>
      </c>
      <c r="W27" s="13">
        <f>(VLOOKUP(A27,prc_data!A:C,3,FALSE)*P27)/1000000</f>
        <v>23.27861202403588</v>
      </c>
      <c r="X27" s="21">
        <f>(VLOOKUP(A27,prc_data!A:C,3,FALSE)*Q27)/1000000</f>
        <v>31.038149365381166</v>
      </c>
    </row>
    <row r="28" spans="1:24" x14ac:dyDescent="0.25">
      <c r="A28" s="1" t="s">
        <v>36</v>
      </c>
      <c r="B28" s="9">
        <f>VLOOKUP(A28,prc_data!A:C,2,FALSE)</f>
        <v>1.8697510000000001E-2</v>
      </c>
      <c r="C28" s="5">
        <f>VLOOKUP(A28,indata!A:D,2,FALSE)</f>
        <v>50000</v>
      </c>
    </row>
    <row r="29" spans="1:24" x14ac:dyDescent="0.25">
      <c r="A29" s="1" t="s">
        <v>31</v>
      </c>
      <c r="B29" s="9">
        <f>VLOOKUP(A29,prc_data!A:C,2,FALSE)</f>
        <v>8.0881999999999996E-2</v>
      </c>
      <c r="C29" s="5">
        <f>VLOOKUP(A29,indata!A:D,2,FALSE)</f>
        <v>3200</v>
      </c>
    </row>
    <row r="30" spans="1:24" x14ac:dyDescent="0.25">
      <c r="A30" s="1" t="s">
        <v>32</v>
      </c>
      <c r="B30" s="9">
        <f>VLOOKUP(A30,prc_data!A:C,2,FALSE)</f>
        <v>0.85531599999999997</v>
      </c>
      <c r="C30" s="5">
        <f>VLOOKUP(A30,indata!A:D,2,FALSE)</f>
        <v>3470</v>
      </c>
    </row>
    <row r="31" spans="1:24" x14ac:dyDescent="0.25">
      <c r="A31" s="1" t="s">
        <v>34</v>
      </c>
      <c r="B31" s="9">
        <f>VLOOKUP(A31,prc_data!A:C,2,FALSE)</f>
        <v>7.6097000000000003E-4</v>
      </c>
      <c r="C31" s="5">
        <f>VLOOKUP(A31,indata!A:D,2,FALSE)</f>
        <v>5300000</v>
      </c>
    </row>
    <row r="32" spans="1:24" x14ac:dyDescent="0.25">
      <c r="A32" s="1" t="s">
        <v>35</v>
      </c>
      <c r="B32" s="9">
        <f>VLOOKUP(A32,prc_data!A:C,2,FALSE)</f>
        <v>3.8515349999999997E-2</v>
      </c>
      <c r="C32" s="5">
        <f>VLOOKUP(A32,indata!A:D,2,FALSE)</f>
        <v>100000</v>
      </c>
    </row>
    <row r="33" spans="1:3" x14ac:dyDescent="0.25">
      <c r="A33" s="1" t="s">
        <v>37</v>
      </c>
      <c r="B33" s="9">
        <f>VLOOKUP(A33,prc_data!A:C,2,FALSE)</f>
        <v>6.1093299999999996E-3</v>
      </c>
      <c r="C33" s="5">
        <f>VLOOKUP(A33,indata!A:D,2,FALSE)</f>
        <v>124000</v>
      </c>
    </row>
    <row r="34" spans="1:3" x14ac:dyDescent="0.25">
      <c r="A34" s="1" t="s">
        <v>39</v>
      </c>
      <c r="B34" s="9">
        <f>VLOOKUP(A34,prc_data!A:C,2,FALSE)</f>
        <v>1.18843E-2</v>
      </c>
      <c r="C34" s="5">
        <f>VLOOKUP(A34,indata!A:D,2,FALSE)</f>
        <v>500000</v>
      </c>
    </row>
    <row r="35" spans="1:3" x14ac:dyDescent="0.25">
      <c r="A35" s="1" t="s">
        <v>40</v>
      </c>
      <c r="B35" s="9">
        <f>VLOOKUP(A35,prc_data!A:C,2,FALSE)</f>
        <v>144.32</v>
      </c>
      <c r="C35" s="5">
        <f>VLOOKUP(A35,indata!A:D,2,FALSE)</f>
        <v>24</v>
      </c>
    </row>
    <row r="36" spans="1:3" x14ac:dyDescent="0.25">
      <c r="A36" s="1" t="s">
        <v>33</v>
      </c>
      <c r="B36" s="9">
        <f>VLOOKUP(A36,prc_data!A:C,2,FALSE)</f>
        <v>1.4532999999999999E-4</v>
      </c>
      <c r="C36" s="5">
        <f>VLOOKUP(A36,indata!A:D,2,FALSE)</f>
        <v>20000000</v>
      </c>
    </row>
    <row r="37" spans="1:3" x14ac:dyDescent="0.25">
      <c r="A37" s="1" t="s">
        <v>42</v>
      </c>
      <c r="B37" s="9">
        <f>VLOOKUP(A37,prc_data!A:C,2,FALSE)</f>
        <v>5.8794999999999995E-4</v>
      </c>
      <c r="C37" s="5">
        <f>VLOOKUP(A37,indata!A:D,2,FALSE)</f>
        <v>1014650</v>
      </c>
    </row>
    <row r="38" spans="1:3" x14ac:dyDescent="0.25">
      <c r="A38" s="1" t="s">
        <v>43</v>
      </c>
      <c r="B38" s="9">
        <f>VLOOKUP(A38,prc_data!A:C,2,FALSE)</f>
        <v>1.55E-6</v>
      </c>
      <c r="C38" s="5">
        <f>VLOOKUP(A38,indata!A:D,2,FALSE)</f>
        <v>320000000</v>
      </c>
    </row>
    <row r="39" spans="1:3" x14ac:dyDescent="0.25">
      <c r="A39" s="1" t="s">
        <v>45</v>
      </c>
      <c r="B39" s="9">
        <f>VLOOKUP(A39,prc_data!A:C,2,FALSE)</f>
        <v>2.66</v>
      </c>
      <c r="C39" s="5">
        <f>VLOOKUP(A39,indata!A:D,2,FALSE)</f>
        <v>1500</v>
      </c>
    </row>
    <row r="40" spans="1:3" x14ac:dyDescent="0.25">
      <c r="A40" s="1" t="s">
        <v>44</v>
      </c>
      <c r="B40" s="9">
        <f>VLOOKUP(A40,prc_data!A:C,2,FALSE)</f>
        <v>1.124814E-2</v>
      </c>
      <c r="C40" s="5">
        <f>VLOOKUP(A40,indata!A:D,2,FALSE)</f>
        <v>388150</v>
      </c>
    </row>
    <row r="41" spans="1:3" x14ac:dyDescent="0.25">
      <c r="A41" s="1" t="s">
        <v>47</v>
      </c>
      <c r="B41" s="9">
        <f>VLOOKUP(A41,prc_data!A:C,2,FALSE)</f>
        <v>1.135244E-2</v>
      </c>
      <c r="C41" s="5">
        <f>VLOOKUP(A41,indata!A:D,2,FALSE)</f>
        <v>500000</v>
      </c>
    </row>
  </sheetData>
  <sortState xmlns:xlrd2="http://schemas.microsoft.com/office/spreadsheetml/2017/richdata2" ref="A6:X41">
    <sortCondition descending="1" ref="R6:R41"/>
    <sortCondition ref="A6:A41"/>
  </sortState>
  <mergeCells count="9">
    <mergeCell ref="S5:U5"/>
    <mergeCell ref="V5:X5"/>
    <mergeCell ref="R4:X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2"/>
  <sheetViews>
    <sheetView workbookViewId="0">
      <selection activeCell="I13" sqref="I13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2.5703125" bestFit="1" customWidth="1"/>
    <col min="4" max="4" width="11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21</v>
      </c>
      <c r="B5">
        <v>29900</v>
      </c>
      <c r="C5">
        <v>3.3444820000000002E-3</v>
      </c>
      <c r="D5">
        <v>20221229</v>
      </c>
    </row>
    <row r="6" spans="1:4" x14ac:dyDescent="0.25">
      <c r="A6" t="s">
        <v>22</v>
      </c>
      <c r="B6">
        <v>8480</v>
      </c>
      <c r="C6">
        <v>1.92</v>
      </c>
      <c r="D6">
        <v>20221210</v>
      </c>
    </row>
    <row r="7" spans="1:4" x14ac:dyDescent="0.25">
      <c r="A7" t="s">
        <v>23</v>
      </c>
      <c r="B7">
        <v>1000</v>
      </c>
      <c r="C7">
        <v>1.2781400000000001</v>
      </c>
      <c r="D7">
        <v>20230716</v>
      </c>
    </row>
    <row r="8" spans="1:4" x14ac:dyDescent="0.25">
      <c r="A8" t="s">
        <v>24</v>
      </c>
      <c r="B8">
        <v>1600</v>
      </c>
      <c r="C8">
        <v>1.52</v>
      </c>
      <c r="D8">
        <v>20240213</v>
      </c>
    </row>
    <row r="9" spans="1:4" x14ac:dyDescent="0.25">
      <c r="A9" t="s">
        <v>25</v>
      </c>
      <c r="B9">
        <v>2000000</v>
      </c>
      <c r="C9">
        <v>1.432224E-3</v>
      </c>
      <c r="D9">
        <v>20240202</v>
      </c>
    </row>
    <row r="10" spans="1:4" x14ac:dyDescent="0.25">
      <c r="A10" t="s">
        <v>53</v>
      </c>
      <c r="B10">
        <v>511120</v>
      </c>
      <c r="C10">
        <v>4.6955699999999996E-3</v>
      </c>
      <c r="D10">
        <v>20231215</v>
      </c>
    </row>
    <row r="11" spans="1:4" x14ac:dyDescent="0.25">
      <c r="A11" t="s">
        <v>54</v>
      </c>
      <c r="B11">
        <v>1000000</v>
      </c>
      <c r="C11">
        <v>2.2000000000000001E-3</v>
      </c>
      <c r="D11">
        <v>20230512</v>
      </c>
    </row>
    <row r="12" spans="1:4" x14ac:dyDescent="0.25">
      <c r="A12" t="s">
        <v>26</v>
      </c>
      <c r="B12">
        <v>23700</v>
      </c>
      <c r="C12">
        <v>0.12658227799999999</v>
      </c>
      <c r="D12">
        <v>20231219</v>
      </c>
    </row>
    <row r="13" spans="1:4" x14ac:dyDescent="0.25">
      <c r="A13" t="s">
        <v>28</v>
      </c>
      <c r="B13">
        <v>20000</v>
      </c>
      <c r="C13">
        <v>0.17749999999999999</v>
      </c>
      <c r="D13">
        <v>20231218</v>
      </c>
    </row>
    <row r="14" spans="1:4" x14ac:dyDescent="0.25">
      <c r="A14" t="s">
        <v>15</v>
      </c>
      <c r="B14">
        <v>200000</v>
      </c>
      <c r="C14">
        <v>0.09</v>
      </c>
      <c r="D14">
        <v>20240315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31</v>
      </c>
      <c r="B17">
        <v>3200</v>
      </c>
      <c r="C17">
        <v>0.87</v>
      </c>
      <c r="D17">
        <v>20210101</v>
      </c>
    </row>
    <row r="18" spans="1:4" x14ac:dyDescent="0.25">
      <c r="A18" t="s">
        <v>32</v>
      </c>
      <c r="B18">
        <v>3470</v>
      </c>
      <c r="C18">
        <v>0.720461095</v>
      </c>
      <c r="D18">
        <v>20231218</v>
      </c>
    </row>
    <row r="19" spans="1:4" x14ac:dyDescent="0.25">
      <c r="A19" t="s">
        <v>34</v>
      </c>
      <c r="B19">
        <v>5300000</v>
      </c>
      <c r="C19">
        <v>2.0000000000000001E-4</v>
      </c>
      <c r="D19">
        <v>20210101</v>
      </c>
    </row>
    <row r="20" spans="1:4" x14ac:dyDescent="0.25">
      <c r="A20" t="s">
        <v>10</v>
      </c>
      <c r="B20">
        <v>100000</v>
      </c>
      <c r="C20">
        <v>3.0820400000000001E-2</v>
      </c>
      <c r="D20">
        <v>20221210</v>
      </c>
    </row>
    <row r="21" spans="1:4" x14ac:dyDescent="0.25">
      <c r="A21" t="s">
        <v>35</v>
      </c>
      <c r="B21">
        <v>100000</v>
      </c>
      <c r="C21">
        <v>1.0891700000000001E-2</v>
      </c>
      <c r="D21">
        <v>20230603</v>
      </c>
    </row>
    <row r="22" spans="1:4" x14ac:dyDescent="0.25">
      <c r="A22" t="s">
        <v>9</v>
      </c>
      <c r="B22">
        <v>100000</v>
      </c>
      <c r="C22">
        <v>6.3220600000000002E-2</v>
      </c>
      <c r="D22">
        <v>20230418</v>
      </c>
    </row>
    <row r="23" spans="1:4" x14ac:dyDescent="0.25">
      <c r="A23" t="s">
        <v>37</v>
      </c>
      <c r="B23">
        <v>124000</v>
      </c>
      <c r="C23">
        <v>0.02</v>
      </c>
      <c r="D23">
        <v>20201223</v>
      </c>
    </row>
    <row r="24" spans="1:4" x14ac:dyDescent="0.25">
      <c r="A24" t="s">
        <v>38</v>
      </c>
      <c r="B24">
        <v>31720</v>
      </c>
      <c r="C24">
        <v>0.12799616599999999</v>
      </c>
      <c r="D24">
        <v>20231214</v>
      </c>
    </row>
    <row r="25" spans="1:4" x14ac:dyDescent="0.25">
      <c r="A25" t="s">
        <v>29</v>
      </c>
      <c r="B25">
        <v>134750</v>
      </c>
      <c r="C25">
        <v>1.5193618000000001E-2</v>
      </c>
      <c r="D25">
        <v>20231213</v>
      </c>
    </row>
    <row r="26" spans="1:4" x14ac:dyDescent="0.25">
      <c r="A26" t="s">
        <v>16</v>
      </c>
      <c r="B26">
        <v>50000</v>
      </c>
      <c r="C26">
        <v>7.0000000000000007E-2</v>
      </c>
      <c r="D26">
        <v>20231217</v>
      </c>
    </row>
    <row r="27" spans="1:4" x14ac:dyDescent="0.25">
      <c r="A27" t="s">
        <v>39</v>
      </c>
      <c r="B27">
        <v>500000</v>
      </c>
      <c r="C27">
        <v>2.3791200000000002E-3</v>
      </c>
      <c r="D27">
        <v>20230603</v>
      </c>
    </row>
    <row r="28" spans="1:4" x14ac:dyDescent="0.25">
      <c r="A28" t="s">
        <v>17</v>
      </c>
      <c r="B28">
        <v>50210</v>
      </c>
      <c r="C28">
        <v>0.127479387</v>
      </c>
      <c r="D28">
        <v>20240127</v>
      </c>
    </row>
    <row r="29" spans="1:4" x14ac:dyDescent="0.25">
      <c r="A29" t="s">
        <v>40</v>
      </c>
      <c r="B29">
        <v>24</v>
      </c>
      <c r="C29">
        <v>87.5</v>
      </c>
      <c r="D29">
        <v>20231011</v>
      </c>
    </row>
    <row r="30" spans="1:4" x14ac:dyDescent="0.25">
      <c r="A30" t="s">
        <v>56</v>
      </c>
      <c r="B30">
        <v>5090</v>
      </c>
      <c r="C30">
        <v>0.58974459700000004</v>
      </c>
      <c r="D30">
        <v>20231219</v>
      </c>
    </row>
    <row r="31" spans="1:4" x14ac:dyDescent="0.25">
      <c r="A31" t="s">
        <v>33</v>
      </c>
      <c r="B31">
        <v>20000000</v>
      </c>
      <c r="C31">
        <v>1.4999999999999999E-4</v>
      </c>
      <c r="D31">
        <v>20210715</v>
      </c>
    </row>
    <row r="32" spans="1:4" x14ac:dyDescent="0.25">
      <c r="A32" t="s">
        <v>12</v>
      </c>
      <c r="B32">
        <v>10000</v>
      </c>
      <c r="C32">
        <v>0.1212</v>
      </c>
      <c r="D32">
        <v>20230913</v>
      </c>
    </row>
    <row r="33" spans="1:4" x14ac:dyDescent="0.25">
      <c r="A33" t="s">
        <v>41</v>
      </c>
      <c r="B33">
        <v>1000000</v>
      </c>
      <c r="C33">
        <v>1.48113E-3</v>
      </c>
      <c r="D33">
        <v>20230512</v>
      </c>
    </row>
    <row r="34" spans="1:4" x14ac:dyDescent="0.25">
      <c r="A34" t="s">
        <v>11</v>
      </c>
      <c r="B34">
        <v>10150</v>
      </c>
      <c r="C34">
        <v>0.49261083700000002</v>
      </c>
      <c r="D34">
        <v>20230906</v>
      </c>
    </row>
    <row r="35" spans="1:4" x14ac:dyDescent="0.25">
      <c r="A35" t="s">
        <v>42</v>
      </c>
      <c r="B35">
        <v>1014650</v>
      </c>
      <c r="C35">
        <v>9.8585699999999992E-4</v>
      </c>
      <c r="D35">
        <v>20231216</v>
      </c>
    </row>
    <row r="36" spans="1:4" x14ac:dyDescent="0.25">
      <c r="A36" t="s">
        <v>43</v>
      </c>
      <c r="B36">
        <v>320000000</v>
      </c>
      <c r="C36">
        <v>1.53E-6</v>
      </c>
      <c r="D36">
        <v>20230410</v>
      </c>
    </row>
    <row r="37" spans="1:4" x14ac:dyDescent="0.25">
      <c r="A37" t="s">
        <v>45</v>
      </c>
      <c r="B37">
        <v>1500</v>
      </c>
      <c r="C37">
        <v>3.470653333</v>
      </c>
      <c r="D37">
        <v>20231217</v>
      </c>
    </row>
    <row r="38" spans="1:4" x14ac:dyDescent="0.25">
      <c r="A38" t="s">
        <v>44</v>
      </c>
      <c r="B38">
        <v>388150</v>
      </c>
      <c r="C38">
        <v>7.1000000000000004E-3</v>
      </c>
      <c r="D38">
        <v>20210101</v>
      </c>
    </row>
    <row r="39" spans="1:4" x14ac:dyDescent="0.25">
      <c r="A39" t="s">
        <v>27</v>
      </c>
      <c r="B39">
        <v>100</v>
      </c>
      <c r="C39">
        <v>300</v>
      </c>
      <c r="D39">
        <v>20240101</v>
      </c>
    </row>
    <row r="40" spans="1:4" x14ac:dyDescent="0.25">
      <c r="A40" t="s">
        <v>46</v>
      </c>
      <c r="B40">
        <v>100000</v>
      </c>
      <c r="C40">
        <v>4.3412800000000001E-2</v>
      </c>
      <c r="D40">
        <v>20230915</v>
      </c>
    </row>
    <row r="41" spans="1:4" x14ac:dyDescent="0.25">
      <c r="A41" t="s">
        <v>57</v>
      </c>
      <c r="B41">
        <v>3991950</v>
      </c>
      <c r="C41">
        <v>5.0100800000000005E-4</v>
      </c>
      <c r="D41">
        <v>20230606</v>
      </c>
    </row>
    <row r="42" spans="1:4" x14ac:dyDescent="0.25">
      <c r="A42" t="s">
        <v>47</v>
      </c>
      <c r="B42">
        <v>500000</v>
      </c>
      <c r="C42">
        <v>3.7106999999999999E-3</v>
      </c>
      <c r="D42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A2A5-6DC4-4BB7-A225-F2E10CB689CE}">
  <dimension ref="A1:C37"/>
  <sheetViews>
    <sheetView workbookViewId="0">
      <selection activeCell="S20" sqref="S20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7.85546875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t="s">
        <v>8</v>
      </c>
      <c r="B2">
        <v>0.28125899999999998</v>
      </c>
      <c r="C2">
        <v>2270376071.4276757</v>
      </c>
    </row>
    <row r="3" spans="1:3" x14ac:dyDescent="0.25">
      <c r="A3" t="s">
        <v>17</v>
      </c>
      <c r="B3">
        <v>0.28200199999999997</v>
      </c>
      <c r="C3">
        <v>222174079.46513715</v>
      </c>
    </row>
    <row r="4" spans="1:3" x14ac:dyDescent="0.25">
      <c r="A4" t="s">
        <v>21</v>
      </c>
      <c r="B4">
        <v>1.090355E-2</v>
      </c>
      <c r="C4">
        <v>611016700.30529284</v>
      </c>
    </row>
    <row r="5" spans="1:3" x14ac:dyDescent="0.25">
      <c r="A5" t="s">
        <v>22</v>
      </c>
      <c r="B5">
        <v>2.1</v>
      </c>
      <c r="C5">
        <v>1284705642.7870247</v>
      </c>
    </row>
    <row r="6" spans="1:3" x14ac:dyDescent="0.25">
      <c r="A6" t="s">
        <v>23</v>
      </c>
      <c r="B6">
        <v>1.73</v>
      </c>
      <c r="C6">
        <v>4590772136.3660727</v>
      </c>
    </row>
    <row r="7" spans="1:3" x14ac:dyDescent="0.25">
      <c r="A7" t="s">
        <v>24</v>
      </c>
      <c r="B7">
        <v>1.1100000000000001</v>
      </c>
      <c r="C7">
        <v>8613086.4488932751</v>
      </c>
    </row>
    <row r="8" spans="1:3" x14ac:dyDescent="0.25">
      <c r="A8" t="s">
        <v>25</v>
      </c>
      <c r="B8">
        <v>0.51829400000000003</v>
      </c>
      <c r="C8">
        <v>79814392.836957186</v>
      </c>
    </row>
    <row r="9" spans="1:3" x14ac:dyDescent="0.25">
      <c r="A9" t="s">
        <v>15</v>
      </c>
      <c r="B9">
        <v>8.3562999999999998E-2</v>
      </c>
      <c r="C9">
        <v>32886011.607775688</v>
      </c>
    </row>
    <row r="10" spans="1:3" x14ac:dyDescent="0.25">
      <c r="A10" t="s">
        <v>7</v>
      </c>
      <c r="B10">
        <v>0.67304900000000001</v>
      </c>
      <c r="C10">
        <v>23777397090.32254</v>
      </c>
    </row>
    <row r="11" spans="1:3" x14ac:dyDescent="0.25">
      <c r="A11" t="s">
        <v>26</v>
      </c>
      <c r="B11">
        <v>0.44386199999999998</v>
      </c>
      <c r="C11">
        <v>186210017.35066539</v>
      </c>
    </row>
    <row r="12" spans="1:3" x14ac:dyDescent="0.25">
      <c r="A12" t="s">
        <v>27</v>
      </c>
      <c r="B12">
        <v>43.6</v>
      </c>
      <c r="C12">
        <v>443290640.46211493</v>
      </c>
    </row>
    <row r="13" spans="1:3" x14ac:dyDescent="0.25">
      <c r="A13" t="s">
        <v>28</v>
      </c>
      <c r="B13">
        <v>0.36030600000000002</v>
      </c>
      <c r="C13">
        <v>228336289.89100158</v>
      </c>
    </row>
    <row r="14" spans="1:3" x14ac:dyDescent="0.25">
      <c r="A14" t="s">
        <v>29</v>
      </c>
      <c r="B14">
        <v>2.7347679999999999E-2</v>
      </c>
      <c r="C14">
        <v>24075861.812367294</v>
      </c>
    </row>
    <row r="15" spans="1:3" x14ac:dyDescent="0.25">
      <c r="A15" t="s">
        <v>30</v>
      </c>
      <c r="B15">
        <v>6.8381400000000004E-3</v>
      </c>
      <c r="C15">
        <v>21873906.790471416</v>
      </c>
    </row>
    <row r="16" spans="1:3" x14ac:dyDescent="0.25">
      <c r="A16" t="s">
        <v>31</v>
      </c>
      <c r="B16">
        <v>8.0881999999999996E-2</v>
      </c>
      <c r="C16">
        <v>69999619.205572292</v>
      </c>
    </row>
    <row r="17" spans="1:3" x14ac:dyDescent="0.25">
      <c r="A17" t="s">
        <v>32</v>
      </c>
      <c r="B17">
        <v>0.85531599999999997</v>
      </c>
      <c r="C17">
        <v>73911110.25035426</v>
      </c>
    </row>
    <row r="18" spans="1:3" x14ac:dyDescent="0.25">
      <c r="A18" t="s">
        <v>33</v>
      </c>
      <c r="B18">
        <v>1.4532999999999999E-4</v>
      </c>
      <c r="C18">
        <v>10381340.061324798</v>
      </c>
    </row>
    <row r="19" spans="1:3" x14ac:dyDescent="0.25">
      <c r="A19" t="s">
        <v>34</v>
      </c>
      <c r="B19">
        <v>7.6097000000000003E-4</v>
      </c>
      <c r="C19">
        <v>37999894.377597369</v>
      </c>
    </row>
    <row r="20" spans="1:3" x14ac:dyDescent="0.25">
      <c r="A20" t="s">
        <v>10</v>
      </c>
      <c r="B20">
        <v>6.9414000000000003E-2</v>
      </c>
      <c r="C20">
        <v>2582576409.679039</v>
      </c>
    </row>
    <row r="21" spans="1:3" x14ac:dyDescent="0.25">
      <c r="A21" t="s">
        <v>35</v>
      </c>
      <c r="B21">
        <v>3.8515349999999997E-2</v>
      </c>
      <c r="C21">
        <v>60755216.276826873</v>
      </c>
    </row>
    <row r="22" spans="1:3" x14ac:dyDescent="0.25">
      <c r="A22" t="s">
        <v>36</v>
      </c>
      <c r="B22">
        <v>1.8697510000000001E-2</v>
      </c>
      <c r="C22">
        <v>5058301.9828282641</v>
      </c>
    </row>
    <row r="23" spans="1:3" x14ac:dyDescent="0.25">
      <c r="A23" t="s">
        <v>9</v>
      </c>
      <c r="B23">
        <v>0.121625</v>
      </c>
      <c r="C23">
        <v>4101550139.384511</v>
      </c>
    </row>
    <row r="24" spans="1:3" x14ac:dyDescent="0.25">
      <c r="A24" t="s">
        <v>37</v>
      </c>
      <c r="B24">
        <v>6.1093299999999996E-3</v>
      </c>
      <c r="C24">
        <v>29153216.578409947</v>
      </c>
    </row>
    <row r="25" spans="1:3" x14ac:dyDescent="0.25">
      <c r="A25" t="s">
        <v>38</v>
      </c>
      <c r="B25">
        <v>0.147372</v>
      </c>
      <c r="C25">
        <v>3401533658.3268023</v>
      </c>
    </row>
    <row r="26" spans="1:3" x14ac:dyDescent="0.25">
      <c r="A26" t="s">
        <v>16</v>
      </c>
      <c r="B26">
        <v>0.29059200000000002</v>
      </c>
      <c r="C26">
        <v>226069421.76525697</v>
      </c>
    </row>
    <row r="27" spans="1:3" x14ac:dyDescent="0.25">
      <c r="A27" t="s">
        <v>39</v>
      </c>
      <c r="B27">
        <v>1.18843E-2</v>
      </c>
      <c r="C27">
        <v>194527359.26116407</v>
      </c>
    </row>
    <row r="28" spans="1:3" x14ac:dyDescent="0.25">
      <c r="A28" t="s">
        <v>40</v>
      </c>
      <c r="B28">
        <v>144.32</v>
      </c>
      <c r="C28">
        <v>2098446482.9163446</v>
      </c>
    </row>
    <row r="29" spans="1:3" x14ac:dyDescent="0.25">
      <c r="A29" t="s">
        <v>12</v>
      </c>
      <c r="B29">
        <v>0.85570800000000002</v>
      </c>
      <c r="C29">
        <v>2284786633.0925674</v>
      </c>
    </row>
    <row r="30" spans="1:3" x14ac:dyDescent="0.25">
      <c r="A30" t="s">
        <v>41</v>
      </c>
      <c r="B30">
        <v>1.079097E-2</v>
      </c>
      <c r="C30">
        <v>114640894.83767584</v>
      </c>
    </row>
    <row r="31" spans="1:3" x14ac:dyDescent="0.25">
      <c r="A31" t="s">
        <v>11</v>
      </c>
      <c r="B31">
        <v>1.81</v>
      </c>
      <c r="C31">
        <v>2220672877.8408756</v>
      </c>
    </row>
    <row r="32" spans="1:3" x14ac:dyDescent="0.25">
      <c r="A32" t="s">
        <v>42</v>
      </c>
      <c r="B32">
        <v>5.8794999999999995E-4</v>
      </c>
      <c r="C32">
        <v>1441811.0347710242</v>
      </c>
    </row>
    <row r="33" spans="1:3" x14ac:dyDescent="0.25">
      <c r="A33" t="s">
        <v>43</v>
      </c>
      <c r="B33">
        <v>1.55E-6</v>
      </c>
      <c r="C33">
        <v>39926177.662203364</v>
      </c>
    </row>
    <row r="34" spans="1:3" x14ac:dyDescent="0.25">
      <c r="A34" t="s">
        <v>44</v>
      </c>
      <c r="B34">
        <v>1.124814E-2</v>
      </c>
      <c r="C34">
        <v>115055801.52656142</v>
      </c>
    </row>
    <row r="35" spans="1:3" x14ac:dyDescent="0.25">
      <c r="A35" t="s">
        <v>45</v>
      </c>
      <c r="B35">
        <v>2.66</v>
      </c>
      <c r="C35">
        <v>63212405.337409392</v>
      </c>
    </row>
    <row r="36" spans="1:3" x14ac:dyDescent="0.25">
      <c r="A36" t="s">
        <v>46</v>
      </c>
      <c r="B36">
        <v>5.3295000000000002E-2</v>
      </c>
      <c r="C36">
        <v>739217746.5030843</v>
      </c>
    </row>
    <row r="37" spans="1:3" x14ac:dyDescent="0.25">
      <c r="A37" t="s">
        <v>47</v>
      </c>
      <c r="B37">
        <v>1.135244E-2</v>
      </c>
      <c r="C37">
        <v>157769245.33146667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w E A A B Q S w M E F A A C A A g A R U J 6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R U J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C e l j 4 s 3 7 q Z g E A A N 0 D A A A T A B w A R m 9 y b X V s Y X M v U 2 V j d G l v b j E u b S C i G A A o o B Q A A A A A A A A A A A A A A A A A A A A A A A A A A A D l U 0 1 L A z E Q v S / 0 P 4 T 1 s o W 4 2 6 L 2 o O x B W k E v o r T g o U j J Z s c 2 u E m W y a S 6 l P 5 3 U 7 e l V Y o e P Z h L h v f m 6 + U R B 5 K U N W z c 3 v 2 r T t S J 3 E I g l K x G O S s F C Z a z C q g T s X D G 1 q O E g A z d M h 1 Z 6 T U Y S p 6 g S I f W U I h d E i + I a n e Z Z S j e 0 r m i h S + 8 A 5 Q t n 0 q r M 0 A o L I L X m d K 1 R R K G T k s r X a a F M t l u b i r d M u 7 y 6 Q g q p R U B 5 j G P O R v a y m v j 8 j P O b o y 0 p T L z f H D R 6 / U 5 e / S W Y E x N B f k + T O + t g e c u b w W c x A 9 o d e B K d g u i B H R x U D M R R U j c M l s 8 a b V y N t 3 i 1 1 U 1 l q I S 6 H J C f 9 h y u B B m H j p O m h r 2 7 S Y o j H u x q N u N N 6 R L j s z n q 1 X s G l 3 Y K q i j k M U I 3 m n N 2 S r 2 r t x h x u s C c I f O t M B X o J k U 9 b e E d b c T K X N 0 s 0 N z l f k L a 9 u p v x h 7 / g + M r W 2 g 2 Z 2 h w X m 6 q f 8 E w x t i M 6 t R S T j i e u G b z b e A r 3 U / 2 f 0 B U E s B A i 0 A F A A C A A g A R U J 6 W D + 0 p + S k A A A A 9 g A A A B I A A A A A A A A A A A A A A A A A A A A A A E N v b m Z p Z y 9 Q Y W N r Y W d l L n h t b F B L A Q I t A B Q A A g A I A E V C e l g P y u m r p A A A A O k A A A A T A A A A A A A A A A A A A A A A A P A A A A B b Q 2 9 u d G V u d F 9 U e X B l c 1 0 u e G 1 s U E s B A i 0 A F A A C A A g A R U J 6 W P i z f u p m A Q A A 3 Q M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I A A A A A A A D c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F k N z U 2 N C 1 k N W I x L T Q 0 M j M t O D g 4 Y y 1 l Z m E 1 Z D c x Z j Z h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2 V D E y O j E 4 O j E w L j Q 0 O T U 1 N z l a I i A v P j x F b n R y e S B U e X B l P S J G a W x s Q 2 9 s d W 1 u V H l w Z X M i I F Z h b H V l P S J z Q m d V R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N v b H V t b k 5 h b W V z I i B W Y W x 1 Z T 0 i c 1 s m c X V v d D t z e W 1 i b 2 w m c X V v d D s s J n F 1 b 3 Q 7 d X N k J n F 1 b 3 Q 7 L C Z x d W 9 0 O 3 V z Z F 9 t Y X J r Z X R f Y 2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Z j Y x N G Q w L T h j M z I t N D R l M i 1 i Y j c x L T g 1 Z m I 5 Y z M y N z g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E 6 M D k 6 N D k u N z M y N j c 5 O F o i I C 8 + P E V u d H J 5 I F R 5 c G U 9 I k Z p b G x D b 2 x 1 b W 5 U e X B l c y I g V m F s d W U 9 I n N C Z 0 1 G Q X c 9 P S I g L z 4 8 R W 5 0 c n k g V H l w Z T 0 i R m l s b E N v b H V t b k 5 h b W V z I i B W Y W x 1 Z T 0 i c 1 s m c X V v d D t z e W 1 i b 2 w m c X V v d D s s J n F 1 b 3 Q 7 c G 9 z J n F 1 b 3 Q 7 L C Z x d W 9 0 O 2 V u d H J 5 X 3 B y a W N l J n F 1 b 3 Q 7 L C Z x d W 9 0 O 2 J 1 e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2 T 2 / I R d y d K g k P 8 p + v S 5 d E A A A A A A g A A A A A A E G Y A A A A B A A A g A A A A j i V 6 V D I e Y u + j J 5 b O 1 G 1 p J T Y S g Q A K C r U i G e N W q l 1 4 Y 1 U A A A A A D o A A A A A C A A A g A A A A O X V V i J o i Z N T y f U t W C P w i j 9 D n T J r m 3 K I g r c f p F Y Q 3 + l x Q A A A A / / e 8 M s h 2 X 9 1 1 C w 4 M 2 U w L Q z i a S U H b g e z d K 5 S l d u c f f S 6 H b i b Y J d / C W b 9 1 t 5 n Q M V f V k 3 5 G M E 4 m 4 6 i F A 6 g e F q L 5 1 D b + 2 y h n K j d w V m U 6 B l z L k a l A A A A A 3 / H / J 0 A o 5 I s P 6 E 2 S 9 + i A R j T 4 N t 4 u Q j v n J 2 e c r + c 4 M g y u 0 S y z m w t h s X b K + w n a 2 W 3 F + M g 0 z o j M q k Z G d 9 o 0 a m H 2 o g =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2024-03-26T22:27:32Z</dcterms:modified>
</cp:coreProperties>
</file>