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03765D2-18C8-4F8F-B0BC-69DFA978ED09}" xr6:coauthVersionLast="28" xr6:coauthVersionMax="28" xr10:uidLastSave="{00000000-0000-0000-0000-000000000000}"/>
  <bookViews>
    <workbookView xWindow="0" yWindow="0" windowWidth="22260" windowHeight="9510" activeTab="1" xr2:uid="{00000000-000D-0000-FFFF-FFFF00000000}"/>
  </bookViews>
  <sheets>
    <sheet name="SPL" sheetId="1" r:id="rId1"/>
    <sheet name="Power Supply" sheetId="2" r:id="rId2"/>
    <sheet name="Gai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G19" i="2" s="1"/>
  <c r="F19" i="2"/>
  <c r="H19" i="2"/>
  <c r="E26" i="2"/>
  <c r="D26" i="2" s="1"/>
  <c r="B35" i="2"/>
  <c r="H25" i="2"/>
  <c r="B31" i="2"/>
  <c r="B32" i="2"/>
  <c r="B30" i="2"/>
  <c r="E25" i="2"/>
  <c r="D25" i="2" s="1"/>
  <c r="F25" i="2" s="1"/>
  <c r="C32" i="2"/>
  <c r="C8" i="2"/>
  <c r="E8" i="2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6" i="3"/>
  <c r="E18" i="3"/>
  <c r="F18" i="3"/>
  <c r="E19" i="3"/>
  <c r="F19" i="3"/>
  <c r="E20" i="3"/>
  <c r="F20" i="3"/>
  <c r="E21" i="3"/>
  <c r="F21" i="3"/>
  <c r="C18" i="3"/>
  <c r="C19" i="3"/>
  <c r="C20" i="3"/>
  <c r="C21" i="3"/>
  <c r="B19" i="3"/>
  <c r="B20" i="3" s="1"/>
  <c r="B21" i="3" s="1"/>
  <c r="B18" i="3"/>
  <c r="E22" i="3"/>
  <c r="F22" i="3"/>
  <c r="C22" i="3"/>
  <c r="F17" i="3"/>
  <c r="F14" i="3"/>
  <c r="F15" i="3"/>
  <c r="F16" i="3"/>
  <c r="F7" i="3"/>
  <c r="F8" i="3"/>
  <c r="F9" i="3"/>
  <c r="F10" i="3"/>
  <c r="E7" i="3"/>
  <c r="E8" i="3"/>
  <c r="E9" i="3"/>
  <c r="E10" i="3"/>
  <c r="C7" i="3"/>
  <c r="C8" i="3"/>
  <c r="C9" i="3"/>
  <c r="C10" i="3"/>
  <c r="B8" i="3"/>
  <c r="B9" i="3"/>
  <c r="B10" i="3"/>
  <c r="B7" i="3"/>
  <c r="F6" i="3"/>
  <c r="F11" i="3"/>
  <c r="F13" i="3"/>
  <c r="E13" i="3"/>
  <c r="E14" i="3"/>
  <c r="E15" i="3"/>
  <c r="E16" i="3"/>
  <c r="C13" i="3"/>
  <c r="B13" i="3"/>
  <c r="B14" i="3" s="1"/>
  <c r="F12" i="3"/>
  <c r="E12" i="3"/>
  <c r="C12" i="3"/>
  <c r="E6" i="3"/>
  <c r="E11" i="3"/>
  <c r="C11" i="3"/>
  <c r="C17" i="3"/>
  <c r="C6" i="3"/>
  <c r="E17" i="3"/>
  <c r="F17" i="2"/>
  <c r="F26" i="2" l="1"/>
  <c r="H26" i="2"/>
  <c r="B15" i="3"/>
  <c r="C14" i="3"/>
  <c r="C31" i="2"/>
  <c r="C30" i="2"/>
  <c r="D7" i="2"/>
  <c r="E7" i="2"/>
  <c r="B16" i="3" l="1"/>
  <c r="C16" i="3" s="1"/>
  <c r="C15" i="3"/>
  <c r="E24" i="2"/>
  <c r="E23" i="2"/>
  <c r="D24" i="2" l="1"/>
  <c r="F24" i="2" s="1"/>
  <c r="D23" i="2"/>
  <c r="F23" i="2" s="1"/>
  <c r="E6" i="2"/>
  <c r="E5" i="2"/>
  <c r="C6" i="2"/>
  <c r="D5" i="2"/>
  <c r="H24" i="2" l="1"/>
  <c r="H23" i="2"/>
  <c r="H18" i="2"/>
  <c r="H17" i="2"/>
  <c r="G18" i="2"/>
  <c r="F18" i="2"/>
  <c r="E18" i="2"/>
  <c r="E17" i="2"/>
  <c r="G17" i="2" s="1"/>
</calcChain>
</file>

<file path=xl/sharedStrings.xml><?xml version="1.0" encoding="utf-8"?>
<sst xmlns="http://schemas.openxmlformats.org/spreadsheetml/2006/main" count="57" uniqueCount="50">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</sst>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E6" sqref="E6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tabSelected="1" workbookViewId="0">
      <selection activeCell="C26" sqref="C26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4" t="s">
        <v>24</v>
      </c>
      <c r="C1" s="4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4" t="s">
        <v>23</v>
      </c>
      <c r="C12" s="4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(Gain!G10*2) + (Gain!G19*2)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V27"/>
  <sheetViews>
    <sheetView workbookViewId="0">
      <selection activeCell="F6" sqref="F6"/>
    </sheetView>
  </sheetViews>
  <sheetFormatPr defaultRowHeight="15" x14ac:dyDescent="0.25"/>
  <cols>
    <col min="4" max="4" width="11" bestFit="1" customWidth="1"/>
    <col min="5" max="5" width="10.85546875" bestFit="1" customWidth="1"/>
    <col min="6" max="7" width="11.42578125" bestFit="1" customWidth="1"/>
  </cols>
  <sheetData>
    <row r="1" spans="1:8" x14ac:dyDescent="0.25">
      <c r="B1" s="5"/>
      <c r="C1" s="5"/>
    </row>
    <row r="3" spans="1:8" x14ac:dyDescent="0.25">
      <c r="B3" t="s">
        <v>43</v>
      </c>
      <c r="C3">
        <v>100000</v>
      </c>
      <c r="E3" t="s">
        <v>46</v>
      </c>
      <c r="G3" t="s">
        <v>48</v>
      </c>
    </row>
    <row r="5" spans="1:8" x14ac:dyDescent="0.25">
      <c r="B5" t="s">
        <v>38</v>
      </c>
      <c r="C5" t="s">
        <v>37</v>
      </c>
      <c r="D5" t="s">
        <v>39</v>
      </c>
      <c r="E5" t="s">
        <v>40</v>
      </c>
      <c r="F5" t="s">
        <v>41</v>
      </c>
      <c r="G5" t="s">
        <v>42</v>
      </c>
      <c r="H5" t="s">
        <v>45</v>
      </c>
    </row>
    <row r="6" spans="1:8" x14ac:dyDescent="0.25">
      <c r="B6">
        <v>16</v>
      </c>
      <c r="C6">
        <f>$C$3/(B6-1)</f>
        <v>6666.666666666667</v>
      </c>
      <c r="D6">
        <v>11.32</v>
      </c>
      <c r="E6">
        <f t="shared" ref="E6:E10" si="0">D6*SQRT(2)</f>
        <v>16.008897526063439</v>
      </c>
      <c r="F6">
        <f>G6/SQRT(2)</f>
        <v>45.233620792503444</v>
      </c>
      <c r="G6">
        <v>63.97</v>
      </c>
      <c r="H6">
        <f>G6/E6</f>
        <v>3.9959028968642611</v>
      </c>
    </row>
    <row r="7" spans="1:8" x14ac:dyDescent="0.25">
      <c r="B7">
        <f>B6+0.2</f>
        <v>16.2</v>
      </c>
      <c r="C7">
        <f t="shared" ref="C7:C10" si="1">$C$3/(B7-1)</f>
        <v>6578.9473684210525</v>
      </c>
      <c r="D7">
        <v>11.45</v>
      </c>
      <c r="E7">
        <f t="shared" si="0"/>
        <v>16.192745289171938</v>
      </c>
      <c r="F7">
        <f t="shared" ref="F7:F10" si="2">G7/SQRT(2)</f>
        <v>46.386204845837511</v>
      </c>
      <c r="G7">
        <v>65.599999999999994</v>
      </c>
      <c r="H7">
        <f t="shared" ref="H7:H22" si="3">G7/E7</f>
        <v>4.0511969297674684</v>
      </c>
    </row>
    <row r="8" spans="1:8" x14ac:dyDescent="0.25">
      <c r="B8">
        <f t="shared" ref="B8:B10" si="4">B7+0.2</f>
        <v>16.399999999999999</v>
      </c>
      <c r="C8">
        <f t="shared" si="1"/>
        <v>6493.5064935064938</v>
      </c>
      <c r="D8">
        <v>11.6</v>
      </c>
      <c r="E8">
        <f t="shared" si="0"/>
        <v>16.404877323527902</v>
      </c>
      <c r="F8">
        <f t="shared" si="2"/>
        <v>47.52464676354785</v>
      </c>
      <c r="G8">
        <v>67.209999999999994</v>
      </c>
      <c r="H8">
        <f t="shared" si="3"/>
        <v>4.0969523072024012</v>
      </c>
    </row>
    <row r="9" spans="1:8" x14ac:dyDescent="0.25">
      <c r="B9">
        <f t="shared" si="4"/>
        <v>16.599999999999998</v>
      </c>
      <c r="C9">
        <f t="shared" si="1"/>
        <v>6410.2564102564111</v>
      </c>
      <c r="D9">
        <v>11.74</v>
      </c>
      <c r="E9">
        <f t="shared" si="0"/>
        <v>16.602867222260137</v>
      </c>
      <c r="F9">
        <f t="shared" si="2"/>
        <v>48.69137295250566</v>
      </c>
      <c r="G9">
        <v>68.86</v>
      </c>
      <c r="H9">
        <f t="shared" si="3"/>
        <v>4.1474764014059335</v>
      </c>
    </row>
    <row r="10" spans="1:8" x14ac:dyDescent="0.25">
      <c r="A10" t="s">
        <v>14</v>
      </c>
      <c r="B10">
        <f t="shared" si="4"/>
        <v>16.799999999999997</v>
      </c>
      <c r="C10">
        <f t="shared" si="1"/>
        <v>6329.1139240506336</v>
      </c>
      <c r="D10">
        <v>11.88</v>
      </c>
      <c r="E10">
        <f t="shared" si="0"/>
        <v>16.800857120992372</v>
      </c>
      <c r="F10">
        <f t="shared" si="2"/>
        <v>49.893454480522792</v>
      </c>
      <c r="G10">
        <v>70.56</v>
      </c>
      <c r="H10">
        <f t="shared" si="3"/>
        <v>4.1997857306837361</v>
      </c>
    </row>
    <row r="11" spans="1:8" x14ac:dyDescent="0.25">
      <c r="B11">
        <v>17</v>
      </c>
      <c r="C11">
        <f t="shared" ref="C11:C16" si="5">$C$3/(B11-1)</f>
        <v>6250</v>
      </c>
      <c r="D11">
        <v>12.02</v>
      </c>
      <c r="E11">
        <f>D11*SQRT(2)</f>
        <v>16.998847019724604</v>
      </c>
      <c r="F11">
        <f>G11/SQRT(2)</f>
        <v>51.07432280510433</v>
      </c>
      <c r="G11">
        <v>72.23</v>
      </c>
      <c r="H11">
        <f t="shared" si="3"/>
        <v>4.249111714234969</v>
      </c>
    </row>
    <row r="12" spans="1:8" x14ac:dyDescent="0.25">
      <c r="B12">
        <v>17.5</v>
      </c>
      <c r="C12">
        <f t="shared" si="5"/>
        <v>6060.606060606061</v>
      </c>
      <c r="D12">
        <v>12.37</v>
      </c>
      <c r="E12">
        <f>D12*SQRT(2)</f>
        <v>17.493821766555186</v>
      </c>
      <c r="F12">
        <f>G12/SQRT(2)</f>
        <v>54.114881964206482</v>
      </c>
      <c r="G12">
        <v>76.53</v>
      </c>
      <c r="H12">
        <f t="shared" si="3"/>
        <v>4.3746873051096591</v>
      </c>
    </row>
    <row r="13" spans="1:8" x14ac:dyDescent="0.25">
      <c r="B13">
        <f>B12+0.1</f>
        <v>17.600000000000001</v>
      </c>
      <c r="C13">
        <f t="shared" si="5"/>
        <v>6024.0963855421678</v>
      </c>
      <c r="D13">
        <v>12.44</v>
      </c>
      <c r="E13">
        <f>D13*SQRT(2)</f>
        <v>17.592816715921302</v>
      </c>
      <c r="F13">
        <f>G13/SQRT(2)</f>
        <v>54.751278067274377</v>
      </c>
      <c r="G13">
        <v>77.430000000000007</v>
      </c>
      <c r="H13">
        <f t="shared" si="3"/>
        <v>4.4012281404561397</v>
      </c>
    </row>
    <row r="14" spans="1:8" x14ac:dyDescent="0.25">
      <c r="B14">
        <f t="shared" ref="B14:B16" si="6">B13+0.1</f>
        <v>17.700000000000003</v>
      </c>
      <c r="C14">
        <f t="shared" si="5"/>
        <v>5988.0239520958075</v>
      </c>
      <c r="E14">
        <f>D14*SQRT(2)</f>
        <v>0</v>
      </c>
      <c r="F14">
        <f t="shared" ref="F14:F21" si="7">G14/SQRT(2)</f>
        <v>0</v>
      </c>
      <c r="H14" t="e">
        <f t="shared" si="3"/>
        <v>#DIV/0!</v>
      </c>
    </row>
    <row r="15" spans="1:8" x14ac:dyDescent="0.25">
      <c r="B15">
        <f t="shared" si="6"/>
        <v>17.800000000000004</v>
      </c>
      <c r="C15">
        <f t="shared" si="5"/>
        <v>5952.3809523809505</v>
      </c>
      <c r="D15">
        <v>12.59</v>
      </c>
      <c r="E15">
        <f>D15*SQRT(2)</f>
        <v>17.804948750277269</v>
      </c>
      <c r="F15">
        <f t="shared" si="7"/>
        <v>55.981643866538967</v>
      </c>
      <c r="G15">
        <v>79.17</v>
      </c>
      <c r="H15">
        <f t="shared" si="3"/>
        <v>4.4465165898760093</v>
      </c>
    </row>
    <row r="16" spans="1:8" x14ac:dyDescent="0.25">
      <c r="B16">
        <f t="shared" si="6"/>
        <v>17.900000000000006</v>
      </c>
      <c r="C16">
        <f t="shared" si="5"/>
        <v>5917.1597633136071</v>
      </c>
      <c r="E16">
        <f>D16*SQRT(2)</f>
        <v>0</v>
      </c>
      <c r="F16">
        <f t="shared" si="7"/>
        <v>0</v>
      </c>
      <c r="H16" t="e">
        <f t="shared" si="3"/>
        <v>#DIV/0!</v>
      </c>
    </row>
    <row r="17" spans="1:22" x14ac:dyDescent="0.25">
      <c r="B17">
        <v>18</v>
      </c>
      <c r="C17">
        <f>$C$3/(B17-1)</f>
        <v>5882.3529411764703</v>
      </c>
      <c r="D17">
        <v>12.73</v>
      </c>
      <c r="E17">
        <f>D17*SQRT(2)</f>
        <v>18.002938649009501</v>
      </c>
      <c r="F17">
        <f t="shared" si="7"/>
        <v>57.289791411734072</v>
      </c>
      <c r="G17">
        <v>81.02</v>
      </c>
      <c r="H17">
        <f t="shared" si="3"/>
        <v>4.500376387410375</v>
      </c>
    </row>
    <row r="18" spans="1:22" x14ac:dyDescent="0.25">
      <c r="B18">
        <f>B17+0.2</f>
        <v>18.2</v>
      </c>
      <c r="C18">
        <f t="shared" ref="C18:C21" si="8">$C$3/(B18-1)</f>
        <v>5813.9534883720935</v>
      </c>
      <c r="E18">
        <f t="shared" ref="E18:E21" si="9">D18*SQRT(2)</f>
        <v>0</v>
      </c>
      <c r="F18">
        <f t="shared" si="7"/>
        <v>0</v>
      </c>
      <c r="H18" t="e">
        <f t="shared" si="3"/>
        <v>#DIV/0!</v>
      </c>
    </row>
    <row r="19" spans="1:22" x14ac:dyDescent="0.25">
      <c r="A19" t="s">
        <v>20</v>
      </c>
      <c r="B19">
        <f t="shared" ref="B19:B21" si="10">B18+0.2</f>
        <v>18.399999999999999</v>
      </c>
      <c r="C19">
        <f t="shared" si="8"/>
        <v>5747.1264367816093</v>
      </c>
      <c r="D19">
        <v>13.01</v>
      </c>
      <c r="E19">
        <f t="shared" si="9"/>
        <v>18.398918446473967</v>
      </c>
      <c r="F19">
        <f t="shared" si="7"/>
        <v>59.849517959629381</v>
      </c>
      <c r="G19">
        <v>84.64</v>
      </c>
      <c r="H19">
        <f t="shared" si="3"/>
        <v>4.6002704042758937</v>
      </c>
    </row>
    <row r="20" spans="1:22" x14ac:dyDescent="0.25">
      <c r="B20">
        <f t="shared" si="10"/>
        <v>18.599999999999998</v>
      </c>
      <c r="C20">
        <f t="shared" si="8"/>
        <v>5681.8181818181829</v>
      </c>
      <c r="E20">
        <f t="shared" si="9"/>
        <v>0</v>
      </c>
      <c r="F20">
        <f t="shared" si="7"/>
        <v>0</v>
      </c>
      <c r="H20" t="e">
        <f t="shared" si="3"/>
        <v>#DIV/0!</v>
      </c>
    </row>
    <row r="21" spans="1:22" x14ac:dyDescent="0.25">
      <c r="B21">
        <f t="shared" si="10"/>
        <v>18.799999999999997</v>
      </c>
      <c r="C21">
        <f t="shared" si="8"/>
        <v>5617.9775280898884</v>
      </c>
      <c r="E21">
        <f t="shared" si="9"/>
        <v>0</v>
      </c>
      <c r="F21">
        <f t="shared" si="7"/>
        <v>0</v>
      </c>
      <c r="H21" t="e">
        <f t="shared" si="3"/>
        <v>#DIV/0!</v>
      </c>
    </row>
    <row r="22" spans="1:22" x14ac:dyDescent="0.25">
      <c r="B22">
        <v>19</v>
      </c>
      <c r="C22">
        <f>$C$3/(B22-1)</f>
        <v>5555.5555555555557</v>
      </c>
      <c r="D22">
        <v>13.43</v>
      </c>
      <c r="E22">
        <f>D22*SQRT(2)</f>
        <v>18.992888142670669</v>
      </c>
      <c r="F22">
        <f>G22/SQRT(2)</f>
        <v>63.802244866462182</v>
      </c>
      <c r="G22">
        <v>90.23</v>
      </c>
      <c r="H22">
        <f t="shared" si="3"/>
        <v>4.7507256043531036</v>
      </c>
    </row>
    <row r="27" spans="1:22" x14ac:dyDescent="0.25">
      <c r="V27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</vt:lpstr>
      <vt:lpstr>Power Supply</vt:lpstr>
      <vt:lpstr>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2018-03-25T21:49:21Z</dcterms:modified>
</cp:coreProperties>
</file>