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35" windowWidth="17955" windowHeight="10770" activeTab="1"/>
  </bookViews>
  <sheets>
    <sheet name="agecat" sheetId="1" r:id="rId1"/>
    <sheet name="ag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2" l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Q23" i="1"/>
  <c r="P23" i="1"/>
  <c r="O23" i="1"/>
  <c r="M23" i="1"/>
  <c r="Q4" i="1"/>
  <c r="P4" i="1"/>
  <c r="H4" i="1"/>
  <c r="G4" i="1"/>
  <c r="F4" i="1"/>
  <c r="E4" i="1"/>
  <c r="O4" i="1" s="1"/>
  <c r="D4" i="1"/>
  <c r="N23" i="1" s="1"/>
  <c r="C4" i="1"/>
  <c r="M4" i="1" s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N1" i="1"/>
  <c r="O1" i="1" s="1"/>
  <c r="P1" i="1" s="1"/>
  <c r="Q1" i="1" s="1"/>
  <c r="A16" i="1"/>
  <c r="A15" i="1"/>
  <c r="A14" i="1"/>
  <c r="A13" i="1"/>
  <c r="A12" i="1"/>
  <c r="A11" i="1"/>
  <c r="A10" i="1"/>
  <c r="A9" i="1"/>
  <c r="A8" i="1"/>
  <c r="A7" i="1"/>
  <c r="M13" i="1" s="1"/>
  <c r="Q39" i="1" l="1"/>
  <c r="M34" i="1"/>
  <c r="M32" i="1"/>
  <c r="P40" i="1"/>
  <c r="M33" i="1"/>
  <c r="M27" i="1" s="1"/>
  <c r="M38" i="1"/>
  <c r="M26" i="1" s="1"/>
  <c r="M40" i="1"/>
  <c r="M28" i="1" s="1"/>
  <c r="N40" i="1"/>
  <c r="O40" i="1"/>
  <c r="O38" i="1"/>
  <c r="O26" i="1" s="1"/>
  <c r="Q38" i="1"/>
  <c r="N33" i="1"/>
  <c r="N27" i="1" s="1"/>
  <c r="P35" i="1"/>
  <c r="M39" i="1"/>
  <c r="O41" i="1"/>
  <c r="N34" i="1"/>
  <c r="P34" i="1"/>
  <c r="P28" i="1" s="1"/>
  <c r="M35" i="1"/>
  <c r="M41" i="1"/>
  <c r="N41" i="1"/>
  <c r="O33" i="1"/>
  <c r="Q35" i="1"/>
  <c r="Q29" i="1" s="1"/>
  <c r="N39" i="1"/>
  <c r="P41" i="1"/>
  <c r="P29" i="1" s="1"/>
  <c r="Q36" i="1"/>
  <c r="O32" i="1"/>
  <c r="Q32" i="1"/>
  <c r="O35" i="1"/>
  <c r="O29" i="1" s="1"/>
  <c r="P33" i="1"/>
  <c r="M36" i="1"/>
  <c r="O39" i="1"/>
  <c r="Q41" i="1"/>
  <c r="Q42" i="1"/>
  <c r="Q40" i="1"/>
  <c r="P38" i="1"/>
  <c r="Q33" i="1"/>
  <c r="Q27" i="1" s="1"/>
  <c r="N36" i="1"/>
  <c r="P39" i="1"/>
  <c r="M42" i="1"/>
  <c r="N4" i="1"/>
  <c r="O42" i="1"/>
  <c r="O34" i="1"/>
  <c r="N32" i="1"/>
  <c r="N26" i="1" s="1"/>
  <c r="P32" i="1"/>
  <c r="N35" i="1"/>
  <c r="N29" i="1" s="1"/>
  <c r="O36" i="1"/>
  <c r="N42" i="1"/>
  <c r="P36" i="1"/>
  <c r="P30" i="1" s="1"/>
  <c r="P42" i="1"/>
  <c r="Q34" i="1"/>
  <c r="N38" i="1"/>
  <c r="N11" i="1"/>
  <c r="O11" i="1"/>
  <c r="M12" i="1"/>
  <c r="M11" i="1"/>
  <c r="P13" i="1"/>
  <c r="Q13" i="1"/>
  <c r="O13" i="1"/>
  <c r="O14" i="1"/>
  <c r="N10" i="1"/>
  <c r="P12" i="1"/>
  <c r="P10" i="1"/>
  <c r="Q10" i="1"/>
  <c r="N13" i="1"/>
  <c r="P11" i="1"/>
  <c r="M14" i="1"/>
  <c r="Q11" i="1"/>
  <c r="N14" i="1"/>
  <c r="N12" i="1"/>
  <c r="P14" i="1"/>
  <c r="M10" i="1"/>
  <c r="O12" i="1"/>
  <c r="Q14" i="1"/>
  <c r="O10" i="1"/>
  <c r="Q12" i="1"/>
  <c r="P26" i="1" l="1"/>
  <c r="Q26" i="1"/>
  <c r="P27" i="1"/>
  <c r="Q28" i="1"/>
  <c r="O27" i="1"/>
  <c r="M29" i="1"/>
  <c r="N28" i="1"/>
  <c r="O28" i="1"/>
  <c r="N30" i="1"/>
  <c r="Q30" i="1"/>
  <c r="M30" i="1"/>
  <c r="O30" i="1"/>
  <c r="P7" i="1"/>
  <c r="M16" i="1"/>
  <c r="P8" i="1"/>
  <c r="M8" i="1"/>
  <c r="N8" i="1"/>
  <c r="N7" i="1"/>
  <c r="N16" i="1"/>
  <c r="O16" i="1"/>
  <c r="M7" i="1"/>
  <c r="O7" i="1"/>
  <c r="O8" i="1"/>
  <c r="Q7" i="1" l="1"/>
  <c r="Q8" i="1"/>
  <c r="P16" i="1"/>
  <c r="Q16" i="1" l="1"/>
</calcChain>
</file>

<file path=xl/sharedStrings.xml><?xml version="1.0" encoding="utf-8"?>
<sst xmlns="http://schemas.openxmlformats.org/spreadsheetml/2006/main" count="127" uniqueCount="34">
  <si>
    <t>deaths</t>
  </si>
  <si>
    <t>count</t>
  </si>
  <si>
    <t>Smoker</t>
  </si>
  <si>
    <t>Yes</t>
  </si>
  <si>
    <t>No</t>
  </si>
  <si>
    <t>Male</t>
  </si>
  <si>
    <t>AgeCat1</t>
  </si>
  <si>
    <t>AgeCat2</t>
  </si>
  <si>
    <t>AgeCat3</t>
  </si>
  <si>
    <t>AgeCat4</t>
  </si>
  <si>
    <t>AgeCat5</t>
  </si>
  <si>
    <t>%death</t>
  </si>
  <si>
    <t>fromW1-7</t>
  </si>
  <si>
    <t>sex</t>
  </si>
  <si>
    <t>agecat</t>
  </si>
  <si>
    <t>posdeath</t>
  </si>
  <si>
    <t>posmatch</t>
  </si>
  <si>
    <t>negdeath</t>
  </si>
  <si>
    <t>negmatch</t>
  </si>
  <si>
    <t>key</t>
  </si>
  <si>
    <t>coverage</t>
  </si>
  <si>
    <t>Agecatbins</t>
  </si>
  <si>
    <t>cats</t>
  </si>
  <si>
    <t>incomecatbins</t>
  </si>
  <si>
    <t>wealthcat</t>
  </si>
  <si>
    <t>wealthcat1</t>
  </si>
  <si>
    <t>wealthcat2</t>
  </si>
  <si>
    <t>wealthcat3</t>
  </si>
  <si>
    <t>wealthcat4</t>
  </si>
  <si>
    <t>wealthcat5</t>
  </si>
  <si>
    <t>wealthcatbins</t>
  </si>
  <si>
    <t>mort</t>
  </si>
  <si>
    <t>Age</t>
  </si>
  <si>
    <t>logmort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</si>
</sst>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left" vertical="center"/>
    </xf>
    <xf numFmtId="9" fontId="0" fillId="0" borderId="0" xfId="0" applyNumberFormat="1"/>
    <xf numFmtId="0" fontId="2" fillId="0" borderId="0" xfId="0" applyFont="1"/>
    <xf numFmtId="0" fontId="1" fillId="2" borderId="0" xfId="0" applyFont="1" applyFill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ages!$A$2:$A$37</c:f>
              <c:numCache>
                <c:formatCode>General</c:formatCode>
                <c:ptCount val="36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</c:numCache>
            </c:numRef>
          </c:xVal>
          <c:yVal>
            <c:numRef>
              <c:f>ages!$D$2:$D$37</c:f>
              <c:numCache>
                <c:formatCode>General</c:formatCode>
                <c:ptCount val="36"/>
                <c:pt idx="0">
                  <c:v>1.0471204188481676E-2</c:v>
                </c:pt>
                <c:pt idx="1">
                  <c:v>1.8264840182648401E-2</c:v>
                </c:pt>
                <c:pt idx="2">
                  <c:v>2.7397260273972601E-2</c:v>
                </c:pt>
                <c:pt idx="3">
                  <c:v>2.9166666666666667E-2</c:v>
                </c:pt>
                <c:pt idx="4">
                  <c:v>4.230769230769231E-2</c:v>
                </c:pt>
                <c:pt idx="5">
                  <c:v>2.2813688212927757E-2</c:v>
                </c:pt>
                <c:pt idx="6">
                  <c:v>6.1904761904761907E-2</c:v>
                </c:pt>
                <c:pt idx="7">
                  <c:v>2.358490566037736E-2</c:v>
                </c:pt>
                <c:pt idx="8">
                  <c:v>4.9450549450549448E-2</c:v>
                </c:pt>
                <c:pt idx="9">
                  <c:v>5.7591623036649213E-2</c:v>
                </c:pt>
                <c:pt idx="10">
                  <c:v>7.0175438596491224E-2</c:v>
                </c:pt>
                <c:pt idx="11">
                  <c:v>3.7433155080213901E-2</c:v>
                </c:pt>
                <c:pt idx="12">
                  <c:v>5.2631578947368418E-2</c:v>
                </c:pt>
                <c:pt idx="13">
                  <c:v>6.25E-2</c:v>
                </c:pt>
                <c:pt idx="14">
                  <c:v>5.128205128205128E-2</c:v>
                </c:pt>
                <c:pt idx="15">
                  <c:v>3.888888888888889E-2</c:v>
                </c:pt>
                <c:pt idx="16">
                  <c:v>9.036144578313253E-2</c:v>
                </c:pt>
                <c:pt idx="17">
                  <c:v>8.4337349397590355E-2</c:v>
                </c:pt>
                <c:pt idx="18">
                  <c:v>9.8684210526315791E-2</c:v>
                </c:pt>
                <c:pt idx="19">
                  <c:v>0.10062893081761007</c:v>
                </c:pt>
                <c:pt idx="20">
                  <c:v>0.12820512820512819</c:v>
                </c:pt>
                <c:pt idx="21">
                  <c:v>0.14285714285714285</c:v>
                </c:pt>
                <c:pt idx="22">
                  <c:v>0.17266187050359713</c:v>
                </c:pt>
                <c:pt idx="23">
                  <c:v>0.11666666666666667</c:v>
                </c:pt>
                <c:pt idx="24">
                  <c:v>0.17499999999999999</c:v>
                </c:pt>
                <c:pt idx="25">
                  <c:v>0.18269230769230768</c:v>
                </c:pt>
                <c:pt idx="26">
                  <c:v>0.18604651162790697</c:v>
                </c:pt>
                <c:pt idx="27">
                  <c:v>0.19540229885057472</c:v>
                </c:pt>
                <c:pt idx="28">
                  <c:v>0.21176470588235294</c:v>
                </c:pt>
                <c:pt idx="29">
                  <c:v>0.27160493827160492</c:v>
                </c:pt>
                <c:pt idx="30">
                  <c:v>0.26250000000000001</c:v>
                </c:pt>
                <c:pt idx="31">
                  <c:v>0.3108108108108108</c:v>
                </c:pt>
                <c:pt idx="32">
                  <c:v>0.26984126984126983</c:v>
                </c:pt>
                <c:pt idx="33">
                  <c:v>0.2</c:v>
                </c:pt>
                <c:pt idx="34">
                  <c:v>0.24444444444444444</c:v>
                </c:pt>
                <c:pt idx="35">
                  <c:v>0.40909090909090912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53760"/>
        <c:axId val="376451456"/>
      </c:scatterChart>
      <c:valAx>
        <c:axId val="376453760"/>
        <c:scaling>
          <c:orientation val="minMax"/>
          <c:min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376451456"/>
        <c:crosses val="autoZero"/>
        <c:crossBetween val="midCat"/>
      </c:valAx>
      <c:valAx>
        <c:axId val="3764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45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ages!$A$2:$A$37</c:f>
              <c:numCache>
                <c:formatCode>General</c:formatCode>
                <c:ptCount val="36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</c:numCache>
            </c:numRef>
          </c:xVal>
          <c:yVal>
            <c:numRef>
              <c:f>ages!$E$2:$E$37</c:f>
              <c:numCache>
                <c:formatCode>General</c:formatCode>
                <c:ptCount val="36"/>
                <c:pt idx="0">
                  <c:v>-4.5591262474866845</c:v>
                </c:pt>
                <c:pt idx="1">
                  <c:v>-4.0027773686966102</c:v>
                </c:pt>
                <c:pt idx="2">
                  <c:v>-3.597312260588446</c:v>
                </c:pt>
                <c:pt idx="3">
                  <c:v>-3.5347287742866782</c:v>
                </c:pt>
                <c:pt idx="4">
                  <c:v>-3.1627863582171569</c:v>
                </c:pt>
                <c:pt idx="5">
                  <c:v>-3.7803945629497093</c:v>
                </c:pt>
                <c:pt idx="6">
                  <c:v>-2.7821581732559317</c:v>
                </c:pt>
                <c:pt idx="7">
                  <c:v>-3.7471483622379118</c:v>
                </c:pt>
                <c:pt idx="8">
                  <c:v>-3.006782109740576</c:v>
                </c:pt>
                <c:pt idx="9">
                  <c:v>-2.8543781552482592</c:v>
                </c:pt>
                <c:pt idx="10">
                  <c:v>-2.6567569067146595</c:v>
                </c:pt>
                <c:pt idx="11">
                  <c:v>-3.2851984677992734</c:v>
                </c:pt>
                <c:pt idx="12">
                  <c:v>-2.9444389791664407</c:v>
                </c:pt>
                <c:pt idx="13">
                  <c:v>-2.7725887222397811</c:v>
                </c:pt>
                <c:pt idx="14">
                  <c:v>-2.9704144655697013</c:v>
                </c:pt>
                <c:pt idx="15">
                  <c:v>-3.247046701834897</c:v>
                </c:pt>
                <c:pt idx="16">
                  <c:v>-2.4039375872543332</c:v>
                </c:pt>
                <c:pt idx="17">
                  <c:v>-2.4729304587412848</c:v>
                </c:pt>
                <c:pt idx="18">
                  <c:v>-2.3158303197440664</c:v>
                </c:pt>
                <c:pt idx="19">
                  <c:v>-2.2963154799804504</c:v>
                </c:pt>
                <c:pt idx="20">
                  <c:v>-2.0541237336955462</c:v>
                </c:pt>
                <c:pt idx="21">
                  <c:v>-1.9459101490553135</c:v>
                </c:pt>
                <c:pt idx="22">
                  <c:v>-1.7564201027827462</c:v>
                </c:pt>
                <c:pt idx="23">
                  <c:v>-2.1484344131667874</c:v>
                </c:pt>
                <c:pt idx="24">
                  <c:v>-1.742969305058623</c:v>
                </c:pt>
                <c:pt idx="25">
                  <c:v>-1.6999519199749322</c:v>
                </c:pt>
                <c:pt idx="26">
                  <c:v>-1.6817585740137264</c:v>
                </c:pt>
                <c:pt idx="27">
                  <c:v>-1.6326947745983675</c:v>
                </c:pt>
                <c:pt idx="28">
                  <c:v>-1.5522794985941517</c:v>
                </c:pt>
                <c:pt idx="29">
                  <c:v>-1.3034067013141231</c:v>
                </c:pt>
                <c:pt idx="30">
                  <c:v>-1.3375041969504586</c:v>
                </c:pt>
                <c:pt idx="31">
                  <c:v>-1.1685708772750201</c:v>
                </c:pt>
                <c:pt idx="32">
                  <c:v>-1.3099213823353166</c:v>
                </c:pt>
                <c:pt idx="33">
                  <c:v>-1.6094379124341003</c:v>
                </c:pt>
                <c:pt idx="34">
                  <c:v>-1.4087672169719492</c:v>
                </c:pt>
                <c:pt idx="35">
                  <c:v>-0.89381787602209639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96576"/>
        <c:axId val="381489920"/>
      </c:scatterChart>
      <c:valAx>
        <c:axId val="371096576"/>
        <c:scaling>
          <c:orientation val="minMax"/>
          <c:min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381489920"/>
        <c:crosses val="autoZero"/>
        <c:crossBetween val="midCat"/>
      </c:valAx>
      <c:valAx>
        <c:axId val="3814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09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130969</xdr:colOff>
      <xdr:row>3</xdr:row>
      <xdr:rowOff>27384</xdr:rowOff>
    </xdr:from>
    <xdr:to>
      <xdr:col>13</xdr:col>
      <xdr:colOff>452437</xdr:colOff>
      <xdr:row>17</xdr:row>
      <xdr:rowOff>103584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321468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zoomScale="80" zoomScaleNormal="80" workbookViewId="0">
      <selection activeCell="I10" sqref="I10"/>
    </sheetView>
  </sheetViews>
  <sheetFormatPr defaultRowHeight="15" x14ac:dyDescent="0.25"/>
  <cols>
    <col min="2" max="4" width="9.28515625" bestFit="1" customWidth="1"/>
    <col min="5" max="5" width="9.7109375" customWidth="1"/>
    <col min="6" max="6" width="11.5703125" bestFit="1" customWidth="1"/>
    <col min="7" max="7" width="14.28515625" bestFit="1" customWidth="1"/>
    <col min="8" max="8" width="10.7109375" bestFit="1" customWidth="1"/>
    <col min="12" max="12" width="12.28515625" bestFit="1" customWidth="1"/>
    <col min="20" max="20" width="10" bestFit="1" customWidth="1"/>
    <col min="25" max="25" width="9.85546875" bestFit="1" customWidth="1"/>
  </cols>
  <sheetData>
    <row r="1" spans="1:17" x14ac:dyDescent="0.25">
      <c r="L1" t="s">
        <v>13</v>
      </c>
      <c r="M1" s="4">
        <v>1</v>
      </c>
      <c r="N1">
        <f>M1</f>
        <v>1</v>
      </c>
      <c r="O1">
        <f t="shared" ref="O1:Q1" si="0">N1</f>
        <v>1</v>
      </c>
      <c r="P1">
        <f t="shared" si="0"/>
        <v>1</v>
      </c>
      <c r="Q1">
        <f t="shared" si="0"/>
        <v>1</v>
      </c>
    </row>
    <row r="2" spans="1:17" x14ac:dyDescent="0.25">
      <c r="B2" s="3" t="s">
        <v>21</v>
      </c>
      <c r="C2">
        <v>2002</v>
      </c>
      <c r="L2" t="s">
        <v>14</v>
      </c>
      <c r="M2" s="4">
        <v>1</v>
      </c>
      <c r="N2" s="4">
        <v>2</v>
      </c>
      <c r="O2" s="4">
        <v>3</v>
      </c>
      <c r="P2" s="4">
        <v>4</v>
      </c>
      <c r="Q2" s="4">
        <v>5</v>
      </c>
    </row>
    <row r="3" spans="1:17" x14ac:dyDescent="0.25">
      <c r="B3" s="1"/>
      <c r="C3">
        <v>1916</v>
      </c>
      <c r="D3">
        <v>1928</v>
      </c>
      <c r="E3">
        <v>1935</v>
      </c>
      <c r="F3">
        <v>1942</v>
      </c>
      <c r="G3">
        <v>1947</v>
      </c>
      <c r="H3">
        <v>1951</v>
      </c>
    </row>
    <row r="4" spans="1:17" x14ac:dyDescent="0.25">
      <c r="C4">
        <f>$C$2-C3</f>
        <v>86</v>
      </c>
      <c r="D4">
        <f t="shared" ref="D4:H4" si="1">$C$2-D3</f>
        <v>74</v>
      </c>
      <c r="E4">
        <f t="shared" si="1"/>
        <v>67</v>
      </c>
      <c r="F4">
        <f t="shared" si="1"/>
        <v>60</v>
      </c>
      <c r="G4">
        <f t="shared" si="1"/>
        <v>55</v>
      </c>
      <c r="H4">
        <f t="shared" si="1"/>
        <v>51</v>
      </c>
      <c r="M4">
        <f>C4</f>
        <v>86</v>
      </c>
      <c r="N4">
        <f t="shared" ref="N4:Q4" si="2">D4</f>
        <v>74</v>
      </c>
      <c r="O4">
        <f t="shared" si="2"/>
        <v>67</v>
      </c>
      <c r="P4">
        <f t="shared" si="2"/>
        <v>60</v>
      </c>
      <c r="Q4">
        <f t="shared" si="2"/>
        <v>55</v>
      </c>
    </row>
    <row r="5" spans="1:17" x14ac:dyDescent="0.25">
      <c r="K5" t="s">
        <v>2</v>
      </c>
      <c r="L5" t="s">
        <v>11</v>
      </c>
      <c r="M5" t="s">
        <v>5</v>
      </c>
    </row>
    <row r="6" spans="1:17" x14ac:dyDescent="0.25">
      <c r="A6" s="3" t="s">
        <v>19</v>
      </c>
      <c r="B6" s="1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</v>
      </c>
      <c r="L6" t="s">
        <v>12</v>
      </c>
      <c r="M6" t="s">
        <v>6</v>
      </c>
      <c r="N6" t="s">
        <v>7</v>
      </c>
      <c r="O6" t="s">
        <v>8</v>
      </c>
      <c r="P6" t="s">
        <v>9</v>
      </c>
      <c r="Q6" t="s">
        <v>10</v>
      </c>
    </row>
    <row r="7" spans="1:17" x14ac:dyDescent="0.25">
      <c r="A7" s="3" t="str">
        <f>B7&amp;";"&amp;C7</f>
        <v>1;1</v>
      </c>
      <c r="B7" s="1">
        <v>1</v>
      </c>
      <c r="C7" s="4">
        <v>1</v>
      </c>
      <c r="D7" s="4">
        <v>27</v>
      </c>
      <c r="E7" s="4">
        <v>89</v>
      </c>
      <c r="F7" s="4">
        <v>192</v>
      </c>
      <c r="G7" s="4">
        <v>945</v>
      </c>
      <c r="H7" s="4">
        <v>1034</v>
      </c>
      <c r="L7" t="s">
        <v>3</v>
      </c>
      <c r="M7" s="2">
        <f>M10/M11</f>
        <v>0.30337078651685395</v>
      </c>
      <c r="N7" s="2">
        <f t="shared" ref="N7:Q7" si="3">N10/N11</f>
        <v>0.19718309859154928</v>
      </c>
      <c r="O7" s="2">
        <f t="shared" si="3"/>
        <v>7.4626865671641784E-2</v>
      </c>
      <c r="P7" s="2">
        <f t="shared" si="3"/>
        <v>6.8181818181818177E-2</v>
      </c>
      <c r="Q7" s="2">
        <f t="shared" si="3"/>
        <v>3.825136612021858E-2</v>
      </c>
    </row>
    <row r="8" spans="1:17" x14ac:dyDescent="0.25">
      <c r="A8" s="3" t="str">
        <f t="shared" ref="A8:A16" si="4">B8&amp;";"&amp;C8</f>
        <v>1;2</v>
      </c>
      <c r="B8" s="1">
        <v>1</v>
      </c>
      <c r="C8" s="4">
        <v>2</v>
      </c>
      <c r="D8" s="4">
        <v>28</v>
      </c>
      <c r="E8" s="4">
        <v>142</v>
      </c>
      <c r="F8" s="4">
        <v>95</v>
      </c>
      <c r="G8" s="4">
        <v>913</v>
      </c>
      <c r="H8" s="4">
        <v>1055</v>
      </c>
      <c r="L8" t="s">
        <v>4</v>
      </c>
      <c r="M8" s="2">
        <f>M12/M13</f>
        <v>0.20317460317460317</v>
      </c>
      <c r="N8" s="2">
        <f t="shared" ref="N8:Q8" si="5">N12/N13</f>
        <v>0.10405257393209201</v>
      </c>
      <c r="O8" s="2">
        <f t="shared" si="5"/>
        <v>4.716981132075472E-2</v>
      </c>
      <c r="P8" s="2">
        <f t="shared" si="5"/>
        <v>3.5645472061657031E-2</v>
      </c>
      <c r="Q8" s="2">
        <f t="shared" si="5"/>
        <v>1.7937219730941704E-2</v>
      </c>
    </row>
    <row r="9" spans="1:17" x14ac:dyDescent="0.25">
      <c r="A9" s="3" t="str">
        <f t="shared" si="4"/>
        <v>1;3</v>
      </c>
      <c r="B9" s="1">
        <v>1</v>
      </c>
      <c r="C9" s="4">
        <v>3</v>
      </c>
      <c r="D9" s="4">
        <v>15</v>
      </c>
      <c r="E9" s="4">
        <v>201</v>
      </c>
      <c r="F9" s="4">
        <v>40</v>
      </c>
      <c r="G9" s="4">
        <v>848</v>
      </c>
      <c r="H9" s="4">
        <v>1049</v>
      </c>
    </row>
    <row r="10" spans="1:17" x14ac:dyDescent="0.25">
      <c r="A10" s="3" t="str">
        <f t="shared" si="4"/>
        <v>1;4</v>
      </c>
      <c r="B10" s="1">
        <v>1</v>
      </c>
      <c r="C10" s="4">
        <v>4</v>
      </c>
      <c r="D10" s="4">
        <v>18</v>
      </c>
      <c r="E10" s="4">
        <v>264</v>
      </c>
      <c r="F10" s="4">
        <v>37</v>
      </c>
      <c r="G10" s="4">
        <v>1038</v>
      </c>
      <c r="H10" s="4">
        <v>1302</v>
      </c>
      <c r="L10" t="s">
        <v>15</v>
      </c>
      <c r="M10">
        <f>VLOOKUP(M$1&amp;";"&amp;M$2,$A$7:$H$16,MATCH($L10,$A$6:$H$6,FALSE),FALSE)</f>
        <v>27</v>
      </c>
      <c r="N10">
        <f t="shared" ref="N10:Q14" si="6">VLOOKUP(N$1&amp;";"&amp;N$2,$A$7:$H$16,MATCH($L10,$A$6:$H$6,FALSE),FALSE)</f>
        <v>28</v>
      </c>
      <c r="O10">
        <f t="shared" si="6"/>
        <v>15</v>
      </c>
      <c r="P10">
        <f t="shared" si="6"/>
        <v>18</v>
      </c>
      <c r="Q10">
        <f t="shared" si="6"/>
        <v>7</v>
      </c>
    </row>
    <row r="11" spans="1:17" x14ac:dyDescent="0.25">
      <c r="A11" s="3" t="str">
        <f t="shared" si="4"/>
        <v>1;5</v>
      </c>
      <c r="B11" s="1">
        <v>1</v>
      </c>
      <c r="C11" s="4">
        <v>5</v>
      </c>
      <c r="D11" s="4">
        <v>7</v>
      </c>
      <c r="E11" s="4">
        <v>183</v>
      </c>
      <c r="F11" s="4">
        <v>12</v>
      </c>
      <c r="G11" s="4">
        <v>669</v>
      </c>
      <c r="H11" s="4">
        <v>852</v>
      </c>
      <c r="L11" t="s">
        <v>16</v>
      </c>
      <c r="M11">
        <f t="shared" ref="M11:M14" si="7">VLOOKUP(M$1&amp;";"&amp;M$2,$A$7:$H$16,MATCH($L11,$A$6:$H$6,FALSE),FALSE)</f>
        <v>89</v>
      </c>
      <c r="N11">
        <f t="shared" si="6"/>
        <v>142</v>
      </c>
      <c r="O11">
        <f t="shared" si="6"/>
        <v>201</v>
      </c>
      <c r="P11">
        <f t="shared" si="6"/>
        <v>264</v>
      </c>
      <c r="Q11">
        <f t="shared" si="6"/>
        <v>183</v>
      </c>
    </row>
    <row r="12" spans="1:17" x14ac:dyDescent="0.25">
      <c r="A12" s="3" t="str">
        <f t="shared" si="4"/>
        <v>2;1</v>
      </c>
      <c r="B12" s="1">
        <v>2</v>
      </c>
      <c r="C12" s="4">
        <v>1</v>
      </c>
      <c r="D12" s="4">
        <v>43</v>
      </c>
      <c r="E12" s="4">
        <v>144</v>
      </c>
      <c r="F12" s="4">
        <v>249</v>
      </c>
      <c r="G12" s="4">
        <v>1253</v>
      </c>
      <c r="H12" s="4">
        <v>1397</v>
      </c>
      <c r="L12" t="s">
        <v>17</v>
      </c>
      <c r="M12">
        <f t="shared" si="7"/>
        <v>192</v>
      </c>
      <c r="N12">
        <f t="shared" si="6"/>
        <v>95</v>
      </c>
      <c r="O12">
        <f t="shared" si="6"/>
        <v>40</v>
      </c>
      <c r="P12">
        <f t="shared" si="6"/>
        <v>37</v>
      </c>
      <c r="Q12">
        <f t="shared" si="6"/>
        <v>12</v>
      </c>
    </row>
    <row r="13" spans="1:17" x14ac:dyDescent="0.25">
      <c r="A13" s="3" t="str">
        <f t="shared" si="4"/>
        <v>2;2</v>
      </c>
      <c r="B13" s="1">
        <v>2</v>
      </c>
      <c r="C13" s="4">
        <v>2</v>
      </c>
      <c r="D13" s="4">
        <v>36</v>
      </c>
      <c r="E13" s="4">
        <v>193</v>
      </c>
      <c r="F13" s="4">
        <v>76</v>
      </c>
      <c r="G13" s="4">
        <v>1004</v>
      </c>
      <c r="H13" s="4">
        <v>1197</v>
      </c>
      <c r="L13" t="s">
        <v>18</v>
      </c>
      <c r="M13">
        <f t="shared" si="7"/>
        <v>945</v>
      </c>
      <c r="N13">
        <f t="shared" si="6"/>
        <v>913</v>
      </c>
      <c r="O13">
        <f t="shared" si="6"/>
        <v>848</v>
      </c>
      <c r="P13">
        <f t="shared" si="6"/>
        <v>1038</v>
      </c>
      <c r="Q13">
        <f t="shared" si="6"/>
        <v>669</v>
      </c>
    </row>
    <row r="14" spans="1:17" x14ac:dyDescent="0.25">
      <c r="A14" s="3" t="str">
        <f t="shared" si="4"/>
        <v>2;3</v>
      </c>
      <c r="B14" s="1">
        <v>2</v>
      </c>
      <c r="C14" s="4">
        <v>3</v>
      </c>
      <c r="D14" s="4">
        <v>17</v>
      </c>
      <c r="E14" s="4">
        <v>197</v>
      </c>
      <c r="F14" s="4">
        <v>19</v>
      </c>
      <c r="G14" s="4">
        <v>886</v>
      </c>
      <c r="H14" s="4">
        <v>1083</v>
      </c>
      <c r="L14" t="s">
        <v>1</v>
      </c>
      <c r="M14">
        <f t="shared" si="7"/>
        <v>1034</v>
      </c>
      <c r="N14">
        <f t="shared" si="6"/>
        <v>1055</v>
      </c>
      <c r="O14">
        <f t="shared" si="6"/>
        <v>1049</v>
      </c>
      <c r="P14">
        <f t="shared" si="6"/>
        <v>1302</v>
      </c>
      <c r="Q14">
        <f t="shared" si="6"/>
        <v>852</v>
      </c>
    </row>
    <row r="15" spans="1:17" x14ac:dyDescent="0.25">
      <c r="A15" s="3" t="str">
        <f t="shared" si="4"/>
        <v>2;4</v>
      </c>
      <c r="B15" s="1">
        <v>2</v>
      </c>
      <c r="C15" s="4">
        <v>4</v>
      </c>
      <c r="D15" s="4">
        <v>9</v>
      </c>
      <c r="E15" s="4">
        <v>298</v>
      </c>
      <c r="F15" s="4">
        <v>16</v>
      </c>
      <c r="G15" s="4">
        <v>1084</v>
      </c>
      <c r="H15" s="4">
        <v>1382</v>
      </c>
    </row>
    <row r="16" spans="1:17" x14ac:dyDescent="0.25">
      <c r="A16" s="3" t="str">
        <f t="shared" si="4"/>
        <v>2;5</v>
      </c>
      <c r="B16" s="1">
        <v>2</v>
      </c>
      <c r="C16" s="4">
        <v>5</v>
      </c>
      <c r="D16" s="4">
        <v>6</v>
      </c>
      <c r="E16" s="4">
        <v>244</v>
      </c>
      <c r="F16" s="4">
        <v>7</v>
      </c>
      <c r="G16" s="4">
        <v>735</v>
      </c>
      <c r="H16" s="4">
        <v>979</v>
      </c>
      <c r="L16" t="s">
        <v>20</v>
      </c>
      <c r="M16">
        <f>M11+M13</f>
        <v>1034</v>
      </c>
      <c r="N16">
        <f>N11+N13</f>
        <v>1055</v>
      </c>
      <c r="O16">
        <f>O11+O13</f>
        <v>1049</v>
      </c>
      <c r="P16">
        <f>P11+P13</f>
        <v>1302</v>
      </c>
      <c r="Q16">
        <f>Q11+Q13</f>
        <v>852</v>
      </c>
    </row>
    <row r="19" spans="1:19" x14ac:dyDescent="0.25">
      <c r="C19" s="1" t="s">
        <v>30</v>
      </c>
      <c r="S19" s="1" t="s">
        <v>23</v>
      </c>
    </row>
    <row r="20" spans="1:19" x14ac:dyDescent="0.25">
      <c r="C20" s="6">
        <v>-159200</v>
      </c>
      <c r="D20" s="6">
        <v>655</v>
      </c>
      <c r="E20" s="6">
        <v>6500</v>
      </c>
      <c r="F20" s="6">
        <v>21500</v>
      </c>
      <c r="G20" s="6">
        <v>61370.154699999999</v>
      </c>
      <c r="H20" s="6">
        <v>3296064</v>
      </c>
      <c r="S20" s="1"/>
    </row>
    <row r="21" spans="1:19" x14ac:dyDescent="0.25">
      <c r="S21" s="1"/>
    </row>
    <row r="23" spans="1:19" x14ac:dyDescent="0.25">
      <c r="M23">
        <f>C4</f>
        <v>86</v>
      </c>
      <c r="N23">
        <f t="shared" ref="N23:Q23" si="8">D4</f>
        <v>74</v>
      </c>
      <c r="O23">
        <f t="shared" si="8"/>
        <v>67</v>
      </c>
      <c r="P23">
        <f t="shared" si="8"/>
        <v>60</v>
      </c>
      <c r="Q23">
        <f t="shared" si="8"/>
        <v>55</v>
      </c>
    </row>
    <row r="24" spans="1:19" x14ac:dyDescent="0.25">
      <c r="B24" s="1" t="s">
        <v>24</v>
      </c>
      <c r="L24" t="s">
        <v>11</v>
      </c>
      <c r="M24" t="s">
        <v>5</v>
      </c>
    </row>
    <row r="25" spans="1:19" x14ac:dyDescent="0.25">
      <c r="B25" s="1" t="s">
        <v>13</v>
      </c>
      <c r="C25" s="4" t="s">
        <v>14</v>
      </c>
      <c r="D25" s="4" t="s">
        <v>22</v>
      </c>
      <c r="E25" s="4" t="s">
        <v>15</v>
      </c>
      <c r="F25" s="4" t="s">
        <v>16</v>
      </c>
      <c r="G25" s="4" t="s">
        <v>17</v>
      </c>
      <c r="H25" s="4" t="s">
        <v>18</v>
      </c>
      <c r="I25" s="4" t="s">
        <v>1</v>
      </c>
      <c r="L25" t="s">
        <v>12</v>
      </c>
      <c r="M25" t="s">
        <v>6</v>
      </c>
      <c r="N25" t="s">
        <v>7</v>
      </c>
      <c r="O25" t="s">
        <v>8</v>
      </c>
      <c r="P25" t="s">
        <v>9</v>
      </c>
      <c r="Q25" t="s">
        <v>10</v>
      </c>
    </row>
    <row r="26" spans="1:19" x14ac:dyDescent="0.25">
      <c r="A26" s="3" t="str">
        <f t="shared" ref="A26:A75" si="9">B26&amp;";"&amp;C26&amp;";"&amp;D26</f>
        <v>1;1;wealthcat1</v>
      </c>
      <c r="B26" s="1">
        <v>1</v>
      </c>
      <c r="C26" s="4">
        <v>1</v>
      </c>
      <c r="D26" s="4" t="s">
        <v>25</v>
      </c>
      <c r="E26" s="4">
        <v>34</v>
      </c>
      <c r="F26" s="4">
        <v>137</v>
      </c>
      <c r="G26" s="4">
        <v>189</v>
      </c>
      <c r="H26" s="4">
        <v>908</v>
      </c>
      <c r="I26" s="4">
        <v>1045</v>
      </c>
      <c r="L26" t="s">
        <v>25</v>
      </c>
      <c r="M26" s="2">
        <f>M32/M38</f>
        <v>0.24817518248175183</v>
      </c>
      <c r="N26" s="2">
        <f t="shared" ref="N26:Q26" si="10">N32/N38</f>
        <v>0.16250000000000001</v>
      </c>
      <c r="O26" s="2">
        <f t="shared" si="10"/>
        <v>7.6576576576576572E-2</v>
      </c>
      <c r="P26" s="2">
        <f t="shared" si="10"/>
        <v>6.3025210084033612E-2</v>
      </c>
      <c r="Q26" s="2">
        <f t="shared" si="10"/>
        <v>4.4554455445544552E-2</v>
      </c>
    </row>
    <row r="27" spans="1:19" x14ac:dyDescent="0.25">
      <c r="A27" s="3" t="str">
        <f t="shared" si="9"/>
        <v>1;1;wealthcat2</v>
      </c>
      <c r="B27" s="1">
        <v>1</v>
      </c>
      <c r="C27" s="4">
        <v>1</v>
      </c>
      <c r="D27" s="4" t="s">
        <v>26</v>
      </c>
      <c r="E27" s="4">
        <v>56</v>
      </c>
      <c r="F27" s="4">
        <v>247</v>
      </c>
      <c r="G27" s="4">
        <v>167</v>
      </c>
      <c r="H27" s="4">
        <v>798</v>
      </c>
      <c r="I27" s="4">
        <v>1045</v>
      </c>
      <c r="L27" t="s">
        <v>26</v>
      </c>
      <c r="M27" s="2">
        <f t="shared" ref="M27:Q27" si="11">M33/M39</f>
        <v>0.22672064777327935</v>
      </c>
      <c r="N27" s="2">
        <f t="shared" si="11"/>
        <v>0.12903225806451613</v>
      </c>
      <c r="O27" s="2">
        <f t="shared" si="11"/>
        <v>6.8783068783068779E-2</v>
      </c>
      <c r="P27" s="2">
        <f t="shared" si="11"/>
        <v>4.8275862068965517E-2</v>
      </c>
      <c r="Q27" s="2">
        <f t="shared" si="11"/>
        <v>3.1746031746031744E-2</v>
      </c>
    </row>
    <row r="28" spans="1:19" x14ac:dyDescent="0.25">
      <c r="A28" s="3" t="str">
        <f t="shared" si="9"/>
        <v>1;1;wealthcat3</v>
      </c>
      <c r="B28" s="1">
        <v>1</v>
      </c>
      <c r="C28" s="4">
        <v>1</v>
      </c>
      <c r="D28" s="4" t="s">
        <v>27</v>
      </c>
      <c r="E28" s="4">
        <v>54</v>
      </c>
      <c r="F28" s="4">
        <v>229</v>
      </c>
      <c r="G28" s="4">
        <v>169</v>
      </c>
      <c r="H28" s="4">
        <v>816</v>
      </c>
      <c r="I28" s="4">
        <v>1045</v>
      </c>
      <c r="L28" t="s">
        <v>27</v>
      </c>
      <c r="M28" s="2">
        <f t="shared" ref="M28:Q28" si="12">M34/M40</f>
        <v>0.23580786026200873</v>
      </c>
      <c r="N28" s="2">
        <f t="shared" si="12"/>
        <v>0.10185185185185185</v>
      </c>
      <c r="O28" s="2">
        <f t="shared" si="12"/>
        <v>5.1401869158878503E-2</v>
      </c>
      <c r="P28" s="2">
        <f t="shared" si="12"/>
        <v>2.8735632183908046E-2</v>
      </c>
      <c r="Q28" s="2">
        <f t="shared" si="12"/>
        <v>1.2903225806451613E-2</v>
      </c>
    </row>
    <row r="29" spans="1:19" x14ac:dyDescent="0.25">
      <c r="A29" s="3" t="str">
        <f t="shared" si="9"/>
        <v>1;1;wealthcat4</v>
      </c>
      <c r="B29" s="1">
        <v>1</v>
      </c>
      <c r="C29" s="4">
        <v>1</v>
      </c>
      <c r="D29" s="4" t="s">
        <v>28</v>
      </c>
      <c r="E29" s="4">
        <v>35</v>
      </c>
      <c r="F29" s="4">
        <v>189</v>
      </c>
      <c r="G29" s="4">
        <v>188</v>
      </c>
      <c r="H29" s="4">
        <v>856</v>
      </c>
      <c r="I29" s="4">
        <v>1045</v>
      </c>
      <c r="L29" t="s">
        <v>28</v>
      </c>
      <c r="M29" s="2">
        <f t="shared" ref="M29:Q29" si="13">M35/M41</f>
        <v>0.18518518518518517</v>
      </c>
      <c r="N29" s="2">
        <f t="shared" si="13"/>
        <v>0.11940298507462686</v>
      </c>
      <c r="O29" s="2">
        <f t="shared" si="13"/>
        <v>0.04</v>
      </c>
      <c r="P29" s="2">
        <f t="shared" si="13"/>
        <v>3.4334763948497854E-2</v>
      </c>
      <c r="Q29" s="2">
        <f t="shared" si="13"/>
        <v>1.3245033112582781E-2</v>
      </c>
    </row>
    <row r="30" spans="1:19" x14ac:dyDescent="0.25">
      <c r="A30" s="3" t="str">
        <f t="shared" si="9"/>
        <v>1;1;wealthcat5</v>
      </c>
      <c r="B30" s="1">
        <v>1</v>
      </c>
      <c r="C30" s="4">
        <v>1</v>
      </c>
      <c r="D30" s="4" t="s">
        <v>29</v>
      </c>
      <c r="E30" s="4">
        <v>36</v>
      </c>
      <c r="F30" s="4">
        <v>206</v>
      </c>
      <c r="G30" s="4">
        <v>187</v>
      </c>
      <c r="H30" s="4">
        <v>839</v>
      </c>
      <c r="I30" s="4">
        <v>1045</v>
      </c>
      <c r="L30" t="s">
        <v>29</v>
      </c>
      <c r="M30" s="2">
        <f t="shared" ref="M30:Q30" si="14">M36/M42</f>
        <v>0.17475728155339806</v>
      </c>
      <c r="N30" s="2">
        <f t="shared" si="14"/>
        <v>8.520179372197309E-2</v>
      </c>
      <c r="O30" s="2">
        <f t="shared" si="14"/>
        <v>3.1802120141342753E-2</v>
      </c>
      <c r="P30" s="2">
        <f t="shared" si="14"/>
        <v>2.5862068965517241E-2</v>
      </c>
      <c r="Q30" s="2">
        <f t="shared" si="14"/>
        <v>7.0921985815602835E-3</v>
      </c>
    </row>
    <row r="31" spans="1:19" x14ac:dyDescent="0.25">
      <c r="A31" s="3" t="str">
        <f t="shared" si="9"/>
        <v>1;2;wealthcat1</v>
      </c>
      <c r="B31" s="1">
        <v>1</v>
      </c>
      <c r="C31" s="4">
        <v>2</v>
      </c>
      <c r="D31" s="4" t="s">
        <v>25</v>
      </c>
      <c r="E31" s="4">
        <v>26</v>
      </c>
      <c r="F31" s="4">
        <v>160</v>
      </c>
      <c r="G31" s="4">
        <v>97</v>
      </c>
      <c r="H31" s="4">
        <v>911</v>
      </c>
      <c r="I31" s="4">
        <v>1071</v>
      </c>
      <c r="M31" s="2"/>
      <c r="N31" s="2"/>
      <c r="O31" s="2"/>
      <c r="P31" s="2"/>
      <c r="Q31" s="2"/>
    </row>
    <row r="32" spans="1:19" x14ac:dyDescent="0.25">
      <c r="A32" s="3" t="str">
        <f t="shared" si="9"/>
        <v>1;2;wealthcat2</v>
      </c>
      <c r="B32" s="1">
        <v>1</v>
      </c>
      <c r="C32" s="4">
        <v>2</v>
      </c>
      <c r="D32" s="4" t="s">
        <v>26</v>
      </c>
      <c r="E32" s="4">
        <v>28</v>
      </c>
      <c r="F32" s="4">
        <v>217</v>
      </c>
      <c r="G32" s="4">
        <v>95</v>
      </c>
      <c r="H32" s="4">
        <v>854</v>
      </c>
      <c r="I32" s="4">
        <v>1071</v>
      </c>
      <c r="K32" t="s">
        <v>15</v>
      </c>
      <c r="L32" t="s">
        <v>25</v>
      </c>
      <c r="M32" s="5">
        <f>VLOOKUP(M$1&amp;";"&amp;M$2&amp;";"&amp;$L32,$A$26:$I$75,MATCH($K32,$A$25:$I$25,FALSE),FALSE)</f>
        <v>34</v>
      </c>
      <c r="N32" s="5">
        <f>VLOOKUP(N$1&amp;";"&amp;N$2&amp;";"&amp;$L32,$A$26:$I$75,MATCH($K32,$A$25:$I$25,FALSE),FALSE)</f>
        <v>26</v>
      </c>
      <c r="O32" s="5">
        <f>VLOOKUP(O$1&amp;";"&amp;O$2&amp;";"&amp;$L32,$A$26:$I$75,MATCH($K32,$A$25:$I$25,FALSE),FALSE)</f>
        <v>17</v>
      </c>
      <c r="P32" s="5">
        <f>VLOOKUP(P$1&amp;";"&amp;P$2&amp;";"&amp;$L32,$A$26:$I$75,MATCH($K32,$A$25:$I$25,FALSE),FALSE)</f>
        <v>15</v>
      </c>
      <c r="Q32" s="5">
        <f>VLOOKUP(Q$1&amp;";"&amp;Q$2&amp;";"&amp;$L32,$A$26:$I$75,MATCH($K32,$A$25:$I$25,FALSE),FALSE)</f>
        <v>9</v>
      </c>
    </row>
    <row r="33" spans="1:17" x14ac:dyDescent="0.25">
      <c r="A33" s="3" t="str">
        <f t="shared" si="9"/>
        <v>1;2;wealthcat3</v>
      </c>
      <c r="B33" s="1">
        <v>1</v>
      </c>
      <c r="C33" s="4">
        <v>2</v>
      </c>
      <c r="D33" s="4" t="s">
        <v>27</v>
      </c>
      <c r="E33" s="4">
        <v>22</v>
      </c>
      <c r="F33" s="4">
        <v>216</v>
      </c>
      <c r="G33" s="4">
        <v>101</v>
      </c>
      <c r="H33" s="4">
        <v>855</v>
      </c>
      <c r="I33" s="4">
        <v>1071</v>
      </c>
      <c r="K33" t="s">
        <v>15</v>
      </c>
      <c r="L33" t="s">
        <v>26</v>
      </c>
      <c r="M33" s="5">
        <f>VLOOKUP(M$1&amp;";"&amp;M$2&amp;";"&amp;$L33,$A$26:$I$75,MATCH($K33,$A$25:$I$25,FALSE),FALSE)</f>
        <v>56</v>
      </c>
      <c r="N33" s="5">
        <f>VLOOKUP(N$1&amp;";"&amp;N$2&amp;";"&amp;$L33,$A$26:$I$75,MATCH($K33,$A$25:$I$25,FALSE),FALSE)</f>
        <v>28</v>
      </c>
      <c r="O33" s="5">
        <f>VLOOKUP(O$1&amp;";"&amp;O$2&amp;";"&amp;$L33,$A$26:$I$75,MATCH($K33,$A$25:$I$25,FALSE),FALSE)</f>
        <v>13</v>
      </c>
      <c r="P33" s="5">
        <f>VLOOKUP(P$1&amp;";"&amp;P$2&amp;";"&amp;$L33,$A$26:$I$75,MATCH($K33,$A$25:$I$25,FALSE),FALSE)</f>
        <v>7</v>
      </c>
      <c r="Q33" s="5">
        <f>VLOOKUP(Q$1&amp;";"&amp;Q$2&amp;";"&amp;$L33,$A$26:$I$75,MATCH($K33,$A$25:$I$25,FALSE),FALSE)</f>
        <v>4</v>
      </c>
    </row>
    <row r="34" spans="1:17" x14ac:dyDescent="0.25">
      <c r="A34" s="3" t="str">
        <f t="shared" si="9"/>
        <v>1;2;wealthcat4</v>
      </c>
      <c r="B34" s="1">
        <v>1</v>
      </c>
      <c r="C34" s="4">
        <v>2</v>
      </c>
      <c r="D34" s="4" t="s">
        <v>28</v>
      </c>
      <c r="E34" s="4">
        <v>24</v>
      </c>
      <c r="F34" s="4">
        <v>201</v>
      </c>
      <c r="G34" s="4">
        <v>99</v>
      </c>
      <c r="H34" s="4">
        <v>870</v>
      </c>
      <c r="I34" s="4">
        <v>1071</v>
      </c>
      <c r="K34" t="s">
        <v>15</v>
      </c>
      <c r="L34" t="s">
        <v>27</v>
      </c>
      <c r="M34" s="5">
        <f>VLOOKUP(M$1&amp;";"&amp;M$2&amp;";"&amp;$L34,$A$26:$I$75,MATCH($K34,$A$25:$I$25,FALSE),FALSE)</f>
        <v>54</v>
      </c>
      <c r="N34" s="5">
        <f>VLOOKUP(N$1&amp;";"&amp;N$2&amp;";"&amp;$L34,$A$26:$I$75,MATCH($K34,$A$25:$I$25,FALSE),FALSE)</f>
        <v>22</v>
      </c>
      <c r="O34" s="5">
        <f>VLOOKUP(O$1&amp;";"&amp;O$2&amp;";"&amp;$L34,$A$26:$I$75,MATCH($K34,$A$25:$I$25,FALSE),FALSE)</f>
        <v>11</v>
      </c>
      <c r="P34" s="5">
        <f>VLOOKUP(P$1&amp;";"&amp;P$2&amp;";"&amp;$L34,$A$26:$I$75,MATCH($K34,$A$25:$I$25,FALSE),FALSE)</f>
        <v>5</v>
      </c>
      <c r="Q34" s="5">
        <f>VLOOKUP(Q$1&amp;";"&amp;Q$2&amp;";"&amp;$L34,$A$26:$I$75,MATCH($K34,$A$25:$I$25,FALSE),FALSE)</f>
        <v>2</v>
      </c>
    </row>
    <row r="35" spans="1:17" x14ac:dyDescent="0.25">
      <c r="A35" s="3" t="str">
        <f t="shared" si="9"/>
        <v>1;2;wealthcat5</v>
      </c>
      <c r="B35" s="1">
        <v>1</v>
      </c>
      <c r="C35" s="4">
        <v>2</v>
      </c>
      <c r="D35" s="4" t="s">
        <v>29</v>
      </c>
      <c r="E35" s="4">
        <v>19</v>
      </c>
      <c r="F35" s="4">
        <v>223</v>
      </c>
      <c r="G35" s="4">
        <v>104</v>
      </c>
      <c r="H35" s="4">
        <v>848</v>
      </c>
      <c r="I35" s="4">
        <v>1071</v>
      </c>
      <c r="K35" t="s">
        <v>15</v>
      </c>
      <c r="L35" t="s">
        <v>28</v>
      </c>
      <c r="M35" s="5">
        <f>VLOOKUP(M$1&amp;";"&amp;M$2&amp;";"&amp;$L35,$A$26:$I$75,MATCH($K35,$A$25:$I$25,FALSE),FALSE)</f>
        <v>35</v>
      </c>
      <c r="N35" s="5">
        <f>VLOOKUP(N$1&amp;";"&amp;N$2&amp;";"&amp;$L35,$A$26:$I$75,MATCH($K35,$A$25:$I$25,FALSE),FALSE)</f>
        <v>24</v>
      </c>
      <c r="O35" s="5">
        <f>VLOOKUP(O$1&amp;";"&amp;O$2&amp;";"&amp;$L35,$A$26:$I$75,MATCH($K35,$A$25:$I$25,FALSE),FALSE)</f>
        <v>10</v>
      </c>
      <c r="P35" s="5">
        <f>VLOOKUP(P$1&amp;";"&amp;P$2&amp;";"&amp;$L35,$A$26:$I$75,MATCH($K35,$A$25:$I$25,FALSE),FALSE)</f>
        <v>8</v>
      </c>
      <c r="Q35" s="5">
        <f>VLOOKUP(Q$1&amp;";"&amp;Q$2&amp;";"&amp;$L35,$A$26:$I$75,MATCH($K35,$A$25:$I$25,FALSE),FALSE)</f>
        <v>2</v>
      </c>
    </row>
    <row r="36" spans="1:17" x14ac:dyDescent="0.25">
      <c r="A36" s="3" t="str">
        <f t="shared" si="9"/>
        <v>1;3;wealthcat1</v>
      </c>
      <c r="B36" s="1">
        <v>1</v>
      </c>
      <c r="C36" s="4">
        <v>3</v>
      </c>
      <c r="D36" s="4" t="s">
        <v>25</v>
      </c>
      <c r="E36" s="4">
        <v>17</v>
      </c>
      <c r="F36" s="4">
        <v>222</v>
      </c>
      <c r="G36" s="4">
        <v>49</v>
      </c>
      <c r="H36" s="4">
        <v>1030</v>
      </c>
      <c r="I36" s="4">
        <v>1252</v>
      </c>
      <c r="K36" t="s">
        <v>15</v>
      </c>
      <c r="L36" t="s">
        <v>29</v>
      </c>
      <c r="M36" s="5">
        <f>VLOOKUP(M$1&amp;";"&amp;M$2&amp;";"&amp;$L36,$A$26:$I$75,MATCH($K36,$A$25:$I$25,FALSE),FALSE)</f>
        <v>36</v>
      </c>
      <c r="N36" s="5">
        <f>VLOOKUP(N$1&amp;";"&amp;N$2&amp;";"&amp;$L36,$A$26:$I$75,MATCH($K36,$A$25:$I$25,FALSE),FALSE)</f>
        <v>19</v>
      </c>
      <c r="O36" s="5">
        <f>VLOOKUP(O$1&amp;";"&amp;O$2&amp;";"&amp;$L36,$A$26:$I$75,MATCH($K36,$A$25:$I$25,FALSE),FALSE)</f>
        <v>9</v>
      </c>
      <c r="P36" s="5">
        <f>VLOOKUP(P$1&amp;";"&amp;P$2&amp;";"&amp;$L36,$A$26:$I$75,MATCH($K36,$A$25:$I$25,FALSE),FALSE)</f>
        <v>6</v>
      </c>
      <c r="Q36" s="5">
        <f>VLOOKUP(Q$1&amp;";"&amp;Q$2&amp;";"&amp;$L36,$A$26:$I$75,MATCH($K36,$A$25:$I$25,FALSE),FALSE)</f>
        <v>1</v>
      </c>
    </row>
    <row r="37" spans="1:17" x14ac:dyDescent="0.25">
      <c r="A37" s="3" t="str">
        <f t="shared" si="9"/>
        <v>1;3;wealthcat2</v>
      </c>
      <c r="B37" s="1">
        <v>1</v>
      </c>
      <c r="C37" s="4">
        <v>3</v>
      </c>
      <c r="D37" s="4" t="s">
        <v>26</v>
      </c>
      <c r="E37" s="4">
        <v>13</v>
      </c>
      <c r="F37" s="4">
        <v>189</v>
      </c>
      <c r="G37" s="4">
        <v>53</v>
      </c>
      <c r="H37" s="4">
        <v>1063</v>
      </c>
      <c r="I37" s="4">
        <v>1252</v>
      </c>
    </row>
    <row r="38" spans="1:17" x14ac:dyDescent="0.25">
      <c r="A38" s="3" t="str">
        <f t="shared" si="9"/>
        <v>1;3;wealthcat3</v>
      </c>
      <c r="B38" s="1">
        <v>1</v>
      </c>
      <c r="C38" s="4">
        <v>3</v>
      </c>
      <c r="D38" s="4" t="s">
        <v>27</v>
      </c>
      <c r="E38" s="4">
        <v>11</v>
      </c>
      <c r="F38" s="4">
        <v>214</v>
      </c>
      <c r="G38" s="4">
        <v>55</v>
      </c>
      <c r="H38" s="4">
        <v>1038</v>
      </c>
      <c r="I38" s="4">
        <v>1252</v>
      </c>
      <c r="K38" s="4" t="s">
        <v>16</v>
      </c>
      <c r="L38" t="s">
        <v>25</v>
      </c>
      <c r="M38" s="5">
        <f>VLOOKUP(M$1&amp;";"&amp;M$2&amp;";"&amp;$L38,$A$26:$I$75,MATCH($K38,$A$25:$I$25,FALSE),FALSE)</f>
        <v>137</v>
      </c>
      <c r="N38" s="5">
        <f>VLOOKUP(N$1&amp;";"&amp;N$2&amp;";"&amp;$L38,$A$26:$I$75,MATCH($K38,$A$25:$I$25,FALSE),FALSE)</f>
        <v>160</v>
      </c>
      <c r="O38" s="5">
        <f>VLOOKUP(O$1&amp;";"&amp;O$2&amp;";"&amp;$L38,$A$26:$I$75,MATCH($K38,$A$25:$I$25,FALSE),FALSE)</f>
        <v>222</v>
      </c>
      <c r="P38" s="5">
        <f>VLOOKUP(P$1&amp;";"&amp;P$2&amp;";"&amp;$L38,$A$26:$I$75,MATCH($K38,$A$25:$I$25,FALSE),FALSE)</f>
        <v>238</v>
      </c>
      <c r="Q38" s="5">
        <f>VLOOKUP(Q$1&amp;";"&amp;Q$2&amp;";"&amp;$L38,$A$26:$I$75,MATCH($K38,$A$25:$I$25,FALSE),FALSE)</f>
        <v>202</v>
      </c>
    </row>
    <row r="39" spans="1:17" x14ac:dyDescent="0.25">
      <c r="A39" s="3" t="str">
        <f t="shared" si="9"/>
        <v>1;3;wealthcat4</v>
      </c>
      <c r="B39" s="1">
        <v>1</v>
      </c>
      <c r="C39" s="4">
        <v>3</v>
      </c>
      <c r="D39" s="4" t="s">
        <v>28</v>
      </c>
      <c r="E39" s="4">
        <v>10</v>
      </c>
      <c r="F39" s="4">
        <v>250</v>
      </c>
      <c r="G39" s="4">
        <v>56</v>
      </c>
      <c r="H39" s="4">
        <v>1002</v>
      </c>
      <c r="I39" s="4">
        <v>1252</v>
      </c>
      <c r="K39" s="4" t="s">
        <v>16</v>
      </c>
      <c r="L39" t="s">
        <v>26</v>
      </c>
      <c r="M39" s="5">
        <f>VLOOKUP(M$1&amp;";"&amp;M$2&amp;";"&amp;$L39,$A$26:$I$75,MATCH($K39,$A$25:$I$25,FALSE),FALSE)</f>
        <v>247</v>
      </c>
      <c r="N39" s="5">
        <f>VLOOKUP(N$1&amp;";"&amp;N$2&amp;";"&amp;$L39,$A$26:$I$75,MATCH($K39,$A$25:$I$25,FALSE),FALSE)</f>
        <v>217</v>
      </c>
      <c r="O39" s="5">
        <f>VLOOKUP(O$1&amp;";"&amp;O$2&amp;";"&amp;$L39,$A$26:$I$75,MATCH($K39,$A$25:$I$25,FALSE),FALSE)</f>
        <v>189</v>
      </c>
      <c r="P39" s="5">
        <f>VLOOKUP(P$1&amp;";"&amp;P$2&amp;";"&amp;$L39,$A$26:$I$75,MATCH($K39,$A$25:$I$25,FALSE),FALSE)</f>
        <v>145</v>
      </c>
      <c r="Q39" s="5">
        <f>VLOOKUP(Q$1&amp;";"&amp;Q$2&amp;";"&amp;$L39,$A$26:$I$75,MATCH($K39,$A$25:$I$25,FALSE),FALSE)</f>
        <v>126</v>
      </c>
    </row>
    <row r="40" spans="1:17" x14ac:dyDescent="0.25">
      <c r="A40" s="3" t="str">
        <f t="shared" si="9"/>
        <v>1;3;wealthcat5</v>
      </c>
      <c r="B40" s="1">
        <v>1</v>
      </c>
      <c r="C40" s="4">
        <v>3</v>
      </c>
      <c r="D40" s="4" t="s">
        <v>29</v>
      </c>
      <c r="E40" s="4">
        <v>9</v>
      </c>
      <c r="F40" s="4">
        <v>283</v>
      </c>
      <c r="G40" s="4">
        <v>57</v>
      </c>
      <c r="H40" s="4">
        <v>969</v>
      </c>
      <c r="I40" s="4">
        <v>1252</v>
      </c>
      <c r="K40" s="4" t="s">
        <v>16</v>
      </c>
      <c r="L40" t="s">
        <v>27</v>
      </c>
      <c r="M40" s="5">
        <f>VLOOKUP(M$1&amp;";"&amp;M$2&amp;";"&amp;$L40,$A$26:$I$75,MATCH($K40,$A$25:$I$25,FALSE),FALSE)</f>
        <v>229</v>
      </c>
      <c r="N40" s="5">
        <f>VLOOKUP(N$1&amp;";"&amp;N$2&amp;";"&amp;$L40,$A$26:$I$75,MATCH($K40,$A$25:$I$25,FALSE),FALSE)</f>
        <v>216</v>
      </c>
      <c r="O40" s="5">
        <f>VLOOKUP(O$1&amp;";"&amp;O$2&amp;";"&amp;$L40,$A$26:$I$75,MATCH($K40,$A$25:$I$25,FALSE),FALSE)</f>
        <v>214</v>
      </c>
      <c r="P40" s="5">
        <f>VLOOKUP(P$1&amp;";"&amp;P$2&amp;";"&amp;$L40,$A$26:$I$75,MATCH($K40,$A$25:$I$25,FALSE),FALSE)</f>
        <v>174</v>
      </c>
      <c r="Q40" s="5">
        <f>VLOOKUP(Q$1&amp;";"&amp;Q$2&amp;";"&amp;$L40,$A$26:$I$75,MATCH($K40,$A$25:$I$25,FALSE),FALSE)</f>
        <v>155</v>
      </c>
    </row>
    <row r="41" spans="1:17" x14ac:dyDescent="0.25">
      <c r="A41" s="3" t="str">
        <f t="shared" si="9"/>
        <v>1;4;wealthcat1</v>
      </c>
      <c r="B41" s="1">
        <v>1</v>
      </c>
      <c r="C41" s="4">
        <v>4</v>
      </c>
      <c r="D41" s="4" t="s">
        <v>25</v>
      </c>
      <c r="E41" s="4">
        <v>15</v>
      </c>
      <c r="F41" s="4">
        <v>238</v>
      </c>
      <c r="G41" s="4">
        <v>29</v>
      </c>
      <c r="H41" s="4">
        <v>889</v>
      </c>
      <c r="I41" s="4">
        <v>1127</v>
      </c>
      <c r="K41" s="4" t="s">
        <v>16</v>
      </c>
      <c r="L41" t="s">
        <v>28</v>
      </c>
      <c r="M41" s="5">
        <f>VLOOKUP(M$1&amp;";"&amp;M$2&amp;";"&amp;$L41,$A$26:$I$75,MATCH($K41,$A$25:$I$25,FALSE),FALSE)</f>
        <v>189</v>
      </c>
      <c r="N41" s="5">
        <f>VLOOKUP(N$1&amp;";"&amp;N$2&amp;";"&amp;$L41,$A$26:$I$75,MATCH($K41,$A$25:$I$25,FALSE),FALSE)</f>
        <v>201</v>
      </c>
      <c r="O41" s="5">
        <f>VLOOKUP(O$1&amp;";"&amp;O$2&amp;";"&amp;$L41,$A$26:$I$75,MATCH($K41,$A$25:$I$25,FALSE),FALSE)</f>
        <v>250</v>
      </c>
      <c r="P41" s="5">
        <f>VLOOKUP(P$1&amp;";"&amp;P$2&amp;";"&amp;$L41,$A$26:$I$75,MATCH($K41,$A$25:$I$25,FALSE),FALSE)</f>
        <v>233</v>
      </c>
      <c r="Q41" s="5">
        <f>VLOOKUP(Q$1&amp;";"&amp;Q$2&amp;";"&amp;$L41,$A$26:$I$75,MATCH($K41,$A$25:$I$25,FALSE),FALSE)</f>
        <v>151</v>
      </c>
    </row>
    <row r="42" spans="1:17" x14ac:dyDescent="0.25">
      <c r="A42" s="3" t="str">
        <f t="shared" si="9"/>
        <v>1;4;wealthcat2</v>
      </c>
      <c r="B42" s="1">
        <v>1</v>
      </c>
      <c r="C42" s="4">
        <v>4</v>
      </c>
      <c r="D42" s="4" t="s">
        <v>26</v>
      </c>
      <c r="E42" s="4">
        <v>7</v>
      </c>
      <c r="F42" s="4">
        <v>145</v>
      </c>
      <c r="G42" s="4">
        <v>37</v>
      </c>
      <c r="H42" s="4">
        <v>982</v>
      </c>
      <c r="I42" s="4">
        <v>1127</v>
      </c>
      <c r="K42" s="4" t="s">
        <v>16</v>
      </c>
      <c r="L42" t="s">
        <v>29</v>
      </c>
      <c r="M42" s="5">
        <f>VLOOKUP(M$1&amp;";"&amp;M$2&amp;";"&amp;$L42,$A$26:$I$75,MATCH($K42,$A$25:$I$25,FALSE),FALSE)</f>
        <v>206</v>
      </c>
      <c r="N42" s="5">
        <f>VLOOKUP(N$1&amp;";"&amp;N$2&amp;";"&amp;$L42,$A$26:$I$75,MATCH($K42,$A$25:$I$25,FALSE),FALSE)</f>
        <v>223</v>
      </c>
      <c r="O42" s="5">
        <f>VLOOKUP(O$1&amp;";"&amp;O$2&amp;";"&amp;$L42,$A$26:$I$75,MATCH($K42,$A$25:$I$25,FALSE),FALSE)</f>
        <v>283</v>
      </c>
      <c r="P42" s="5">
        <f>VLOOKUP(P$1&amp;";"&amp;P$2&amp;";"&amp;$L42,$A$26:$I$75,MATCH($K42,$A$25:$I$25,FALSE),FALSE)</f>
        <v>232</v>
      </c>
      <c r="Q42" s="5">
        <f>VLOOKUP(Q$1&amp;";"&amp;Q$2&amp;";"&amp;$L42,$A$26:$I$75,MATCH($K42,$A$25:$I$25,FALSE),FALSE)</f>
        <v>141</v>
      </c>
    </row>
    <row r="43" spans="1:17" x14ac:dyDescent="0.25">
      <c r="A43" s="3" t="str">
        <f t="shared" si="9"/>
        <v>1;4;wealthcat3</v>
      </c>
      <c r="B43" s="1">
        <v>1</v>
      </c>
      <c r="C43" s="4">
        <v>4</v>
      </c>
      <c r="D43" s="4" t="s">
        <v>27</v>
      </c>
      <c r="E43" s="4">
        <v>5</v>
      </c>
      <c r="F43" s="4">
        <v>174</v>
      </c>
      <c r="G43" s="4">
        <v>39</v>
      </c>
      <c r="H43" s="4">
        <v>953</v>
      </c>
      <c r="I43" s="4">
        <v>1127</v>
      </c>
    </row>
    <row r="44" spans="1:17" x14ac:dyDescent="0.25">
      <c r="A44" s="3" t="str">
        <f t="shared" si="9"/>
        <v>1;4;wealthcat4</v>
      </c>
      <c r="B44" s="1">
        <v>1</v>
      </c>
      <c r="C44" s="4">
        <v>4</v>
      </c>
      <c r="D44" s="4" t="s">
        <v>28</v>
      </c>
      <c r="E44" s="4">
        <v>8</v>
      </c>
      <c r="F44" s="4">
        <v>233</v>
      </c>
      <c r="G44" s="4">
        <v>36</v>
      </c>
      <c r="H44" s="4">
        <v>894</v>
      </c>
      <c r="I44" s="4">
        <v>1127</v>
      </c>
    </row>
    <row r="45" spans="1:17" x14ac:dyDescent="0.25">
      <c r="A45" s="3" t="str">
        <f t="shared" si="9"/>
        <v>1;4;wealthcat5</v>
      </c>
      <c r="B45" s="1">
        <v>1</v>
      </c>
      <c r="C45" s="4">
        <v>4</v>
      </c>
      <c r="D45" s="4" t="s">
        <v>29</v>
      </c>
      <c r="E45" s="4">
        <v>6</v>
      </c>
      <c r="F45" s="4">
        <v>232</v>
      </c>
      <c r="G45" s="4">
        <v>38</v>
      </c>
      <c r="H45" s="4">
        <v>895</v>
      </c>
      <c r="I45" s="4">
        <v>1127</v>
      </c>
    </row>
    <row r="46" spans="1:17" x14ac:dyDescent="0.25">
      <c r="A46" s="3" t="str">
        <f t="shared" si="9"/>
        <v>1;5;wealthcat1</v>
      </c>
      <c r="B46" s="1">
        <v>1</v>
      </c>
      <c r="C46" s="4">
        <v>5</v>
      </c>
      <c r="D46" s="4" t="s">
        <v>25</v>
      </c>
      <c r="E46" s="4">
        <v>9</v>
      </c>
      <c r="F46" s="4">
        <v>202</v>
      </c>
      <c r="G46" s="4">
        <v>10</v>
      </c>
      <c r="H46" s="4">
        <v>667</v>
      </c>
      <c r="I46" s="4">
        <v>869</v>
      </c>
    </row>
    <row r="47" spans="1:17" x14ac:dyDescent="0.25">
      <c r="A47" s="3" t="str">
        <f t="shared" si="9"/>
        <v>1;5;wealthcat2</v>
      </c>
      <c r="B47" s="1">
        <v>1</v>
      </c>
      <c r="C47" s="4">
        <v>5</v>
      </c>
      <c r="D47" s="4" t="s">
        <v>26</v>
      </c>
      <c r="E47" s="4">
        <v>4</v>
      </c>
      <c r="F47" s="4">
        <v>126</v>
      </c>
      <c r="G47" s="4">
        <v>15</v>
      </c>
      <c r="H47" s="4">
        <v>743</v>
      </c>
      <c r="I47" s="4">
        <v>869</v>
      </c>
    </row>
    <row r="48" spans="1:17" x14ac:dyDescent="0.25">
      <c r="A48" s="3" t="str">
        <f t="shared" si="9"/>
        <v>1;5;wealthcat3</v>
      </c>
      <c r="B48" s="1">
        <v>1</v>
      </c>
      <c r="C48" s="4">
        <v>5</v>
      </c>
      <c r="D48" s="4" t="s">
        <v>27</v>
      </c>
      <c r="E48" s="4">
        <v>2</v>
      </c>
      <c r="F48" s="4">
        <v>155</v>
      </c>
      <c r="G48" s="4">
        <v>17</v>
      </c>
      <c r="H48" s="4">
        <v>714</v>
      </c>
      <c r="I48" s="4">
        <v>869</v>
      </c>
    </row>
    <row r="49" spans="1:9" x14ac:dyDescent="0.25">
      <c r="A49" s="3" t="str">
        <f t="shared" si="9"/>
        <v>1;5;wealthcat4</v>
      </c>
      <c r="B49" s="1">
        <v>1</v>
      </c>
      <c r="C49" s="4">
        <v>5</v>
      </c>
      <c r="D49" s="4" t="s">
        <v>28</v>
      </c>
      <c r="E49" s="4">
        <v>2</v>
      </c>
      <c r="F49" s="4">
        <v>151</v>
      </c>
      <c r="G49" s="4">
        <v>17</v>
      </c>
      <c r="H49" s="4">
        <v>718</v>
      </c>
      <c r="I49" s="4">
        <v>869</v>
      </c>
    </row>
    <row r="50" spans="1:9" x14ac:dyDescent="0.25">
      <c r="A50" s="3" t="str">
        <f t="shared" si="9"/>
        <v>1;5;wealthcat5</v>
      </c>
      <c r="B50" s="1">
        <v>1</v>
      </c>
      <c r="C50" s="4">
        <v>5</v>
      </c>
      <c r="D50" s="4" t="s">
        <v>29</v>
      </c>
      <c r="E50" s="4">
        <v>1</v>
      </c>
      <c r="F50" s="4">
        <v>141</v>
      </c>
      <c r="G50" s="4">
        <v>18</v>
      </c>
      <c r="H50" s="4">
        <v>728</v>
      </c>
      <c r="I50" s="4">
        <v>869</v>
      </c>
    </row>
    <row r="51" spans="1:9" x14ac:dyDescent="0.25">
      <c r="A51" s="3" t="str">
        <f t="shared" si="9"/>
        <v>2;1;wealthcat1</v>
      </c>
      <c r="B51" s="1">
        <v>2</v>
      </c>
      <c r="C51" s="4">
        <v>1</v>
      </c>
      <c r="D51" s="4" t="s">
        <v>25</v>
      </c>
      <c r="E51" s="4">
        <v>63</v>
      </c>
      <c r="F51" s="4">
        <v>243</v>
      </c>
      <c r="G51" s="4">
        <v>231</v>
      </c>
      <c r="H51" s="4">
        <v>1169</v>
      </c>
      <c r="I51" s="4">
        <v>1412</v>
      </c>
    </row>
    <row r="52" spans="1:9" x14ac:dyDescent="0.25">
      <c r="A52" s="3" t="str">
        <f t="shared" si="9"/>
        <v>2;1;wealthcat2</v>
      </c>
      <c r="B52" s="1">
        <v>2</v>
      </c>
      <c r="C52" s="4">
        <v>1</v>
      </c>
      <c r="D52" s="4" t="s">
        <v>26</v>
      </c>
      <c r="E52" s="4">
        <v>103</v>
      </c>
      <c r="F52" s="4">
        <v>428</v>
      </c>
      <c r="G52" s="4">
        <v>191</v>
      </c>
      <c r="H52" s="4">
        <v>984</v>
      </c>
      <c r="I52" s="4">
        <v>1412</v>
      </c>
    </row>
    <row r="53" spans="1:9" x14ac:dyDescent="0.25">
      <c r="A53" s="3" t="str">
        <f t="shared" si="9"/>
        <v>2;1;wealthcat3</v>
      </c>
      <c r="B53" s="1">
        <v>2</v>
      </c>
      <c r="C53" s="4">
        <v>1</v>
      </c>
      <c r="D53" s="4" t="s">
        <v>27</v>
      </c>
      <c r="E53" s="4">
        <v>59</v>
      </c>
      <c r="F53" s="4">
        <v>308</v>
      </c>
      <c r="G53" s="4">
        <v>235</v>
      </c>
      <c r="H53" s="4">
        <v>1104</v>
      </c>
      <c r="I53" s="4">
        <v>1412</v>
      </c>
    </row>
    <row r="54" spans="1:9" x14ac:dyDescent="0.25">
      <c r="A54" s="3" t="str">
        <f t="shared" si="9"/>
        <v>2;1;wealthcat4</v>
      </c>
      <c r="B54" s="1">
        <v>2</v>
      </c>
      <c r="C54" s="4">
        <v>1</v>
      </c>
      <c r="D54" s="4" t="s">
        <v>28</v>
      </c>
      <c r="E54" s="4">
        <v>39</v>
      </c>
      <c r="F54" s="4">
        <v>220</v>
      </c>
      <c r="G54" s="4">
        <v>255</v>
      </c>
      <c r="H54" s="4">
        <v>1192</v>
      </c>
      <c r="I54" s="4">
        <v>1412</v>
      </c>
    </row>
    <row r="55" spans="1:9" x14ac:dyDescent="0.25">
      <c r="A55" s="3" t="str">
        <f t="shared" si="9"/>
        <v>2;1;wealthcat5</v>
      </c>
      <c r="B55" s="1">
        <v>2</v>
      </c>
      <c r="C55" s="4">
        <v>1</v>
      </c>
      <c r="D55" s="4" t="s">
        <v>29</v>
      </c>
      <c r="E55" s="4">
        <v>25</v>
      </c>
      <c r="F55" s="4">
        <v>169</v>
      </c>
      <c r="G55" s="4">
        <v>269</v>
      </c>
      <c r="H55" s="4">
        <v>1243</v>
      </c>
      <c r="I55" s="4">
        <v>1412</v>
      </c>
    </row>
    <row r="56" spans="1:9" x14ac:dyDescent="0.25">
      <c r="A56" s="3" t="str">
        <f t="shared" si="9"/>
        <v>2;2;wealthcat1</v>
      </c>
      <c r="B56" s="1">
        <v>2</v>
      </c>
      <c r="C56" s="4">
        <v>2</v>
      </c>
      <c r="D56" s="4" t="s">
        <v>25</v>
      </c>
      <c r="E56" s="4">
        <v>36</v>
      </c>
      <c r="F56" s="4">
        <v>222</v>
      </c>
      <c r="G56" s="4">
        <v>77</v>
      </c>
      <c r="H56" s="4">
        <v>993</v>
      </c>
      <c r="I56" s="4">
        <v>1215</v>
      </c>
    </row>
    <row r="57" spans="1:9" x14ac:dyDescent="0.25">
      <c r="A57" s="3" t="str">
        <f t="shared" si="9"/>
        <v>2;2;wealthcat2</v>
      </c>
      <c r="B57" s="1">
        <v>2</v>
      </c>
      <c r="C57" s="4">
        <v>2</v>
      </c>
      <c r="D57" s="4" t="s">
        <v>26</v>
      </c>
      <c r="E57" s="4">
        <v>22</v>
      </c>
      <c r="F57" s="4">
        <v>271</v>
      </c>
      <c r="G57" s="4">
        <v>91</v>
      </c>
      <c r="H57" s="4">
        <v>944</v>
      </c>
      <c r="I57" s="4">
        <v>1215</v>
      </c>
    </row>
    <row r="58" spans="1:9" x14ac:dyDescent="0.25">
      <c r="A58" s="3" t="str">
        <f t="shared" si="9"/>
        <v>2;2;wealthcat3</v>
      </c>
      <c r="B58" s="1">
        <v>2</v>
      </c>
      <c r="C58" s="4">
        <v>2</v>
      </c>
      <c r="D58" s="4" t="s">
        <v>27</v>
      </c>
      <c r="E58" s="4">
        <v>15</v>
      </c>
      <c r="F58" s="4">
        <v>238</v>
      </c>
      <c r="G58" s="4">
        <v>98</v>
      </c>
      <c r="H58" s="4">
        <v>977</v>
      </c>
      <c r="I58" s="4">
        <v>1215</v>
      </c>
    </row>
    <row r="59" spans="1:9" x14ac:dyDescent="0.25">
      <c r="A59" s="3" t="str">
        <f t="shared" si="9"/>
        <v>2;2;wealthcat4</v>
      </c>
      <c r="B59" s="1">
        <v>2</v>
      </c>
      <c r="C59" s="4">
        <v>2</v>
      </c>
      <c r="D59" s="4" t="s">
        <v>28</v>
      </c>
      <c r="E59" s="4">
        <v>22</v>
      </c>
      <c r="F59" s="4">
        <v>233</v>
      </c>
      <c r="G59" s="4">
        <v>91</v>
      </c>
      <c r="H59" s="4">
        <v>982</v>
      </c>
      <c r="I59" s="4">
        <v>1215</v>
      </c>
    </row>
    <row r="60" spans="1:9" x14ac:dyDescent="0.25">
      <c r="A60" s="3" t="str">
        <f t="shared" si="9"/>
        <v>2;2;wealthcat5</v>
      </c>
      <c r="B60" s="1">
        <v>2</v>
      </c>
      <c r="C60" s="4">
        <v>2</v>
      </c>
      <c r="D60" s="4" t="s">
        <v>29</v>
      </c>
      <c r="E60" s="4">
        <v>15</v>
      </c>
      <c r="F60" s="4">
        <v>209</v>
      </c>
      <c r="G60" s="4">
        <v>98</v>
      </c>
      <c r="H60" s="4">
        <v>1006</v>
      </c>
      <c r="I60" s="4">
        <v>1215</v>
      </c>
    </row>
    <row r="61" spans="1:9" x14ac:dyDescent="0.25">
      <c r="A61" s="3" t="str">
        <f t="shared" si="9"/>
        <v>2;3;wealthcat1</v>
      </c>
      <c r="B61" s="1">
        <v>2</v>
      </c>
      <c r="C61" s="4">
        <v>3</v>
      </c>
      <c r="D61" s="4" t="s">
        <v>25</v>
      </c>
      <c r="E61" s="4">
        <v>9</v>
      </c>
      <c r="F61" s="4">
        <v>206</v>
      </c>
      <c r="G61" s="4">
        <v>30</v>
      </c>
      <c r="H61" s="4">
        <v>1074</v>
      </c>
      <c r="I61" s="4">
        <v>1280</v>
      </c>
    </row>
    <row r="62" spans="1:9" x14ac:dyDescent="0.25">
      <c r="A62" s="3" t="str">
        <f t="shared" si="9"/>
        <v>2;3;wealthcat2</v>
      </c>
      <c r="B62" s="1">
        <v>2</v>
      </c>
      <c r="C62" s="4">
        <v>3</v>
      </c>
      <c r="D62" s="4" t="s">
        <v>26</v>
      </c>
      <c r="E62" s="4">
        <v>10</v>
      </c>
      <c r="F62" s="4">
        <v>202</v>
      </c>
      <c r="G62" s="4">
        <v>29</v>
      </c>
      <c r="H62" s="4">
        <v>1078</v>
      </c>
      <c r="I62" s="4">
        <v>1280</v>
      </c>
    </row>
    <row r="63" spans="1:9" x14ac:dyDescent="0.25">
      <c r="A63" s="3" t="str">
        <f t="shared" si="9"/>
        <v>2;3;wealthcat3</v>
      </c>
      <c r="B63" s="1">
        <v>2</v>
      </c>
      <c r="C63" s="4">
        <v>3</v>
      </c>
      <c r="D63" s="4" t="s">
        <v>27</v>
      </c>
      <c r="E63" s="4">
        <v>3</v>
      </c>
      <c r="F63" s="4">
        <v>251</v>
      </c>
      <c r="G63" s="4">
        <v>36</v>
      </c>
      <c r="H63" s="4">
        <v>1029</v>
      </c>
      <c r="I63" s="4">
        <v>1280</v>
      </c>
    </row>
    <row r="64" spans="1:9" x14ac:dyDescent="0.25">
      <c r="A64" s="3" t="str">
        <f t="shared" si="9"/>
        <v>2;3;wealthcat4</v>
      </c>
      <c r="B64" s="1">
        <v>2</v>
      </c>
      <c r="C64" s="4">
        <v>3</v>
      </c>
      <c r="D64" s="4" t="s">
        <v>28</v>
      </c>
      <c r="E64" s="4">
        <v>10</v>
      </c>
      <c r="F64" s="4">
        <v>280</v>
      </c>
      <c r="G64" s="4">
        <v>29</v>
      </c>
      <c r="H64" s="4">
        <v>1000</v>
      </c>
      <c r="I64" s="4">
        <v>1280</v>
      </c>
    </row>
    <row r="65" spans="1:9" x14ac:dyDescent="0.25">
      <c r="A65" s="3" t="str">
        <f t="shared" si="9"/>
        <v>2;3;wealthcat5</v>
      </c>
      <c r="B65" s="1">
        <v>2</v>
      </c>
      <c r="C65" s="4">
        <v>3</v>
      </c>
      <c r="D65" s="4" t="s">
        <v>29</v>
      </c>
      <c r="E65" s="4">
        <v>6</v>
      </c>
      <c r="F65" s="4">
        <v>283</v>
      </c>
      <c r="G65" s="4">
        <v>33</v>
      </c>
      <c r="H65" s="4">
        <v>997</v>
      </c>
      <c r="I65" s="4">
        <v>1280</v>
      </c>
    </row>
    <row r="66" spans="1:9" x14ac:dyDescent="0.25">
      <c r="A66" s="3" t="str">
        <f t="shared" si="9"/>
        <v>2;4;wealthcat1</v>
      </c>
      <c r="B66" s="1">
        <v>2</v>
      </c>
      <c r="C66" s="4">
        <v>4</v>
      </c>
      <c r="D66" s="4" t="s">
        <v>25</v>
      </c>
      <c r="E66" s="4">
        <v>5</v>
      </c>
      <c r="F66" s="4">
        <v>268</v>
      </c>
      <c r="G66" s="4">
        <v>19</v>
      </c>
      <c r="H66" s="4">
        <v>981</v>
      </c>
      <c r="I66" s="4">
        <v>1249</v>
      </c>
    </row>
    <row r="67" spans="1:9" x14ac:dyDescent="0.25">
      <c r="A67" s="3" t="str">
        <f t="shared" si="9"/>
        <v>2;4;wealthcat2</v>
      </c>
      <c r="B67" s="1">
        <v>2</v>
      </c>
      <c r="C67" s="4">
        <v>4</v>
      </c>
      <c r="D67" s="4" t="s">
        <v>26</v>
      </c>
      <c r="E67" s="4">
        <v>3</v>
      </c>
      <c r="F67" s="4">
        <v>175</v>
      </c>
      <c r="G67" s="4">
        <v>21</v>
      </c>
      <c r="H67" s="4">
        <v>1074</v>
      </c>
      <c r="I67" s="4">
        <v>1249</v>
      </c>
    </row>
    <row r="68" spans="1:9" x14ac:dyDescent="0.25">
      <c r="A68" s="3" t="str">
        <f t="shared" si="9"/>
        <v>2;4;wealthcat3</v>
      </c>
      <c r="B68" s="1">
        <v>2</v>
      </c>
      <c r="C68" s="4">
        <v>4</v>
      </c>
      <c r="D68" s="4" t="s">
        <v>27</v>
      </c>
      <c r="E68" s="4">
        <v>5</v>
      </c>
      <c r="F68" s="4">
        <v>233</v>
      </c>
      <c r="G68" s="4">
        <v>19</v>
      </c>
      <c r="H68" s="4">
        <v>1016</v>
      </c>
      <c r="I68" s="4">
        <v>1249</v>
      </c>
    </row>
    <row r="69" spans="1:9" x14ac:dyDescent="0.25">
      <c r="A69" s="3" t="str">
        <f t="shared" si="9"/>
        <v>2;4;wealthcat4</v>
      </c>
      <c r="B69" s="1">
        <v>2</v>
      </c>
      <c r="C69" s="4">
        <v>4</v>
      </c>
      <c r="D69" s="4" t="s">
        <v>28</v>
      </c>
      <c r="E69" s="4">
        <v>5</v>
      </c>
      <c r="F69" s="4">
        <v>233</v>
      </c>
      <c r="G69" s="4">
        <v>19</v>
      </c>
      <c r="H69" s="4">
        <v>1016</v>
      </c>
      <c r="I69" s="4">
        <v>1249</v>
      </c>
    </row>
    <row r="70" spans="1:9" x14ac:dyDescent="0.25">
      <c r="A70" s="3" t="str">
        <f t="shared" si="9"/>
        <v>2;4;wealthcat5</v>
      </c>
      <c r="B70" s="1">
        <v>2</v>
      </c>
      <c r="C70" s="4">
        <v>4</v>
      </c>
      <c r="D70" s="4" t="s">
        <v>29</v>
      </c>
      <c r="E70" s="4">
        <v>4</v>
      </c>
      <c r="F70" s="4">
        <v>259</v>
      </c>
      <c r="G70" s="4">
        <v>20</v>
      </c>
      <c r="H70" s="4">
        <v>990</v>
      </c>
      <c r="I70" s="4">
        <v>1249</v>
      </c>
    </row>
    <row r="71" spans="1:9" x14ac:dyDescent="0.25">
      <c r="A71" s="3" t="str">
        <f t="shared" si="9"/>
        <v>2;5;wealthcat1</v>
      </c>
      <c r="B71" s="1">
        <v>2</v>
      </c>
      <c r="C71" s="4">
        <v>5</v>
      </c>
      <c r="D71" s="4" t="s">
        <v>25</v>
      </c>
      <c r="E71" s="4">
        <v>5</v>
      </c>
      <c r="F71" s="4">
        <v>274</v>
      </c>
      <c r="G71" s="4">
        <v>8</v>
      </c>
      <c r="H71" s="4">
        <v>730</v>
      </c>
      <c r="I71" s="4">
        <v>1004</v>
      </c>
    </row>
    <row r="72" spans="1:9" x14ac:dyDescent="0.25">
      <c r="A72" s="3" t="str">
        <f t="shared" si="9"/>
        <v>2;5;wealthcat2</v>
      </c>
      <c r="B72" s="1">
        <v>2</v>
      </c>
      <c r="C72" s="4">
        <v>5</v>
      </c>
      <c r="D72" s="4" t="s">
        <v>26</v>
      </c>
      <c r="E72" s="4">
        <v>1</v>
      </c>
      <c r="F72" s="4">
        <v>175</v>
      </c>
      <c r="G72" s="4">
        <v>12</v>
      </c>
      <c r="H72" s="4">
        <v>829</v>
      </c>
      <c r="I72" s="4">
        <v>1004</v>
      </c>
    </row>
    <row r="73" spans="1:9" x14ac:dyDescent="0.25">
      <c r="A73" s="3" t="str">
        <f t="shared" si="9"/>
        <v>2;5;wealthcat3</v>
      </c>
      <c r="B73" s="1">
        <v>2</v>
      </c>
      <c r="C73" s="4">
        <v>5</v>
      </c>
      <c r="D73" s="4" t="s">
        <v>27</v>
      </c>
      <c r="E73" s="4">
        <v>3</v>
      </c>
      <c r="F73" s="4">
        <v>150</v>
      </c>
      <c r="G73" s="4">
        <v>10</v>
      </c>
      <c r="H73" s="4">
        <v>854</v>
      </c>
      <c r="I73" s="4">
        <v>1004</v>
      </c>
    </row>
    <row r="74" spans="1:9" x14ac:dyDescent="0.25">
      <c r="A74" s="3" t="str">
        <f t="shared" si="9"/>
        <v>2;5;wealthcat4</v>
      </c>
      <c r="B74" s="1">
        <v>2</v>
      </c>
      <c r="C74" s="4">
        <v>5</v>
      </c>
      <c r="D74" s="4" t="s">
        <v>28</v>
      </c>
      <c r="E74" s="4">
        <v>2</v>
      </c>
      <c r="F74" s="4">
        <v>177</v>
      </c>
      <c r="G74" s="4">
        <v>11</v>
      </c>
      <c r="H74" s="4">
        <v>827</v>
      </c>
      <c r="I74" s="4">
        <v>1004</v>
      </c>
    </row>
    <row r="75" spans="1:9" x14ac:dyDescent="0.25">
      <c r="A75" s="3" t="str">
        <f t="shared" si="9"/>
        <v>2;5;wealthcat5</v>
      </c>
      <c r="B75" s="1">
        <v>2</v>
      </c>
      <c r="C75" s="4">
        <v>5</v>
      </c>
      <c r="D75" s="4" t="s">
        <v>29</v>
      </c>
      <c r="E75" s="4">
        <v>2</v>
      </c>
      <c r="F75" s="4">
        <v>166</v>
      </c>
      <c r="G75" s="4">
        <v>11</v>
      </c>
      <c r="H75" s="4">
        <v>838</v>
      </c>
      <c r="I75" s="4">
        <v>1004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80" zoomScaleNormal="80" workbookViewId="0">
      <selection activeCell="R11" sqref="R11"/>
    </sheetView>
  </sheetViews>
  <sheetFormatPr defaultRowHeight="15" x14ac:dyDescent="0.25"/>
  <sheetData>
    <row r="1" spans="1:5" x14ac:dyDescent="0.25">
      <c r="A1" s="3" t="s">
        <v>32</v>
      </c>
      <c r="B1" s="3" t="s">
        <v>0</v>
      </c>
      <c r="C1" s="3" t="s">
        <v>1</v>
      </c>
      <c r="D1" s="3" t="s">
        <v>31</v>
      </c>
      <c r="E1" s="3" t="s">
        <v>33</v>
      </c>
    </row>
    <row r="2" spans="1:5" x14ac:dyDescent="0.25">
      <c r="A2">
        <v>51</v>
      </c>
      <c r="B2">
        <v>2</v>
      </c>
      <c r="C2">
        <v>191</v>
      </c>
      <c r="D2">
        <f>B2/C2</f>
        <v>1.0471204188481676E-2</v>
      </c>
      <c r="E2">
        <f>LN(D2)</f>
        <v>-4.5591262474866845</v>
      </c>
    </row>
    <row r="3" spans="1:5" x14ac:dyDescent="0.25">
      <c r="A3">
        <v>52</v>
      </c>
      <c r="B3">
        <v>4</v>
      </c>
      <c r="C3">
        <v>219</v>
      </c>
      <c r="D3">
        <f t="shared" ref="D3:D37" si="0">B3/C3</f>
        <v>1.8264840182648401E-2</v>
      </c>
      <c r="E3">
        <f t="shared" ref="E3:E37" si="1">LN(D3)</f>
        <v>-4.0027773686966102</v>
      </c>
    </row>
    <row r="4" spans="1:5" x14ac:dyDescent="0.25">
      <c r="A4">
        <v>53</v>
      </c>
      <c r="B4">
        <v>6</v>
      </c>
      <c r="C4">
        <v>219</v>
      </c>
      <c r="D4">
        <f t="shared" si="0"/>
        <v>2.7397260273972601E-2</v>
      </c>
      <c r="E4">
        <f t="shared" si="1"/>
        <v>-3.597312260588446</v>
      </c>
    </row>
    <row r="5" spans="1:5" x14ac:dyDescent="0.25">
      <c r="A5">
        <v>54</v>
      </c>
      <c r="B5">
        <v>7</v>
      </c>
      <c r="C5">
        <v>240</v>
      </c>
      <c r="D5">
        <f t="shared" si="0"/>
        <v>2.9166666666666667E-2</v>
      </c>
      <c r="E5">
        <f t="shared" si="1"/>
        <v>-3.5347287742866782</v>
      </c>
    </row>
    <row r="6" spans="1:5" x14ac:dyDescent="0.25">
      <c r="A6">
        <v>55</v>
      </c>
      <c r="B6">
        <v>11</v>
      </c>
      <c r="C6">
        <v>260</v>
      </c>
      <c r="D6">
        <f t="shared" si="0"/>
        <v>4.230769230769231E-2</v>
      </c>
      <c r="E6">
        <f t="shared" si="1"/>
        <v>-3.1627863582171569</v>
      </c>
    </row>
    <row r="7" spans="1:5" x14ac:dyDescent="0.25">
      <c r="A7">
        <v>56</v>
      </c>
      <c r="B7">
        <v>6</v>
      </c>
      <c r="C7">
        <v>263</v>
      </c>
      <c r="D7">
        <f t="shared" si="0"/>
        <v>2.2813688212927757E-2</v>
      </c>
      <c r="E7">
        <f t="shared" si="1"/>
        <v>-3.7803945629497093</v>
      </c>
    </row>
    <row r="8" spans="1:5" x14ac:dyDescent="0.25">
      <c r="A8">
        <v>57</v>
      </c>
      <c r="B8">
        <v>13</v>
      </c>
      <c r="C8">
        <v>210</v>
      </c>
      <c r="D8">
        <f t="shared" si="0"/>
        <v>6.1904761904761907E-2</v>
      </c>
      <c r="E8">
        <f t="shared" si="1"/>
        <v>-2.7821581732559317</v>
      </c>
    </row>
    <row r="9" spans="1:5" x14ac:dyDescent="0.25">
      <c r="A9">
        <v>58</v>
      </c>
      <c r="B9">
        <v>5</v>
      </c>
      <c r="C9">
        <v>212</v>
      </c>
      <c r="D9">
        <f t="shared" si="0"/>
        <v>2.358490566037736E-2</v>
      </c>
      <c r="E9">
        <f t="shared" si="1"/>
        <v>-3.7471483622379118</v>
      </c>
    </row>
    <row r="10" spans="1:5" x14ac:dyDescent="0.25">
      <c r="A10">
        <v>59</v>
      </c>
      <c r="B10">
        <v>9</v>
      </c>
      <c r="C10">
        <v>182</v>
      </c>
      <c r="D10">
        <f t="shared" si="0"/>
        <v>4.9450549450549448E-2</v>
      </c>
      <c r="E10">
        <f t="shared" si="1"/>
        <v>-3.006782109740576</v>
      </c>
    </row>
    <row r="11" spans="1:5" x14ac:dyDescent="0.25">
      <c r="A11">
        <v>60</v>
      </c>
      <c r="B11">
        <v>11</v>
      </c>
      <c r="C11">
        <v>191</v>
      </c>
      <c r="D11">
        <f t="shared" si="0"/>
        <v>5.7591623036649213E-2</v>
      </c>
      <c r="E11">
        <f t="shared" si="1"/>
        <v>-2.8543781552482592</v>
      </c>
    </row>
    <row r="12" spans="1:5" x14ac:dyDescent="0.25">
      <c r="A12">
        <v>61</v>
      </c>
      <c r="B12">
        <v>12</v>
      </c>
      <c r="C12">
        <v>171</v>
      </c>
      <c r="D12">
        <f t="shared" si="0"/>
        <v>7.0175438596491224E-2</v>
      </c>
      <c r="E12">
        <f t="shared" si="1"/>
        <v>-2.6567569067146595</v>
      </c>
    </row>
    <row r="13" spans="1:5" x14ac:dyDescent="0.25">
      <c r="A13">
        <v>62</v>
      </c>
      <c r="B13">
        <v>7</v>
      </c>
      <c r="C13">
        <v>187</v>
      </c>
      <c r="D13">
        <f t="shared" si="0"/>
        <v>3.7433155080213901E-2</v>
      </c>
      <c r="E13">
        <f t="shared" si="1"/>
        <v>-3.2851984677992734</v>
      </c>
    </row>
    <row r="14" spans="1:5" x14ac:dyDescent="0.25">
      <c r="A14">
        <v>63</v>
      </c>
      <c r="B14">
        <v>8</v>
      </c>
      <c r="C14">
        <v>152</v>
      </c>
      <c r="D14">
        <f t="shared" si="0"/>
        <v>5.2631578947368418E-2</v>
      </c>
      <c r="E14">
        <f t="shared" si="1"/>
        <v>-2.9444389791664407</v>
      </c>
    </row>
    <row r="15" spans="1:5" x14ac:dyDescent="0.25">
      <c r="A15">
        <v>64</v>
      </c>
      <c r="B15">
        <v>11</v>
      </c>
      <c r="C15">
        <v>176</v>
      </c>
      <c r="D15">
        <f t="shared" si="0"/>
        <v>6.25E-2</v>
      </c>
      <c r="E15">
        <f t="shared" si="1"/>
        <v>-2.7725887222397811</v>
      </c>
    </row>
    <row r="16" spans="1:5" x14ac:dyDescent="0.25">
      <c r="A16">
        <v>65</v>
      </c>
      <c r="B16">
        <v>10</v>
      </c>
      <c r="C16">
        <v>195</v>
      </c>
      <c r="D16">
        <f t="shared" si="0"/>
        <v>5.128205128205128E-2</v>
      </c>
      <c r="E16">
        <f t="shared" si="1"/>
        <v>-2.9704144655697013</v>
      </c>
    </row>
    <row r="17" spans="1:5" x14ac:dyDescent="0.25">
      <c r="A17">
        <v>66</v>
      </c>
      <c r="B17">
        <v>7</v>
      </c>
      <c r="C17">
        <v>180</v>
      </c>
      <c r="D17">
        <f t="shared" si="0"/>
        <v>3.888888888888889E-2</v>
      </c>
      <c r="E17">
        <f t="shared" si="1"/>
        <v>-3.247046701834897</v>
      </c>
    </row>
    <row r="18" spans="1:5" x14ac:dyDescent="0.25">
      <c r="A18">
        <v>67</v>
      </c>
      <c r="B18">
        <v>15</v>
      </c>
      <c r="C18">
        <v>166</v>
      </c>
      <c r="D18">
        <f t="shared" si="0"/>
        <v>9.036144578313253E-2</v>
      </c>
      <c r="E18">
        <f t="shared" si="1"/>
        <v>-2.4039375872543332</v>
      </c>
    </row>
    <row r="19" spans="1:5" x14ac:dyDescent="0.25">
      <c r="A19">
        <v>68</v>
      </c>
      <c r="B19">
        <v>14</v>
      </c>
      <c r="C19">
        <v>166</v>
      </c>
      <c r="D19">
        <f t="shared" si="0"/>
        <v>8.4337349397590355E-2</v>
      </c>
      <c r="E19">
        <f t="shared" si="1"/>
        <v>-2.4729304587412848</v>
      </c>
    </row>
    <row r="20" spans="1:5" x14ac:dyDescent="0.25">
      <c r="A20">
        <v>69</v>
      </c>
      <c r="B20">
        <v>15</v>
      </c>
      <c r="C20">
        <v>152</v>
      </c>
      <c r="D20">
        <f t="shared" si="0"/>
        <v>9.8684210526315791E-2</v>
      </c>
      <c r="E20">
        <f t="shared" si="1"/>
        <v>-2.3158303197440664</v>
      </c>
    </row>
    <row r="21" spans="1:5" x14ac:dyDescent="0.25">
      <c r="A21">
        <v>70</v>
      </c>
      <c r="B21">
        <v>16</v>
      </c>
      <c r="C21">
        <v>159</v>
      </c>
      <c r="D21">
        <f t="shared" si="0"/>
        <v>0.10062893081761007</v>
      </c>
      <c r="E21">
        <f t="shared" si="1"/>
        <v>-2.2963154799804504</v>
      </c>
    </row>
    <row r="22" spans="1:5" x14ac:dyDescent="0.25">
      <c r="A22">
        <v>71</v>
      </c>
      <c r="B22">
        <v>20</v>
      </c>
      <c r="C22">
        <v>156</v>
      </c>
      <c r="D22">
        <f t="shared" si="0"/>
        <v>0.12820512820512819</v>
      </c>
      <c r="E22">
        <f t="shared" si="1"/>
        <v>-2.0541237336955462</v>
      </c>
    </row>
    <row r="23" spans="1:5" x14ac:dyDescent="0.25">
      <c r="A23">
        <v>72</v>
      </c>
      <c r="B23">
        <v>19</v>
      </c>
      <c r="C23">
        <v>133</v>
      </c>
      <c r="D23">
        <f t="shared" si="0"/>
        <v>0.14285714285714285</v>
      </c>
      <c r="E23">
        <f t="shared" si="1"/>
        <v>-1.9459101490553135</v>
      </c>
    </row>
    <row r="24" spans="1:5" x14ac:dyDescent="0.25">
      <c r="A24">
        <v>73</v>
      </c>
      <c r="B24">
        <v>24</v>
      </c>
      <c r="C24">
        <v>139</v>
      </c>
      <c r="D24">
        <f t="shared" si="0"/>
        <v>0.17266187050359713</v>
      </c>
      <c r="E24">
        <f t="shared" si="1"/>
        <v>-1.7564201027827462</v>
      </c>
    </row>
    <row r="25" spans="1:5" x14ac:dyDescent="0.25">
      <c r="A25">
        <v>74</v>
      </c>
      <c r="B25">
        <v>14</v>
      </c>
      <c r="C25">
        <v>120</v>
      </c>
      <c r="D25">
        <f t="shared" si="0"/>
        <v>0.11666666666666667</v>
      </c>
      <c r="E25">
        <f t="shared" si="1"/>
        <v>-2.1484344131667874</v>
      </c>
    </row>
    <row r="26" spans="1:5" x14ac:dyDescent="0.25">
      <c r="A26">
        <v>75</v>
      </c>
      <c r="B26">
        <v>21</v>
      </c>
      <c r="C26">
        <v>120</v>
      </c>
      <c r="D26">
        <f t="shared" si="0"/>
        <v>0.17499999999999999</v>
      </c>
      <c r="E26">
        <f t="shared" si="1"/>
        <v>-1.742969305058623</v>
      </c>
    </row>
    <row r="27" spans="1:5" x14ac:dyDescent="0.25">
      <c r="A27">
        <v>76</v>
      </c>
      <c r="B27">
        <v>19</v>
      </c>
      <c r="C27">
        <v>104</v>
      </c>
      <c r="D27">
        <f t="shared" si="0"/>
        <v>0.18269230769230768</v>
      </c>
      <c r="E27">
        <f t="shared" si="1"/>
        <v>-1.6999519199749322</v>
      </c>
    </row>
    <row r="28" spans="1:5" x14ac:dyDescent="0.25">
      <c r="A28">
        <v>77</v>
      </c>
      <c r="B28">
        <v>24</v>
      </c>
      <c r="C28">
        <v>129</v>
      </c>
      <c r="D28">
        <f t="shared" si="0"/>
        <v>0.18604651162790697</v>
      </c>
      <c r="E28">
        <f t="shared" si="1"/>
        <v>-1.6817585740137264</v>
      </c>
    </row>
    <row r="29" spans="1:5" x14ac:dyDescent="0.25">
      <c r="A29">
        <v>78</v>
      </c>
      <c r="B29">
        <v>17</v>
      </c>
      <c r="C29">
        <v>87</v>
      </c>
      <c r="D29">
        <f t="shared" si="0"/>
        <v>0.19540229885057472</v>
      </c>
      <c r="E29">
        <f t="shared" si="1"/>
        <v>-1.6326947745983675</v>
      </c>
    </row>
    <row r="30" spans="1:5" x14ac:dyDescent="0.25">
      <c r="A30">
        <v>79</v>
      </c>
      <c r="B30">
        <v>18</v>
      </c>
      <c r="C30">
        <v>85</v>
      </c>
      <c r="D30">
        <f t="shared" si="0"/>
        <v>0.21176470588235294</v>
      </c>
      <c r="E30">
        <f t="shared" si="1"/>
        <v>-1.5522794985941517</v>
      </c>
    </row>
    <row r="31" spans="1:5" x14ac:dyDescent="0.25">
      <c r="A31">
        <v>80</v>
      </c>
      <c r="B31">
        <v>22</v>
      </c>
      <c r="C31">
        <v>81</v>
      </c>
      <c r="D31">
        <f t="shared" si="0"/>
        <v>0.27160493827160492</v>
      </c>
      <c r="E31">
        <f t="shared" si="1"/>
        <v>-1.3034067013141231</v>
      </c>
    </row>
    <row r="32" spans="1:5" x14ac:dyDescent="0.25">
      <c r="A32">
        <v>81</v>
      </c>
      <c r="B32">
        <v>21</v>
      </c>
      <c r="C32">
        <v>80</v>
      </c>
      <c r="D32">
        <f t="shared" si="0"/>
        <v>0.26250000000000001</v>
      </c>
      <c r="E32">
        <f t="shared" si="1"/>
        <v>-1.3375041969504586</v>
      </c>
    </row>
    <row r="33" spans="1:5" x14ac:dyDescent="0.25">
      <c r="A33">
        <v>82</v>
      </c>
      <c r="B33">
        <v>23</v>
      </c>
      <c r="C33">
        <v>74</v>
      </c>
      <c r="D33">
        <f t="shared" si="0"/>
        <v>0.3108108108108108</v>
      </c>
      <c r="E33">
        <f t="shared" si="1"/>
        <v>-1.1685708772750201</v>
      </c>
    </row>
    <row r="34" spans="1:5" x14ac:dyDescent="0.25">
      <c r="A34">
        <v>83</v>
      </c>
      <c r="B34">
        <v>17</v>
      </c>
      <c r="C34">
        <v>63</v>
      </c>
      <c r="D34">
        <f t="shared" si="0"/>
        <v>0.26984126984126983</v>
      </c>
      <c r="E34">
        <f t="shared" si="1"/>
        <v>-1.3099213823353166</v>
      </c>
    </row>
    <row r="35" spans="1:5" x14ac:dyDescent="0.25">
      <c r="A35">
        <v>84</v>
      </c>
      <c r="B35">
        <v>7</v>
      </c>
      <c r="C35">
        <v>35</v>
      </c>
      <c r="D35">
        <f t="shared" si="0"/>
        <v>0.2</v>
      </c>
      <c r="E35">
        <f t="shared" si="1"/>
        <v>-1.6094379124341003</v>
      </c>
    </row>
    <row r="36" spans="1:5" x14ac:dyDescent="0.25">
      <c r="A36">
        <v>85</v>
      </c>
      <c r="B36">
        <v>11</v>
      </c>
      <c r="C36">
        <v>45</v>
      </c>
      <c r="D36">
        <f t="shared" si="0"/>
        <v>0.24444444444444444</v>
      </c>
      <c r="E36">
        <f t="shared" si="1"/>
        <v>-1.4087672169719492</v>
      </c>
    </row>
    <row r="37" spans="1:5" x14ac:dyDescent="0.25">
      <c r="A37">
        <v>86</v>
      </c>
      <c r="B37">
        <v>9</v>
      </c>
      <c r="C37">
        <v>22</v>
      </c>
      <c r="D37">
        <f t="shared" si="0"/>
        <v>0.40909090909090912</v>
      </c>
      <c r="E37">
        <f t="shared" si="1"/>
        <v>-0.89381787602209639</v>
      </c>
    </row>
  </sheetData>
  <sortState ref="A2:C37">
    <sortCondition ref="A2:A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F74E3501-DB59-467A-8B6F-87EE16C2800B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2F763885-C003-4F26-ACAD-A4445924B3CE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agecat</vt:lpstr>
      <vt:lpstr>ages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</dc:creator>
  <cp:lastModifiedBy>lloyd</cp:lastModifiedBy>
  <dcterms:created xsi:type="dcterms:W3CDTF">2017-04-22T14:25:34Z</dcterms:created>
  <dcterms:modified xsi:type="dcterms:W3CDTF">2017-04-23T12:20:10Z</dcterms:modified>
</cp:coreProperties>
</file>