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2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drawings/drawing3.xml" ContentType="application/vnd.openxmlformats-officedocument.drawing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6.xml" ContentType="application/vnd.openxmlformats-officedocument.drawing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80" yWindow="150" windowWidth="11520" windowHeight="5475" tabRatio="577" activeTab="6"/>
  </bookViews>
  <sheets>
    <sheet name="Baseline" sheetId="16" r:id="rId1"/>
    <sheet name="MostLikely" sheetId="13" r:id="rId2"/>
    <sheet name="Hotter&amp;Drier" sheetId="27" r:id="rId3"/>
    <sheet name="Cooler&amp;Wetter" sheetId="26" r:id="rId4"/>
    <sheet name="Coefficients" sheetId="10" r:id="rId5"/>
    <sheet name="InputData" sheetId="18" r:id="rId6"/>
    <sheet name="Mastersheet" sheetId="11" r:id="rId7"/>
  </sheets>
  <functionGroups builtInGroupCount="17">
    <functionGroup name="@RISK Distribution"/>
    <functionGroup name="@RISK Statistics"/>
    <functionGroup name="@RISK for Project"/>
    <functionGroup name="TopRank"/>
    <functionGroup name="@RISK Six Sigma"/>
    <functionGroup name="@RISK Property Functions"/>
    <functionGroup name="@RISK Time Series"/>
    <functionGroup name="@RISK Distrib (Alt Params)"/>
  </functionGroups>
  <definedNames>
    <definedName name="_Ref312382258" localSheetId="6">Mastersheet!$BO$46</definedName>
    <definedName name="CaO">Coefficients!#REF!</definedName>
    <definedName name="kc">Coefficients!#REF!</definedName>
    <definedName name="kt">Coefficients!#REF!</definedName>
    <definedName name="kurban">Coefficients!#REF!</definedName>
    <definedName name="MCaO">Coefficients!#REF!</definedName>
    <definedName name="MCO2_">Coefficients!#REF!</definedName>
    <definedName name="nm">Coefficients!#REF!</definedName>
    <definedName name="RR">Coefficients!$B$1</definedName>
    <definedName name="to">Coefficients!$B$12</definedName>
    <definedName name="Z_631F6804_8E08_4B2F_9345_3C134C600F36_.wvu.Cols" localSheetId="3" hidden="1">'Cooler&amp;Wetter'!$CD:$CJ</definedName>
    <definedName name="Z_631F6804_8E08_4B2F_9345_3C134C600F36_.wvu.Cols" localSheetId="2" hidden="1">'Hotter&amp;Drier'!$CD:$CJ</definedName>
    <definedName name="Z_631F6804_8E08_4B2F_9345_3C134C600F36_.wvu.Cols" localSheetId="1" hidden="1">MostLikely!$CD:$CJ</definedName>
    <definedName name="Z_6EA53ED3_DD45_43C7_9D00_1DAD4247774B_.wvu.Cols" localSheetId="3" hidden="1">'Cooler&amp;Wetter'!$CD:$CJ</definedName>
    <definedName name="Z_6EA53ED3_DD45_43C7_9D00_1DAD4247774B_.wvu.Cols" localSheetId="2" hidden="1">'Hotter&amp;Drier'!$CD:$CJ</definedName>
    <definedName name="Z_6EA53ED3_DD45_43C7_9D00_1DAD4247774B_.wvu.Cols" localSheetId="1" hidden="1">MostLikely!$CD:$CJ</definedName>
    <definedName name="Z_C18760B8_B28E_4DA3_8AE1_F99984A3CA0A_.wvu.Cols" localSheetId="3" hidden="1">'Cooler&amp;Wetter'!$CD:$CJ</definedName>
    <definedName name="Z_C18760B8_B28E_4DA3_8AE1_F99984A3CA0A_.wvu.Cols" localSheetId="2" hidden="1">'Hotter&amp;Drier'!$CD:$CJ</definedName>
    <definedName name="Z_C18760B8_B28E_4DA3_8AE1_F99984A3CA0A_.wvu.Cols" localSheetId="1" hidden="1">MostLikely!$CD:$CJ</definedName>
  </definedNames>
  <calcPr calcId="145621"/>
  <customWorkbookViews>
    <customWorkbookView name="MostLikely" guid="{631F6804-8E08-4B2F-9345-3C134C600F36}" maximized="1" windowWidth="1280" windowHeight="805" tabRatio="577" activeSheetId="13"/>
    <customWorkbookView name="Hot+Dry" guid="{6EA53ED3-DD45-43C7-9D00-1DAD4247774B}" maximized="1" windowWidth="1280" windowHeight="805" tabRatio="577" activeSheetId="27"/>
    <customWorkbookView name="Cool+Wet" guid="{C18760B8-B28E-4DA3-8AE1-F99984A3CA0A}" maximized="1" windowWidth="1280" windowHeight="805" tabRatio="577" activeSheetId="26"/>
  </customWorkbookViews>
</workbook>
</file>

<file path=xl/calcChain.xml><?xml version="1.0" encoding="utf-8"?>
<calcChain xmlns="http://schemas.openxmlformats.org/spreadsheetml/2006/main">
  <c r="AV26" i="11" l="1"/>
  <c r="AU26" i="11"/>
  <c r="AT26" i="11"/>
  <c r="AO26" i="11"/>
  <c r="J528" i="11" l="1"/>
  <c r="J527" i="11"/>
  <c r="J526" i="11"/>
  <c r="J525" i="11"/>
  <c r="J524" i="11"/>
  <c r="J523" i="11"/>
  <c r="J522" i="11"/>
  <c r="J521" i="11"/>
  <c r="J520" i="11"/>
  <c r="J519" i="11"/>
  <c r="J518" i="11"/>
  <c r="J517" i="11"/>
  <c r="J516" i="11"/>
  <c r="J515" i="11"/>
  <c r="J514" i="11"/>
  <c r="J513" i="11"/>
  <c r="J512" i="11"/>
  <c r="J511" i="11"/>
  <c r="J510" i="11"/>
  <c r="J509" i="11"/>
  <c r="J508" i="11"/>
  <c r="J507" i="11"/>
  <c r="J506" i="11"/>
  <c r="J505" i="11"/>
  <c r="J504" i="11"/>
  <c r="J503" i="11"/>
  <c r="J502" i="11"/>
  <c r="J501" i="11"/>
  <c r="J500" i="11"/>
  <c r="J499" i="11"/>
  <c r="J498" i="11"/>
  <c r="J497" i="11"/>
  <c r="J496" i="11"/>
  <c r="J495" i="11"/>
  <c r="J494" i="11"/>
  <c r="J493" i="11"/>
  <c r="J492" i="11"/>
  <c r="J491" i="11"/>
  <c r="J490" i="11"/>
  <c r="J489" i="11"/>
  <c r="J488" i="11"/>
  <c r="J487" i="11"/>
  <c r="J486" i="11"/>
  <c r="J485" i="11"/>
  <c r="J484" i="11"/>
  <c r="J483" i="11"/>
  <c r="J482" i="11"/>
  <c r="J481" i="11"/>
  <c r="J480" i="11"/>
  <c r="J479" i="11"/>
  <c r="J478" i="11"/>
  <c r="J477" i="11"/>
  <c r="J476" i="11"/>
  <c r="J475" i="11"/>
  <c r="J474" i="11"/>
  <c r="J473" i="11"/>
  <c r="J472" i="11"/>
  <c r="J471" i="11"/>
  <c r="J470" i="11"/>
  <c r="J469" i="11"/>
  <c r="J468" i="11"/>
  <c r="J467" i="11"/>
  <c r="J466" i="11"/>
  <c r="J465" i="11"/>
  <c r="J464" i="11"/>
  <c r="J463" i="11"/>
  <c r="J462" i="11"/>
  <c r="J461" i="11"/>
  <c r="J460" i="11"/>
  <c r="J459" i="11"/>
  <c r="J458" i="11"/>
  <c r="J456" i="11"/>
  <c r="J455" i="11"/>
  <c r="J454" i="11"/>
  <c r="J453" i="11"/>
  <c r="J452" i="11"/>
  <c r="J451" i="11"/>
  <c r="J450" i="11"/>
  <c r="J449" i="11"/>
  <c r="J448" i="11"/>
  <c r="J447" i="11"/>
  <c r="J446" i="11"/>
  <c r="J445" i="11"/>
  <c r="J444" i="11"/>
  <c r="J443" i="11"/>
  <c r="J442" i="11"/>
  <c r="J441" i="11"/>
  <c r="J440" i="11"/>
  <c r="J439" i="11"/>
  <c r="J438" i="11"/>
  <c r="J437" i="11"/>
  <c r="J436" i="11"/>
  <c r="J435" i="11"/>
  <c r="J434" i="11"/>
  <c r="J433" i="11"/>
  <c r="J432" i="11"/>
  <c r="J431" i="11"/>
  <c r="J430" i="11"/>
  <c r="J429" i="11"/>
  <c r="J428" i="11"/>
  <c r="J427" i="11"/>
  <c r="J426" i="11"/>
  <c r="J425" i="11"/>
  <c r="J424" i="11"/>
  <c r="J423" i="11"/>
  <c r="J422" i="11"/>
  <c r="J421" i="11"/>
  <c r="J420" i="11"/>
  <c r="J419" i="11"/>
  <c r="J418" i="11"/>
  <c r="J417" i="11"/>
  <c r="J416" i="11"/>
  <c r="J415" i="11"/>
  <c r="J414" i="11"/>
  <c r="J413" i="11"/>
  <c r="J412" i="11"/>
  <c r="J411" i="11"/>
  <c r="J410" i="11"/>
  <c r="J409" i="11"/>
  <c r="J408" i="11"/>
  <c r="J407" i="11"/>
  <c r="J406" i="11"/>
  <c r="J405" i="11"/>
  <c r="J404" i="11"/>
  <c r="J403" i="11"/>
  <c r="J402" i="11"/>
  <c r="J401" i="11"/>
  <c r="J400" i="11"/>
  <c r="J399" i="11"/>
  <c r="J398" i="11"/>
  <c r="J397" i="11"/>
  <c r="J396" i="11"/>
  <c r="J395" i="11"/>
  <c r="J394" i="11"/>
  <c r="J393" i="11"/>
  <c r="J392" i="11"/>
  <c r="J391" i="11"/>
  <c r="J390" i="11"/>
  <c r="J389" i="11"/>
  <c r="J388" i="11"/>
  <c r="J387" i="11"/>
  <c r="J386" i="11"/>
  <c r="J384" i="11"/>
  <c r="J383" i="11"/>
  <c r="J382" i="11"/>
  <c r="J381" i="11"/>
  <c r="J380" i="11"/>
  <c r="J379" i="11"/>
  <c r="J378" i="11"/>
  <c r="J377" i="11"/>
  <c r="J376" i="11"/>
  <c r="J375" i="11"/>
  <c r="J374" i="11"/>
  <c r="J373" i="11"/>
  <c r="J372" i="11"/>
  <c r="J371" i="11"/>
  <c r="J370" i="11"/>
  <c r="J369" i="11"/>
  <c r="J368" i="11"/>
  <c r="J367" i="11"/>
  <c r="J366" i="11"/>
  <c r="J365" i="11"/>
  <c r="J364" i="11"/>
  <c r="J363" i="11"/>
  <c r="J362" i="11"/>
  <c r="J361" i="11"/>
  <c r="J360" i="11"/>
  <c r="J359" i="11"/>
  <c r="J358" i="11"/>
  <c r="J357" i="11"/>
  <c r="J356" i="11"/>
  <c r="J355" i="11"/>
  <c r="J354" i="11"/>
  <c r="J353" i="11"/>
  <c r="J352" i="11"/>
  <c r="J351" i="11"/>
  <c r="J350" i="11"/>
  <c r="J349" i="11"/>
  <c r="J348" i="11"/>
  <c r="J347" i="11"/>
  <c r="J346" i="11"/>
  <c r="J345" i="11"/>
  <c r="J344" i="11"/>
  <c r="J343" i="11"/>
  <c r="J342" i="11"/>
  <c r="J341" i="11"/>
  <c r="J340" i="11"/>
  <c r="J339" i="11"/>
  <c r="J338" i="11"/>
  <c r="J337" i="11"/>
  <c r="J336" i="11"/>
  <c r="J335" i="11"/>
  <c r="J334" i="11"/>
  <c r="J333" i="11"/>
  <c r="J332" i="11"/>
  <c r="J331" i="11"/>
  <c r="J330" i="11"/>
  <c r="J329" i="11"/>
  <c r="J328" i="11"/>
  <c r="J327" i="11"/>
  <c r="J326" i="11"/>
  <c r="J325" i="11"/>
  <c r="J324" i="11"/>
  <c r="J323" i="11"/>
  <c r="J322" i="11"/>
  <c r="J321" i="11"/>
  <c r="J320" i="11"/>
  <c r="J319" i="11"/>
  <c r="J318" i="11"/>
  <c r="J317" i="11"/>
  <c r="J316" i="11"/>
  <c r="J315" i="11"/>
  <c r="J314" i="11"/>
  <c r="J312" i="11"/>
  <c r="J311" i="11"/>
  <c r="J310" i="11"/>
  <c r="J309" i="11"/>
  <c r="J308" i="11"/>
  <c r="J307" i="11"/>
  <c r="J306" i="11"/>
  <c r="J305" i="11"/>
  <c r="J304" i="11"/>
  <c r="J303" i="11"/>
  <c r="J302" i="11"/>
  <c r="J301" i="11"/>
  <c r="J300" i="11"/>
  <c r="J299" i="11"/>
  <c r="J298" i="11"/>
  <c r="J297" i="11"/>
  <c r="J296" i="11"/>
  <c r="J295" i="11"/>
  <c r="J294" i="11"/>
  <c r="J293" i="11"/>
  <c r="J292" i="11"/>
  <c r="J291" i="11"/>
  <c r="J290" i="11"/>
  <c r="J289" i="11"/>
  <c r="J288" i="11"/>
  <c r="J287" i="11"/>
  <c r="J286" i="11"/>
  <c r="J285" i="11"/>
  <c r="J284" i="11"/>
  <c r="J283" i="11"/>
  <c r="J282" i="11"/>
  <c r="J281" i="11"/>
  <c r="J280" i="11"/>
  <c r="J279" i="11"/>
  <c r="J278" i="11"/>
  <c r="J277" i="11"/>
  <c r="J276" i="11"/>
  <c r="J275" i="11"/>
  <c r="J274" i="11"/>
  <c r="J273" i="11"/>
  <c r="J272" i="11"/>
  <c r="J271" i="11"/>
  <c r="J270" i="11"/>
  <c r="J269" i="11"/>
  <c r="J268" i="11"/>
  <c r="J267" i="11"/>
  <c r="J266" i="11"/>
  <c r="J265" i="11"/>
  <c r="J264" i="11"/>
  <c r="J263" i="11"/>
  <c r="J262" i="11"/>
  <c r="J261" i="11"/>
  <c r="J260" i="11"/>
  <c r="J259" i="11"/>
  <c r="J258" i="11"/>
  <c r="J257" i="11"/>
  <c r="J256" i="11"/>
  <c r="J255" i="11"/>
  <c r="J254" i="11"/>
  <c r="J253" i="11"/>
  <c r="J252" i="11"/>
  <c r="J251" i="11"/>
  <c r="J250" i="11"/>
  <c r="J249" i="11"/>
  <c r="J248" i="11"/>
  <c r="J247" i="11"/>
  <c r="J246" i="11"/>
  <c r="J245" i="11"/>
  <c r="J244" i="11"/>
  <c r="J243" i="11"/>
  <c r="J242" i="11"/>
  <c r="J240" i="11"/>
  <c r="J239" i="11"/>
  <c r="J238" i="11"/>
  <c r="J237" i="11"/>
  <c r="J236" i="11"/>
  <c r="J235" i="11"/>
  <c r="J234" i="11"/>
  <c r="J233" i="11"/>
  <c r="J232" i="11"/>
  <c r="J231" i="11"/>
  <c r="J230" i="11"/>
  <c r="J229" i="11"/>
  <c r="J228" i="11"/>
  <c r="J227" i="11"/>
  <c r="J226" i="11"/>
  <c r="J225" i="11"/>
  <c r="J224" i="11"/>
  <c r="J223" i="11"/>
  <c r="J222" i="11"/>
  <c r="J221" i="11"/>
  <c r="J220" i="11"/>
  <c r="J219" i="11"/>
  <c r="J218" i="11"/>
  <c r="J217" i="11"/>
  <c r="J216" i="11"/>
  <c r="J215" i="11"/>
  <c r="J214" i="11"/>
  <c r="J213" i="11"/>
  <c r="J212" i="11"/>
  <c r="J211" i="11"/>
  <c r="J210" i="11"/>
  <c r="J209" i="11"/>
  <c r="J208" i="11"/>
  <c r="J207" i="11"/>
  <c r="J206" i="11"/>
  <c r="J205" i="11"/>
  <c r="J204" i="11"/>
  <c r="J203" i="11"/>
  <c r="J202" i="11"/>
  <c r="J201" i="11"/>
  <c r="J200" i="11"/>
  <c r="J199" i="11"/>
  <c r="J198" i="11"/>
  <c r="J197" i="11"/>
  <c r="J196" i="11"/>
  <c r="J195" i="11"/>
  <c r="J194" i="11"/>
  <c r="J193" i="11"/>
  <c r="J192" i="11"/>
  <c r="J191" i="11"/>
  <c r="J190" i="11"/>
  <c r="J189" i="11"/>
  <c r="J188" i="11"/>
  <c r="J187" i="11"/>
  <c r="J186" i="11"/>
  <c r="J185" i="11"/>
  <c r="J184" i="11"/>
  <c r="J183" i="11"/>
  <c r="J182" i="11"/>
  <c r="J181" i="11"/>
  <c r="J180" i="11"/>
  <c r="J179" i="11"/>
  <c r="J178" i="11"/>
  <c r="J177" i="11"/>
  <c r="J176" i="11"/>
  <c r="J175" i="11"/>
  <c r="J174" i="11"/>
  <c r="J173" i="11"/>
  <c r="J172" i="11"/>
  <c r="J171" i="11"/>
  <c r="J170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3" i="11"/>
  <c r="J114" i="11"/>
  <c r="J115" i="11"/>
  <c r="J116" i="11"/>
  <c r="J117" i="11"/>
  <c r="J118" i="11"/>
  <c r="J119" i="11"/>
  <c r="J120" i="11"/>
  <c r="J121" i="11"/>
  <c r="J122" i="11"/>
  <c r="J123" i="11"/>
  <c r="J124" i="11"/>
  <c r="J125" i="11"/>
  <c r="J126" i="11"/>
  <c r="J127" i="11"/>
  <c r="J128" i="11"/>
  <c r="J129" i="11"/>
  <c r="J130" i="11"/>
  <c r="J131" i="11"/>
  <c r="J132" i="11"/>
  <c r="J133" i="11"/>
  <c r="J134" i="11"/>
  <c r="J135" i="11"/>
  <c r="J136" i="11"/>
  <c r="J137" i="11"/>
  <c r="J138" i="11"/>
  <c r="J139" i="11"/>
  <c r="J140" i="11"/>
  <c r="J141" i="11"/>
  <c r="J142" i="11"/>
  <c r="J143" i="11"/>
  <c r="J144" i="11"/>
  <c r="J145" i="11"/>
  <c r="J146" i="11"/>
  <c r="J147" i="11"/>
  <c r="J148" i="11"/>
  <c r="J149" i="11"/>
  <c r="J150" i="11"/>
  <c r="J151" i="11"/>
  <c r="J152" i="11"/>
  <c r="J153" i="11"/>
  <c r="J154" i="11"/>
  <c r="J155" i="11"/>
  <c r="J156" i="11"/>
  <c r="J157" i="11"/>
  <c r="J158" i="11"/>
  <c r="J159" i="11"/>
  <c r="J160" i="11"/>
  <c r="J161" i="11"/>
  <c r="J162" i="11"/>
  <c r="J163" i="11"/>
  <c r="J164" i="11"/>
  <c r="J165" i="11"/>
  <c r="J166" i="11"/>
  <c r="J167" i="11"/>
  <c r="J168" i="11"/>
  <c r="J98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27" i="11"/>
  <c r="X18" i="26"/>
  <c r="X98" i="26" s="1"/>
  <c r="F528" i="11" s="1"/>
  <c r="AX528" i="11" s="1"/>
  <c r="G98" i="26"/>
  <c r="K528" i="11"/>
  <c r="AO528" i="11"/>
  <c r="AP528" i="11" s="1"/>
  <c r="AQ528" i="11" s="1"/>
  <c r="N528" i="11"/>
  <c r="AU528" i="11" s="1"/>
  <c r="L528" i="11"/>
  <c r="M528" i="11"/>
  <c r="AT528" i="11" s="1"/>
  <c r="O528" i="11"/>
  <c r="AV528" i="11" s="1"/>
  <c r="T18" i="26"/>
  <c r="T98" i="26" s="1"/>
  <c r="E528" i="11" s="1"/>
  <c r="AY528" i="11" s="1"/>
  <c r="C98" i="26"/>
  <c r="G78" i="26"/>
  <c r="G79" i="26"/>
  <c r="G80" i="26"/>
  <c r="G81" i="26"/>
  <c r="G82" i="26"/>
  <c r="G83" i="26"/>
  <c r="G84" i="26"/>
  <c r="G85" i="26"/>
  <c r="G86" i="26"/>
  <c r="G87" i="26"/>
  <c r="G88" i="26"/>
  <c r="G89" i="26"/>
  <c r="G90" i="26"/>
  <c r="G91" i="26"/>
  <c r="G92" i="26"/>
  <c r="G93" i="26"/>
  <c r="G94" i="26"/>
  <c r="G95" i="26"/>
  <c r="G96" i="26"/>
  <c r="G97" i="26"/>
  <c r="X97" i="26"/>
  <c r="F527" i="11"/>
  <c r="AX527" i="11" s="1"/>
  <c r="K527" i="11"/>
  <c r="AO527" i="11" s="1"/>
  <c r="AP527" i="11" s="1"/>
  <c r="AQ527" i="11" s="1"/>
  <c r="N527" i="11"/>
  <c r="AU527" i="11" s="1"/>
  <c r="L527" i="11"/>
  <c r="AR527" i="11" s="1"/>
  <c r="M527" i="11"/>
  <c r="AT527" i="11" s="1"/>
  <c r="O527" i="11"/>
  <c r="AV527" i="11" s="1"/>
  <c r="C78" i="26"/>
  <c r="C79" i="26"/>
  <c r="C80" i="26"/>
  <c r="C81" i="26"/>
  <c r="C82" i="26"/>
  <c r="C83" i="26"/>
  <c r="C84" i="26"/>
  <c r="C85" i="26"/>
  <c r="C86" i="26"/>
  <c r="C87" i="26"/>
  <c r="C88" i="26"/>
  <c r="C89" i="26"/>
  <c r="C90" i="26"/>
  <c r="C91" i="26"/>
  <c r="C92" i="26"/>
  <c r="C93" i="26"/>
  <c r="C94" i="26"/>
  <c r="C95" i="26"/>
  <c r="C96" i="26"/>
  <c r="C97" i="26"/>
  <c r="T97" i="26"/>
  <c r="E527" i="11" s="1"/>
  <c r="AY527" i="11" s="1"/>
  <c r="X96" i="26"/>
  <c r="F526" i="11" s="1"/>
  <c r="AX526" i="11" s="1"/>
  <c r="K526" i="11"/>
  <c r="AO526" i="11" s="1"/>
  <c r="AP526" i="11" s="1"/>
  <c r="AQ526" i="11" s="1"/>
  <c r="N526" i="11"/>
  <c r="AU526" i="11" s="1"/>
  <c r="L526" i="11"/>
  <c r="AR526" i="11" s="1"/>
  <c r="M526" i="11"/>
  <c r="AT526" i="11" s="1"/>
  <c r="O526" i="11"/>
  <c r="AV526" i="11" s="1"/>
  <c r="T96" i="26"/>
  <c r="E526" i="11"/>
  <c r="AY526" i="11" s="1"/>
  <c r="X95" i="26"/>
  <c r="F525" i="11" s="1"/>
  <c r="AX525" i="11" s="1"/>
  <c r="K525" i="11"/>
  <c r="AO525" i="11" s="1"/>
  <c r="AP525" i="11" s="1"/>
  <c r="AQ525" i="11" s="1"/>
  <c r="N525" i="11"/>
  <c r="AU525" i="11" s="1"/>
  <c r="L525" i="11"/>
  <c r="M525" i="11"/>
  <c r="AT525" i="11" s="1"/>
  <c r="O525" i="11"/>
  <c r="AV525" i="11" s="1"/>
  <c r="T95" i="26"/>
  <c r="E525" i="11" s="1"/>
  <c r="AY525" i="11" s="1"/>
  <c r="X94" i="26"/>
  <c r="F524" i="11" s="1"/>
  <c r="AX524" i="11" s="1"/>
  <c r="K524" i="11"/>
  <c r="AO524" i="11" s="1"/>
  <c r="AP524" i="11" s="1"/>
  <c r="AQ524" i="11" s="1"/>
  <c r="N524" i="11"/>
  <c r="AU524" i="11" s="1"/>
  <c r="L524" i="11"/>
  <c r="AR524" i="11" s="1"/>
  <c r="M524" i="11"/>
  <c r="AT524" i="11" s="1"/>
  <c r="O524" i="11"/>
  <c r="AV524" i="11" s="1"/>
  <c r="AS524" i="11"/>
  <c r="T94" i="26"/>
  <c r="E524" i="11" s="1"/>
  <c r="AY524" i="11" s="1"/>
  <c r="X93" i="26"/>
  <c r="F523" i="11" s="1"/>
  <c r="AX523" i="11" s="1"/>
  <c r="K523" i="11"/>
  <c r="AO523" i="11" s="1"/>
  <c r="AP523" i="11" s="1"/>
  <c r="AQ523" i="11" s="1"/>
  <c r="N523" i="11"/>
  <c r="AU523" i="11" s="1"/>
  <c r="L523" i="11"/>
  <c r="M523" i="11"/>
  <c r="AT523" i="11" s="1"/>
  <c r="O523" i="11"/>
  <c r="AV523" i="11" s="1"/>
  <c r="T93" i="26"/>
  <c r="E523" i="11"/>
  <c r="AY523" i="11" s="1"/>
  <c r="X92" i="26"/>
  <c r="F522" i="11"/>
  <c r="AX522" i="11" s="1"/>
  <c r="K522" i="11"/>
  <c r="AO522" i="11" s="1"/>
  <c r="AP522" i="11" s="1"/>
  <c r="AQ522" i="11" s="1"/>
  <c r="N522" i="11"/>
  <c r="AU522" i="11" s="1"/>
  <c r="L522" i="11"/>
  <c r="M522" i="11"/>
  <c r="AT522" i="11" s="1"/>
  <c r="O522" i="11"/>
  <c r="AV522" i="11" s="1"/>
  <c r="T92" i="26"/>
  <c r="E522" i="11" s="1"/>
  <c r="AY522" i="11" s="1"/>
  <c r="X91" i="26"/>
  <c r="F521" i="11" s="1"/>
  <c r="AX521" i="11" s="1"/>
  <c r="K521" i="11"/>
  <c r="AO521" i="11" s="1"/>
  <c r="AP521" i="11" s="1"/>
  <c r="AQ521" i="11" s="1"/>
  <c r="N521" i="11"/>
  <c r="AU521" i="11" s="1"/>
  <c r="L521" i="11"/>
  <c r="AR521" i="11" s="1"/>
  <c r="M521" i="11"/>
  <c r="AT521" i="11" s="1"/>
  <c r="O521" i="11"/>
  <c r="AV521" i="11" s="1"/>
  <c r="T91" i="26"/>
  <c r="E521" i="11"/>
  <c r="AY521" i="11" s="1"/>
  <c r="X90" i="26"/>
  <c r="F520" i="11"/>
  <c r="AX520" i="11" s="1"/>
  <c r="K520" i="11"/>
  <c r="AO520" i="11" s="1"/>
  <c r="AP520" i="11" s="1"/>
  <c r="AQ520" i="11" s="1"/>
  <c r="N520" i="11"/>
  <c r="AU520" i="11" s="1"/>
  <c r="L520" i="11"/>
  <c r="AS520" i="11" s="1"/>
  <c r="M520" i="11"/>
  <c r="AT520" i="11" s="1"/>
  <c r="O520" i="11"/>
  <c r="AV520" i="11" s="1"/>
  <c r="T90" i="26"/>
  <c r="E520" i="11" s="1"/>
  <c r="AY520" i="11" s="1"/>
  <c r="X89" i="26"/>
  <c r="F519" i="11" s="1"/>
  <c r="AX519" i="11" s="1"/>
  <c r="K519" i="11"/>
  <c r="AO519" i="11" s="1"/>
  <c r="AP519" i="11" s="1"/>
  <c r="AQ519" i="11" s="1"/>
  <c r="N519" i="11"/>
  <c r="AU519" i="11" s="1"/>
  <c r="L519" i="11"/>
  <c r="M519" i="11"/>
  <c r="AT519" i="11" s="1"/>
  <c r="O519" i="11"/>
  <c r="AV519" i="11" s="1"/>
  <c r="T89" i="26"/>
  <c r="E519" i="11"/>
  <c r="AY519" i="11" s="1"/>
  <c r="X88" i="26"/>
  <c r="F518" i="11" s="1"/>
  <c r="AX518" i="11" s="1"/>
  <c r="K518" i="11"/>
  <c r="AO518" i="11" s="1"/>
  <c r="AP518" i="11" s="1"/>
  <c r="AQ518" i="11" s="1"/>
  <c r="N518" i="11"/>
  <c r="AU518" i="11" s="1"/>
  <c r="L518" i="11"/>
  <c r="M518" i="11"/>
  <c r="AT518" i="11" s="1"/>
  <c r="O518" i="11"/>
  <c r="AV518" i="11" s="1"/>
  <c r="T88" i="26"/>
  <c r="E518" i="11" s="1"/>
  <c r="AY518" i="11" s="1"/>
  <c r="X87" i="26"/>
  <c r="F517" i="11" s="1"/>
  <c r="AX517" i="11" s="1"/>
  <c r="K517" i="11"/>
  <c r="AO517" i="11" s="1"/>
  <c r="AP517" i="11" s="1"/>
  <c r="AQ517" i="11" s="1"/>
  <c r="N517" i="11"/>
  <c r="AU517" i="11" s="1"/>
  <c r="L517" i="11"/>
  <c r="AR517" i="11" s="1"/>
  <c r="M517" i="11"/>
  <c r="AT517" i="11" s="1"/>
  <c r="O517" i="11"/>
  <c r="AV517" i="11" s="1"/>
  <c r="T87" i="26"/>
  <c r="E517" i="11"/>
  <c r="AY517" i="11" s="1"/>
  <c r="X86" i="26"/>
  <c r="F516" i="11"/>
  <c r="AX516" i="11" s="1"/>
  <c r="K516" i="11"/>
  <c r="AO516" i="11" s="1"/>
  <c r="AP516" i="11" s="1"/>
  <c r="AQ516" i="11" s="1"/>
  <c r="N516" i="11"/>
  <c r="AU516" i="11" s="1"/>
  <c r="L516" i="11"/>
  <c r="M516" i="11"/>
  <c r="AT516" i="11" s="1"/>
  <c r="O516" i="11"/>
  <c r="AV516" i="11" s="1"/>
  <c r="T86" i="26"/>
  <c r="E516" i="11" s="1"/>
  <c r="AY516" i="11" s="1"/>
  <c r="X85" i="26"/>
  <c r="F515" i="11" s="1"/>
  <c r="AX515" i="11" s="1"/>
  <c r="K515" i="11"/>
  <c r="AO515" i="11" s="1"/>
  <c r="AP515" i="11" s="1"/>
  <c r="AQ515" i="11" s="1"/>
  <c r="N515" i="11"/>
  <c r="AU515" i="11" s="1"/>
  <c r="L515" i="11"/>
  <c r="M515" i="11"/>
  <c r="AT515" i="11" s="1"/>
  <c r="O515" i="11"/>
  <c r="AV515" i="11" s="1"/>
  <c r="T85" i="26"/>
  <c r="E515" i="11"/>
  <c r="AY515" i="11" s="1"/>
  <c r="X84" i="26"/>
  <c r="F514" i="11"/>
  <c r="AX514" i="11" s="1"/>
  <c r="K514" i="11"/>
  <c r="AO514" i="11" s="1"/>
  <c r="AP514" i="11" s="1"/>
  <c r="AQ514" i="11" s="1"/>
  <c r="N514" i="11"/>
  <c r="AU514" i="11" s="1"/>
  <c r="L514" i="11"/>
  <c r="AR514" i="11" s="1"/>
  <c r="M514" i="11"/>
  <c r="AT514" i="11" s="1"/>
  <c r="O514" i="11"/>
  <c r="AV514" i="11" s="1"/>
  <c r="T84" i="26"/>
  <c r="E514" i="11" s="1"/>
  <c r="AY514" i="11" s="1"/>
  <c r="X83" i="26"/>
  <c r="F513" i="11" s="1"/>
  <c r="AX513" i="11" s="1"/>
  <c r="K513" i="11"/>
  <c r="AO513" i="11" s="1"/>
  <c r="AP513" i="11" s="1"/>
  <c r="AQ513" i="11" s="1"/>
  <c r="N513" i="11"/>
  <c r="AU513" i="11" s="1"/>
  <c r="L513" i="11"/>
  <c r="AR513" i="11" s="1"/>
  <c r="M513" i="11"/>
  <c r="AT513" i="11" s="1"/>
  <c r="O513" i="11"/>
  <c r="AV513" i="11" s="1"/>
  <c r="T83" i="26"/>
  <c r="E513" i="11"/>
  <c r="AY513" i="11" s="1"/>
  <c r="X82" i="26"/>
  <c r="F512" i="11"/>
  <c r="AX512" i="11" s="1"/>
  <c r="K512" i="11"/>
  <c r="AO512" i="11" s="1"/>
  <c r="AP512" i="11" s="1"/>
  <c r="AQ512" i="11" s="1"/>
  <c r="N512" i="11"/>
  <c r="AU512" i="11" s="1"/>
  <c r="L512" i="11"/>
  <c r="M512" i="11"/>
  <c r="AT512" i="11" s="1"/>
  <c r="O512" i="11"/>
  <c r="AV512" i="11" s="1"/>
  <c r="T82" i="26"/>
  <c r="E512" i="11" s="1"/>
  <c r="AY512" i="11" s="1"/>
  <c r="X81" i="26"/>
  <c r="F511" i="11" s="1"/>
  <c r="AX511" i="11" s="1"/>
  <c r="K511" i="11"/>
  <c r="AO511" i="11" s="1"/>
  <c r="AP511" i="11" s="1"/>
  <c r="AQ511" i="11" s="1"/>
  <c r="N511" i="11"/>
  <c r="AU511" i="11" s="1"/>
  <c r="L511" i="11"/>
  <c r="M511" i="11"/>
  <c r="AT511" i="11" s="1"/>
  <c r="O511" i="11"/>
  <c r="AV511" i="11" s="1"/>
  <c r="T81" i="26"/>
  <c r="E511" i="11"/>
  <c r="AY511" i="11" s="1"/>
  <c r="X80" i="26"/>
  <c r="F510" i="11" s="1"/>
  <c r="AX510" i="11" s="1"/>
  <c r="K510" i="11"/>
  <c r="AO510" i="11" s="1"/>
  <c r="AP510" i="11" s="1"/>
  <c r="AQ510" i="11" s="1"/>
  <c r="N510" i="11"/>
  <c r="AU510" i="11" s="1"/>
  <c r="L510" i="11"/>
  <c r="M510" i="11"/>
  <c r="AT510" i="11" s="1"/>
  <c r="O510" i="11"/>
  <c r="AV510" i="11" s="1"/>
  <c r="T80" i="26"/>
  <c r="X79" i="26"/>
  <c r="F509" i="11" s="1"/>
  <c r="AX509" i="11" s="1"/>
  <c r="K509" i="11"/>
  <c r="AO509" i="11" s="1"/>
  <c r="AP509" i="11" s="1"/>
  <c r="AQ509" i="11" s="1"/>
  <c r="N509" i="11"/>
  <c r="AU509" i="11" s="1"/>
  <c r="L509" i="11"/>
  <c r="M509" i="11"/>
  <c r="AT509" i="11" s="1"/>
  <c r="O509" i="11"/>
  <c r="AV509" i="11" s="1"/>
  <c r="T79" i="26"/>
  <c r="E509" i="11" s="1"/>
  <c r="AY509" i="11" s="1"/>
  <c r="X78" i="26"/>
  <c r="F508" i="11" s="1"/>
  <c r="AX508" i="11" s="1"/>
  <c r="K508" i="11"/>
  <c r="AO508" i="11" s="1"/>
  <c r="AP508" i="11" s="1"/>
  <c r="AQ508" i="11" s="1"/>
  <c r="N508" i="11"/>
  <c r="AU508" i="11" s="1"/>
  <c r="L508" i="11"/>
  <c r="M508" i="11"/>
  <c r="AT508" i="11" s="1"/>
  <c r="O508" i="11"/>
  <c r="AV508" i="11" s="1"/>
  <c r="T78" i="26"/>
  <c r="E508" i="11" s="1"/>
  <c r="AY508" i="11" s="1"/>
  <c r="G58" i="26"/>
  <c r="G59" i="26"/>
  <c r="G60" i="26"/>
  <c r="G61" i="26"/>
  <c r="G62" i="26"/>
  <c r="G63" i="26"/>
  <c r="G64" i="26"/>
  <c r="G65" i="26"/>
  <c r="G66" i="26"/>
  <c r="G67" i="26"/>
  <c r="G68" i="26"/>
  <c r="G69" i="26"/>
  <c r="G70" i="26"/>
  <c r="G71" i="26"/>
  <c r="G72" i="26"/>
  <c r="G73" i="26"/>
  <c r="G74" i="26"/>
  <c r="G75" i="26"/>
  <c r="G76" i="26"/>
  <c r="G77" i="26"/>
  <c r="X77" i="26"/>
  <c r="F507" i="11" s="1"/>
  <c r="AX507" i="11" s="1"/>
  <c r="K507" i="11"/>
  <c r="AO507" i="11" s="1"/>
  <c r="AP507" i="11" s="1"/>
  <c r="AQ507" i="11" s="1"/>
  <c r="N507" i="11"/>
  <c r="AU507" i="11" s="1"/>
  <c r="L507" i="11"/>
  <c r="AR507" i="11" s="1"/>
  <c r="M507" i="11"/>
  <c r="AT507" i="11" s="1"/>
  <c r="O507" i="11"/>
  <c r="AV507" i="11" s="1"/>
  <c r="C58" i="26"/>
  <c r="C59" i="26"/>
  <c r="C60" i="26"/>
  <c r="C61" i="26"/>
  <c r="C62" i="26"/>
  <c r="C63" i="26"/>
  <c r="C64" i="26"/>
  <c r="C65" i="26"/>
  <c r="C66" i="26"/>
  <c r="C67" i="26"/>
  <c r="C68" i="26"/>
  <c r="C69" i="26"/>
  <c r="C70" i="26"/>
  <c r="C71" i="26"/>
  <c r="C72" i="26"/>
  <c r="C73" i="26"/>
  <c r="C74" i="26"/>
  <c r="C75" i="26"/>
  <c r="C76" i="26"/>
  <c r="C77" i="26"/>
  <c r="T77" i="26"/>
  <c r="E507" i="11" s="1"/>
  <c r="AY507" i="11" s="1"/>
  <c r="X76" i="26"/>
  <c r="F506" i="11"/>
  <c r="AX506" i="11" s="1"/>
  <c r="K506" i="11"/>
  <c r="AO506" i="11" s="1"/>
  <c r="AP506" i="11" s="1"/>
  <c r="AQ506" i="11" s="1"/>
  <c r="N506" i="11"/>
  <c r="AU506" i="11" s="1"/>
  <c r="L506" i="11"/>
  <c r="AR506" i="11" s="1"/>
  <c r="M506" i="11"/>
  <c r="AT506" i="11" s="1"/>
  <c r="O506" i="11"/>
  <c r="AV506" i="11" s="1"/>
  <c r="T76" i="26"/>
  <c r="E506" i="11" s="1"/>
  <c r="AY506" i="11" s="1"/>
  <c r="X75" i="26"/>
  <c r="F505" i="11" s="1"/>
  <c r="AX505" i="11" s="1"/>
  <c r="K505" i="11"/>
  <c r="AO505" i="11" s="1"/>
  <c r="AP505" i="11" s="1"/>
  <c r="AQ505" i="11" s="1"/>
  <c r="N505" i="11"/>
  <c r="AU505" i="11" s="1"/>
  <c r="L505" i="11"/>
  <c r="M505" i="11"/>
  <c r="AT505" i="11" s="1"/>
  <c r="O505" i="11"/>
  <c r="AV505" i="11" s="1"/>
  <c r="T75" i="26"/>
  <c r="E505" i="11"/>
  <c r="AY505" i="11" s="1"/>
  <c r="X74" i="26"/>
  <c r="F504" i="11"/>
  <c r="AX504" i="11" s="1"/>
  <c r="K504" i="11"/>
  <c r="AO504" i="11" s="1"/>
  <c r="AP504" i="11" s="1"/>
  <c r="AQ504" i="11" s="1"/>
  <c r="N504" i="11"/>
  <c r="AU504" i="11" s="1"/>
  <c r="L504" i="11"/>
  <c r="AR504" i="11" s="1"/>
  <c r="M504" i="11"/>
  <c r="AT504" i="11" s="1"/>
  <c r="O504" i="11"/>
  <c r="AV504" i="11" s="1"/>
  <c r="T74" i="26"/>
  <c r="E504" i="11" s="1"/>
  <c r="AY504" i="11" s="1"/>
  <c r="X73" i="26"/>
  <c r="F503" i="11" s="1"/>
  <c r="AX503" i="11" s="1"/>
  <c r="K503" i="11"/>
  <c r="AO503" i="11" s="1"/>
  <c r="AP503" i="11" s="1"/>
  <c r="AQ503" i="11" s="1"/>
  <c r="N503" i="11"/>
  <c r="AU503" i="11" s="1"/>
  <c r="L503" i="11"/>
  <c r="M503" i="11"/>
  <c r="AT503" i="11" s="1"/>
  <c r="O503" i="11"/>
  <c r="AV503" i="11" s="1"/>
  <c r="T73" i="26"/>
  <c r="E503" i="11"/>
  <c r="AY503" i="11" s="1"/>
  <c r="X72" i="26"/>
  <c r="F502" i="11" s="1"/>
  <c r="AX502" i="11" s="1"/>
  <c r="K502" i="11"/>
  <c r="AO502" i="11" s="1"/>
  <c r="AP502" i="11" s="1"/>
  <c r="AQ502" i="11" s="1"/>
  <c r="N502" i="11"/>
  <c r="AU502" i="11" s="1"/>
  <c r="L502" i="11"/>
  <c r="AR502" i="11" s="1"/>
  <c r="M502" i="11"/>
  <c r="AT502" i="11" s="1"/>
  <c r="O502" i="11"/>
  <c r="AV502" i="11" s="1"/>
  <c r="AS502" i="11"/>
  <c r="T72" i="26"/>
  <c r="E502" i="11" s="1"/>
  <c r="AY502" i="11" s="1"/>
  <c r="X71" i="26"/>
  <c r="F501" i="11" s="1"/>
  <c r="AX501" i="11" s="1"/>
  <c r="K501" i="11"/>
  <c r="AO501" i="11" s="1"/>
  <c r="AP501" i="11" s="1"/>
  <c r="AQ501" i="11" s="1"/>
  <c r="N501" i="11"/>
  <c r="AU501" i="11" s="1"/>
  <c r="L501" i="11"/>
  <c r="AR501" i="11" s="1"/>
  <c r="M501" i="11"/>
  <c r="AT501" i="11" s="1"/>
  <c r="O501" i="11"/>
  <c r="AV501" i="11" s="1"/>
  <c r="T71" i="26"/>
  <c r="E501" i="11"/>
  <c r="AY501" i="11" s="1"/>
  <c r="X70" i="26"/>
  <c r="F500" i="11" s="1"/>
  <c r="AX500" i="11" s="1"/>
  <c r="K500" i="11"/>
  <c r="AO500" i="11" s="1"/>
  <c r="AP500" i="11" s="1"/>
  <c r="AQ500" i="11" s="1"/>
  <c r="N500" i="11"/>
  <c r="AU500" i="11" s="1"/>
  <c r="L500" i="11"/>
  <c r="AR500" i="11" s="1"/>
  <c r="M500" i="11"/>
  <c r="AT500" i="11" s="1"/>
  <c r="O500" i="11"/>
  <c r="AV500" i="11" s="1"/>
  <c r="T70" i="26"/>
  <c r="E500" i="11" s="1"/>
  <c r="AY500" i="11" s="1"/>
  <c r="X69" i="26"/>
  <c r="F499" i="11"/>
  <c r="AX499" i="11" s="1"/>
  <c r="K499" i="11"/>
  <c r="AO499" i="11" s="1"/>
  <c r="AP499" i="11" s="1"/>
  <c r="AQ499" i="11" s="1"/>
  <c r="N499" i="11"/>
  <c r="AU499" i="11" s="1"/>
  <c r="L499" i="11"/>
  <c r="M499" i="11"/>
  <c r="AT499" i="11" s="1"/>
  <c r="O499" i="11"/>
  <c r="AV499" i="11" s="1"/>
  <c r="T69" i="26"/>
  <c r="E499" i="11" s="1"/>
  <c r="AY499" i="11" s="1"/>
  <c r="X68" i="26"/>
  <c r="F498" i="11" s="1"/>
  <c r="AX498" i="11" s="1"/>
  <c r="K498" i="11"/>
  <c r="AO498" i="11" s="1"/>
  <c r="AP498" i="11" s="1"/>
  <c r="AQ498" i="11" s="1"/>
  <c r="N498" i="11"/>
  <c r="AU498" i="11" s="1"/>
  <c r="L498" i="11"/>
  <c r="M498" i="11"/>
  <c r="AT498" i="11" s="1"/>
  <c r="O498" i="11"/>
  <c r="AV498" i="11" s="1"/>
  <c r="T68" i="26"/>
  <c r="E498" i="11"/>
  <c r="AY498" i="11" s="1"/>
  <c r="X67" i="26"/>
  <c r="F497" i="11"/>
  <c r="AX497" i="11" s="1"/>
  <c r="K497" i="11"/>
  <c r="AO497" i="11" s="1"/>
  <c r="AP497" i="11" s="1"/>
  <c r="AQ497" i="11" s="1"/>
  <c r="N497" i="11"/>
  <c r="AU497" i="11" s="1"/>
  <c r="L497" i="11"/>
  <c r="AR497" i="11" s="1"/>
  <c r="M497" i="11"/>
  <c r="AT497" i="11" s="1"/>
  <c r="O497" i="11"/>
  <c r="AV497" i="11" s="1"/>
  <c r="T67" i="26"/>
  <c r="E497" i="11" s="1"/>
  <c r="AY497" i="11" s="1"/>
  <c r="X66" i="26"/>
  <c r="F496" i="11" s="1"/>
  <c r="AX496" i="11" s="1"/>
  <c r="K496" i="11"/>
  <c r="AO496" i="11" s="1"/>
  <c r="AP496" i="11" s="1"/>
  <c r="AQ496" i="11" s="1"/>
  <c r="N496" i="11"/>
  <c r="AU496" i="11" s="1"/>
  <c r="L496" i="11"/>
  <c r="M496" i="11"/>
  <c r="AT496" i="11" s="1"/>
  <c r="O496" i="11"/>
  <c r="AV496" i="11" s="1"/>
  <c r="T66" i="26"/>
  <c r="E496" i="11"/>
  <c r="AY496" i="11" s="1"/>
  <c r="X65" i="26"/>
  <c r="F495" i="11" s="1"/>
  <c r="AX495" i="11" s="1"/>
  <c r="K495" i="11"/>
  <c r="AO495" i="11" s="1"/>
  <c r="AP495" i="11" s="1"/>
  <c r="AQ495" i="11" s="1"/>
  <c r="N495" i="11"/>
  <c r="AU495" i="11" s="1"/>
  <c r="L495" i="11"/>
  <c r="M495" i="11"/>
  <c r="AT495" i="11" s="1"/>
  <c r="O495" i="11"/>
  <c r="AV495" i="11" s="1"/>
  <c r="T65" i="26"/>
  <c r="E495" i="11" s="1"/>
  <c r="AY495" i="11" s="1"/>
  <c r="X64" i="26"/>
  <c r="F494" i="11" s="1"/>
  <c r="AX494" i="11" s="1"/>
  <c r="K494" i="11"/>
  <c r="AO494" i="11" s="1"/>
  <c r="AP494" i="11" s="1"/>
  <c r="AQ494" i="11" s="1"/>
  <c r="N494" i="11"/>
  <c r="AU494" i="11" s="1"/>
  <c r="L494" i="11"/>
  <c r="AR494" i="11" s="1"/>
  <c r="M494" i="11"/>
  <c r="AT494" i="11" s="1"/>
  <c r="O494" i="11"/>
  <c r="AV494" i="11" s="1"/>
  <c r="T64" i="26"/>
  <c r="E494" i="11"/>
  <c r="AY494" i="11" s="1"/>
  <c r="X63" i="26"/>
  <c r="F493" i="11" s="1"/>
  <c r="AX493" i="11" s="1"/>
  <c r="K493" i="11"/>
  <c r="AO493" i="11" s="1"/>
  <c r="AP493" i="11" s="1"/>
  <c r="AQ493" i="11" s="1"/>
  <c r="N493" i="11"/>
  <c r="AU493" i="11" s="1"/>
  <c r="L493" i="11"/>
  <c r="M493" i="11"/>
  <c r="AT493" i="11" s="1"/>
  <c r="O493" i="11"/>
  <c r="AV493" i="11" s="1"/>
  <c r="T63" i="26"/>
  <c r="E493" i="11" s="1"/>
  <c r="AY493" i="11" s="1"/>
  <c r="X62" i="26"/>
  <c r="F492" i="11"/>
  <c r="AX492" i="11" s="1"/>
  <c r="K492" i="11"/>
  <c r="AO492" i="11" s="1"/>
  <c r="AP492" i="11" s="1"/>
  <c r="AQ492" i="11" s="1"/>
  <c r="N492" i="11"/>
  <c r="AU492" i="11" s="1"/>
  <c r="L492" i="11"/>
  <c r="M492" i="11"/>
  <c r="AT492" i="11" s="1"/>
  <c r="O492" i="11"/>
  <c r="AV492" i="11" s="1"/>
  <c r="T62" i="26"/>
  <c r="E492" i="11" s="1"/>
  <c r="AY492" i="11" s="1"/>
  <c r="X61" i="26"/>
  <c r="F491" i="11" s="1"/>
  <c r="AX491" i="11" s="1"/>
  <c r="K491" i="11"/>
  <c r="AO491" i="11" s="1"/>
  <c r="AP491" i="11" s="1"/>
  <c r="AQ491" i="11" s="1"/>
  <c r="N491" i="11"/>
  <c r="AU491" i="11" s="1"/>
  <c r="L491" i="11"/>
  <c r="M491" i="11"/>
  <c r="AT491" i="11" s="1"/>
  <c r="O491" i="11"/>
  <c r="AV491" i="11" s="1"/>
  <c r="T61" i="26"/>
  <c r="E491" i="11"/>
  <c r="AY491" i="11" s="1"/>
  <c r="X60" i="26"/>
  <c r="F490" i="11"/>
  <c r="AX490" i="11" s="1"/>
  <c r="K490" i="11"/>
  <c r="AO490" i="11" s="1"/>
  <c r="AP490" i="11" s="1"/>
  <c r="AQ490" i="11" s="1"/>
  <c r="N490" i="11"/>
  <c r="AU490" i="11" s="1"/>
  <c r="L490" i="11"/>
  <c r="M490" i="11"/>
  <c r="AT490" i="11" s="1"/>
  <c r="O490" i="11"/>
  <c r="AV490" i="11" s="1"/>
  <c r="T60" i="26"/>
  <c r="E490" i="11" s="1"/>
  <c r="AY490" i="11" s="1"/>
  <c r="X59" i="26"/>
  <c r="F489" i="11" s="1"/>
  <c r="AX489" i="11" s="1"/>
  <c r="K489" i="11"/>
  <c r="AO489" i="11" s="1"/>
  <c r="AP489" i="11" s="1"/>
  <c r="AQ489" i="11" s="1"/>
  <c r="N489" i="11"/>
  <c r="AU489" i="11" s="1"/>
  <c r="L489" i="11"/>
  <c r="M489" i="11"/>
  <c r="AT489" i="11" s="1"/>
  <c r="O489" i="11"/>
  <c r="AV489" i="11" s="1"/>
  <c r="T59" i="26"/>
  <c r="E489" i="11"/>
  <c r="AY489" i="11" s="1"/>
  <c r="X58" i="26"/>
  <c r="F488" i="11" s="1"/>
  <c r="AX488" i="11" s="1"/>
  <c r="K488" i="11"/>
  <c r="AO488" i="11" s="1"/>
  <c r="AP488" i="11" s="1"/>
  <c r="AQ488" i="11" s="1"/>
  <c r="N488" i="11"/>
  <c r="AU488" i="11" s="1"/>
  <c r="L488" i="11"/>
  <c r="M488" i="11"/>
  <c r="AT488" i="11" s="1"/>
  <c r="O488" i="11"/>
  <c r="AV488" i="11" s="1"/>
  <c r="T58" i="26"/>
  <c r="E488" i="11" s="1"/>
  <c r="AY488" i="11" s="1"/>
  <c r="G38" i="26"/>
  <c r="G39" i="26"/>
  <c r="G40" i="26"/>
  <c r="G41" i="26"/>
  <c r="G42" i="26"/>
  <c r="G43" i="26"/>
  <c r="G44" i="26"/>
  <c r="G45" i="26"/>
  <c r="G46" i="26"/>
  <c r="G47" i="26"/>
  <c r="G48" i="26"/>
  <c r="G49" i="26"/>
  <c r="G50" i="26"/>
  <c r="G51" i="26"/>
  <c r="G52" i="26"/>
  <c r="G53" i="26"/>
  <c r="G54" i="26"/>
  <c r="G55" i="26"/>
  <c r="G56" i="26"/>
  <c r="G57" i="26"/>
  <c r="X57" i="26"/>
  <c r="F487" i="11" s="1"/>
  <c r="AX487" i="11" s="1"/>
  <c r="K487" i="11"/>
  <c r="AO487" i="11" s="1"/>
  <c r="AP487" i="11" s="1"/>
  <c r="AQ487" i="11" s="1"/>
  <c r="N487" i="11"/>
  <c r="AU487" i="11" s="1"/>
  <c r="L487" i="11"/>
  <c r="AS487" i="11" s="1"/>
  <c r="M487" i="11"/>
  <c r="AT487" i="11" s="1"/>
  <c r="O487" i="11"/>
  <c r="AV487" i="11" s="1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C53" i="26"/>
  <c r="C54" i="26"/>
  <c r="C55" i="26"/>
  <c r="C56" i="26"/>
  <c r="C57" i="26"/>
  <c r="T57" i="26"/>
  <c r="E487" i="11" s="1"/>
  <c r="AY487" i="11" s="1"/>
  <c r="X56" i="26"/>
  <c r="F486" i="11" s="1"/>
  <c r="AX486" i="11" s="1"/>
  <c r="K486" i="11"/>
  <c r="AO486" i="11" s="1"/>
  <c r="AP486" i="11" s="1"/>
  <c r="AQ486" i="11" s="1"/>
  <c r="N486" i="11"/>
  <c r="AU486" i="11" s="1"/>
  <c r="L486" i="11"/>
  <c r="M486" i="11"/>
  <c r="AT486" i="11" s="1"/>
  <c r="O486" i="11"/>
  <c r="AV486" i="11" s="1"/>
  <c r="T56" i="26"/>
  <c r="E486" i="11"/>
  <c r="AY486" i="11" s="1"/>
  <c r="X55" i="26"/>
  <c r="F485" i="11" s="1"/>
  <c r="AX485" i="11" s="1"/>
  <c r="K485" i="11"/>
  <c r="AO485" i="11" s="1"/>
  <c r="AP485" i="11" s="1"/>
  <c r="AQ485" i="11" s="1"/>
  <c r="N485" i="11"/>
  <c r="AU485" i="11" s="1"/>
  <c r="L485" i="11"/>
  <c r="M485" i="11"/>
  <c r="AT485" i="11" s="1"/>
  <c r="O485" i="11"/>
  <c r="AV485" i="11" s="1"/>
  <c r="T55" i="26"/>
  <c r="E485" i="11" s="1"/>
  <c r="AY485" i="11" s="1"/>
  <c r="X54" i="26"/>
  <c r="F484" i="11"/>
  <c r="AX484" i="11" s="1"/>
  <c r="K484" i="11"/>
  <c r="AO484" i="11" s="1"/>
  <c r="AP484" i="11" s="1"/>
  <c r="AQ484" i="11" s="1"/>
  <c r="N484" i="11"/>
  <c r="AU484" i="11" s="1"/>
  <c r="L484" i="11"/>
  <c r="M484" i="11"/>
  <c r="AT484" i="11" s="1"/>
  <c r="O484" i="11"/>
  <c r="AV484" i="11" s="1"/>
  <c r="T54" i="26"/>
  <c r="E484" i="11" s="1"/>
  <c r="AY484" i="11" s="1"/>
  <c r="X53" i="26"/>
  <c r="F483" i="11" s="1"/>
  <c r="AX483" i="11" s="1"/>
  <c r="K483" i="11"/>
  <c r="AO483" i="11" s="1"/>
  <c r="AP483" i="11" s="1"/>
  <c r="AQ483" i="11" s="1"/>
  <c r="N483" i="11"/>
  <c r="AU483" i="11" s="1"/>
  <c r="L483" i="11"/>
  <c r="AR483" i="11" s="1"/>
  <c r="M483" i="11"/>
  <c r="AT483" i="11" s="1"/>
  <c r="O483" i="11"/>
  <c r="AV483" i="11" s="1"/>
  <c r="T53" i="26"/>
  <c r="E483" i="11"/>
  <c r="AY483" i="11" s="1"/>
  <c r="X52" i="26"/>
  <c r="F482" i="11"/>
  <c r="AX482" i="11" s="1"/>
  <c r="K482" i="11"/>
  <c r="AO482" i="11" s="1"/>
  <c r="AP482" i="11" s="1"/>
  <c r="AQ482" i="11" s="1"/>
  <c r="N482" i="11"/>
  <c r="AU482" i="11" s="1"/>
  <c r="L482" i="11"/>
  <c r="M482" i="11"/>
  <c r="AT482" i="11" s="1"/>
  <c r="O482" i="11"/>
  <c r="AV482" i="11" s="1"/>
  <c r="T52" i="26"/>
  <c r="X51" i="26"/>
  <c r="F481" i="11" s="1"/>
  <c r="AX481" i="11" s="1"/>
  <c r="K481" i="11"/>
  <c r="AO481" i="11" s="1"/>
  <c r="AP481" i="11" s="1"/>
  <c r="AQ481" i="11" s="1"/>
  <c r="N481" i="11"/>
  <c r="AU481" i="11" s="1"/>
  <c r="L481" i="11"/>
  <c r="AS481" i="11" s="1"/>
  <c r="M481" i="11"/>
  <c r="AT481" i="11" s="1"/>
  <c r="O481" i="11"/>
  <c r="AV481" i="11" s="1"/>
  <c r="T51" i="26"/>
  <c r="X50" i="26"/>
  <c r="F480" i="11" s="1"/>
  <c r="AX480" i="11" s="1"/>
  <c r="K480" i="11"/>
  <c r="AO480" i="11" s="1"/>
  <c r="AP480" i="11" s="1"/>
  <c r="AQ480" i="11" s="1"/>
  <c r="N480" i="11"/>
  <c r="AU480" i="11" s="1"/>
  <c r="L480" i="11"/>
  <c r="M480" i="11"/>
  <c r="AT480" i="11" s="1"/>
  <c r="O480" i="11"/>
  <c r="AV480" i="11" s="1"/>
  <c r="T50" i="26"/>
  <c r="E480" i="11"/>
  <c r="AY480" i="11" s="1"/>
  <c r="X49" i="26"/>
  <c r="F479" i="11" s="1"/>
  <c r="AX479" i="11" s="1"/>
  <c r="K479" i="11"/>
  <c r="AO479" i="11" s="1"/>
  <c r="AP479" i="11" s="1"/>
  <c r="AQ479" i="11" s="1"/>
  <c r="N479" i="11"/>
  <c r="AU479" i="11" s="1"/>
  <c r="L479" i="11"/>
  <c r="AS479" i="11" s="1"/>
  <c r="AR479" i="11"/>
  <c r="M479" i="11"/>
  <c r="AT479" i="11" s="1"/>
  <c r="O479" i="11"/>
  <c r="AV479" i="11" s="1"/>
  <c r="T49" i="26"/>
  <c r="E479" i="11" s="1"/>
  <c r="AY479" i="11" s="1"/>
  <c r="X48" i="26"/>
  <c r="F478" i="11" s="1"/>
  <c r="AX478" i="11" s="1"/>
  <c r="K478" i="11"/>
  <c r="AO478" i="11" s="1"/>
  <c r="AP478" i="11" s="1"/>
  <c r="AQ478" i="11" s="1"/>
  <c r="N478" i="11"/>
  <c r="AU478" i="11" s="1"/>
  <c r="L478" i="11"/>
  <c r="M478" i="11"/>
  <c r="AT478" i="11" s="1"/>
  <c r="O478" i="11"/>
  <c r="AV478" i="11" s="1"/>
  <c r="T48" i="26"/>
  <c r="E478" i="11"/>
  <c r="AY478" i="11" s="1"/>
  <c r="X47" i="26"/>
  <c r="F477" i="11"/>
  <c r="AX477" i="11" s="1"/>
  <c r="K477" i="11"/>
  <c r="AO477" i="11" s="1"/>
  <c r="AP477" i="11" s="1"/>
  <c r="AQ477" i="11" s="1"/>
  <c r="N477" i="11"/>
  <c r="AU477" i="11" s="1"/>
  <c r="L477" i="11"/>
  <c r="AR477" i="11" s="1"/>
  <c r="M477" i="11"/>
  <c r="AT477" i="11" s="1"/>
  <c r="O477" i="11"/>
  <c r="AV477" i="11" s="1"/>
  <c r="T47" i="26"/>
  <c r="X46" i="26"/>
  <c r="K476" i="11"/>
  <c r="AO476" i="11" s="1"/>
  <c r="AP476" i="11" s="1"/>
  <c r="AQ476" i="11" s="1"/>
  <c r="N476" i="11"/>
  <c r="AU476" i="11" s="1"/>
  <c r="L476" i="11"/>
  <c r="M476" i="11"/>
  <c r="AT476" i="11" s="1"/>
  <c r="O476" i="11"/>
  <c r="AV476" i="11" s="1"/>
  <c r="T46" i="26"/>
  <c r="E476" i="11"/>
  <c r="AY476" i="11" s="1"/>
  <c r="X45" i="26"/>
  <c r="F475" i="11" s="1"/>
  <c r="AX475" i="11" s="1"/>
  <c r="K475" i="11"/>
  <c r="AO475" i="11" s="1"/>
  <c r="AP475" i="11" s="1"/>
  <c r="AQ475" i="11" s="1"/>
  <c r="N475" i="11"/>
  <c r="AU475" i="11" s="1"/>
  <c r="L475" i="11"/>
  <c r="AS475" i="11" s="1"/>
  <c r="M475" i="11"/>
  <c r="AT475" i="11" s="1"/>
  <c r="O475" i="11"/>
  <c r="AV475" i="11" s="1"/>
  <c r="T45" i="26"/>
  <c r="E475" i="11" s="1"/>
  <c r="AY475" i="11" s="1"/>
  <c r="X44" i="26"/>
  <c r="F474" i="11" s="1"/>
  <c r="AX474" i="11" s="1"/>
  <c r="K474" i="11"/>
  <c r="AO474" i="11" s="1"/>
  <c r="AP474" i="11" s="1"/>
  <c r="AQ474" i="11" s="1"/>
  <c r="N474" i="11"/>
  <c r="AU474" i="11" s="1"/>
  <c r="L474" i="11"/>
  <c r="M474" i="11"/>
  <c r="AT474" i="11" s="1"/>
  <c r="O474" i="11"/>
  <c r="AV474" i="11" s="1"/>
  <c r="T44" i="26"/>
  <c r="E474" i="11" s="1"/>
  <c r="AY474" i="11" s="1"/>
  <c r="X43" i="26"/>
  <c r="F473" i="11" s="1"/>
  <c r="AX473" i="11" s="1"/>
  <c r="K473" i="11"/>
  <c r="AO473" i="11" s="1"/>
  <c r="AP473" i="11" s="1"/>
  <c r="AQ473" i="11" s="1"/>
  <c r="N473" i="11"/>
  <c r="AU473" i="11" s="1"/>
  <c r="L473" i="11"/>
  <c r="AR473" i="11" s="1"/>
  <c r="M473" i="11"/>
  <c r="AT473" i="11" s="1"/>
  <c r="O473" i="11"/>
  <c r="AV473" i="11" s="1"/>
  <c r="AS473" i="11"/>
  <c r="T43" i="26"/>
  <c r="E473" i="11" s="1"/>
  <c r="AY473" i="11" s="1"/>
  <c r="X42" i="26"/>
  <c r="F472" i="11"/>
  <c r="AX472" i="11" s="1"/>
  <c r="K472" i="11"/>
  <c r="AO472" i="11" s="1"/>
  <c r="AP472" i="11" s="1"/>
  <c r="AQ472" i="11" s="1"/>
  <c r="N472" i="11"/>
  <c r="AU472" i="11" s="1"/>
  <c r="L472" i="11"/>
  <c r="M472" i="11"/>
  <c r="AT472" i="11" s="1"/>
  <c r="O472" i="11"/>
  <c r="AV472" i="11" s="1"/>
  <c r="T42" i="26"/>
  <c r="E472" i="11" s="1"/>
  <c r="AY472" i="11" s="1"/>
  <c r="X41" i="26"/>
  <c r="F471" i="11" s="1"/>
  <c r="AX471" i="11" s="1"/>
  <c r="K471" i="11"/>
  <c r="AO471" i="11" s="1"/>
  <c r="AP471" i="11" s="1"/>
  <c r="AQ471" i="11" s="1"/>
  <c r="N471" i="11"/>
  <c r="AU471" i="11" s="1"/>
  <c r="L471" i="11"/>
  <c r="M471" i="11"/>
  <c r="AT471" i="11" s="1"/>
  <c r="O471" i="11"/>
  <c r="AV471" i="11" s="1"/>
  <c r="T41" i="26"/>
  <c r="E471" i="11"/>
  <c r="AY471" i="11" s="1"/>
  <c r="X40" i="26"/>
  <c r="F470" i="11"/>
  <c r="AX470" i="11" s="1"/>
  <c r="K470" i="11"/>
  <c r="AO470" i="11" s="1"/>
  <c r="AP470" i="11" s="1"/>
  <c r="AQ470" i="11" s="1"/>
  <c r="N470" i="11"/>
  <c r="AU470" i="11" s="1"/>
  <c r="L470" i="11"/>
  <c r="M470" i="11"/>
  <c r="AT470" i="11" s="1"/>
  <c r="O470" i="11"/>
  <c r="AV470" i="11" s="1"/>
  <c r="T40" i="26"/>
  <c r="E470" i="11" s="1"/>
  <c r="AY470" i="11" s="1"/>
  <c r="X39" i="26"/>
  <c r="F469" i="11" s="1"/>
  <c r="AX469" i="11" s="1"/>
  <c r="K469" i="11"/>
  <c r="AO469" i="11" s="1"/>
  <c r="AP469" i="11" s="1"/>
  <c r="AQ469" i="11" s="1"/>
  <c r="N469" i="11"/>
  <c r="AU469" i="11" s="1"/>
  <c r="L469" i="11"/>
  <c r="AS469" i="11" s="1"/>
  <c r="M469" i="11"/>
  <c r="AT469" i="11" s="1"/>
  <c r="O469" i="11"/>
  <c r="AV469" i="11" s="1"/>
  <c r="T39" i="26"/>
  <c r="E469" i="11"/>
  <c r="AY469" i="11" s="1"/>
  <c r="X38" i="26"/>
  <c r="F468" i="11" s="1"/>
  <c r="AX468" i="11" s="1"/>
  <c r="K468" i="11"/>
  <c r="AO468" i="11" s="1"/>
  <c r="AP468" i="11" s="1"/>
  <c r="AQ468" i="11" s="1"/>
  <c r="N468" i="11"/>
  <c r="AU468" i="11" s="1"/>
  <c r="L468" i="11"/>
  <c r="M468" i="11"/>
  <c r="AT468" i="11" s="1"/>
  <c r="O468" i="11"/>
  <c r="AV468" i="11" s="1"/>
  <c r="T38" i="26"/>
  <c r="E468" i="11" s="1"/>
  <c r="AY468" i="11" s="1"/>
  <c r="G18" i="26"/>
  <c r="G19" i="26"/>
  <c r="G20" i="26"/>
  <c r="G21" i="26"/>
  <c r="G22" i="26"/>
  <c r="G23" i="26"/>
  <c r="G24" i="26"/>
  <c r="G25" i="26"/>
  <c r="G26" i="26"/>
  <c r="G27" i="26"/>
  <c r="G28" i="26"/>
  <c r="G29" i="26"/>
  <c r="G30" i="26"/>
  <c r="G31" i="26"/>
  <c r="G32" i="26"/>
  <c r="G33" i="26"/>
  <c r="G34" i="26"/>
  <c r="G35" i="26"/>
  <c r="G36" i="26"/>
  <c r="G37" i="26"/>
  <c r="X37" i="26"/>
  <c r="F467" i="11" s="1"/>
  <c r="AX467" i="11" s="1"/>
  <c r="K467" i="11"/>
  <c r="AO467" i="11" s="1"/>
  <c r="AP467" i="11" s="1"/>
  <c r="AQ467" i="11" s="1"/>
  <c r="N467" i="11"/>
  <c r="AU467" i="11" s="1"/>
  <c r="L467" i="11"/>
  <c r="M467" i="11"/>
  <c r="AT467" i="11" s="1"/>
  <c r="O467" i="11"/>
  <c r="AV467" i="11"/>
  <c r="C18" i="26"/>
  <c r="C19" i="26"/>
  <c r="C20" i="26"/>
  <c r="C21" i="26"/>
  <c r="C22" i="26"/>
  <c r="C23" i="26"/>
  <c r="C24" i="26"/>
  <c r="C25" i="26"/>
  <c r="C26" i="26"/>
  <c r="C27" i="26"/>
  <c r="C28" i="26"/>
  <c r="C29" i="26"/>
  <c r="C30" i="26"/>
  <c r="C31" i="26"/>
  <c r="C32" i="26"/>
  <c r="C33" i="26"/>
  <c r="C34" i="26"/>
  <c r="C35" i="26"/>
  <c r="C36" i="26"/>
  <c r="C37" i="26"/>
  <c r="T37" i="26"/>
  <c r="E467" i="11" s="1"/>
  <c r="AY467" i="11" s="1"/>
  <c r="X36" i="26"/>
  <c r="F466" i="11" s="1"/>
  <c r="AX466" i="11" s="1"/>
  <c r="K466" i="11"/>
  <c r="AO466" i="11" s="1"/>
  <c r="AP466" i="11" s="1"/>
  <c r="AQ466" i="11" s="1"/>
  <c r="N466" i="11"/>
  <c r="AU466" i="11" s="1"/>
  <c r="L466" i="11"/>
  <c r="M466" i="11"/>
  <c r="AT466" i="11" s="1"/>
  <c r="O466" i="11"/>
  <c r="AV466" i="11" s="1"/>
  <c r="T36" i="26"/>
  <c r="E466" i="11"/>
  <c r="AY466" i="11" s="1"/>
  <c r="X35" i="26"/>
  <c r="F465" i="11"/>
  <c r="AX465" i="11" s="1"/>
  <c r="K465" i="11"/>
  <c r="AO465" i="11" s="1"/>
  <c r="AP465" i="11" s="1"/>
  <c r="AQ465" i="11" s="1"/>
  <c r="N465" i="11"/>
  <c r="AU465" i="11" s="1"/>
  <c r="L465" i="11"/>
  <c r="AS465" i="11" s="1"/>
  <c r="M465" i="11"/>
  <c r="AT465" i="11" s="1"/>
  <c r="O465" i="11"/>
  <c r="AV465" i="11" s="1"/>
  <c r="T35" i="26"/>
  <c r="E465" i="11" s="1"/>
  <c r="AY465" i="11" s="1"/>
  <c r="X34" i="26"/>
  <c r="F464" i="11" s="1"/>
  <c r="AX464" i="11" s="1"/>
  <c r="K464" i="11"/>
  <c r="AO464" i="11" s="1"/>
  <c r="AP464" i="11" s="1"/>
  <c r="AQ464" i="11" s="1"/>
  <c r="N464" i="11"/>
  <c r="AU464" i="11" s="1"/>
  <c r="L464" i="11"/>
  <c r="M464" i="11"/>
  <c r="AT464" i="11" s="1"/>
  <c r="O464" i="11"/>
  <c r="AV464" i="11" s="1"/>
  <c r="T34" i="26"/>
  <c r="E464" i="11"/>
  <c r="AY464" i="11" s="1"/>
  <c r="X33" i="26"/>
  <c r="F463" i="11"/>
  <c r="AX463" i="11" s="1"/>
  <c r="K463" i="11"/>
  <c r="AO463" i="11" s="1"/>
  <c r="AP463" i="11" s="1"/>
  <c r="AQ463" i="11" s="1"/>
  <c r="N463" i="11"/>
  <c r="AU463" i="11" s="1"/>
  <c r="L463" i="11"/>
  <c r="M463" i="11"/>
  <c r="AT463" i="11" s="1"/>
  <c r="O463" i="11"/>
  <c r="AV463" i="11" s="1"/>
  <c r="T33" i="26"/>
  <c r="E463" i="11" s="1"/>
  <c r="AY463" i="11" s="1"/>
  <c r="X32" i="26"/>
  <c r="F462" i="11" s="1"/>
  <c r="AX462" i="11" s="1"/>
  <c r="K462" i="11"/>
  <c r="AO462" i="11" s="1"/>
  <c r="AP462" i="11" s="1"/>
  <c r="AQ462" i="11" s="1"/>
  <c r="N462" i="11"/>
  <c r="AU462" i="11" s="1"/>
  <c r="L462" i="11"/>
  <c r="AS462" i="11" s="1"/>
  <c r="M462" i="11"/>
  <c r="AT462" i="11" s="1"/>
  <c r="O462" i="11"/>
  <c r="AV462" i="11" s="1"/>
  <c r="T32" i="26"/>
  <c r="E462" i="11"/>
  <c r="AY462" i="11" s="1"/>
  <c r="X31" i="26"/>
  <c r="F461" i="11" s="1"/>
  <c r="AX461" i="11" s="1"/>
  <c r="K461" i="11"/>
  <c r="AO461" i="11" s="1"/>
  <c r="AP461" i="11" s="1"/>
  <c r="AQ461" i="11" s="1"/>
  <c r="N461" i="11"/>
  <c r="AU461" i="11" s="1"/>
  <c r="L461" i="11"/>
  <c r="M461" i="11"/>
  <c r="AT461" i="11" s="1"/>
  <c r="O461" i="11"/>
  <c r="AV461" i="11" s="1"/>
  <c r="T31" i="26"/>
  <c r="E461" i="11" s="1"/>
  <c r="AY461" i="11" s="1"/>
  <c r="X30" i="26"/>
  <c r="F460" i="11" s="1"/>
  <c r="AX460" i="11" s="1"/>
  <c r="K460" i="11"/>
  <c r="AO460" i="11" s="1"/>
  <c r="AP460" i="11" s="1"/>
  <c r="AQ460" i="11" s="1"/>
  <c r="N460" i="11"/>
  <c r="AU460" i="11" s="1"/>
  <c r="L460" i="11"/>
  <c r="AS460" i="11" s="1"/>
  <c r="AR460" i="11"/>
  <c r="M460" i="11"/>
  <c r="AT460" i="11" s="1"/>
  <c r="O460" i="11"/>
  <c r="AV460" i="11" s="1"/>
  <c r="T30" i="26"/>
  <c r="E460" i="11" s="1"/>
  <c r="AY460" i="11" s="1"/>
  <c r="X29" i="26"/>
  <c r="F459" i="11" s="1"/>
  <c r="AX459" i="11" s="1"/>
  <c r="K459" i="11"/>
  <c r="AO459" i="11" s="1"/>
  <c r="AP459" i="11" s="1"/>
  <c r="AQ459" i="11" s="1"/>
  <c r="N459" i="11"/>
  <c r="AU459" i="11" s="1"/>
  <c r="L459" i="11"/>
  <c r="M459" i="11"/>
  <c r="AT459" i="11" s="1"/>
  <c r="O459" i="11"/>
  <c r="AV459" i="11" s="1"/>
  <c r="T29" i="26"/>
  <c r="E459" i="11" s="1"/>
  <c r="AY459" i="11" s="1"/>
  <c r="X28" i="26"/>
  <c r="F458" i="11"/>
  <c r="AX458" i="11" s="1"/>
  <c r="K458" i="11"/>
  <c r="AO458" i="11" s="1"/>
  <c r="AP458" i="11" s="1"/>
  <c r="AQ458" i="11" s="1"/>
  <c r="N458" i="11"/>
  <c r="AU458" i="11" s="1"/>
  <c r="L458" i="11"/>
  <c r="AR458" i="11"/>
  <c r="M458" i="11"/>
  <c r="AT458" i="11" s="1"/>
  <c r="O458" i="11"/>
  <c r="AV458" i="11" s="1"/>
  <c r="AS458" i="11"/>
  <c r="T28" i="26"/>
  <c r="E458" i="11" s="1"/>
  <c r="AY458" i="11" s="1"/>
  <c r="X18" i="27"/>
  <c r="X89" i="27" s="1"/>
  <c r="G98" i="27"/>
  <c r="K456" i="11"/>
  <c r="AO456" i="11" s="1"/>
  <c r="AP456" i="11" s="1"/>
  <c r="AQ456" i="11" s="1"/>
  <c r="N456" i="11"/>
  <c r="AU456" i="11" s="1"/>
  <c r="L456" i="11"/>
  <c r="AS456" i="11" s="1"/>
  <c r="M456" i="11"/>
  <c r="AT456" i="11" s="1"/>
  <c r="O456" i="11"/>
  <c r="AV456" i="11" s="1"/>
  <c r="T18" i="27"/>
  <c r="C98" i="27"/>
  <c r="T98" i="27"/>
  <c r="E456" i="11" s="1"/>
  <c r="AY456" i="11" s="1"/>
  <c r="G78" i="27"/>
  <c r="G79" i="27"/>
  <c r="G80" i="27"/>
  <c r="G81" i="27"/>
  <c r="G82" i="27"/>
  <c r="G83" i="27"/>
  <c r="G84" i="27"/>
  <c r="G85" i="27"/>
  <c r="G86" i="27"/>
  <c r="G87" i="27"/>
  <c r="G88" i="27"/>
  <c r="G89" i="27"/>
  <c r="G90" i="27"/>
  <c r="G91" i="27"/>
  <c r="G92" i="27"/>
  <c r="G93" i="27"/>
  <c r="G94" i="27"/>
  <c r="G95" i="27"/>
  <c r="G96" i="27"/>
  <c r="G97" i="27"/>
  <c r="K455" i="11"/>
  <c r="AO455" i="11" s="1"/>
  <c r="AP455" i="11" s="1"/>
  <c r="AQ455" i="11" s="1"/>
  <c r="N455" i="11"/>
  <c r="AU455" i="11" s="1"/>
  <c r="L455" i="11"/>
  <c r="AR455" i="11" s="1"/>
  <c r="M455" i="11"/>
  <c r="AT455" i="11" s="1"/>
  <c r="O455" i="11"/>
  <c r="AV455" i="11" s="1"/>
  <c r="C78" i="27"/>
  <c r="C79" i="27"/>
  <c r="C80" i="27"/>
  <c r="C81" i="27"/>
  <c r="C82" i="27"/>
  <c r="C83" i="27"/>
  <c r="C84" i="27"/>
  <c r="C85" i="27"/>
  <c r="C86" i="27"/>
  <c r="C87" i="27"/>
  <c r="C88" i="27"/>
  <c r="C89" i="27"/>
  <c r="C90" i="27"/>
  <c r="C91" i="27"/>
  <c r="C92" i="27"/>
  <c r="C93" i="27"/>
  <c r="C94" i="27"/>
  <c r="C95" i="27"/>
  <c r="C96" i="27"/>
  <c r="C97" i="27"/>
  <c r="T97" i="27"/>
  <c r="E455" i="11" s="1"/>
  <c r="AY455" i="11" s="1"/>
  <c r="X96" i="27"/>
  <c r="F454" i="11" s="1"/>
  <c r="AX454" i="11" s="1"/>
  <c r="K454" i="11"/>
  <c r="AO454" i="11" s="1"/>
  <c r="AP454" i="11" s="1"/>
  <c r="AQ454" i="11" s="1"/>
  <c r="N454" i="11"/>
  <c r="AU454" i="11" s="1"/>
  <c r="L454" i="11"/>
  <c r="M454" i="11"/>
  <c r="AT454" i="11" s="1"/>
  <c r="O454" i="11"/>
  <c r="AV454" i="11" s="1"/>
  <c r="T96" i="27"/>
  <c r="E454" i="11"/>
  <c r="AY454" i="11" s="1"/>
  <c r="K453" i="11"/>
  <c r="AO453" i="11" s="1"/>
  <c r="AP453" i="11" s="1"/>
  <c r="AQ453" i="11" s="1"/>
  <c r="N453" i="11"/>
  <c r="AU453" i="11" s="1"/>
  <c r="L453" i="11"/>
  <c r="M453" i="11"/>
  <c r="AT453" i="11" s="1"/>
  <c r="O453" i="11"/>
  <c r="AV453" i="11" s="1"/>
  <c r="T95" i="27"/>
  <c r="E453" i="11" s="1"/>
  <c r="AY453" i="11" s="1"/>
  <c r="X94" i="27"/>
  <c r="F452" i="11" s="1"/>
  <c r="AX452" i="11" s="1"/>
  <c r="K452" i="11"/>
  <c r="AO452" i="11" s="1"/>
  <c r="AP452" i="11" s="1"/>
  <c r="AQ452" i="11" s="1"/>
  <c r="N452" i="11"/>
  <c r="AU452" i="11" s="1"/>
  <c r="L452" i="11"/>
  <c r="M452" i="11"/>
  <c r="AT452" i="11" s="1"/>
  <c r="O452" i="11"/>
  <c r="AV452" i="11" s="1"/>
  <c r="T94" i="27"/>
  <c r="E452" i="11"/>
  <c r="AY452" i="11" s="1"/>
  <c r="K451" i="11"/>
  <c r="AO451" i="11" s="1"/>
  <c r="AP451" i="11" s="1"/>
  <c r="AQ451" i="11" s="1"/>
  <c r="N451" i="11"/>
  <c r="AU451" i="11" s="1"/>
  <c r="L451" i="11"/>
  <c r="AR451" i="11" s="1"/>
  <c r="M451" i="11"/>
  <c r="AT451" i="11" s="1"/>
  <c r="O451" i="11"/>
  <c r="AV451" i="11"/>
  <c r="T93" i="27"/>
  <c r="E451" i="11" s="1"/>
  <c r="AY451" i="11" s="1"/>
  <c r="K450" i="11"/>
  <c r="AO450" i="11" s="1"/>
  <c r="AP450" i="11" s="1"/>
  <c r="AQ450" i="11" s="1"/>
  <c r="N450" i="11"/>
  <c r="AU450" i="11" s="1"/>
  <c r="L450" i="11"/>
  <c r="M450" i="11"/>
  <c r="AT450" i="11" s="1"/>
  <c r="O450" i="11"/>
  <c r="AV450" i="11" s="1"/>
  <c r="T92" i="27"/>
  <c r="E450" i="11" s="1"/>
  <c r="AY450" i="11" s="1"/>
  <c r="K449" i="11"/>
  <c r="AO449" i="11" s="1"/>
  <c r="AP449" i="11" s="1"/>
  <c r="AQ449" i="11" s="1"/>
  <c r="N449" i="11"/>
  <c r="AU449" i="11" s="1"/>
  <c r="L449" i="11"/>
  <c r="M449" i="11"/>
  <c r="AT449" i="11" s="1"/>
  <c r="O449" i="11"/>
  <c r="AV449" i="11" s="1"/>
  <c r="T91" i="27"/>
  <c r="E449" i="11" s="1"/>
  <c r="AY449" i="11" s="1"/>
  <c r="K448" i="11"/>
  <c r="AO448" i="11" s="1"/>
  <c r="AP448" i="11" s="1"/>
  <c r="AQ448" i="11" s="1"/>
  <c r="N448" i="11"/>
  <c r="AU448" i="11" s="1"/>
  <c r="L448" i="11"/>
  <c r="M448" i="11"/>
  <c r="AT448" i="11" s="1"/>
  <c r="O448" i="11"/>
  <c r="AV448" i="11" s="1"/>
  <c r="T90" i="27"/>
  <c r="E448" i="11" s="1"/>
  <c r="AY448" i="11" s="1"/>
  <c r="K447" i="11"/>
  <c r="AO447" i="11" s="1"/>
  <c r="AP447" i="11" s="1"/>
  <c r="AQ447" i="11" s="1"/>
  <c r="N447" i="11"/>
  <c r="AU447" i="11" s="1"/>
  <c r="L447" i="11"/>
  <c r="M447" i="11"/>
  <c r="AT447" i="11" s="1"/>
  <c r="O447" i="11"/>
  <c r="AV447" i="11" s="1"/>
  <c r="T89" i="27"/>
  <c r="E447" i="11"/>
  <c r="AY447" i="11" s="1"/>
  <c r="K446" i="11"/>
  <c r="AO446" i="11" s="1"/>
  <c r="AP446" i="11" s="1"/>
  <c r="AQ446" i="11" s="1"/>
  <c r="N446" i="11"/>
  <c r="AU446" i="11" s="1"/>
  <c r="L446" i="11"/>
  <c r="M446" i="11"/>
  <c r="AT446" i="11" s="1"/>
  <c r="O446" i="11"/>
  <c r="AV446" i="11" s="1"/>
  <c r="T88" i="27"/>
  <c r="E446" i="11" s="1"/>
  <c r="AY446" i="11" s="1"/>
  <c r="X87" i="27"/>
  <c r="F445" i="11" s="1"/>
  <c r="AX445" i="11" s="1"/>
  <c r="K445" i="11"/>
  <c r="AO445" i="11" s="1"/>
  <c r="AP445" i="11" s="1"/>
  <c r="AQ445" i="11" s="1"/>
  <c r="N445" i="11"/>
  <c r="AU445" i="11" s="1"/>
  <c r="L445" i="11"/>
  <c r="AR445" i="11" s="1"/>
  <c r="M445" i="11"/>
  <c r="AT445" i="11" s="1"/>
  <c r="O445" i="11"/>
  <c r="AV445" i="11" s="1"/>
  <c r="T87" i="27"/>
  <c r="E445" i="11"/>
  <c r="AY445" i="11" s="1"/>
  <c r="K444" i="11"/>
  <c r="AO444" i="11" s="1"/>
  <c r="AP444" i="11" s="1"/>
  <c r="AQ444" i="11" s="1"/>
  <c r="N444" i="11"/>
  <c r="AU444" i="11" s="1"/>
  <c r="L444" i="11"/>
  <c r="M444" i="11"/>
  <c r="AT444" i="11" s="1"/>
  <c r="O444" i="11"/>
  <c r="AV444" i="11" s="1"/>
  <c r="T86" i="27"/>
  <c r="E444" i="11" s="1"/>
  <c r="AY444" i="11" s="1"/>
  <c r="K443" i="11"/>
  <c r="AO443" i="11" s="1"/>
  <c r="AP443" i="11" s="1"/>
  <c r="AQ443" i="11" s="1"/>
  <c r="N443" i="11"/>
  <c r="AU443" i="11" s="1"/>
  <c r="L443" i="11"/>
  <c r="M443" i="11"/>
  <c r="AT443" i="11" s="1"/>
  <c r="O443" i="11"/>
  <c r="AV443" i="11" s="1"/>
  <c r="T85" i="27"/>
  <c r="E443" i="11" s="1"/>
  <c r="AY443" i="11" s="1"/>
  <c r="K442" i="11"/>
  <c r="AO442" i="11" s="1"/>
  <c r="AP442" i="11" s="1"/>
  <c r="AQ442" i="11" s="1"/>
  <c r="N442" i="11"/>
  <c r="AU442" i="11" s="1"/>
  <c r="L442" i="11"/>
  <c r="M442" i="11"/>
  <c r="AT442" i="11" s="1"/>
  <c r="O442" i="11"/>
  <c r="AV442" i="11" s="1"/>
  <c r="T84" i="27"/>
  <c r="E442" i="11" s="1"/>
  <c r="AY442" i="11" s="1"/>
  <c r="K441" i="11"/>
  <c r="AO441" i="11" s="1"/>
  <c r="AP441" i="11" s="1"/>
  <c r="AQ441" i="11" s="1"/>
  <c r="N441" i="11"/>
  <c r="AU441" i="11" s="1"/>
  <c r="L441" i="11"/>
  <c r="M441" i="11"/>
  <c r="AT441" i="11" s="1"/>
  <c r="O441" i="11"/>
  <c r="AV441" i="11" s="1"/>
  <c r="T83" i="27"/>
  <c r="E441" i="11" s="1"/>
  <c r="AY441" i="11" s="1"/>
  <c r="K440" i="11"/>
  <c r="AO440" i="11" s="1"/>
  <c r="AP440" i="11" s="1"/>
  <c r="AQ440" i="11" s="1"/>
  <c r="N440" i="11"/>
  <c r="AU440" i="11" s="1"/>
  <c r="L440" i="11"/>
  <c r="M440" i="11"/>
  <c r="AT440" i="11" s="1"/>
  <c r="O440" i="11"/>
  <c r="AV440" i="11" s="1"/>
  <c r="T82" i="27"/>
  <c r="E440" i="11" s="1"/>
  <c r="AY440" i="11" s="1"/>
  <c r="X81" i="27"/>
  <c r="F439" i="11" s="1"/>
  <c r="AX439" i="11" s="1"/>
  <c r="K439" i="11"/>
  <c r="AO439" i="11" s="1"/>
  <c r="AP439" i="11" s="1"/>
  <c r="AQ439" i="11" s="1"/>
  <c r="N439" i="11"/>
  <c r="AU439" i="11" s="1"/>
  <c r="L439" i="11"/>
  <c r="AS439" i="11" s="1"/>
  <c r="M439" i="11"/>
  <c r="AT439" i="11" s="1"/>
  <c r="O439" i="11"/>
  <c r="AV439" i="11" s="1"/>
  <c r="T81" i="27"/>
  <c r="E439" i="11"/>
  <c r="AY439" i="11" s="1"/>
  <c r="K438" i="11"/>
  <c r="AO438" i="11" s="1"/>
  <c r="AP438" i="11" s="1"/>
  <c r="AQ438" i="11" s="1"/>
  <c r="N438" i="11"/>
  <c r="AU438" i="11" s="1"/>
  <c r="L438" i="11"/>
  <c r="M438" i="11"/>
  <c r="AT438" i="11" s="1"/>
  <c r="O438" i="11"/>
  <c r="AV438" i="11" s="1"/>
  <c r="T80" i="27"/>
  <c r="E438" i="11" s="1"/>
  <c r="AY438" i="11" s="1"/>
  <c r="X79" i="27"/>
  <c r="F437" i="11" s="1"/>
  <c r="AX437" i="11" s="1"/>
  <c r="K437" i="11"/>
  <c r="AO437" i="11" s="1"/>
  <c r="AP437" i="11" s="1"/>
  <c r="AQ437" i="11" s="1"/>
  <c r="N437" i="11"/>
  <c r="AU437" i="11" s="1"/>
  <c r="L437" i="11"/>
  <c r="M437" i="11"/>
  <c r="AT437" i="11" s="1"/>
  <c r="O437" i="11"/>
  <c r="AV437" i="11" s="1"/>
  <c r="T79" i="27"/>
  <c r="E437" i="11"/>
  <c r="AY437" i="11" s="1"/>
  <c r="K436" i="11"/>
  <c r="AO436" i="11" s="1"/>
  <c r="AP436" i="11" s="1"/>
  <c r="AQ436" i="11" s="1"/>
  <c r="N436" i="11"/>
  <c r="AU436" i="11" s="1"/>
  <c r="L436" i="11"/>
  <c r="M436" i="11"/>
  <c r="AT436" i="11" s="1"/>
  <c r="O436" i="11"/>
  <c r="AV436" i="11" s="1"/>
  <c r="T78" i="27"/>
  <c r="G58" i="27"/>
  <c r="G59" i="27"/>
  <c r="G60" i="27"/>
  <c r="G61" i="27"/>
  <c r="G62" i="27"/>
  <c r="G63" i="27"/>
  <c r="G64" i="27"/>
  <c r="G65" i="27"/>
  <c r="G66" i="27"/>
  <c r="G67" i="27"/>
  <c r="G68" i="27"/>
  <c r="G69" i="27"/>
  <c r="G70" i="27"/>
  <c r="G71" i="27"/>
  <c r="G72" i="27"/>
  <c r="G73" i="27"/>
  <c r="G74" i="27"/>
  <c r="G75" i="27"/>
  <c r="G76" i="27"/>
  <c r="G77" i="27"/>
  <c r="X77" i="27"/>
  <c r="F435" i="11" s="1"/>
  <c r="AX435" i="11" s="1"/>
  <c r="K435" i="11"/>
  <c r="AO435" i="11" s="1"/>
  <c r="AP435" i="11" s="1"/>
  <c r="AQ435" i="11" s="1"/>
  <c r="N435" i="11"/>
  <c r="AU435" i="11" s="1"/>
  <c r="L435" i="11"/>
  <c r="M435" i="11"/>
  <c r="AT435" i="11" s="1"/>
  <c r="O435" i="11"/>
  <c r="AV435" i="11"/>
  <c r="C58" i="27"/>
  <c r="C59" i="27"/>
  <c r="C60" i="27"/>
  <c r="C61" i="27"/>
  <c r="C62" i="27"/>
  <c r="C63" i="27"/>
  <c r="C64" i="27"/>
  <c r="C65" i="27"/>
  <c r="C66" i="27"/>
  <c r="C67" i="27"/>
  <c r="C68" i="27"/>
  <c r="C69" i="27"/>
  <c r="C70" i="27"/>
  <c r="C71" i="27"/>
  <c r="C72" i="27"/>
  <c r="C73" i="27"/>
  <c r="C74" i="27"/>
  <c r="C75" i="27"/>
  <c r="C76" i="27"/>
  <c r="C77" i="27"/>
  <c r="T77" i="27"/>
  <c r="E435" i="11" s="1"/>
  <c r="AY435" i="11" s="1"/>
  <c r="K434" i="11"/>
  <c r="AO434" i="11" s="1"/>
  <c r="AP434" i="11" s="1"/>
  <c r="AQ434" i="11" s="1"/>
  <c r="N434" i="11"/>
  <c r="AU434" i="11" s="1"/>
  <c r="L434" i="11"/>
  <c r="M434" i="11"/>
  <c r="AT434" i="11" s="1"/>
  <c r="O434" i="11"/>
  <c r="AV434" i="11" s="1"/>
  <c r="T76" i="27"/>
  <c r="E434" i="11" s="1"/>
  <c r="AY434" i="11" s="1"/>
  <c r="K433" i="11"/>
  <c r="AO433" i="11" s="1"/>
  <c r="AP433" i="11" s="1"/>
  <c r="AQ433" i="11" s="1"/>
  <c r="N433" i="11"/>
  <c r="AU433" i="11" s="1"/>
  <c r="L433" i="11"/>
  <c r="AS433" i="11" s="1"/>
  <c r="M433" i="11"/>
  <c r="AT433" i="11" s="1"/>
  <c r="O433" i="11"/>
  <c r="AV433" i="11" s="1"/>
  <c r="T75" i="27"/>
  <c r="E433" i="11" s="1"/>
  <c r="AY433" i="11" s="1"/>
  <c r="X74" i="27"/>
  <c r="F432" i="11" s="1"/>
  <c r="AX432" i="11" s="1"/>
  <c r="K432" i="11"/>
  <c r="AO432" i="11" s="1"/>
  <c r="AP432" i="11" s="1"/>
  <c r="AQ432" i="11" s="1"/>
  <c r="N432" i="11"/>
  <c r="AU432" i="11" s="1"/>
  <c r="L432" i="11"/>
  <c r="M432" i="11"/>
  <c r="AT432" i="11" s="1"/>
  <c r="O432" i="11"/>
  <c r="AV432" i="11" s="1"/>
  <c r="T74" i="27"/>
  <c r="E432" i="11"/>
  <c r="AY432" i="11" s="1"/>
  <c r="K431" i="11"/>
  <c r="AO431" i="11" s="1"/>
  <c r="AP431" i="11" s="1"/>
  <c r="AQ431" i="11" s="1"/>
  <c r="N431" i="11"/>
  <c r="AU431" i="11" s="1"/>
  <c r="L431" i="11"/>
  <c r="AR431" i="11" s="1"/>
  <c r="M431" i="11"/>
  <c r="AT431" i="11" s="1"/>
  <c r="O431" i="11"/>
  <c r="AV431" i="11" s="1"/>
  <c r="T73" i="27"/>
  <c r="E431" i="11" s="1"/>
  <c r="AY431" i="11" s="1"/>
  <c r="X72" i="27"/>
  <c r="F430" i="11" s="1"/>
  <c r="AX430" i="11" s="1"/>
  <c r="K430" i="11"/>
  <c r="AO430" i="11" s="1"/>
  <c r="AP430" i="11" s="1"/>
  <c r="AQ430" i="11" s="1"/>
  <c r="N430" i="11"/>
  <c r="AU430" i="11" s="1"/>
  <c r="L430" i="11"/>
  <c r="M430" i="11"/>
  <c r="AT430" i="11" s="1"/>
  <c r="O430" i="11"/>
  <c r="AV430" i="11" s="1"/>
  <c r="T72" i="27"/>
  <c r="E430" i="11"/>
  <c r="AY430" i="11" s="1"/>
  <c r="K429" i="11"/>
  <c r="AO429" i="11" s="1"/>
  <c r="AP429" i="11" s="1"/>
  <c r="AQ429" i="11" s="1"/>
  <c r="N429" i="11"/>
  <c r="AU429" i="11" s="1"/>
  <c r="L429" i="11"/>
  <c r="M429" i="11"/>
  <c r="AT429" i="11" s="1"/>
  <c r="O429" i="11"/>
  <c r="AV429" i="11" s="1"/>
  <c r="T71" i="27"/>
  <c r="E429" i="11" s="1"/>
  <c r="AY429" i="11" s="1"/>
  <c r="K428" i="11"/>
  <c r="AO428" i="11" s="1"/>
  <c r="AP428" i="11" s="1"/>
  <c r="AQ428" i="11" s="1"/>
  <c r="N428" i="11"/>
  <c r="AU428" i="11" s="1"/>
  <c r="L428" i="11"/>
  <c r="M428" i="11"/>
  <c r="AT428" i="11" s="1"/>
  <c r="O428" i="11"/>
  <c r="AV428" i="11" s="1"/>
  <c r="T70" i="27"/>
  <c r="E428" i="11" s="1"/>
  <c r="AY428" i="11" s="1"/>
  <c r="K427" i="11"/>
  <c r="AO427" i="11" s="1"/>
  <c r="AP427" i="11" s="1"/>
  <c r="AQ427" i="11" s="1"/>
  <c r="N427" i="11"/>
  <c r="AU427" i="11" s="1"/>
  <c r="L427" i="11"/>
  <c r="AS427" i="11" s="1"/>
  <c r="M427" i="11"/>
  <c r="AT427" i="11" s="1"/>
  <c r="O427" i="11"/>
  <c r="AV427" i="11" s="1"/>
  <c r="T69" i="27"/>
  <c r="E427" i="11" s="1"/>
  <c r="AY427" i="11" s="1"/>
  <c r="K426" i="11"/>
  <c r="AO426" i="11"/>
  <c r="AP426" i="11" s="1"/>
  <c r="AQ426" i="11" s="1"/>
  <c r="N426" i="11"/>
  <c r="AU426" i="11" s="1"/>
  <c r="L426" i="11"/>
  <c r="M426" i="11"/>
  <c r="AT426" i="11" s="1"/>
  <c r="O426" i="11"/>
  <c r="AV426" i="11" s="1"/>
  <c r="T68" i="27"/>
  <c r="E426" i="11" s="1"/>
  <c r="AY426" i="11" s="1"/>
  <c r="X67" i="27"/>
  <c r="F425" i="11" s="1"/>
  <c r="AX425" i="11" s="1"/>
  <c r="K425" i="11"/>
  <c r="AO425" i="11" s="1"/>
  <c r="AP425" i="11" s="1"/>
  <c r="AQ425" i="11" s="1"/>
  <c r="N425" i="11"/>
  <c r="AU425" i="11" s="1"/>
  <c r="L425" i="11"/>
  <c r="AR425" i="11" s="1"/>
  <c r="M425" i="11"/>
  <c r="AT425" i="11" s="1"/>
  <c r="O425" i="11"/>
  <c r="AV425" i="11" s="1"/>
  <c r="T67" i="27"/>
  <c r="E425" i="11"/>
  <c r="AY425" i="11" s="1"/>
  <c r="K424" i="11"/>
  <c r="AO424" i="11" s="1"/>
  <c r="AP424" i="11" s="1"/>
  <c r="AQ424" i="11" s="1"/>
  <c r="N424" i="11"/>
  <c r="AU424" i="11" s="1"/>
  <c r="L424" i="11"/>
  <c r="M424" i="11"/>
  <c r="AT424" i="11" s="1"/>
  <c r="O424" i="11"/>
  <c r="AV424" i="11" s="1"/>
  <c r="T66" i="27"/>
  <c r="E424" i="11" s="1"/>
  <c r="AY424" i="11" s="1"/>
  <c r="X65" i="27"/>
  <c r="F423" i="11" s="1"/>
  <c r="AX423" i="11" s="1"/>
  <c r="K423" i="11"/>
  <c r="AO423" i="11" s="1"/>
  <c r="AP423" i="11" s="1"/>
  <c r="AQ423" i="11" s="1"/>
  <c r="N423" i="11"/>
  <c r="AU423" i="11" s="1"/>
  <c r="L423" i="11"/>
  <c r="M423" i="11"/>
  <c r="AT423" i="11" s="1"/>
  <c r="O423" i="11"/>
  <c r="AV423" i="11" s="1"/>
  <c r="T65" i="27"/>
  <c r="E423" i="11"/>
  <c r="AY423" i="11" s="1"/>
  <c r="K422" i="11"/>
  <c r="AO422" i="11" s="1"/>
  <c r="AP422" i="11" s="1"/>
  <c r="AQ422" i="11" s="1"/>
  <c r="N422" i="11"/>
  <c r="AU422" i="11" s="1"/>
  <c r="L422" i="11"/>
  <c r="M422" i="11"/>
  <c r="AT422" i="11" s="1"/>
  <c r="O422" i="11"/>
  <c r="AV422" i="11" s="1"/>
  <c r="T64" i="27"/>
  <c r="E422" i="11" s="1"/>
  <c r="AY422" i="11" s="1"/>
  <c r="K421" i="11"/>
  <c r="AO421" i="11" s="1"/>
  <c r="AP421" i="11" s="1"/>
  <c r="AQ421" i="11" s="1"/>
  <c r="N421" i="11"/>
  <c r="AU421" i="11" s="1"/>
  <c r="L421" i="11"/>
  <c r="AS421" i="11" s="1"/>
  <c r="M421" i="11"/>
  <c r="AT421" i="11" s="1"/>
  <c r="O421" i="11"/>
  <c r="AV421" i="11" s="1"/>
  <c r="T63" i="27"/>
  <c r="E421" i="11" s="1"/>
  <c r="AY421" i="11" s="1"/>
  <c r="K420" i="11"/>
  <c r="AO420" i="11" s="1"/>
  <c r="AP420" i="11" s="1"/>
  <c r="AQ420" i="11" s="1"/>
  <c r="N420" i="11"/>
  <c r="AU420" i="11" s="1"/>
  <c r="L420" i="11"/>
  <c r="M420" i="11"/>
  <c r="AT420" i="11" s="1"/>
  <c r="O420" i="11"/>
  <c r="AV420" i="11" s="1"/>
  <c r="T62" i="27"/>
  <c r="E420" i="11" s="1"/>
  <c r="AY420" i="11" s="1"/>
  <c r="K419" i="11"/>
  <c r="AO419" i="11" s="1"/>
  <c r="AP419" i="11" s="1"/>
  <c r="AQ419" i="11" s="1"/>
  <c r="N419" i="11"/>
  <c r="AU419" i="11" s="1"/>
  <c r="L419" i="11"/>
  <c r="AR419" i="11" s="1"/>
  <c r="M419" i="11"/>
  <c r="AT419" i="11" s="1"/>
  <c r="O419" i="11"/>
  <c r="AV419" i="11" s="1"/>
  <c r="AS419" i="11"/>
  <c r="T61" i="27"/>
  <c r="E419" i="11" s="1"/>
  <c r="AY419" i="11" s="1"/>
  <c r="X60" i="27"/>
  <c r="F418" i="11" s="1"/>
  <c r="AX418" i="11" s="1"/>
  <c r="K418" i="11"/>
  <c r="AO418" i="11" s="1"/>
  <c r="AP418" i="11" s="1"/>
  <c r="AQ418" i="11" s="1"/>
  <c r="N418" i="11"/>
  <c r="AU418" i="11" s="1"/>
  <c r="L418" i="11"/>
  <c r="M418" i="11"/>
  <c r="AT418" i="11" s="1"/>
  <c r="O418" i="11"/>
  <c r="AV418" i="11" s="1"/>
  <c r="T60" i="27"/>
  <c r="E418" i="11"/>
  <c r="AY418" i="11" s="1"/>
  <c r="K417" i="11"/>
  <c r="AO417" i="11" s="1"/>
  <c r="AP417" i="11" s="1"/>
  <c r="AQ417" i="11" s="1"/>
  <c r="N417" i="11"/>
  <c r="AU417" i="11" s="1"/>
  <c r="L417" i="11"/>
  <c r="M417" i="11"/>
  <c r="AT417" i="11" s="1"/>
  <c r="O417" i="11"/>
  <c r="AV417" i="11" s="1"/>
  <c r="T59" i="27"/>
  <c r="E417" i="11" s="1"/>
  <c r="AY417" i="11" s="1"/>
  <c r="X58" i="27"/>
  <c r="F416" i="11" s="1"/>
  <c r="AX416" i="11" s="1"/>
  <c r="K416" i="11"/>
  <c r="AO416" i="11" s="1"/>
  <c r="AP416" i="11" s="1"/>
  <c r="AQ416" i="11" s="1"/>
  <c r="N416" i="11"/>
  <c r="AU416" i="11" s="1"/>
  <c r="L416" i="11"/>
  <c r="M416" i="11"/>
  <c r="AT416" i="11" s="1"/>
  <c r="O416" i="11"/>
  <c r="AV416" i="11" s="1"/>
  <c r="T58" i="27"/>
  <c r="E416" i="11"/>
  <c r="AY416" i="11" s="1"/>
  <c r="G38" i="27"/>
  <c r="G39" i="27"/>
  <c r="G40" i="27"/>
  <c r="G41" i="27"/>
  <c r="G42" i="27"/>
  <c r="G43" i="27"/>
  <c r="G44" i="27"/>
  <c r="G45" i="27"/>
  <c r="G46" i="27"/>
  <c r="G47" i="27"/>
  <c r="G48" i="27"/>
  <c r="G49" i="27"/>
  <c r="G50" i="27"/>
  <c r="G51" i="27"/>
  <c r="G52" i="27"/>
  <c r="G53" i="27"/>
  <c r="G54" i="27"/>
  <c r="G55" i="27"/>
  <c r="G56" i="27"/>
  <c r="G57" i="27"/>
  <c r="K415" i="11"/>
  <c r="AO415" i="11" s="1"/>
  <c r="AP415" i="11" s="1"/>
  <c r="AQ415" i="11"/>
  <c r="N415" i="11"/>
  <c r="AU415" i="11" s="1"/>
  <c r="L415" i="11"/>
  <c r="AR415" i="11" s="1"/>
  <c r="M415" i="11"/>
  <c r="AT415" i="11" s="1"/>
  <c r="O415" i="11"/>
  <c r="AV415" i="11" s="1"/>
  <c r="C38" i="27"/>
  <c r="C39" i="27"/>
  <c r="C40" i="27"/>
  <c r="C41" i="27"/>
  <c r="C42" i="27"/>
  <c r="C43" i="27"/>
  <c r="C44" i="27"/>
  <c r="C45" i="27"/>
  <c r="C46" i="27"/>
  <c r="C47" i="27"/>
  <c r="C48" i="27"/>
  <c r="C49" i="27"/>
  <c r="C50" i="27"/>
  <c r="C51" i="27"/>
  <c r="C52" i="27"/>
  <c r="C53" i="27"/>
  <c r="C54" i="27"/>
  <c r="C55" i="27"/>
  <c r="C56" i="27"/>
  <c r="C57" i="27"/>
  <c r="T57" i="27"/>
  <c r="E415" i="11" s="1"/>
  <c r="AY415" i="11" s="1"/>
  <c r="K414" i="11"/>
  <c r="AO414" i="11" s="1"/>
  <c r="AP414" i="11" s="1"/>
  <c r="AQ414" i="11" s="1"/>
  <c r="N414" i="11"/>
  <c r="AU414" i="11" s="1"/>
  <c r="L414" i="11"/>
  <c r="M414" i="11"/>
  <c r="AT414" i="11" s="1"/>
  <c r="O414" i="11"/>
  <c r="AV414" i="11" s="1"/>
  <c r="T56" i="27"/>
  <c r="E414" i="11" s="1"/>
  <c r="AY414" i="11" s="1"/>
  <c r="K413" i="11"/>
  <c r="AO413" i="11" s="1"/>
  <c r="AP413" i="11" s="1"/>
  <c r="AQ413" i="11" s="1"/>
  <c r="N413" i="11"/>
  <c r="AU413" i="11" s="1"/>
  <c r="L413" i="11"/>
  <c r="AR413" i="11" s="1"/>
  <c r="M413" i="11"/>
  <c r="AT413" i="11" s="1"/>
  <c r="O413" i="11"/>
  <c r="AV413" i="11" s="1"/>
  <c r="T55" i="27"/>
  <c r="E413" i="11" s="1"/>
  <c r="AY413" i="11" s="1"/>
  <c r="K412" i="11"/>
  <c r="AO412" i="11" s="1"/>
  <c r="AP412" i="11" s="1"/>
  <c r="AQ412" i="11" s="1"/>
  <c r="N412" i="11"/>
  <c r="AU412" i="11" s="1"/>
  <c r="L412" i="11"/>
  <c r="M412" i="11"/>
  <c r="AT412" i="11" s="1"/>
  <c r="O412" i="11"/>
  <c r="AV412" i="11" s="1"/>
  <c r="T54" i="27"/>
  <c r="E412" i="11" s="1"/>
  <c r="AY412" i="11" s="1"/>
  <c r="X53" i="27"/>
  <c r="F411" i="11" s="1"/>
  <c r="AX411" i="11" s="1"/>
  <c r="K411" i="11"/>
  <c r="AO411" i="11" s="1"/>
  <c r="AP411" i="11" s="1"/>
  <c r="AQ411" i="11" s="1"/>
  <c r="N411" i="11"/>
  <c r="AU411" i="11" s="1"/>
  <c r="L411" i="11"/>
  <c r="AR411" i="11" s="1"/>
  <c r="M411" i="11"/>
  <c r="AT411" i="11" s="1"/>
  <c r="O411" i="11"/>
  <c r="AV411" i="11" s="1"/>
  <c r="T53" i="27"/>
  <c r="E411" i="11"/>
  <c r="AY411" i="11" s="1"/>
  <c r="K410" i="11"/>
  <c r="AO410" i="11" s="1"/>
  <c r="AP410" i="11" s="1"/>
  <c r="AQ410" i="11" s="1"/>
  <c r="N410" i="11"/>
  <c r="AU410" i="11" s="1"/>
  <c r="L410" i="11"/>
  <c r="M410" i="11"/>
  <c r="AT410" i="11" s="1"/>
  <c r="O410" i="11"/>
  <c r="AV410" i="11" s="1"/>
  <c r="T52" i="27"/>
  <c r="E410" i="11" s="1"/>
  <c r="AY410" i="11" s="1"/>
  <c r="X51" i="27"/>
  <c r="K409" i="11"/>
  <c r="AO409" i="11" s="1"/>
  <c r="AP409" i="11" s="1"/>
  <c r="AQ409" i="11" s="1"/>
  <c r="N409" i="11"/>
  <c r="AU409" i="11" s="1"/>
  <c r="L409" i="11"/>
  <c r="AS409" i="11" s="1"/>
  <c r="M409" i="11"/>
  <c r="AT409" i="11" s="1"/>
  <c r="O409" i="11"/>
  <c r="AV409" i="11" s="1"/>
  <c r="T51" i="27"/>
  <c r="E409" i="11"/>
  <c r="AY409" i="11" s="1"/>
  <c r="K408" i="11"/>
  <c r="AO408" i="11" s="1"/>
  <c r="AP408" i="11" s="1"/>
  <c r="AQ408" i="11" s="1"/>
  <c r="N408" i="11"/>
  <c r="AU408" i="11" s="1"/>
  <c r="L408" i="11"/>
  <c r="M408" i="11"/>
  <c r="AT408" i="11" s="1"/>
  <c r="O408" i="11"/>
  <c r="AV408" i="11" s="1"/>
  <c r="T50" i="27"/>
  <c r="E408" i="11" s="1"/>
  <c r="AY408" i="11" s="1"/>
  <c r="K407" i="11"/>
  <c r="AO407" i="11" s="1"/>
  <c r="AP407" i="11" s="1"/>
  <c r="AQ407" i="11" s="1"/>
  <c r="N407" i="11"/>
  <c r="AU407" i="11" s="1"/>
  <c r="L407" i="11"/>
  <c r="AR407" i="11" s="1"/>
  <c r="M407" i="11"/>
  <c r="AT407" i="11" s="1"/>
  <c r="O407" i="11"/>
  <c r="AV407" i="11" s="1"/>
  <c r="T49" i="27"/>
  <c r="E407" i="11" s="1"/>
  <c r="AY407" i="11" s="1"/>
  <c r="K406" i="11"/>
  <c r="AO406" i="11" s="1"/>
  <c r="AP406" i="11" s="1"/>
  <c r="AQ406" i="11" s="1"/>
  <c r="N406" i="11"/>
  <c r="AU406" i="11" s="1"/>
  <c r="L406" i="11"/>
  <c r="M406" i="11"/>
  <c r="AT406" i="11" s="1"/>
  <c r="O406" i="11"/>
  <c r="AV406" i="11" s="1"/>
  <c r="T48" i="27"/>
  <c r="E406" i="11" s="1"/>
  <c r="AY406" i="11" s="1"/>
  <c r="K405" i="11"/>
  <c r="AO405" i="11" s="1"/>
  <c r="AP405" i="11" s="1"/>
  <c r="AQ405" i="11" s="1"/>
  <c r="N405" i="11"/>
  <c r="AU405" i="11" s="1"/>
  <c r="L405" i="11"/>
  <c r="AR405" i="11" s="1"/>
  <c r="M405" i="11"/>
  <c r="AT405" i="11" s="1"/>
  <c r="O405" i="11"/>
  <c r="AV405" i="11" s="1"/>
  <c r="T47" i="27"/>
  <c r="E405" i="11" s="1"/>
  <c r="AY405" i="11" s="1"/>
  <c r="K404" i="11"/>
  <c r="AO404" i="11" s="1"/>
  <c r="AP404" i="11" s="1"/>
  <c r="AQ404" i="11" s="1"/>
  <c r="N404" i="11"/>
  <c r="AU404" i="11" s="1"/>
  <c r="L404" i="11"/>
  <c r="AS404" i="11" s="1"/>
  <c r="M404" i="11"/>
  <c r="AT404" i="11" s="1"/>
  <c r="O404" i="11"/>
  <c r="AV404" i="11" s="1"/>
  <c r="T46" i="27"/>
  <c r="E404" i="11" s="1"/>
  <c r="AY404" i="11" s="1"/>
  <c r="X45" i="27"/>
  <c r="F403" i="11" s="1"/>
  <c r="AX403" i="11" s="1"/>
  <c r="K403" i="11"/>
  <c r="AO403" i="11" s="1"/>
  <c r="AP403" i="11" s="1"/>
  <c r="AQ403" i="11" s="1"/>
  <c r="N403" i="11"/>
  <c r="AU403" i="11" s="1"/>
  <c r="L403" i="11"/>
  <c r="AS403" i="11" s="1"/>
  <c r="M403" i="11"/>
  <c r="AT403" i="11" s="1"/>
  <c r="O403" i="11"/>
  <c r="AV403" i="11" s="1"/>
  <c r="T45" i="27"/>
  <c r="E403" i="11"/>
  <c r="AY403" i="11" s="1"/>
  <c r="K402" i="11"/>
  <c r="AO402" i="11" s="1"/>
  <c r="AP402" i="11" s="1"/>
  <c r="AQ402" i="11" s="1"/>
  <c r="N402" i="11"/>
  <c r="AU402" i="11" s="1"/>
  <c r="L402" i="11"/>
  <c r="AR402" i="11" s="1"/>
  <c r="M402" i="11"/>
  <c r="AT402" i="11" s="1"/>
  <c r="O402" i="11"/>
  <c r="AV402" i="11" s="1"/>
  <c r="T44" i="27"/>
  <c r="E402" i="11" s="1"/>
  <c r="AY402" i="11" s="1"/>
  <c r="X43" i="27"/>
  <c r="F401" i="11" s="1"/>
  <c r="AX401" i="11" s="1"/>
  <c r="K401" i="11"/>
  <c r="AO401" i="11" s="1"/>
  <c r="AP401" i="11" s="1"/>
  <c r="AQ401" i="11" s="1"/>
  <c r="N401" i="11"/>
  <c r="AU401" i="11" s="1"/>
  <c r="L401" i="11"/>
  <c r="AR401" i="11" s="1"/>
  <c r="M401" i="11"/>
  <c r="AT401" i="11" s="1"/>
  <c r="O401" i="11"/>
  <c r="AV401" i="11" s="1"/>
  <c r="T43" i="27"/>
  <c r="E401" i="11"/>
  <c r="AY401" i="11" s="1"/>
  <c r="K400" i="11"/>
  <c r="AO400" i="11" s="1"/>
  <c r="AP400" i="11" s="1"/>
  <c r="AQ400" i="11" s="1"/>
  <c r="N400" i="11"/>
  <c r="AU400" i="11" s="1"/>
  <c r="L400" i="11"/>
  <c r="M400" i="11"/>
  <c r="AT400" i="11" s="1"/>
  <c r="O400" i="11"/>
  <c r="AV400" i="11" s="1"/>
  <c r="T42" i="27"/>
  <c r="E400" i="11" s="1"/>
  <c r="AY400" i="11" s="1"/>
  <c r="K399" i="11"/>
  <c r="AO399" i="11" s="1"/>
  <c r="AP399" i="11" s="1"/>
  <c r="AQ399" i="11" s="1"/>
  <c r="N399" i="11"/>
  <c r="AU399" i="11" s="1"/>
  <c r="L399" i="11"/>
  <c r="AS399" i="11" s="1"/>
  <c r="M399" i="11"/>
  <c r="AT399" i="11" s="1"/>
  <c r="O399" i="11"/>
  <c r="AV399" i="11" s="1"/>
  <c r="T41" i="27"/>
  <c r="E399" i="11" s="1"/>
  <c r="AY399" i="11" s="1"/>
  <c r="K398" i="11"/>
  <c r="AO398" i="11" s="1"/>
  <c r="AP398" i="11" s="1"/>
  <c r="AQ398" i="11" s="1"/>
  <c r="N398" i="11"/>
  <c r="AU398" i="11" s="1"/>
  <c r="L398" i="11"/>
  <c r="M398" i="11"/>
  <c r="AT398" i="11" s="1"/>
  <c r="O398" i="11"/>
  <c r="AV398" i="11" s="1"/>
  <c r="T40" i="27"/>
  <c r="E398" i="11" s="1"/>
  <c r="AY398" i="11" s="1"/>
  <c r="K397" i="11"/>
  <c r="AO397" i="11" s="1"/>
  <c r="AP397" i="11" s="1"/>
  <c r="AQ397" i="11" s="1"/>
  <c r="N397" i="11"/>
  <c r="AU397" i="11" s="1"/>
  <c r="L397" i="11"/>
  <c r="AR397" i="11" s="1"/>
  <c r="M397" i="11"/>
  <c r="AT397" i="11" s="1"/>
  <c r="O397" i="11"/>
  <c r="AV397" i="11" s="1"/>
  <c r="T39" i="27"/>
  <c r="E397" i="11" s="1"/>
  <c r="AY397" i="11" s="1"/>
  <c r="K396" i="11"/>
  <c r="AO396" i="11" s="1"/>
  <c r="AP396" i="11" s="1"/>
  <c r="AQ396" i="11" s="1"/>
  <c r="N396" i="11"/>
  <c r="AU396" i="11" s="1"/>
  <c r="L396" i="11"/>
  <c r="M396" i="11"/>
  <c r="AT396" i="11" s="1"/>
  <c r="O396" i="11"/>
  <c r="AV396" i="11" s="1"/>
  <c r="T38" i="27"/>
  <c r="E396" i="11" s="1"/>
  <c r="AY396" i="11" s="1"/>
  <c r="G18" i="27"/>
  <c r="G19" i="27"/>
  <c r="G20" i="27"/>
  <c r="G21" i="27"/>
  <c r="G22" i="27"/>
  <c r="G23" i="27"/>
  <c r="G24" i="27"/>
  <c r="G25" i="27"/>
  <c r="G26" i="27"/>
  <c r="G27" i="27"/>
  <c r="G28" i="27"/>
  <c r="G29" i="27"/>
  <c r="G30" i="27"/>
  <c r="G31" i="27"/>
  <c r="G32" i="27"/>
  <c r="G33" i="27"/>
  <c r="G34" i="27"/>
  <c r="G35" i="27"/>
  <c r="G36" i="27"/>
  <c r="G37" i="27"/>
  <c r="K395" i="11"/>
  <c r="AO395" i="11" s="1"/>
  <c r="AP395" i="11" s="1"/>
  <c r="AQ395" i="11" s="1"/>
  <c r="N395" i="11"/>
  <c r="AU395" i="11" s="1"/>
  <c r="L395" i="11"/>
  <c r="AR395" i="11" s="1"/>
  <c r="M395" i="11"/>
  <c r="AT395" i="11" s="1"/>
  <c r="O395" i="11"/>
  <c r="AV395" i="11" s="1"/>
  <c r="C18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C33" i="27"/>
  <c r="C34" i="27"/>
  <c r="C35" i="27"/>
  <c r="C36" i="27"/>
  <c r="C37" i="27"/>
  <c r="T37" i="27"/>
  <c r="E395" i="11"/>
  <c r="AY395" i="11" s="1"/>
  <c r="K394" i="11"/>
  <c r="AO394" i="11" s="1"/>
  <c r="AP394" i="11" s="1"/>
  <c r="AQ394" i="11" s="1"/>
  <c r="N394" i="11"/>
  <c r="AU394" i="11" s="1"/>
  <c r="L394" i="11"/>
  <c r="AR394" i="11" s="1"/>
  <c r="M394" i="11"/>
  <c r="AT394" i="11" s="1"/>
  <c r="O394" i="11"/>
  <c r="AV394" i="11" s="1"/>
  <c r="T36" i="27"/>
  <c r="E394" i="11" s="1"/>
  <c r="AY394" i="11" s="1"/>
  <c r="X35" i="27"/>
  <c r="F393" i="11" s="1"/>
  <c r="AX393" i="11" s="1"/>
  <c r="K393" i="11"/>
  <c r="AO393" i="11" s="1"/>
  <c r="AP393" i="11" s="1"/>
  <c r="AQ393" i="11" s="1"/>
  <c r="N393" i="11"/>
  <c r="AU393" i="11" s="1"/>
  <c r="L393" i="11"/>
  <c r="AR393" i="11" s="1"/>
  <c r="M393" i="11"/>
  <c r="AT393" i="11" s="1"/>
  <c r="O393" i="11"/>
  <c r="AV393" i="11" s="1"/>
  <c r="T35" i="27"/>
  <c r="E393" i="11"/>
  <c r="AY393" i="11" s="1"/>
  <c r="K392" i="11"/>
  <c r="AO392" i="11" s="1"/>
  <c r="AP392" i="11" s="1"/>
  <c r="AQ392" i="11" s="1"/>
  <c r="N392" i="11"/>
  <c r="AU392" i="11" s="1"/>
  <c r="L392" i="11"/>
  <c r="M392" i="11"/>
  <c r="AT392" i="11" s="1"/>
  <c r="O392" i="11"/>
  <c r="AV392" i="11" s="1"/>
  <c r="T34" i="27"/>
  <c r="E392" i="11" s="1"/>
  <c r="AY392" i="11" s="1"/>
  <c r="K391" i="11"/>
  <c r="AO391" i="11" s="1"/>
  <c r="AP391" i="11" s="1"/>
  <c r="AQ391" i="11" s="1"/>
  <c r="N391" i="11"/>
  <c r="AU391" i="11" s="1"/>
  <c r="L391" i="11"/>
  <c r="AS391" i="11" s="1"/>
  <c r="M391" i="11"/>
  <c r="AT391" i="11" s="1"/>
  <c r="O391" i="11"/>
  <c r="AV391" i="11" s="1"/>
  <c r="T33" i="27"/>
  <c r="E391" i="11" s="1"/>
  <c r="AY391" i="11" s="1"/>
  <c r="K390" i="11"/>
  <c r="AO390" i="11" s="1"/>
  <c r="AP390" i="11" s="1"/>
  <c r="AQ390" i="11" s="1"/>
  <c r="N390" i="11"/>
  <c r="AU390" i="11" s="1"/>
  <c r="L390" i="11"/>
  <c r="AS390" i="11" s="1"/>
  <c r="M390" i="11"/>
  <c r="AT390" i="11" s="1"/>
  <c r="O390" i="11"/>
  <c r="AV390" i="11" s="1"/>
  <c r="T32" i="27"/>
  <c r="E390" i="11" s="1"/>
  <c r="AY390" i="11" s="1"/>
  <c r="K389" i="11"/>
  <c r="AO389" i="11" s="1"/>
  <c r="AP389" i="11" s="1"/>
  <c r="AQ389" i="11" s="1"/>
  <c r="N389" i="11"/>
  <c r="AU389" i="11" s="1"/>
  <c r="L389" i="11"/>
  <c r="AR389" i="11" s="1"/>
  <c r="M389" i="11"/>
  <c r="AT389" i="11" s="1"/>
  <c r="O389" i="11"/>
  <c r="AV389" i="11" s="1"/>
  <c r="T31" i="27"/>
  <c r="E389" i="11" s="1"/>
  <c r="AY389" i="11" s="1"/>
  <c r="K388" i="11"/>
  <c r="AO388" i="11" s="1"/>
  <c r="AP388" i="11" s="1"/>
  <c r="AQ388" i="11" s="1"/>
  <c r="N388" i="11"/>
  <c r="AU388" i="11" s="1"/>
  <c r="L388" i="11"/>
  <c r="M388" i="11"/>
  <c r="AT388" i="11" s="1"/>
  <c r="O388" i="11"/>
  <c r="AV388" i="11" s="1"/>
  <c r="T30" i="27"/>
  <c r="E388" i="11" s="1"/>
  <c r="AY388" i="11" s="1"/>
  <c r="X29" i="27"/>
  <c r="F387" i="11" s="1"/>
  <c r="AX387" i="11" s="1"/>
  <c r="K387" i="11"/>
  <c r="AO387" i="11"/>
  <c r="AP387" i="11" s="1"/>
  <c r="AQ387" i="11" s="1"/>
  <c r="N387" i="11"/>
  <c r="AU387" i="11" s="1"/>
  <c r="L387" i="11"/>
  <c r="AS387" i="11" s="1"/>
  <c r="M387" i="11"/>
  <c r="AT387" i="11" s="1"/>
  <c r="O387" i="11"/>
  <c r="AV387" i="11" s="1"/>
  <c r="T29" i="27"/>
  <c r="E387" i="11" s="1"/>
  <c r="AY387" i="11" s="1"/>
  <c r="X28" i="27"/>
  <c r="F386" i="11" s="1"/>
  <c r="AX386" i="11" s="1"/>
  <c r="K386" i="11"/>
  <c r="AO386" i="11" s="1"/>
  <c r="AP386" i="11" s="1"/>
  <c r="AQ386" i="11" s="1"/>
  <c r="N386" i="11"/>
  <c r="AU386" i="11" s="1"/>
  <c r="L386" i="11"/>
  <c r="AS386" i="11" s="1"/>
  <c r="AR386" i="11"/>
  <c r="M386" i="11"/>
  <c r="AT386" i="11" s="1"/>
  <c r="O386" i="11"/>
  <c r="AV386" i="11" s="1"/>
  <c r="T28" i="27"/>
  <c r="E386" i="11" s="1"/>
  <c r="AY386" i="11" s="1"/>
  <c r="X18" i="13"/>
  <c r="G98" i="13"/>
  <c r="X98" i="13"/>
  <c r="F384" i="11" s="1"/>
  <c r="AX384" i="11" s="1"/>
  <c r="K384" i="11"/>
  <c r="AO384" i="11" s="1"/>
  <c r="AP384" i="11" s="1"/>
  <c r="AQ384" i="11" s="1"/>
  <c r="N384" i="11"/>
  <c r="AU384" i="11" s="1"/>
  <c r="L384" i="11"/>
  <c r="AR384" i="11" s="1"/>
  <c r="M384" i="11"/>
  <c r="AT384" i="11" s="1"/>
  <c r="O384" i="11"/>
  <c r="AV384" i="11" s="1"/>
  <c r="T18" i="13"/>
  <c r="C98" i="13"/>
  <c r="T98" i="13"/>
  <c r="E384" i="11"/>
  <c r="AY384" i="11" s="1"/>
  <c r="G78" i="13"/>
  <c r="G79" i="13"/>
  <c r="G80" i="13"/>
  <c r="G81" i="13"/>
  <c r="G82" i="13"/>
  <c r="G83" i="13"/>
  <c r="G84" i="13"/>
  <c r="G85" i="13"/>
  <c r="G86" i="13"/>
  <c r="G87" i="13"/>
  <c r="G88" i="13"/>
  <c r="G89" i="13"/>
  <c r="G90" i="13"/>
  <c r="G91" i="13"/>
  <c r="G92" i="13"/>
  <c r="G93" i="13"/>
  <c r="G94" i="13"/>
  <c r="G95" i="13"/>
  <c r="G96" i="13"/>
  <c r="G97" i="13"/>
  <c r="X97" i="13"/>
  <c r="F383" i="11" s="1"/>
  <c r="AX383" i="11" s="1"/>
  <c r="K383" i="11"/>
  <c r="AO383" i="11" s="1"/>
  <c r="AP383" i="11" s="1"/>
  <c r="AQ383" i="11" s="1"/>
  <c r="N383" i="11"/>
  <c r="AU383" i="11" s="1"/>
  <c r="L383" i="11"/>
  <c r="AS383" i="11" s="1"/>
  <c r="AR383" i="11"/>
  <c r="M383" i="11"/>
  <c r="AT383" i="11" s="1"/>
  <c r="O383" i="11"/>
  <c r="AV383" i="11" s="1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T97" i="13"/>
  <c r="E383" i="11"/>
  <c r="AY383" i="11" s="1"/>
  <c r="X96" i="13"/>
  <c r="F382" i="11" s="1"/>
  <c r="AX382" i="11" s="1"/>
  <c r="K382" i="11"/>
  <c r="AO382" i="11" s="1"/>
  <c r="AP382" i="11" s="1"/>
  <c r="AQ382" i="11" s="1"/>
  <c r="N382" i="11"/>
  <c r="AU382" i="11" s="1"/>
  <c r="L382" i="11"/>
  <c r="AR382" i="11" s="1"/>
  <c r="M382" i="11"/>
  <c r="AT382" i="11" s="1"/>
  <c r="O382" i="11"/>
  <c r="AV382" i="11" s="1"/>
  <c r="T96" i="13"/>
  <c r="E382" i="11" s="1"/>
  <c r="AY382" i="11" s="1"/>
  <c r="X95" i="13"/>
  <c r="F381" i="11" s="1"/>
  <c r="AX381" i="11" s="1"/>
  <c r="K381" i="11"/>
  <c r="AO381" i="11" s="1"/>
  <c r="AP381" i="11" s="1"/>
  <c r="AQ381" i="11" s="1"/>
  <c r="N381" i="11"/>
  <c r="AU381" i="11" s="1"/>
  <c r="L381" i="11"/>
  <c r="M381" i="11"/>
  <c r="AT381" i="11" s="1"/>
  <c r="O381" i="11"/>
  <c r="AV381" i="11"/>
  <c r="T95" i="13"/>
  <c r="E381" i="11" s="1"/>
  <c r="AY381" i="11" s="1"/>
  <c r="X94" i="13"/>
  <c r="F380" i="11" s="1"/>
  <c r="AX380" i="11" s="1"/>
  <c r="K380" i="11"/>
  <c r="AO380" i="11" s="1"/>
  <c r="AP380" i="11" s="1"/>
  <c r="AQ380" i="11" s="1"/>
  <c r="N380" i="11"/>
  <c r="AU380" i="11" s="1"/>
  <c r="L380" i="11"/>
  <c r="M380" i="11"/>
  <c r="AT380" i="11" s="1"/>
  <c r="O380" i="11"/>
  <c r="AV380" i="11" s="1"/>
  <c r="T94" i="13"/>
  <c r="E380" i="11" s="1"/>
  <c r="AY380" i="11" s="1"/>
  <c r="X93" i="13"/>
  <c r="F379" i="11"/>
  <c r="AX379" i="11" s="1"/>
  <c r="K379" i="11"/>
  <c r="AO379" i="11" s="1"/>
  <c r="AP379" i="11" s="1"/>
  <c r="AQ379" i="11" s="1"/>
  <c r="N379" i="11"/>
  <c r="AU379" i="11" s="1"/>
  <c r="L379" i="11"/>
  <c r="AR379" i="11" s="1"/>
  <c r="M379" i="11"/>
  <c r="AT379" i="11" s="1"/>
  <c r="O379" i="11"/>
  <c r="AV379" i="11" s="1"/>
  <c r="T93" i="13"/>
  <c r="E379" i="11" s="1"/>
  <c r="AY379" i="11" s="1"/>
  <c r="X92" i="13"/>
  <c r="F378" i="11" s="1"/>
  <c r="AX378" i="11" s="1"/>
  <c r="K378" i="11"/>
  <c r="AO378" i="11" s="1"/>
  <c r="AP378" i="11" s="1"/>
  <c r="AQ378" i="11" s="1"/>
  <c r="N378" i="11"/>
  <c r="AU378" i="11" s="1"/>
  <c r="L378" i="11"/>
  <c r="AR378" i="11" s="1"/>
  <c r="M378" i="11"/>
  <c r="AT378" i="11" s="1"/>
  <c r="O378" i="11"/>
  <c r="AV378" i="11" s="1"/>
  <c r="T92" i="13"/>
  <c r="E378" i="11"/>
  <c r="AY378" i="11" s="1"/>
  <c r="X91" i="13"/>
  <c r="F377" i="11"/>
  <c r="AX377" i="11" s="1"/>
  <c r="K377" i="11"/>
  <c r="AO377" i="11" s="1"/>
  <c r="AP377" i="11" s="1"/>
  <c r="AQ377" i="11" s="1"/>
  <c r="N377" i="11"/>
  <c r="AU377" i="11" s="1"/>
  <c r="L377" i="11"/>
  <c r="AS377" i="11" s="1"/>
  <c r="AR377" i="11"/>
  <c r="M377" i="11"/>
  <c r="AT377" i="11" s="1"/>
  <c r="O377" i="11"/>
  <c r="AV377" i="11" s="1"/>
  <c r="T91" i="13"/>
  <c r="E377" i="11"/>
  <c r="AY377" i="11" s="1"/>
  <c r="X90" i="13"/>
  <c r="F376" i="11" s="1"/>
  <c r="AX376" i="11" s="1"/>
  <c r="K376" i="11"/>
  <c r="AO376" i="11" s="1"/>
  <c r="AP376" i="11" s="1"/>
  <c r="AQ376" i="11" s="1"/>
  <c r="N376" i="11"/>
  <c r="AU376" i="11" s="1"/>
  <c r="L376" i="11"/>
  <c r="AS376" i="11" s="1"/>
  <c r="M376" i="11"/>
  <c r="AT376" i="11" s="1"/>
  <c r="O376" i="11"/>
  <c r="AV376" i="11" s="1"/>
  <c r="T90" i="13"/>
  <c r="E376" i="11" s="1"/>
  <c r="AY376" i="11" s="1"/>
  <c r="X89" i="13"/>
  <c r="F375" i="11" s="1"/>
  <c r="AX375" i="11" s="1"/>
  <c r="K375" i="11"/>
  <c r="AO375" i="11" s="1"/>
  <c r="AP375" i="11" s="1"/>
  <c r="AQ375" i="11" s="1"/>
  <c r="N375" i="11"/>
  <c r="AU375" i="11" s="1"/>
  <c r="L375" i="11"/>
  <c r="AS375" i="11" s="1"/>
  <c r="M375" i="11"/>
  <c r="AT375" i="11" s="1"/>
  <c r="O375" i="11"/>
  <c r="AV375" i="11" s="1"/>
  <c r="T89" i="13"/>
  <c r="E375" i="11" s="1"/>
  <c r="AY375" i="11" s="1"/>
  <c r="X88" i="13"/>
  <c r="F374" i="11" s="1"/>
  <c r="AX374" i="11" s="1"/>
  <c r="K374" i="11"/>
  <c r="AO374" i="11"/>
  <c r="AP374" i="11" s="1"/>
  <c r="AQ374" i="11" s="1"/>
  <c r="N374" i="11"/>
  <c r="AU374" i="11" s="1"/>
  <c r="L374" i="11"/>
  <c r="AR374" i="11" s="1"/>
  <c r="M374" i="11"/>
  <c r="AT374" i="11" s="1"/>
  <c r="O374" i="11"/>
  <c r="AV374" i="11" s="1"/>
  <c r="T88" i="13"/>
  <c r="E374" i="11" s="1"/>
  <c r="AY374" i="11" s="1"/>
  <c r="X87" i="13"/>
  <c r="F373" i="11"/>
  <c r="AX373" i="11" s="1"/>
  <c r="K373" i="11"/>
  <c r="AO373" i="11" s="1"/>
  <c r="AP373" i="11" s="1"/>
  <c r="AQ373" i="11" s="1"/>
  <c r="N373" i="11"/>
  <c r="AU373" i="11" s="1"/>
  <c r="L373" i="11"/>
  <c r="AS373" i="11" s="1"/>
  <c r="AR373" i="11"/>
  <c r="M373" i="11"/>
  <c r="AT373" i="11" s="1"/>
  <c r="O373" i="11"/>
  <c r="AV373" i="11" s="1"/>
  <c r="T87" i="13"/>
  <c r="E373" i="11" s="1"/>
  <c r="AY373" i="11" s="1"/>
  <c r="X86" i="13"/>
  <c r="F372" i="11" s="1"/>
  <c r="AX372" i="11" s="1"/>
  <c r="K372" i="11"/>
  <c r="AO372" i="11" s="1"/>
  <c r="AP372" i="11" s="1"/>
  <c r="AQ372" i="11" s="1"/>
  <c r="N372" i="11"/>
  <c r="AU372" i="11" s="1"/>
  <c r="L372" i="11"/>
  <c r="M372" i="11"/>
  <c r="AT372" i="11" s="1"/>
  <c r="O372" i="11"/>
  <c r="AV372" i="11" s="1"/>
  <c r="T86" i="13"/>
  <c r="E372" i="11"/>
  <c r="AY372" i="11" s="1"/>
  <c r="X85" i="13"/>
  <c r="F371" i="11" s="1"/>
  <c r="AX371" i="11" s="1"/>
  <c r="K371" i="11"/>
  <c r="AO371" i="11" s="1"/>
  <c r="AP371" i="11" s="1"/>
  <c r="AQ371" i="11" s="1"/>
  <c r="N371" i="11"/>
  <c r="AU371" i="11" s="1"/>
  <c r="L371" i="11"/>
  <c r="AS371" i="11" s="1"/>
  <c r="M371" i="11"/>
  <c r="AT371" i="11" s="1"/>
  <c r="O371" i="11"/>
  <c r="AV371" i="11" s="1"/>
  <c r="T85" i="13"/>
  <c r="E371" i="11" s="1"/>
  <c r="AY371" i="11" s="1"/>
  <c r="X84" i="13"/>
  <c r="F370" i="11" s="1"/>
  <c r="AX370" i="11" s="1"/>
  <c r="K370" i="11"/>
  <c r="AO370" i="11" s="1"/>
  <c r="AP370" i="11" s="1"/>
  <c r="AQ370" i="11" s="1"/>
  <c r="N370" i="11"/>
  <c r="AU370" i="11" s="1"/>
  <c r="L370" i="11"/>
  <c r="AR370" i="11" s="1"/>
  <c r="M370" i="11"/>
  <c r="AT370" i="11" s="1"/>
  <c r="O370" i="11"/>
  <c r="AV370" i="11" s="1"/>
  <c r="T84" i="13"/>
  <c r="E370" i="11" s="1"/>
  <c r="AY370" i="11" s="1"/>
  <c r="X83" i="13"/>
  <c r="F369" i="11" s="1"/>
  <c r="AX369" i="11" s="1"/>
  <c r="K369" i="11"/>
  <c r="AO369" i="11" s="1"/>
  <c r="AP369" i="11" s="1"/>
  <c r="AQ369" i="11" s="1"/>
  <c r="N369" i="11"/>
  <c r="AU369" i="11" s="1"/>
  <c r="L369" i="11"/>
  <c r="AR369" i="11" s="1"/>
  <c r="M369" i="11"/>
  <c r="AT369" i="11" s="1"/>
  <c r="O369" i="11"/>
  <c r="AV369" i="11" s="1"/>
  <c r="T83" i="13"/>
  <c r="E369" i="11" s="1"/>
  <c r="AY369" i="11" s="1"/>
  <c r="X82" i="13"/>
  <c r="F368" i="11" s="1"/>
  <c r="AX368" i="11" s="1"/>
  <c r="K368" i="11"/>
  <c r="AO368" i="11" s="1"/>
  <c r="AP368" i="11" s="1"/>
  <c r="AQ368" i="11" s="1"/>
  <c r="N368" i="11"/>
  <c r="AU368" i="11" s="1"/>
  <c r="L368" i="11"/>
  <c r="M368" i="11"/>
  <c r="AT368" i="11" s="1"/>
  <c r="O368" i="11"/>
  <c r="AV368" i="11" s="1"/>
  <c r="T82" i="13"/>
  <c r="E368" i="11" s="1"/>
  <c r="AY368" i="11" s="1"/>
  <c r="X81" i="13"/>
  <c r="F367" i="11" s="1"/>
  <c r="AX367" i="11" s="1"/>
  <c r="K367" i="11"/>
  <c r="AO367" i="11" s="1"/>
  <c r="AP367" i="11" s="1"/>
  <c r="AQ367" i="11" s="1"/>
  <c r="N367" i="11"/>
  <c r="AU367" i="11" s="1"/>
  <c r="L367" i="11"/>
  <c r="AS367" i="11" s="1"/>
  <c r="M367" i="11"/>
  <c r="AT367" i="11" s="1"/>
  <c r="O367" i="11"/>
  <c r="AV367" i="11" s="1"/>
  <c r="T81" i="13"/>
  <c r="E367" i="11"/>
  <c r="AY367" i="11" s="1"/>
  <c r="X80" i="13"/>
  <c r="F366" i="11" s="1"/>
  <c r="AX366" i="11" s="1"/>
  <c r="K366" i="11"/>
  <c r="AO366" i="11" s="1"/>
  <c r="AP366" i="11" s="1"/>
  <c r="AQ366" i="11" s="1"/>
  <c r="N366" i="11"/>
  <c r="AU366" i="11" s="1"/>
  <c r="L366" i="11"/>
  <c r="AR366" i="11" s="1"/>
  <c r="M366" i="11"/>
  <c r="AT366" i="11" s="1"/>
  <c r="O366" i="11"/>
  <c r="AV366" i="11" s="1"/>
  <c r="T80" i="13"/>
  <c r="E366" i="11"/>
  <c r="AY366" i="11" s="1"/>
  <c r="X79" i="13"/>
  <c r="F365" i="11" s="1"/>
  <c r="AX365" i="11" s="1"/>
  <c r="K365" i="11"/>
  <c r="AO365" i="11" s="1"/>
  <c r="AP365" i="11" s="1"/>
  <c r="AQ365" i="11" s="1"/>
  <c r="N365" i="11"/>
  <c r="AU365" i="11" s="1"/>
  <c r="L365" i="11"/>
  <c r="M365" i="11"/>
  <c r="AT365" i="11" s="1"/>
  <c r="O365" i="11"/>
  <c r="AV365" i="11" s="1"/>
  <c r="T79" i="13"/>
  <c r="E365" i="11" s="1"/>
  <c r="AY365" i="11" s="1"/>
  <c r="X78" i="13"/>
  <c r="F364" i="11" s="1"/>
  <c r="AX364" i="11" s="1"/>
  <c r="K364" i="11"/>
  <c r="AO364" i="11" s="1"/>
  <c r="AP364" i="11" s="1"/>
  <c r="AQ364" i="11" s="1"/>
  <c r="N364" i="11"/>
  <c r="AU364" i="11" s="1"/>
  <c r="L364" i="11"/>
  <c r="AS364" i="11" s="1"/>
  <c r="M364" i="11"/>
  <c r="AT364" i="11" s="1"/>
  <c r="O364" i="11"/>
  <c r="AV364" i="11" s="1"/>
  <c r="T78" i="13"/>
  <c r="E364" i="11" s="1"/>
  <c r="AY364" i="11" s="1"/>
  <c r="G58" i="13"/>
  <c r="G59" i="13"/>
  <c r="G60" i="13"/>
  <c r="G61" i="13"/>
  <c r="G62" i="13"/>
  <c r="G63" i="13"/>
  <c r="G64" i="13"/>
  <c r="G65" i="13"/>
  <c r="G66" i="13"/>
  <c r="G67" i="13"/>
  <c r="G68" i="13"/>
  <c r="G69" i="13"/>
  <c r="G70" i="13"/>
  <c r="G71" i="13"/>
  <c r="G72" i="13"/>
  <c r="G73" i="13"/>
  <c r="G74" i="13"/>
  <c r="G75" i="13"/>
  <c r="G76" i="13"/>
  <c r="G77" i="13"/>
  <c r="X77" i="13"/>
  <c r="F363" i="11"/>
  <c r="AX363" i="11" s="1"/>
  <c r="K363" i="11"/>
  <c r="AO363" i="11" s="1"/>
  <c r="AP363" i="11" s="1"/>
  <c r="AQ363" i="11" s="1"/>
  <c r="N363" i="11"/>
  <c r="AU363" i="11" s="1"/>
  <c r="L363" i="11"/>
  <c r="AS363" i="11" s="1"/>
  <c r="M363" i="11"/>
  <c r="AT363" i="11" s="1"/>
  <c r="O363" i="11"/>
  <c r="AV363" i="11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T77" i="13"/>
  <c r="E363" i="11" s="1"/>
  <c r="AY363" i="11" s="1"/>
  <c r="X76" i="13"/>
  <c r="F362" i="11"/>
  <c r="AX362" i="11" s="1"/>
  <c r="K362" i="11"/>
  <c r="AO362" i="11" s="1"/>
  <c r="AP362" i="11" s="1"/>
  <c r="AQ362" i="11" s="1"/>
  <c r="N362" i="11"/>
  <c r="AU362" i="11" s="1"/>
  <c r="L362" i="11"/>
  <c r="AR362" i="11" s="1"/>
  <c r="M362" i="11"/>
  <c r="AT362" i="11" s="1"/>
  <c r="O362" i="11"/>
  <c r="AV362" i="11" s="1"/>
  <c r="T76" i="13"/>
  <c r="E362" i="11"/>
  <c r="AY362" i="11" s="1"/>
  <c r="X75" i="13"/>
  <c r="F361" i="11" s="1"/>
  <c r="AX361" i="11" s="1"/>
  <c r="K361" i="11"/>
  <c r="AO361" i="11" s="1"/>
  <c r="AP361" i="11" s="1"/>
  <c r="AQ361" i="11" s="1"/>
  <c r="N361" i="11"/>
  <c r="AU361" i="11" s="1"/>
  <c r="L361" i="11"/>
  <c r="M361" i="11"/>
  <c r="AT361" i="11" s="1"/>
  <c r="O361" i="11"/>
  <c r="AV361" i="11" s="1"/>
  <c r="T75" i="13"/>
  <c r="E361" i="11"/>
  <c r="AY361" i="11" s="1"/>
  <c r="X74" i="13"/>
  <c r="F360" i="11"/>
  <c r="AX360" i="11" s="1"/>
  <c r="K360" i="11"/>
  <c r="AO360" i="11" s="1"/>
  <c r="AP360" i="11" s="1"/>
  <c r="AQ360" i="11" s="1"/>
  <c r="N360" i="11"/>
  <c r="AU360" i="11" s="1"/>
  <c r="L360" i="11"/>
  <c r="M360" i="11"/>
  <c r="AT360" i="11" s="1"/>
  <c r="O360" i="11"/>
  <c r="AV360" i="11" s="1"/>
  <c r="T74" i="13"/>
  <c r="E360" i="11" s="1"/>
  <c r="AY360" i="11" s="1"/>
  <c r="X73" i="13"/>
  <c r="F359" i="11" s="1"/>
  <c r="AX359" i="11" s="1"/>
  <c r="K359" i="11"/>
  <c r="AO359" i="11" s="1"/>
  <c r="AP359" i="11" s="1"/>
  <c r="AQ359" i="11" s="1"/>
  <c r="N359" i="11"/>
  <c r="AU359" i="11" s="1"/>
  <c r="L359" i="11"/>
  <c r="AS359" i="11" s="1"/>
  <c r="M359" i="11"/>
  <c r="AT359" i="11" s="1"/>
  <c r="O359" i="11"/>
  <c r="AV359" i="11" s="1"/>
  <c r="T73" i="13"/>
  <c r="E359" i="11"/>
  <c r="AY359" i="11" s="1"/>
  <c r="X72" i="13"/>
  <c r="F358" i="11" s="1"/>
  <c r="AX358" i="11" s="1"/>
  <c r="K358" i="11"/>
  <c r="AO358" i="11" s="1"/>
  <c r="AP358" i="11" s="1"/>
  <c r="AQ358" i="11" s="1"/>
  <c r="N358" i="11"/>
  <c r="AU358" i="11" s="1"/>
  <c r="L358" i="11"/>
  <c r="M358" i="11"/>
  <c r="AT358" i="11" s="1"/>
  <c r="O358" i="11"/>
  <c r="AV358" i="11" s="1"/>
  <c r="T72" i="13"/>
  <c r="E358" i="11" s="1"/>
  <c r="AY358" i="11" s="1"/>
  <c r="X71" i="13"/>
  <c r="F357" i="11" s="1"/>
  <c r="AX357" i="11" s="1"/>
  <c r="K357" i="11"/>
  <c r="AO357" i="11" s="1"/>
  <c r="AP357" i="11" s="1"/>
  <c r="AQ357" i="11" s="1"/>
  <c r="N357" i="11"/>
  <c r="AU357" i="11" s="1"/>
  <c r="L357" i="11"/>
  <c r="M357" i="11"/>
  <c r="AT357" i="11" s="1"/>
  <c r="O357" i="11"/>
  <c r="AV357" i="11" s="1"/>
  <c r="T71" i="13"/>
  <c r="E357" i="11" s="1"/>
  <c r="AY357" i="11" s="1"/>
  <c r="X70" i="13"/>
  <c r="F356" i="11" s="1"/>
  <c r="AX356" i="11" s="1"/>
  <c r="K356" i="11"/>
  <c r="AO356" i="11" s="1"/>
  <c r="AP356" i="11" s="1"/>
  <c r="AQ356" i="11" s="1"/>
  <c r="N356" i="11"/>
  <c r="AU356" i="11" s="1"/>
  <c r="L356" i="11"/>
  <c r="M356" i="11"/>
  <c r="AT356" i="11" s="1"/>
  <c r="O356" i="11"/>
  <c r="AV356" i="11" s="1"/>
  <c r="T70" i="13"/>
  <c r="E356" i="11" s="1"/>
  <c r="AY356" i="11" s="1"/>
  <c r="X69" i="13"/>
  <c r="F355" i="11"/>
  <c r="AX355" i="11" s="1"/>
  <c r="K355" i="11"/>
  <c r="AO355" i="11" s="1"/>
  <c r="AP355" i="11" s="1"/>
  <c r="AQ355" i="11" s="1"/>
  <c r="N355" i="11"/>
  <c r="AU355" i="11" s="1"/>
  <c r="L355" i="11"/>
  <c r="AS355" i="11" s="1"/>
  <c r="M355" i="11"/>
  <c r="AT355" i="11" s="1"/>
  <c r="O355" i="11"/>
  <c r="AV355" i="11" s="1"/>
  <c r="T69" i="13"/>
  <c r="E355" i="11"/>
  <c r="AY355" i="11" s="1"/>
  <c r="X68" i="13"/>
  <c r="F354" i="11" s="1"/>
  <c r="AX354" i="11" s="1"/>
  <c r="K354" i="11"/>
  <c r="AO354" i="11" s="1"/>
  <c r="AP354" i="11" s="1"/>
  <c r="AQ354" i="11" s="1"/>
  <c r="N354" i="11"/>
  <c r="AU354" i="11" s="1"/>
  <c r="L354" i="11"/>
  <c r="M354" i="11"/>
  <c r="AT354" i="11" s="1"/>
  <c r="O354" i="11"/>
  <c r="AV354" i="11" s="1"/>
  <c r="T68" i="13"/>
  <c r="E354" i="11"/>
  <c r="AY354" i="11" s="1"/>
  <c r="X67" i="13"/>
  <c r="F353" i="11"/>
  <c r="AX353" i="11" s="1"/>
  <c r="K353" i="11"/>
  <c r="AO353" i="11" s="1"/>
  <c r="AP353" i="11"/>
  <c r="AQ353" i="11" s="1"/>
  <c r="N353" i="11"/>
  <c r="AU353" i="11" s="1"/>
  <c r="L353" i="11"/>
  <c r="AR353" i="11" s="1"/>
  <c r="M353" i="11"/>
  <c r="AT353" i="11" s="1"/>
  <c r="O353" i="11"/>
  <c r="AV353" i="11" s="1"/>
  <c r="T67" i="13"/>
  <c r="E353" i="11"/>
  <c r="AY353" i="11" s="1"/>
  <c r="X66" i="13"/>
  <c r="F352" i="11" s="1"/>
  <c r="AX352" i="11" s="1"/>
  <c r="K352" i="11"/>
  <c r="AO352" i="11"/>
  <c r="AP352" i="11" s="1"/>
  <c r="AQ352" i="11" s="1"/>
  <c r="N352" i="11"/>
  <c r="AU352" i="11" s="1"/>
  <c r="L352" i="11"/>
  <c r="AS352" i="11" s="1"/>
  <c r="AR352" i="11"/>
  <c r="M352" i="11"/>
  <c r="AT352" i="11" s="1"/>
  <c r="O352" i="11"/>
  <c r="AV352" i="11" s="1"/>
  <c r="T66" i="13"/>
  <c r="E352" i="11" s="1"/>
  <c r="AY352" i="11" s="1"/>
  <c r="X65" i="13"/>
  <c r="F351" i="11"/>
  <c r="AX351" i="11" s="1"/>
  <c r="K351" i="11"/>
  <c r="AO351" i="11" s="1"/>
  <c r="AP351" i="11" s="1"/>
  <c r="AQ351" i="11" s="1"/>
  <c r="N351" i="11"/>
  <c r="AU351" i="11" s="1"/>
  <c r="L351" i="11"/>
  <c r="M351" i="11"/>
  <c r="AT351" i="11" s="1"/>
  <c r="O351" i="11"/>
  <c r="AV351" i="11" s="1"/>
  <c r="T65" i="13"/>
  <c r="E351" i="11"/>
  <c r="AY351" i="11" s="1"/>
  <c r="X64" i="13"/>
  <c r="F350" i="11"/>
  <c r="AX350" i="11" s="1"/>
  <c r="K350" i="11"/>
  <c r="AO350" i="11" s="1"/>
  <c r="AP350" i="11" s="1"/>
  <c r="AQ350" i="11" s="1"/>
  <c r="N350" i="11"/>
  <c r="AU350" i="11" s="1"/>
  <c r="L350" i="11"/>
  <c r="M350" i="11"/>
  <c r="AT350" i="11" s="1"/>
  <c r="O350" i="11"/>
  <c r="AV350" i="11" s="1"/>
  <c r="T64" i="13"/>
  <c r="E350" i="11"/>
  <c r="AY350" i="11" s="1"/>
  <c r="X63" i="13"/>
  <c r="F349" i="11" s="1"/>
  <c r="AX349" i="11" s="1"/>
  <c r="K349" i="11"/>
  <c r="AO349" i="11" s="1"/>
  <c r="AP349" i="11" s="1"/>
  <c r="AQ349" i="11" s="1"/>
  <c r="N349" i="11"/>
  <c r="AU349" i="11" s="1"/>
  <c r="L349" i="11"/>
  <c r="AR349" i="11" s="1"/>
  <c r="M349" i="11"/>
  <c r="AT349" i="11" s="1"/>
  <c r="O349" i="11"/>
  <c r="AV349" i="11" s="1"/>
  <c r="T63" i="13"/>
  <c r="E349" i="11"/>
  <c r="AY349" i="11" s="1"/>
  <c r="X62" i="13"/>
  <c r="F348" i="11"/>
  <c r="AX348" i="11" s="1"/>
  <c r="K348" i="11"/>
  <c r="AO348" i="11" s="1"/>
  <c r="AP348" i="11" s="1"/>
  <c r="AQ348" i="11" s="1"/>
  <c r="N348" i="11"/>
  <c r="AU348" i="11" s="1"/>
  <c r="L348" i="11"/>
  <c r="M348" i="11"/>
  <c r="AT348" i="11" s="1"/>
  <c r="O348" i="11"/>
  <c r="AV348" i="11" s="1"/>
  <c r="T62" i="13"/>
  <c r="E348" i="11" s="1"/>
  <c r="AY348" i="11" s="1"/>
  <c r="X61" i="13"/>
  <c r="F347" i="11" s="1"/>
  <c r="AX347" i="11" s="1"/>
  <c r="K347" i="11"/>
  <c r="AO347" i="11" s="1"/>
  <c r="AP347" i="11" s="1"/>
  <c r="AQ347" i="11" s="1"/>
  <c r="N347" i="11"/>
  <c r="AU347" i="11" s="1"/>
  <c r="L347" i="11"/>
  <c r="AR347" i="11" s="1"/>
  <c r="M347" i="11"/>
  <c r="AT347" i="11" s="1"/>
  <c r="O347" i="11"/>
  <c r="AV347" i="11" s="1"/>
  <c r="AS347" i="11"/>
  <c r="T61" i="13"/>
  <c r="E347" i="11" s="1"/>
  <c r="AY347" i="11" s="1"/>
  <c r="X60" i="13"/>
  <c r="F346" i="11" s="1"/>
  <c r="AX346" i="11" s="1"/>
  <c r="K346" i="11"/>
  <c r="AO346" i="11" s="1"/>
  <c r="AP346" i="11" s="1"/>
  <c r="AQ346" i="11" s="1"/>
  <c r="N346" i="11"/>
  <c r="AU346" i="11" s="1"/>
  <c r="L346" i="11"/>
  <c r="M346" i="11"/>
  <c r="AT346" i="11" s="1"/>
  <c r="O346" i="11"/>
  <c r="AV346" i="11" s="1"/>
  <c r="T60" i="13"/>
  <c r="E346" i="11" s="1"/>
  <c r="AY346" i="11" s="1"/>
  <c r="X59" i="13"/>
  <c r="F345" i="11" s="1"/>
  <c r="AX345" i="11" s="1"/>
  <c r="K345" i="11"/>
  <c r="AO345" i="11" s="1"/>
  <c r="AP345" i="11" s="1"/>
  <c r="AQ345" i="11" s="1"/>
  <c r="N345" i="11"/>
  <c r="AU345" i="11" s="1"/>
  <c r="L345" i="11"/>
  <c r="AR345" i="11" s="1"/>
  <c r="M345" i="11"/>
  <c r="AT345" i="11" s="1"/>
  <c r="O345" i="11"/>
  <c r="AV345" i="11" s="1"/>
  <c r="T59" i="13"/>
  <c r="E345" i="11" s="1"/>
  <c r="AY345" i="11" s="1"/>
  <c r="X58" i="13"/>
  <c r="F344" i="11" s="1"/>
  <c r="AX344" i="11" s="1"/>
  <c r="K344" i="11"/>
  <c r="AO344" i="11" s="1"/>
  <c r="AP344" i="11" s="1"/>
  <c r="AQ344" i="11" s="1"/>
  <c r="N344" i="11"/>
  <c r="AU344" i="11" s="1"/>
  <c r="L344" i="11"/>
  <c r="AS344" i="11" s="1"/>
  <c r="M344" i="11"/>
  <c r="AT344" i="11" s="1"/>
  <c r="O344" i="11"/>
  <c r="AV344" i="11" s="1"/>
  <c r="T58" i="13"/>
  <c r="E344" i="11"/>
  <c r="AY344" i="11" s="1"/>
  <c r="G38" i="13"/>
  <c r="G39" i="13"/>
  <c r="G40" i="13"/>
  <c r="G41" i="13"/>
  <c r="G42" i="13"/>
  <c r="G43" i="13"/>
  <c r="G44" i="13"/>
  <c r="G45" i="13"/>
  <c r="G46" i="13"/>
  <c r="G47" i="13"/>
  <c r="G48" i="13"/>
  <c r="G49" i="13"/>
  <c r="G50" i="13"/>
  <c r="G51" i="13"/>
  <c r="G52" i="13"/>
  <c r="G53" i="13"/>
  <c r="G54" i="13"/>
  <c r="G55" i="13"/>
  <c r="G56" i="13"/>
  <c r="G57" i="13"/>
  <c r="X57" i="13"/>
  <c r="F343" i="11" s="1"/>
  <c r="AX343" i="11" s="1"/>
  <c r="K343" i="11"/>
  <c r="AO343" i="11" s="1"/>
  <c r="AP343" i="11" s="1"/>
  <c r="AQ343" i="11" s="1"/>
  <c r="N343" i="11"/>
  <c r="AU343" i="11" s="1"/>
  <c r="L343" i="11"/>
  <c r="AR343" i="11" s="1"/>
  <c r="M343" i="11"/>
  <c r="AT343" i="11" s="1"/>
  <c r="O343" i="11"/>
  <c r="AV343" i="11" s="1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T57" i="13"/>
  <c r="E343" i="11" s="1"/>
  <c r="AY343" i="11" s="1"/>
  <c r="X56" i="13"/>
  <c r="F342" i="11" s="1"/>
  <c r="AX342" i="11" s="1"/>
  <c r="K342" i="11"/>
  <c r="AO342" i="11" s="1"/>
  <c r="AP342" i="11" s="1"/>
  <c r="AQ342" i="11" s="1"/>
  <c r="N342" i="11"/>
  <c r="AU342" i="11" s="1"/>
  <c r="L342" i="11"/>
  <c r="M342" i="11"/>
  <c r="AT342" i="11" s="1"/>
  <c r="O342" i="11"/>
  <c r="AV342" i="11" s="1"/>
  <c r="T56" i="13"/>
  <c r="E342" i="11"/>
  <c r="AY342" i="11" s="1"/>
  <c r="X55" i="13"/>
  <c r="F341" i="11"/>
  <c r="AX341" i="11" s="1"/>
  <c r="K341" i="11"/>
  <c r="AO341" i="11"/>
  <c r="AP341" i="11" s="1"/>
  <c r="AQ341" i="11" s="1"/>
  <c r="N341" i="11"/>
  <c r="AU341" i="11" s="1"/>
  <c r="L341" i="11"/>
  <c r="M341" i="11"/>
  <c r="AT341" i="11" s="1"/>
  <c r="O341" i="11"/>
  <c r="AV341" i="11" s="1"/>
  <c r="T55" i="13"/>
  <c r="E341" i="11" s="1"/>
  <c r="AY341" i="11" s="1"/>
  <c r="X54" i="13"/>
  <c r="F340" i="11" s="1"/>
  <c r="AX340" i="11" s="1"/>
  <c r="K340" i="11"/>
  <c r="AO340" i="11" s="1"/>
  <c r="AP340" i="11" s="1"/>
  <c r="AQ340" i="11" s="1"/>
  <c r="N340" i="11"/>
  <c r="AU340" i="11" s="1"/>
  <c r="L340" i="11"/>
  <c r="AR340" i="11" s="1"/>
  <c r="M340" i="11"/>
  <c r="AT340" i="11" s="1"/>
  <c r="O340" i="11"/>
  <c r="AV340" i="11" s="1"/>
  <c r="T54" i="13"/>
  <c r="E340" i="11" s="1"/>
  <c r="AY340" i="11" s="1"/>
  <c r="X53" i="13"/>
  <c r="F339" i="11" s="1"/>
  <c r="AX339" i="11" s="1"/>
  <c r="K339" i="11"/>
  <c r="AO339" i="11" s="1"/>
  <c r="AP339" i="11" s="1"/>
  <c r="AQ339" i="11" s="1"/>
  <c r="N339" i="11"/>
  <c r="AU339" i="11" s="1"/>
  <c r="L339" i="11"/>
  <c r="M339" i="11"/>
  <c r="AT339" i="11" s="1"/>
  <c r="O339" i="11"/>
  <c r="AV339" i="11" s="1"/>
  <c r="T53" i="13"/>
  <c r="E339" i="11" s="1"/>
  <c r="AY339" i="11" s="1"/>
  <c r="X52" i="13"/>
  <c r="F338" i="11"/>
  <c r="AX338" i="11" s="1"/>
  <c r="K338" i="11"/>
  <c r="AO338" i="11" s="1"/>
  <c r="AP338" i="11" s="1"/>
  <c r="AQ338" i="11" s="1"/>
  <c r="N338" i="11"/>
  <c r="AU338" i="11" s="1"/>
  <c r="L338" i="11"/>
  <c r="AS338" i="11" s="1"/>
  <c r="M338" i="11"/>
  <c r="AT338" i="11" s="1"/>
  <c r="O338" i="11"/>
  <c r="AV338" i="11" s="1"/>
  <c r="T52" i="13"/>
  <c r="E338" i="11" s="1"/>
  <c r="AY338" i="11" s="1"/>
  <c r="X51" i="13"/>
  <c r="F337" i="11" s="1"/>
  <c r="AX337" i="11" s="1"/>
  <c r="K337" i="11"/>
  <c r="AO337" i="11" s="1"/>
  <c r="AP337" i="11" s="1"/>
  <c r="AQ337" i="11" s="1"/>
  <c r="N337" i="11"/>
  <c r="AU337" i="11" s="1"/>
  <c r="L337" i="11"/>
  <c r="AS337" i="11" s="1"/>
  <c r="M337" i="11"/>
  <c r="AT337" i="11" s="1"/>
  <c r="O337" i="11"/>
  <c r="AV337" i="11" s="1"/>
  <c r="T51" i="13"/>
  <c r="E337" i="11"/>
  <c r="AY337" i="11" s="1"/>
  <c r="X50" i="13"/>
  <c r="F336" i="11"/>
  <c r="AX336" i="11" s="1"/>
  <c r="K336" i="11"/>
  <c r="AO336" i="11" s="1"/>
  <c r="AP336" i="11" s="1"/>
  <c r="AQ336" i="11" s="1"/>
  <c r="N336" i="11"/>
  <c r="AU336" i="11" s="1"/>
  <c r="L336" i="11"/>
  <c r="AR336" i="11" s="1"/>
  <c r="M336" i="11"/>
  <c r="AT336" i="11" s="1"/>
  <c r="O336" i="11"/>
  <c r="AV336" i="11" s="1"/>
  <c r="T50" i="13"/>
  <c r="E336" i="11" s="1"/>
  <c r="AY336" i="11" s="1"/>
  <c r="X49" i="13"/>
  <c r="F335" i="11" s="1"/>
  <c r="AX335" i="11" s="1"/>
  <c r="K335" i="11"/>
  <c r="AO335" i="11" s="1"/>
  <c r="AP335" i="11" s="1"/>
  <c r="AQ335" i="11" s="1"/>
  <c r="N335" i="11"/>
  <c r="AU335" i="11" s="1"/>
  <c r="L335" i="11"/>
  <c r="M335" i="11"/>
  <c r="AT335" i="11" s="1"/>
  <c r="O335" i="11"/>
  <c r="AV335" i="11" s="1"/>
  <c r="T49" i="13"/>
  <c r="E335" i="11"/>
  <c r="AY335" i="11" s="1"/>
  <c r="X48" i="13"/>
  <c r="F334" i="11" s="1"/>
  <c r="AX334" i="11" s="1"/>
  <c r="K334" i="11"/>
  <c r="AO334" i="11" s="1"/>
  <c r="AP334" i="11" s="1"/>
  <c r="AQ334" i="11" s="1"/>
  <c r="N334" i="11"/>
  <c r="AU334" i="11" s="1"/>
  <c r="L334" i="11"/>
  <c r="M334" i="11"/>
  <c r="AT334" i="11" s="1"/>
  <c r="O334" i="11"/>
  <c r="AV334" i="11" s="1"/>
  <c r="T48" i="13"/>
  <c r="E334" i="11" s="1"/>
  <c r="AY334" i="11" s="1"/>
  <c r="X47" i="13"/>
  <c r="F333" i="11" s="1"/>
  <c r="AX333" i="11" s="1"/>
  <c r="K333" i="11"/>
  <c r="AO333" i="11" s="1"/>
  <c r="AP333" i="11" s="1"/>
  <c r="AQ333" i="11" s="1"/>
  <c r="N333" i="11"/>
  <c r="AU333" i="11" s="1"/>
  <c r="L333" i="11"/>
  <c r="M333" i="11"/>
  <c r="AT333" i="11" s="1"/>
  <c r="O333" i="11"/>
  <c r="AV333" i="11" s="1"/>
  <c r="T47" i="13"/>
  <c r="E333" i="11" s="1"/>
  <c r="AY333" i="11" s="1"/>
  <c r="X46" i="13"/>
  <c r="F332" i="11" s="1"/>
  <c r="AX332" i="11" s="1"/>
  <c r="K332" i="11"/>
  <c r="AO332" i="11" s="1"/>
  <c r="AP332" i="11" s="1"/>
  <c r="AQ332" i="11" s="1"/>
  <c r="N332" i="11"/>
  <c r="AU332" i="11" s="1"/>
  <c r="L332" i="11"/>
  <c r="M332" i="11"/>
  <c r="AT332" i="11" s="1"/>
  <c r="O332" i="11"/>
  <c r="AV332" i="11" s="1"/>
  <c r="T46" i="13"/>
  <c r="E332" i="11" s="1"/>
  <c r="AY332" i="11" s="1"/>
  <c r="X45" i="13"/>
  <c r="F331" i="11" s="1"/>
  <c r="AX331" i="11" s="1"/>
  <c r="K331" i="11"/>
  <c r="AO331" i="11" s="1"/>
  <c r="AP331" i="11" s="1"/>
  <c r="AQ331" i="11" s="1"/>
  <c r="N331" i="11"/>
  <c r="AU331" i="11" s="1"/>
  <c r="L331" i="11"/>
  <c r="AS331" i="11" s="1"/>
  <c r="M331" i="11"/>
  <c r="AT331" i="11" s="1"/>
  <c r="O331" i="11"/>
  <c r="AV331" i="11" s="1"/>
  <c r="T45" i="13"/>
  <c r="E331" i="11" s="1"/>
  <c r="AY331" i="11" s="1"/>
  <c r="X44" i="13"/>
  <c r="F330" i="11"/>
  <c r="AX330" i="11" s="1"/>
  <c r="K330" i="11"/>
  <c r="AO330" i="11" s="1"/>
  <c r="AP330" i="11" s="1"/>
  <c r="AQ330" i="11" s="1"/>
  <c r="N330" i="11"/>
  <c r="AU330" i="11" s="1"/>
  <c r="L330" i="11"/>
  <c r="AS330" i="11" s="1"/>
  <c r="M330" i="11"/>
  <c r="AT330" i="11" s="1"/>
  <c r="O330" i="11"/>
  <c r="AV330" i="11" s="1"/>
  <c r="T44" i="13"/>
  <c r="E330" i="11"/>
  <c r="AY330" i="11" s="1"/>
  <c r="X43" i="13"/>
  <c r="F329" i="11" s="1"/>
  <c r="AX329" i="11" s="1"/>
  <c r="K329" i="11"/>
  <c r="AO329" i="11" s="1"/>
  <c r="AP329" i="11" s="1"/>
  <c r="AQ329" i="11" s="1"/>
  <c r="N329" i="11"/>
  <c r="AU329" i="11" s="1"/>
  <c r="L329" i="11"/>
  <c r="AS329" i="11" s="1"/>
  <c r="M329" i="11"/>
  <c r="AT329" i="11" s="1"/>
  <c r="O329" i="11"/>
  <c r="AV329" i="11" s="1"/>
  <c r="T43" i="13"/>
  <c r="E329" i="11"/>
  <c r="AY329" i="11" s="1"/>
  <c r="X42" i="13"/>
  <c r="F328" i="11"/>
  <c r="AX328" i="11" s="1"/>
  <c r="K328" i="11"/>
  <c r="AO328" i="11" s="1"/>
  <c r="AP328" i="11" s="1"/>
  <c r="AQ328" i="11" s="1"/>
  <c r="N328" i="11"/>
  <c r="AU328" i="11" s="1"/>
  <c r="L328" i="11"/>
  <c r="M328" i="11"/>
  <c r="AT328" i="11" s="1"/>
  <c r="O328" i="11"/>
  <c r="AV328" i="11" s="1"/>
  <c r="T42" i="13"/>
  <c r="E328" i="11" s="1"/>
  <c r="AY328" i="11" s="1"/>
  <c r="X41" i="13"/>
  <c r="F327" i="11" s="1"/>
  <c r="AX327" i="11" s="1"/>
  <c r="K327" i="11"/>
  <c r="AO327" i="11" s="1"/>
  <c r="AP327" i="11" s="1"/>
  <c r="AQ327" i="11" s="1"/>
  <c r="N327" i="11"/>
  <c r="AU327" i="11" s="1"/>
  <c r="L327" i="11"/>
  <c r="M327" i="11"/>
  <c r="AT327" i="11" s="1"/>
  <c r="O327" i="11"/>
  <c r="AV327" i="11" s="1"/>
  <c r="T41" i="13"/>
  <c r="E327" i="11"/>
  <c r="AY327" i="11" s="1"/>
  <c r="X40" i="13"/>
  <c r="F326" i="11" s="1"/>
  <c r="AX326" i="11" s="1"/>
  <c r="K326" i="11"/>
  <c r="AO326" i="11" s="1"/>
  <c r="AP326" i="11" s="1"/>
  <c r="AQ326" i="11" s="1"/>
  <c r="N326" i="11"/>
  <c r="AU326" i="11" s="1"/>
  <c r="L326" i="11"/>
  <c r="AR326" i="11" s="1"/>
  <c r="M326" i="11"/>
  <c r="AT326" i="11" s="1"/>
  <c r="O326" i="11"/>
  <c r="AV326" i="11" s="1"/>
  <c r="T40" i="13"/>
  <c r="E326" i="11" s="1"/>
  <c r="AY326" i="11" s="1"/>
  <c r="X39" i="13"/>
  <c r="F325" i="11" s="1"/>
  <c r="AX325" i="11" s="1"/>
  <c r="K325" i="11"/>
  <c r="AO325" i="11" s="1"/>
  <c r="AP325" i="11" s="1"/>
  <c r="AQ325" i="11" s="1"/>
  <c r="N325" i="11"/>
  <c r="AU325" i="11" s="1"/>
  <c r="L325" i="11"/>
  <c r="M325" i="11"/>
  <c r="AT325" i="11" s="1"/>
  <c r="O325" i="11"/>
  <c r="AV325" i="11" s="1"/>
  <c r="T39" i="13"/>
  <c r="E325" i="11" s="1"/>
  <c r="AY325" i="11" s="1"/>
  <c r="X38" i="13"/>
  <c r="F324" i="11" s="1"/>
  <c r="AX324" i="11" s="1"/>
  <c r="K324" i="11"/>
  <c r="AO324" i="11" s="1"/>
  <c r="AP324" i="11" s="1"/>
  <c r="AQ324" i="11" s="1"/>
  <c r="N324" i="11"/>
  <c r="AU324" i="11" s="1"/>
  <c r="L324" i="11"/>
  <c r="M324" i="11"/>
  <c r="AT324" i="11" s="1"/>
  <c r="O324" i="11"/>
  <c r="AV324" i="11" s="1"/>
  <c r="T38" i="13"/>
  <c r="E324" i="11"/>
  <c r="AY324" i="11" s="1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X37" i="13"/>
  <c r="F323" i="11" s="1"/>
  <c r="AX323" i="11" s="1"/>
  <c r="K323" i="11"/>
  <c r="AO323" i="11" s="1"/>
  <c r="AP323" i="11" s="1"/>
  <c r="AQ323" i="11" s="1"/>
  <c r="N323" i="11"/>
  <c r="AU323" i="11" s="1"/>
  <c r="L323" i="11"/>
  <c r="AS323" i="11" s="1"/>
  <c r="AR323" i="11"/>
  <c r="M323" i="11"/>
  <c r="AT323" i="11" s="1"/>
  <c r="O323" i="11"/>
  <c r="AV323" i="11" s="1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T37" i="13"/>
  <c r="E323" i="11"/>
  <c r="AY323" i="11" s="1"/>
  <c r="X36" i="13"/>
  <c r="F322" i="11"/>
  <c r="AX322" i="11" s="1"/>
  <c r="K322" i="11"/>
  <c r="AO322" i="11" s="1"/>
  <c r="AP322" i="11" s="1"/>
  <c r="AQ322" i="11" s="1"/>
  <c r="N322" i="11"/>
  <c r="AU322" i="11" s="1"/>
  <c r="L322" i="11"/>
  <c r="AS322" i="11" s="1"/>
  <c r="M322" i="11"/>
  <c r="AT322" i="11" s="1"/>
  <c r="O322" i="11"/>
  <c r="AV322" i="11" s="1"/>
  <c r="T36" i="13"/>
  <c r="E322" i="11" s="1"/>
  <c r="AY322" i="11" s="1"/>
  <c r="X35" i="13"/>
  <c r="F321" i="11" s="1"/>
  <c r="AX321" i="11" s="1"/>
  <c r="K321" i="11"/>
  <c r="AO321" i="11" s="1"/>
  <c r="AP321" i="11" s="1"/>
  <c r="AQ321" i="11" s="1"/>
  <c r="N321" i="11"/>
  <c r="AU321" i="11" s="1"/>
  <c r="L321" i="11"/>
  <c r="AR321" i="11" s="1"/>
  <c r="M321" i="11"/>
  <c r="AT321" i="11" s="1"/>
  <c r="O321" i="11"/>
  <c r="AV321" i="11"/>
  <c r="T35" i="13"/>
  <c r="E321" i="11" s="1"/>
  <c r="AY321" i="11" s="1"/>
  <c r="X34" i="13"/>
  <c r="F320" i="11" s="1"/>
  <c r="AX320" i="11" s="1"/>
  <c r="K320" i="11"/>
  <c r="AO320" i="11" s="1"/>
  <c r="AP320" i="11" s="1"/>
  <c r="AQ320" i="11" s="1"/>
  <c r="N320" i="11"/>
  <c r="AU320" i="11" s="1"/>
  <c r="L320" i="11"/>
  <c r="M320" i="11"/>
  <c r="AT320" i="11" s="1"/>
  <c r="O320" i="11"/>
  <c r="AV320" i="11" s="1"/>
  <c r="T34" i="13"/>
  <c r="E320" i="11" s="1"/>
  <c r="AY320" i="11" s="1"/>
  <c r="X33" i="13"/>
  <c r="F319" i="11" s="1"/>
  <c r="AX319" i="11" s="1"/>
  <c r="K319" i="11"/>
  <c r="AO319" i="11" s="1"/>
  <c r="AP319" i="11" s="1"/>
  <c r="AQ319" i="11" s="1"/>
  <c r="N319" i="11"/>
  <c r="AU319" i="11" s="1"/>
  <c r="L319" i="11"/>
  <c r="M319" i="11"/>
  <c r="AT319" i="11" s="1"/>
  <c r="O319" i="11"/>
  <c r="AV319" i="11" s="1"/>
  <c r="T33" i="13"/>
  <c r="E319" i="11" s="1"/>
  <c r="AY319" i="11" s="1"/>
  <c r="X32" i="13"/>
  <c r="F318" i="11" s="1"/>
  <c r="AX318" i="11" s="1"/>
  <c r="K318" i="11"/>
  <c r="AO318" i="11" s="1"/>
  <c r="AP318" i="11" s="1"/>
  <c r="AQ318" i="11" s="1"/>
  <c r="N318" i="11"/>
  <c r="AU318" i="11" s="1"/>
  <c r="L318" i="11"/>
  <c r="AS318" i="11" s="1"/>
  <c r="M318" i="11"/>
  <c r="AT318" i="11" s="1"/>
  <c r="O318" i="11"/>
  <c r="AV318" i="11" s="1"/>
  <c r="T32" i="13"/>
  <c r="E318" i="11" s="1"/>
  <c r="AY318" i="11" s="1"/>
  <c r="X31" i="13"/>
  <c r="F317" i="11"/>
  <c r="AX317" i="11" s="1"/>
  <c r="K317" i="11"/>
  <c r="AO317" i="11" s="1"/>
  <c r="AP317" i="11" s="1"/>
  <c r="AQ317" i="11" s="1"/>
  <c r="N317" i="11"/>
  <c r="AU317" i="11" s="1"/>
  <c r="L317" i="11"/>
  <c r="M317" i="11"/>
  <c r="AT317" i="11" s="1"/>
  <c r="O317" i="11"/>
  <c r="AV317" i="11" s="1"/>
  <c r="T31" i="13"/>
  <c r="E317" i="11" s="1"/>
  <c r="AY317" i="11" s="1"/>
  <c r="X30" i="13"/>
  <c r="F316" i="11" s="1"/>
  <c r="AX316" i="11" s="1"/>
  <c r="K316" i="11"/>
  <c r="AO316" i="11" s="1"/>
  <c r="AP316" i="11" s="1"/>
  <c r="AQ316" i="11" s="1"/>
  <c r="N316" i="11"/>
  <c r="AU316" i="11" s="1"/>
  <c r="L316" i="11"/>
  <c r="M316" i="11"/>
  <c r="AT316" i="11" s="1"/>
  <c r="O316" i="11"/>
  <c r="AV316" i="11" s="1"/>
  <c r="T30" i="13"/>
  <c r="E316" i="11"/>
  <c r="AY316" i="11" s="1"/>
  <c r="X29" i="13"/>
  <c r="F315" i="11"/>
  <c r="AX315" i="11" s="1"/>
  <c r="K315" i="11"/>
  <c r="AO315" i="11" s="1"/>
  <c r="AP315" i="11" s="1"/>
  <c r="AQ315" i="11" s="1"/>
  <c r="N315" i="11"/>
  <c r="AU315" i="11" s="1"/>
  <c r="L315" i="11"/>
  <c r="M315" i="11"/>
  <c r="AT315" i="11" s="1"/>
  <c r="O315" i="11"/>
  <c r="AV315" i="11" s="1"/>
  <c r="T29" i="13"/>
  <c r="E315" i="11" s="1"/>
  <c r="AY315" i="11" s="1"/>
  <c r="X28" i="13"/>
  <c r="F314" i="11" s="1"/>
  <c r="AX314" i="11" s="1"/>
  <c r="K314" i="11"/>
  <c r="AO314" i="11"/>
  <c r="AP314" i="11" s="1"/>
  <c r="AQ314" i="11" s="1"/>
  <c r="N314" i="11"/>
  <c r="AU314" i="11" s="1"/>
  <c r="L314" i="11"/>
  <c r="M314" i="11"/>
  <c r="AT314" i="11" s="1"/>
  <c r="O314" i="11"/>
  <c r="AV314" i="11" s="1"/>
  <c r="T28" i="13"/>
  <c r="E314" i="11" s="1"/>
  <c r="AY314" i="11" s="1"/>
  <c r="W18" i="26"/>
  <c r="F98" i="26"/>
  <c r="W98" i="26"/>
  <c r="F312" i="11" s="1"/>
  <c r="AX312" i="11" s="1"/>
  <c r="K312" i="11"/>
  <c r="AO312" i="11" s="1"/>
  <c r="AP312" i="11" s="1"/>
  <c r="AQ312" i="11" s="1"/>
  <c r="N312" i="11"/>
  <c r="AU312" i="11" s="1"/>
  <c r="L312" i="11"/>
  <c r="M312" i="11"/>
  <c r="AT312" i="11" s="1"/>
  <c r="O312" i="11"/>
  <c r="AV312" i="11" s="1"/>
  <c r="S18" i="26"/>
  <c r="B98" i="26"/>
  <c r="S98" i="26"/>
  <c r="E312" i="11"/>
  <c r="AY312" i="11" s="1"/>
  <c r="F78" i="26"/>
  <c r="F79" i="26"/>
  <c r="F80" i="26"/>
  <c r="F81" i="26"/>
  <c r="F82" i="26"/>
  <c r="F83" i="26"/>
  <c r="F84" i="26"/>
  <c r="F85" i="26"/>
  <c r="F86" i="26"/>
  <c r="F87" i="26"/>
  <c r="F88" i="26"/>
  <c r="F89" i="26"/>
  <c r="F90" i="26"/>
  <c r="F91" i="26"/>
  <c r="F92" i="26"/>
  <c r="F93" i="26"/>
  <c r="F94" i="26"/>
  <c r="F95" i="26"/>
  <c r="F96" i="26"/>
  <c r="F97" i="26"/>
  <c r="W97" i="26"/>
  <c r="F311" i="11" s="1"/>
  <c r="AX311" i="11" s="1"/>
  <c r="K311" i="11"/>
  <c r="AO311" i="11" s="1"/>
  <c r="AP311" i="11" s="1"/>
  <c r="AQ311" i="11" s="1"/>
  <c r="N311" i="11"/>
  <c r="AU311" i="11" s="1"/>
  <c r="L311" i="11"/>
  <c r="AR311" i="11" s="1"/>
  <c r="M311" i="11"/>
  <c r="AT311" i="11" s="1"/>
  <c r="O311" i="11"/>
  <c r="AV311" i="11" s="1"/>
  <c r="B78" i="26"/>
  <c r="B79" i="26"/>
  <c r="B80" i="26"/>
  <c r="B81" i="26"/>
  <c r="B82" i="26"/>
  <c r="B83" i="26"/>
  <c r="B84" i="26"/>
  <c r="B85" i="26"/>
  <c r="B86" i="26"/>
  <c r="B87" i="26"/>
  <c r="B88" i="26"/>
  <c r="B89" i="26"/>
  <c r="B90" i="26"/>
  <c r="B91" i="26"/>
  <c r="B92" i="26"/>
  <c r="B93" i="26"/>
  <c r="B94" i="26"/>
  <c r="B95" i="26"/>
  <c r="B96" i="26"/>
  <c r="B97" i="26"/>
  <c r="S97" i="26"/>
  <c r="E311" i="11" s="1"/>
  <c r="AY311" i="11" s="1"/>
  <c r="W96" i="26"/>
  <c r="F310" i="11" s="1"/>
  <c r="AX310" i="11" s="1"/>
  <c r="K310" i="11"/>
  <c r="AO310" i="11" s="1"/>
  <c r="AP310" i="11" s="1"/>
  <c r="AQ310" i="11" s="1"/>
  <c r="N310" i="11"/>
  <c r="AU310" i="11" s="1"/>
  <c r="L310" i="11"/>
  <c r="M310" i="11"/>
  <c r="AT310" i="11" s="1"/>
  <c r="O310" i="11"/>
  <c r="AV310" i="11" s="1"/>
  <c r="S96" i="26"/>
  <c r="E310" i="11"/>
  <c r="AY310" i="11" s="1"/>
  <c r="W95" i="26"/>
  <c r="F309" i="11" s="1"/>
  <c r="AX309" i="11" s="1"/>
  <c r="K309" i="11"/>
  <c r="AO309" i="11" s="1"/>
  <c r="AP309" i="11" s="1"/>
  <c r="AQ309" i="11" s="1"/>
  <c r="N309" i="11"/>
  <c r="AU309" i="11" s="1"/>
  <c r="L309" i="11"/>
  <c r="M309" i="11"/>
  <c r="AT309" i="11" s="1"/>
  <c r="O309" i="11"/>
  <c r="AV309" i="11" s="1"/>
  <c r="S95" i="26"/>
  <c r="E309" i="11" s="1"/>
  <c r="AY309" i="11" s="1"/>
  <c r="W94" i="26"/>
  <c r="F308" i="11" s="1"/>
  <c r="AX308" i="11" s="1"/>
  <c r="K308" i="11"/>
  <c r="AO308" i="11" s="1"/>
  <c r="AP308" i="11" s="1"/>
  <c r="AQ308" i="11" s="1"/>
  <c r="N308" i="11"/>
  <c r="AU308" i="11" s="1"/>
  <c r="L308" i="11"/>
  <c r="AS308" i="11" s="1"/>
  <c r="M308" i="11"/>
  <c r="AT308" i="11" s="1"/>
  <c r="O308" i="11"/>
  <c r="AV308" i="11" s="1"/>
  <c r="S94" i="26"/>
  <c r="E308" i="11" s="1"/>
  <c r="AY308" i="11" s="1"/>
  <c r="W93" i="26"/>
  <c r="F307" i="11" s="1"/>
  <c r="AX307" i="11" s="1"/>
  <c r="K307" i="11"/>
  <c r="AO307" i="11"/>
  <c r="AP307" i="11" s="1"/>
  <c r="AQ307" i="11" s="1"/>
  <c r="N307" i="11"/>
  <c r="AU307" i="11" s="1"/>
  <c r="L307" i="11"/>
  <c r="M307" i="11"/>
  <c r="AT307" i="11" s="1"/>
  <c r="O307" i="11"/>
  <c r="AV307" i="11" s="1"/>
  <c r="S93" i="26"/>
  <c r="E307" i="11" s="1"/>
  <c r="AY307" i="11" s="1"/>
  <c r="W92" i="26"/>
  <c r="F306" i="11"/>
  <c r="AX306" i="11" s="1"/>
  <c r="K306" i="11"/>
  <c r="AO306" i="11" s="1"/>
  <c r="AP306" i="11" s="1"/>
  <c r="AQ306" i="11" s="1"/>
  <c r="N306" i="11"/>
  <c r="AU306" i="11" s="1"/>
  <c r="L306" i="11"/>
  <c r="M306" i="11"/>
  <c r="AT306" i="11" s="1"/>
  <c r="O306" i="11"/>
  <c r="AV306" i="11" s="1"/>
  <c r="S92" i="26"/>
  <c r="E306" i="11" s="1"/>
  <c r="AY306" i="11" s="1"/>
  <c r="W91" i="26"/>
  <c r="F305" i="11" s="1"/>
  <c r="AX305" i="11" s="1"/>
  <c r="K305" i="11"/>
  <c r="AO305" i="11" s="1"/>
  <c r="AP305" i="11" s="1"/>
  <c r="AQ305" i="11" s="1"/>
  <c r="N305" i="11"/>
  <c r="AU305" i="11" s="1"/>
  <c r="L305" i="11"/>
  <c r="M305" i="11"/>
  <c r="AT305" i="11" s="1"/>
  <c r="O305" i="11"/>
  <c r="AV305" i="11" s="1"/>
  <c r="S91" i="26"/>
  <c r="E305" i="11"/>
  <c r="AY305" i="11" s="1"/>
  <c r="W90" i="26"/>
  <c r="F304" i="11"/>
  <c r="AX304" i="11" s="1"/>
  <c r="K304" i="11"/>
  <c r="AO304" i="11" s="1"/>
  <c r="AP304" i="11" s="1"/>
  <c r="AQ304" i="11" s="1"/>
  <c r="N304" i="11"/>
  <c r="AU304" i="11" s="1"/>
  <c r="L304" i="11"/>
  <c r="AR304" i="11" s="1"/>
  <c r="M304" i="11"/>
  <c r="AT304" i="11" s="1"/>
  <c r="O304" i="11"/>
  <c r="AV304" i="11" s="1"/>
  <c r="S90" i="26"/>
  <c r="E304" i="11" s="1"/>
  <c r="AY304" i="11" s="1"/>
  <c r="W89" i="26"/>
  <c r="F303" i="11" s="1"/>
  <c r="AX303" i="11" s="1"/>
  <c r="K303" i="11"/>
  <c r="AO303" i="11" s="1"/>
  <c r="AP303" i="11" s="1"/>
  <c r="AQ303" i="11" s="1"/>
  <c r="N303" i="11"/>
  <c r="AU303" i="11" s="1"/>
  <c r="L303" i="11"/>
  <c r="M303" i="11"/>
  <c r="AT303" i="11" s="1"/>
  <c r="O303" i="11"/>
  <c r="AV303" i="11" s="1"/>
  <c r="S89" i="26"/>
  <c r="E303" i="11"/>
  <c r="AY303" i="11" s="1"/>
  <c r="W88" i="26"/>
  <c r="F302" i="11" s="1"/>
  <c r="AX302" i="11" s="1"/>
  <c r="K302" i="11"/>
  <c r="AO302" i="11" s="1"/>
  <c r="AP302" i="11" s="1"/>
  <c r="AQ302" i="11" s="1"/>
  <c r="N302" i="11"/>
  <c r="AU302" i="11" s="1"/>
  <c r="L302" i="11"/>
  <c r="AS302" i="11" s="1"/>
  <c r="M302" i="11"/>
  <c r="AT302" i="11" s="1"/>
  <c r="O302" i="11"/>
  <c r="AV302" i="11" s="1"/>
  <c r="S88" i="26"/>
  <c r="E302" i="11" s="1"/>
  <c r="AY302" i="11" s="1"/>
  <c r="W87" i="26"/>
  <c r="F301" i="11" s="1"/>
  <c r="AX301" i="11" s="1"/>
  <c r="K301" i="11"/>
  <c r="AO301" i="11" s="1"/>
  <c r="AP301" i="11" s="1"/>
  <c r="AQ301" i="11" s="1"/>
  <c r="N301" i="11"/>
  <c r="AU301" i="11" s="1"/>
  <c r="L301" i="11"/>
  <c r="AR301" i="11" s="1"/>
  <c r="M301" i="11"/>
  <c r="AT301" i="11" s="1"/>
  <c r="O301" i="11"/>
  <c r="AV301" i="11" s="1"/>
  <c r="S87" i="26"/>
  <c r="E301" i="11" s="1"/>
  <c r="AY301" i="11" s="1"/>
  <c r="W86" i="26"/>
  <c r="F300" i="11" s="1"/>
  <c r="AX300" i="11" s="1"/>
  <c r="K300" i="11"/>
  <c r="AO300" i="11" s="1"/>
  <c r="AP300" i="11" s="1"/>
  <c r="AQ300" i="11" s="1"/>
  <c r="N300" i="11"/>
  <c r="AU300" i="11" s="1"/>
  <c r="L300" i="11"/>
  <c r="M300" i="11"/>
  <c r="AT300" i="11" s="1"/>
  <c r="O300" i="11"/>
  <c r="AV300" i="11" s="1"/>
  <c r="S86" i="26"/>
  <c r="E300" i="11" s="1"/>
  <c r="AY300" i="11" s="1"/>
  <c r="W85" i="26"/>
  <c r="F299" i="11" s="1"/>
  <c r="AX299" i="11" s="1"/>
  <c r="K299" i="11"/>
  <c r="AO299" i="11" s="1"/>
  <c r="AP299" i="11" s="1"/>
  <c r="AQ299" i="11" s="1"/>
  <c r="N299" i="11"/>
  <c r="AU299" i="11" s="1"/>
  <c r="L299" i="11"/>
  <c r="M299" i="11"/>
  <c r="AT299" i="11" s="1"/>
  <c r="O299" i="11"/>
  <c r="AV299" i="11" s="1"/>
  <c r="S85" i="26"/>
  <c r="E299" i="11" s="1"/>
  <c r="AY299" i="11" s="1"/>
  <c r="W84" i="26"/>
  <c r="F298" i="11"/>
  <c r="AX298" i="11" s="1"/>
  <c r="K298" i="11"/>
  <c r="AO298" i="11" s="1"/>
  <c r="AP298" i="11" s="1"/>
  <c r="AQ298" i="11" s="1"/>
  <c r="N298" i="11"/>
  <c r="AU298" i="11" s="1"/>
  <c r="L298" i="11"/>
  <c r="AS298" i="11" s="1"/>
  <c r="M298" i="11"/>
  <c r="AT298" i="11" s="1"/>
  <c r="O298" i="11"/>
  <c r="AV298" i="11" s="1"/>
  <c r="S84" i="26"/>
  <c r="E298" i="11" s="1"/>
  <c r="AY298" i="11" s="1"/>
  <c r="W83" i="26"/>
  <c r="K297" i="11"/>
  <c r="AO297" i="11" s="1"/>
  <c r="AP297" i="11" s="1"/>
  <c r="AQ297" i="11" s="1"/>
  <c r="N297" i="11"/>
  <c r="AU297" i="11" s="1"/>
  <c r="L297" i="11"/>
  <c r="M297" i="11"/>
  <c r="AT297" i="11" s="1"/>
  <c r="O297" i="11"/>
  <c r="AV297" i="11" s="1"/>
  <c r="S83" i="26"/>
  <c r="E297" i="11"/>
  <c r="AY297" i="11" s="1"/>
  <c r="W82" i="26"/>
  <c r="F296" i="11"/>
  <c r="AX296" i="11" s="1"/>
  <c r="K296" i="11"/>
  <c r="AO296" i="11" s="1"/>
  <c r="AP296" i="11" s="1"/>
  <c r="AQ296" i="11" s="1"/>
  <c r="N296" i="11"/>
  <c r="AU296" i="11" s="1"/>
  <c r="L296" i="11"/>
  <c r="M296" i="11"/>
  <c r="AT296" i="11" s="1"/>
  <c r="O296" i="11"/>
  <c r="AV296" i="11" s="1"/>
  <c r="S82" i="26"/>
  <c r="E296" i="11" s="1"/>
  <c r="AY296" i="11"/>
  <c r="W81" i="26"/>
  <c r="F295" i="11" s="1"/>
  <c r="AX295" i="11" s="1"/>
  <c r="K295" i="11"/>
  <c r="AO295" i="11" s="1"/>
  <c r="AP295" i="11" s="1"/>
  <c r="AQ295" i="11" s="1"/>
  <c r="N295" i="11"/>
  <c r="AU295" i="11" s="1"/>
  <c r="L295" i="11"/>
  <c r="M295" i="11"/>
  <c r="AT295" i="11" s="1"/>
  <c r="O295" i="11"/>
  <c r="AV295" i="11" s="1"/>
  <c r="S81" i="26"/>
  <c r="E295" i="11" s="1"/>
  <c r="AY295" i="11" s="1"/>
  <c r="W80" i="26"/>
  <c r="F294" i="11" s="1"/>
  <c r="AX294" i="11" s="1"/>
  <c r="K294" i="11"/>
  <c r="AO294" i="11" s="1"/>
  <c r="AP294" i="11" s="1"/>
  <c r="AQ294" i="11" s="1"/>
  <c r="N294" i="11"/>
  <c r="AU294" i="11" s="1"/>
  <c r="L294" i="11"/>
  <c r="AR294" i="11" s="1"/>
  <c r="M294" i="11"/>
  <c r="AT294" i="11" s="1"/>
  <c r="O294" i="11"/>
  <c r="AV294" i="11" s="1"/>
  <c r="S80" i="26"/>
  <c r="E294" i="11" s="1"/>
  <c r="AY294" i="11" s="1"/>
  <c r="W79" i="26"/>
  <c r="F293" i="11" s="1"/>
  <c r="AX293" i="11" s="1"/>
  <c r="K293" i="11"/>
  <c r="AO293" i="11" s="1"/>
  <c r="AP293" i="11" s="1"/>
  <c r="AQ293" i="11" s="1"/>
  <c r="N293" i="11"/>
  <c r="AU293" i="11" s="1"/>
  <c r="L293" i="11"/>
  <c r="M293" i="11"/>
  <c r="AT293" i="11" s="1"/>
  <c r="O293" i="11"/>
  <c r="AV293" i="11" s="1"/>
  <c r="S79" i="26"/>
  <c r="E293" i="11" s="1"/>
  <c r="AY293" i="11" s="1"/>
  <c r="W78" i="26"/>
  <c r="F292" i="11" s="1"/>
  <c r="AX292" i="11" s="1"/>
  <c r="K292" i="11"/>
  <c r="AO292" i="11" s="1"/>
  <c r="AP292" i="11" s="1"/>
  <c r="AQ292" i="11" s="1"/>
  <c r="N292" i="11"/>
  <c r="AU292" i="11" s="1"/>
  <c r="L292" i="11"/>
  <c r="M292" i="11"/>
  <c r="AT292" i="11" s="1"/>
  <c r="O292" i="11"/>
  <c r="AV292" i="11" s="1"/>
  <c r="S78" i="26"/>
  <c r="E292" i="11" s="1"/>
  <c r="AY292" i="11" s="1"/>
  <c r="F58" i="26"/>
  <c r="F59" i="26"/>
  <c r="F60" i="26"/>
  <c r="F61" i="26"/>
  <c r="F62" i="26"/>
  <c r="F63" i="26"/>
  <c r="F64" i="26"/>
  <c r="F65" i="26"/>
  <c r="F66" i="26"/>
  <c r="F67" i="26"/>
  <c r="F68" i="26"/>
  <c r="F69" i="26"/>
  <c r="F70" i="26"/>
  <c r="F71" i="26"/>
  <c r="F72" i="26"/>
  <c r="F73" i="26"/>
  <c r="F74" i="26"/>
  <c r="F75" i="26"/>
  <c r="F76" i="26"/>
  <c r="F77" i="26"/>
  <c r="W77" i="26"/>
  <c r="F291" i="11" s="1"/>
  <c r="AX291" i="11" s="1"/>
  <c r="K291" i="11"/>
  <c r="AO291" i="11" s="1"/>
  <c r="AP291" i="11" s="1"/>
  <c r="AQ291" i="11" s="1"/>
  <c r="N291" i="11"/>
  <c r="AU291" i="11" s="1"/>
  <c r="L291" i="11"/>
  <c r="M291" i="11"/>
  <c r="AT291" i="11" s="1"/>
  <c r="O291" i="11"/>
  <c r="AV291" i="11" s="1"/>
  <c r="B58" i="26"/>
  <c r="B59" i="26"/>
  <c r="B60" i="26"/>
  <c r="B61" i="26"/>
  <c r="B62" i="26"/>
  <c r="B63" i="26"/>
  <c r="B64" i="26"/>
  <c r="B65" i="26"/>
  <c r="B66" i="26"/>
  <c r="B67" i="26"/>
  <c r="B68" i="26"/>
  <c r="B69" i="26"/>
  <c r="B70" i="26"/>
  <c r="B71" i="26"/>
  <c r="B72" i="26"/>
  <c r="B73" i="26"/>
  <c r="B74" i="26"/>
  <c r="B75" i="26"/>
  <c r="B76" i="26"/>
  <c r="B77" i="26"/>
  <c r="S77" i="26"/>
  <c r="E291" i="11"/>
  <c r="AY291" i="11" s="1"/>
  <c r="W76" i="26"/>
  <c r="F290" i="11" s="1"/>
  <c r="AX290" i="11" s="1"/>
  <c r="K290" i="11"/>
  <c r="AO290" i="11" s="1"/>
  <c r="AP290" i="11" s="1"/>
  <c r="AQ290" i="11" s="1"/>
  <c r="N290" i="11"/>
  <c r="AU290" i="11" s="1"/>
  <c r="L290" i="11"/>
  <c r="M290" i="11"/>
  <c r="AT290" i="11" s="1"/>
  <c r="O290" i="11"/>
  <c r="AV290" i="11" s="1"/>
  <c r="S76" i="26"/>
  <c r="E290" i="11"/>
  <c r="AY290" i="11" s="1"/>
  <c r="W75" i="26"/>
  <c r="F289" i="11"/>
  <c r="AX289" i="11" s="1"/>
  <c r="K289" i="11"/>
  <c r="AO289" i="11" s="1"/>
  <c r="AP289" i="11" s="1"/>
  <c r="AQ289" i="11" s="1"/>
  <c r="N289" i="11"/>
  <c r="AU289" i="11" s="1"/>
  <c r="L289" i="11"/>
  <c r="M289" i="11"/>
  <c r="AT289" i="11" s="1"/>
  <c r="O289" i="11"/>
  <c r="AV289" i="11" s="1"/>
  <c r="S75" i="26"/>
  <c r="E289" i="11" s="1"/>
  <c r="AY289" i="11" s="1"/>
  <c r="W74" i="26"/>
  <c r="F288" i="11" s="1"/>
  <c r="AX288" i="11" s="1"/>
  <c r="K288" i="11"/>
  <c r="AO288" i="11" s="1"/>
  <c r="AP288" i="11" s="1"/>
  <c r="AQ288" i="11" s="1"/>
  <c r="N288" i="11"/>
  <c r="AU288" i="11" s="1"/>
  <c r="L288" i="11"/>
  <c r="M288" i="11"/>
  <c r="AT288" i="11" s="1"/>
  <c r="O288" i="11"/>
  <c r="AV288" i="11" s="1"/>
  <c r="S74" i="26"/>
  <c r="E288" i="11"/>
  <c r="AY288" i="11" s="1"/>
  <c r="W73" i="26"/>
  <c r="F287" i="11" s="1"/>
  <c r="AX287" i="11" s="1"/>
  <c r="K287" i="11"/>
  <c r="AO287" i="11" s="1"/>
  <c r="AP287" i="11" s="1"/>
  <c r="AQ287" i="11" s="1"/>
  <c r="N287" i="11"/>
  <c r="AU287" i="11" s="1"/>
  <c r="L287" i="11"/>
  <c r="M287" i="11"/>
  <c r="AT287" i="11" s="1"/>
  <c r="O287" i="11"/>
  <c r="AV287" i="11" s="1"/>
  <c r="S73" i="26"/>
  <c r="E287" i="11" s="1"/>
  <c r="AY287" i="11" s="1"/>
  <c r="W72" i="26"/>
  <c r="F286" i="11" s="1"/>
  <c r="AX286" i="11" s="1"/>
  <c r="K286" i="11"/>
  <c r="AO286" i="11" s="1"/>
  <c r="AP286" i="11" s="1"/>
  <c r="AQ286" i="11" s="1"/>
  <c r="N286" i="11"/>
  <c r="AU286" i="11" s="1"/>
  <c r="L286" i="11"/>
  <c r="AR286" i="11" s="1"/>
  <c r="M286" i="11"/>
  <c r="AT286" i="11" s="1"/>
  <c r="O286" i="11"/>
  <c r="AV286" i="11" s="1"/>
  <c r="S72" i="26"/>
  <c r="E286" i="11" s="1"/>
  <c r="AY286" i="11" s="1"/>
  <c r="W71" i="26"/>
  <c r="F285" i="11" s="1"/>
  <c r="AX285" i="11" s="1"/>
  <c r="K285" i="11"/>
  <c r="AO285" i="11" s="1"/>
  <c r="AP285" i="11" s="1"/>
  <c r="AQ285" i="11" s="1"/>
  <c r="N285" i="11"/>
  <c r="AU285" i="11" s="1"/>
  <c r="L285" i="11"/>
  <c r="M285" i="11"/>
  <c r="AT285" i="11" s="1"/>
  <c r="O285" i="11"/>
  <c r="AV285" i="11" s="1"/>
  <c r="S71" i="26"/>
  <c r="E285" i="11" s="1"/>
  <c r="AY285" i="11" s="1"/>
  <c r="W70" i="26"/>
  <c r="F284" i="11" s="1"/>
  <c r="AX284" i="11" s="1"/>
  <c r="K284" i="11"/>
  <c r="AO284" i="11" s="1"/>
  <c r="AP284" i="11" s="1"/>
  <c r="AQ284" i="11" s="1"/>
  <c r="N284" i="11"/>
  <c r="AU284" i="11" s="1"/>
  <c r="L284" i="11"/>
  <c r="M284" i="11"/>
  <c r="AT284" i="11" s="1"/>
  <c r="O284" i="11"/>
  <c r="AV284" i="11" s="1"/>
  <c r="S70" i="26"/>
  <c r="E284" i="11" s="1"/>
  <c r="AY284" i="11" s="1"/>
  <c r="W69" i="26"/>
  <c r="F283" i="11"/>
  <c r="AX283" i="11" s="1"/>
  <c r="K283" i="11"/>
  <c r="AO283" i="11" s="1"/>
  <c r="AP283" i="11" s="1"/>
  <c r="AQ283" i="11" s="1"/>
  <c r="N283" i="11"/>
  <c r="AU283" i="11" s="1"/>
  <c r="L283" i="11"/>
  <c r="AR283" i="11" s="1"/>
  <c r="M283" i="11"/>
  <c r="AT283" i="11" s="1"/>
  <c r="O283" i="11"/>
  <c r="AV283" i="11" s="1"/>
  <c r="AS283" i="11"/>
  <c r="S69" i="26"/>
  <c r="E283" i="11"/>
  <c r="AY283" i="11" s="1"/>
  <c r="W68" i="26"/>
  <c r="F282" i="11"/>
  <c r="AX282" i="11" s="1"/>
  <c r="K282" i="11"/>
  <c r="AO282" i="11" s="1"/>
  <c r="AP282" i="11" s="1"/>
  <c r="AQ282" i="11" s="1"/>
  <c r="N282" i="11"/>
  <c r="AU282" i="11" s="1"/>
  <c r="L282" i="11"/>
  <c r="M282" i="11"/>
  <c r="AT282" i="11" s="1"/>
  <c r="O282" i="11"/>
  <c r="AV282" i="11" s="1"/>
  <c r="S68" i="26"/>
  <c r="E282" i="11" s="1"/>
  <c r="AY282" i="11" s="1"/>
  <c r="W67" i="26"/>
  <c r="F281" i="11" s="1"/>
  <c r="AX281" i="11" s="1"/>
  <c r="K281" i="11"/>
  <c r="AO281" i="11" s="1"/>
  <c r="AP281" i="11" s="1"/>
  <c r="AQ281" i="11" s="1"/>
  <c r="N281" i="11"/>
  <c r="AU281" i="11" s="1"/>
  <c r="L281" i="11"/>
  <c r="M281" i="11"/>
  <c r="AT281" i="11" s="1"/>
  <c r="O281" i="11"/>
  <c r="AV281" i="11" s="1"/>
  <c r="S67" i="26"/>
  <c r="E281" i="11"/>
  <c r="AY281" i="11" s="1"/>
  <c r="W66" i="26"/>
  <c r="F280" i="11" s="1"/>
  <c r="AX280" i="11" s="1"/>
  <c r="K280" i="11"/>
  <c r="AO280" i="11" s="1"/>
  <c r="AP280" i="11" s="1"/>
  <c r="AQ280" i="11" s="1"/>
  <c r="N280" i="11"/>
  <c r="AU280" i="11" s="1"/>
  <c r="L280" i="11"/>
  <c r="M280" i="11"/>
  <c r="AT280" i="11" s="1"/>
  <c r="O280" i="11"/>
  <c r="AV280" i="11" s="1"/>
  <c r="S66" i="26"/>
  <c r="W65" i="26"/>
  <c r="F279" i="11" s="1"/>
  <c r="AX279" i="11" s="1"/>
  <c r="K279" i="11"/>
  <c r="AO279" i="11" s="1"/>
  <c r="AP279" i="11" s="1"/>
  <c r="AQ279" i="11" s="1"/>
  <c r="N279" i="11"/>
  <c r="AU279" i="11" s="1"/>
  <c r="L279" i="11"/>
  <c r="M279" i="11"/>
  <c r="AT279" i="11" s="1"/>
  <c r="O279" i="11"/>
  <c r="AV279" i="11" s="1"/>
  <c r="S65" i="26"/>
  <c r="E279" i="11" s="1"/>
  <c r="AY279" i="11" s="1"/>
  <c r="W64" i="26"/>
  <c r="F278" i="11" s="1"/>
  <c r="AX278" i="11" s="1"/>
  <c r="K278" i="11"/>
  <c r="AO278" i="11" s="1"/>
  <c r="AP278" i="11"/>
  <c r="AQ278" i="11" s="1"/>
  <c r="N278" i="11"/>
  <c r="AU278" i="11" s="1"/>
  <c r="L278" i="11"/>
  <c r="M278" i="11"/>
  <c r="AT278" i="11" s="1"/>
  <c r="O278" i="11"/>
  <c r="AV278" i="11" s="1"/>
  <c r="S64" i="26"/>
  <c r="E278" i="11" s="1"/>
  <c r="AY278" i="11" s="1"/>
  <c r="W63" i="26"/>
  <c r="F277" i="11"/>
  <c r="AX277" i="11" s="1"/>
  <c r="K277" i="11"/>
  <c r="AO277" i="11" s="1"/>
  <c r="AP277" i="11" s="1"/>
  <c r="AQ277" i="11" s="1"/>
  <c r="N277" i="11"/>
  <c r="AU277" i="11" s="1"/>
  <c r="L277" i="11"/>
  <c r="M277" i="11"/>
  <c r="AT277" i="11" s="1"/>
  <c r="O277" i="11"/>
  <c r="AV277" i="11" s="1"/>
  <c r="S63" i="26"/>
  <c r="E277" i="11" s="1"/>
  <c r="AY277" i="11" s="1"/>
  <c r="W62" i="26"/>
  <c r="K276" i="11"/>
  <c r="AO276" i="11" s="1"/>
  <c r="AP276" i="11" s="1"/>
  <c r="AQ276" i="11" s="1"/>
  <c r="N276" i="11"/>
  <c r="AU276" i="11" s="1"/>
  <c r="L276" i="11"/>
  <c r="AR276" i="11" s="1"/>
  <c r="M276" i="11"/>
  <c r="AT276" i="11" s="1"/>
  <c r="O276" i="11"/>
  <c r="AV276" i="11" s="1"/>
  <c r="S62" i="26"/>
  <c r="E276" i="11"/>
  <c r="AY276" i="11" s="1"/>
  <c r="W61" i="26"/>
  <c r="F275" i="11"/>
  <c r="AX275" i="11" s="1"/>
  <c r="K275" i="11"/>
  <c r="AO275" i="11" s="1"/>
  <c r="AP275" i="11" s="1"/>
  <c r="AQ275" i="11" s="1"/>
  <c r="N275" i="11"/>
  <c r="AU275" i="11" s="1"/>
  <c r="L275" i="11"/>
  <c r="AS275" i="11" s="1"/>
  <c r="M275" i="11"/>
  <c r="AT275" i="11" s="1"/>
  <c r="O275" i="11"/>
  <c r="AV275" i="11" s="1"/>
  <c r="S61" i="26"/>
  <c r="W60" i="26"/>
  <c r="F274" i="11" s="1"/>
  <c r="AX274" i="11" s="1"/>
  <c r="K274" i="11"/>
  <c r="AO274" i="11" s="1"/>
  <c r="AP274" i="11" s="1"/>
  <c r="AQ274" i="11" s="1"/>
  <c r="N274" i="11"/>
  <c r="AU274" i="11" s="1"/>
  <c r="L274" i="11"/>
  <c r="M274" i="11"/>
  <c r="AT274" i="11" s="1"/>
  <c r="O274" i="11"/>
  <c r="AV274" i="11" s="1"/>
  <c r="S60" i="26"/>
  <c r="E274" i="11"/>
  <c r="AY274" i="11" s="1"/>
  <c r="W59" i="26"/>
  <c r="F273" i="11" s="1"/>
  <c r="AX273" i="11" s="1"/>
  <c r="K273" i="11"/>
  <c r="AO273" i="11" s="1"/>
  <c r="AP273" i="11" s="1"/>
  <c r="AQ273" i="11" s="1"/>
  <c r="N273" i="11"/>
  <c r="AU273" i="11" s="1"/>
  <c r="L273" i="11"/>
  <c r="M273" i="11"/>
  <c r="AT273" i="11" s="1"/>
  <c r="O273" i="11"/>
  <c r="AV273" i="11" s="1"/>
  <c r="S59" i="26"/>
  <c r="E273" i="11" s="1"/>
  <c r="AY273" i="11" s="1"/>
  <c r="W58" i="26"/>
  <c r="F272" i="11" s="1"/>
  <c r="AX272" i="11" s="1"/>
  <c r="K272" i="11"/>
  <c r="AO272" i="11" s="1"/>
  <c r="AP272" i="11" s="1"/>
  <c r="AQ272" i="11" s="1"/>
  <c r="N272" i="11"/>
  <c r="AU272" i="11" s="1"/>
  <c r="L272" i="11"/>
  <c r="AS272" i="11" s="1"/>
  <c r="M272" i="11"/>
  <c r="AT272" i="11" s="1"/>
  <c r="O272" i="11"/>
  <c r="AV272" i="11" s="1"/>
  <c r="S58" i="26"/>
  <c r="E272" i="11" s="1"/>
  <c r="AY272" i="11" s="1"/>
  <c r="F38" i="26"/>
  <c r="F39" i="26"/>
  <c r="F40" i="26"/>
  <c r="F41" i="26"/>
  <c r="F42" i="26"/>
  <c r="F43" i="26"/>
  <c r="F44" i="26"/>
  <c r="F45" i="26"/>
  <c r="F46" i="26"/>
  <c r="F47" i="26"/>
  <c r="F48" i="26"/>
  <c r="F49" i="26"/>
  <c r="F50" i="26"/>
  <c r="F51" i="26"/>
  <c r="F52" i="26"/>
  <c r="F53" i="26"/>
  <c r="F54" i="26"/>
  <c r="F55" i="26"/>
  <c r="F56" i="26"/>
  <c r="F57" i="26"/>
  <c r="W57" i="26"/>
  <c r="F271" i="11"/>
  <c r="AX271" i="11" s="1"/>
  <c r="K271" i="11"/>
  <c r="AO271" i="11" s="1"/>
  <c r="AP271" i="11" s="1"/>
  <c r="AQ271" i="11" s="1"/>
  <c r="N271" i="11"/>
  <c r="AU271" i="11" s="1"/>
  <c r="L271" i="11"/>
  <c r="M271" i="11"/>
  <c r="AT271" i="11" s="1"/>
  <c r="O271" i="11"/>
  <c r="AV271" i="11" s="1"/>
  <c r="B38" i="26"/>
  <c r="B39" i="26"/>
  <c r="B40" i="26"/>
  <c r="B41" i="26"/>
  <c r="B42" i="26"/>
  <c r="B43" i="26"/>
  <c r="B44" i="26"/>
  <c r="B45" i="26"/>
  <c r="B46" i="26"/>
  <c r="B47" i="26"/>
  <c r="B48" i="26"/>
  <c r="B49" i="26"/>
  <c r="B50" i="26"/>
  <c r="B51" i="26"/>
  <c r="B52" i="26"/>
  <c r="B53" i="26"/>
  <c r="B54" i="26"/>
  <c r="B55" i="26"/>
  <c r="B56" i="26"/>
  <c r="B57" i="26"/>
  <c r="S57" i="26"/>
  <c r="E271" i="11" s="1"/>
  <c r="AY271" i="11" s="1"/>
  <c r="W56" i="26"/>
  <c r="F270" i="11" s="1"/>
  <c r="AX270" i="11" s="1"/>
  <c r="K270" i="11"/>
  <c r="AO270" i="11" s="1"/>
  <c r="AP270" i="11" s="1"/>
  <c r="AQ270" i="11" s="1"/>
  <c r="N270" i="11"/>
  <c r="AU270" i="11" s="1"/>
  <c r="L270" i="11"/>
  <c r="M270" i="11"/>
  <c r="AT270" i="11" s="1"/>
  <c r="O270" i="11"/>
  <c r="AV270" i="11"/>
  <c r="S56" i="26"/>
  <c r="E270" i="11" s="1"/>
  <c r="AY270" i="11" s="1"/>
  <c r="W55" i="26"/>
  <c r="F269" i="11" s="1"/>
  <c r="AX269" i="11" s="1"/>
  <c r="K269" i="11"/>
  <c r="AO269" i="11" s="1"/>
  <c r="AP269" i="11" s="1"/>
  <c r="AQ269" i="11" s="1"/>
  <c r="N269" i="11"/>
  <c r="AU269" i="11" s="1"/>
  <c r="L269" i="11"/>
  <c r="AS269" i="11" s="1"/>
  <c r="AR269" i="11"/>
  <c r="M269" i="11"/>
  <c r="AT269" i="11" s="1"/>
  <c r="O269" i="11"/>
  <c r="AV269" i="11" s="1"/>
  <c r="S55" i="26"/>
  <c r="E269" i="11" s="1"/>
  <c r="AY269" i="11" s="1"/>
  <c r="W54" i="26"/>
  <c r="F268" i="11" s="1"/>
  <c r="AX268" i="11" s="1"/>
  <c r="K268" i="11"/>
  <c r="AO268" i="11"/>
  <c r="AP268" i="11" s="1"/>
  <c r="AQ268" i="11" s="1"/>
  <c r="N268" i="11"/>
  <c r="AU268" i="11" s="1"/>
  <c r="L268" i="11"/>
  <c r="M268" i="11"/>
  <c r="AT268" i="11" s="1"/>
  <c r="O268" i="11"/>
  <c r="AV268" i="11" s="1"/>
  <c r="S54" i="26"/>
  <c r="E268" i="11" s="1"/>
  <c r="AY268" i="11" s="1"/>
  <c r="W53" i="26"/>
  <c r="F267" i="11" s="1"/>
  <c r="AX267" i="11" s="1"/>
  <c r="K267" i="11"/>
  <c r="AO267" i="11" s="1"/>
  <c r="AP267" i="11" s="1"/>
  <c r="AQ267" i="11" s="1"/>
  <c r="N267" i="11"/>
  <c r="AU267" i="11" s="1"/>
  <c r="L267" i="11"/>
  <c r="AS267" i="11" s="1"/>
  <c r="M267" i="11"/>
  <c r="AT267" i="11" s="1"/>
  <c r="O267" i="11"/>
  <c r="AV267" i="11" s="1"/>
  <c r="S53" i="26"/>
  <c r="E267" i="11"/>
  <c r="AY267" i="11" s="1"/>
  <c r="W52" i="26"/>
  <c r="F266" i="11" s="1"/>
  <c r="AX266" i="11" s="1"/>
  <c r="K266" i="11"/>
  <c r="AO266" i="11" s="1"/>
  <c r="AP266" i="11" s="1"/>
  <c r="AQ266" i="11" s="1"/>
  <c r="N266" i="11"/>
  <c r="AU266" i="11" s="1"/>
  <c r="L266" i="11"/>
  <c r="M266" i="11"/>
  <c r="AT266" i="11" s="1"/>
  <c r="O266" i="11"/>
  <c r="AV266" i="11" s="1"/>
  <c r="S52" i="26"/>
  <c r="E266" i="11" s="1"/>
  <c r="AY266" i="11" s="1"/>
  <c r="W51" i="26"/>
  <c r="F265" i="11" s="1"/>
  <c r="AX265" i="11" s="1"/>
  <c r="K265" i="11"/>
  <c r="AO265" i="11" s="1"/>
  <c r="AP265" i="11" s="1"/>
  <c r="AQ265" i="11" s="1"/>
  <c r="N265" i="11"/>
  <c r="AU265" i="11" s="1"/>
  <c r="L265" i="11"/>
  <c r="M265" i="11"/>
  <c r="AT265" i="11" s="1"/>
  <c r="O265" i="11"/>
  <c r="AV265" i="11" s="1"/>
  <c r="S51" i="26"/>
  <c r="E265" i="11" s="1"/>
  <c r="AY265" i="11" s="1"/>
  <c r="W50" i="26"/>
  <c r="F264" i="11"/>
  <c r="AX264" i="11" s="1"/>
  <c r="K264" i="11"/>
  <c r="AO264" i="11" s="1"/>
  <c r="AP264" i="11" s="1"/>
  <c r="AQ264" i="11" s="1"/>
  <c r="N264" i="11"/>
  <c r="AU264" i="11" s="1"/>
  <c r="L264" i="11"/>
  <c r="M264" i="11"/>
  <c r="AT264" i="11" s="1"/>
  <c r="O264" i="11"/>
  <c r="AV264" i="11" s="1"/>
  <c r="S50" i="26"/>
  <c r="E264" i="11" s="1"/>
  <c r="AY264" i="11" s="1"/>
  <c r="W49" i="26"/>
  <c r="F263" i="11" s="1"/>
  <c r="AX263" i="11" s="1"/>
  <c r="K263" i="11"/>
  <c r="AO263" i="11" s="1"/>
  <c r="AP263" i="11" s="1"/>
  <c r="AQ263" i="11" s="1"/>
  <c r="N263" i="11"/>
  <c r="AU263" i="11" s="1"/>
  <c r="L263" i="11"/>
  <c r="AR263" i="11" s="1"/>
  <c r="M263" i="11"/>
  <c r="AT263" i="11" s="1"/>
  <c r="O263" i="11"/>
  <c r="AV263" i="11" s="1"/>
  <c r="AS263" i="11"/>
  <c r="S49" i="26"/>
  <c r="E263" i="11" s="1"/>
  <c r="AY263" i="11" s="1"/>
  <c r="W48" i="26"/>
  <c r="F262" i="11" s="1"/>
  <c r="AX262" i="11" s="1"/>
  <c r="K262" i="11"/>
  <c r="AO262" i="11"/>
  <c r="AP262" i="11" s="1"/>
  <c r="AQ262" i="11" s="1"/>
  <c r="N262" i="11"/>
  <c r="AU262" i="11" s="1"/>
  <c r="L262" i="11"/>
  <c r="M262" i="11"/>
  <c r="AT262" i="11" s="1"/>
  <c r="O262" i="11"/>
  <c r="AV262" i="11" s="1"/>
  <c r="S48" i="26"/>
  <c r="E262" i="11" s="1"/>
  <c r="AY262" i="11" s="1"/>
  <c r="W47" i="26"/>
  <c r="F261" i="11" s="1"/>
  <c r="AX261" i="11" s="1"/>
  <c r="K261" i="11"/>
  <c r="AO261" i="11" s="1"/>
  <c r="AP261" i="11" s="1"/>
  <c r="AQ261" i="11" s="1"/>
  <c r="N261" i="11"/>
  <c r="AU261" i="11" s="1"/>
  <c r="L261" i="11"/>
  <c r="AS261" i="11" s="1"/>
  <c r="M261" i="11"/>
  <c r="AT261" i="11" s="1"/>
  <c r="O261" i="11"/>
  <c r="AV261" i="11" s="1"/>
  <c r="S47" i="26"/>
  <c r="E261" i="11" s="1"/>
  <c r="AY261" i="11" s="1"/>
  <c r="W46" i="26"/>
  <c r="F260" i="11" s="1"/>
  <c r="AX260" i="11" s="1"/>
  <c r="K260" i="11"/>
  <c r="AO260" i="11" s="1"/>
  <c r="AP260" i="11" s="1"/>
  <c r="AQ260" i="11" s="1"/>
  <c r="N260" i="11"/>
  <c r="AU260" i="11" s="1"/>
  <c r="L260" i="11"/>
  <c r="AR260" i="11" s="1"/>
  <c r="M260" i="11"/>
  <c r="AT260" i="11" s="1"/>
  <c r="O260" i="11"/>
  <c r="AV260" i="11" s="1"/>
  <c r="S46" i="26"/>
  <c r="E260" i="11" s="1"/>
  <c r="AY260" i="11" s="1"/>
  <c r="W45" i="26"/>
  <c r="F259" i="11" s="1"/>
  <c r="AX259" i="11" s="1"/>
  <c r="K259" i="11"/>
  <c r="AO259" i="11" s="1"/>
  <c r="AP259" i="11" s="1"/>
  <c r="AQ259" i="11" s="1"/>
  <c r="N259" i="11"/>
  <c r="AU259" i="11" s="1"/>
  <c r="L259" i="11"/>
  <c r="M259" i="11"/>
  <c r="AT259" i="11" s="1"/>
  <c r="O259" i="11"/>
  <c r="AV259" i="11" s="1"/>
  <c r="S45" i="26"/>
  <c r="E259" i="11" s="1"/>
  <c r="AY259" i="11" s="1"/>
  <c r="W44" i="26"/>
  <c r="F258" i="11"/>
  <c r="AX258" i="11" s="1"/>
  <c r="K258" i="11"/>
  <c r="AO258" i="11" s="1"/>
  <c r="AP258" i="11" s="1"/>
  <c r="AQ258" i="11" s="1"/>
  <c r="N258" i="11"/>
  <c r="AU258" i="11" s="1"/>
  <c r="L258" i="11"/>
  <c r="AR258" i="11" s="1"/>
  <c r="M258" i="11"/>
  <c r="AT258" i="11" s="1"/>
  <c r="O258" i="11"/>
  <c r="AV258" i="11" s="1"/>
  <c r="S44" i="26"/>
  <c r="E258" i="11" s="1"/>
  <c r="AY258" i="11" s="1"/>
  <c r="W43" i="26"/>
  <c r="F257" i="11" s="1"/>
  <c r="AX257" i="11" s="1"/>
  <c r="K257" i="11"/>
  <c r="AO257" i="11" s="1"/>
  <c r="AP257" i="11" s="1"/>
  <c r="AQ257" i="11" s="1"/>
  <c r="N257" i="11"/>
  <c r="AU257" i="11" s="1"/>
  <c r="L257" i="11"/>
  <c r="M257" i="11"/>
  <c r="AT257" i="11" s="1"/>
  <c r="O257" i="11"/>
  <c r="AV257" i="11" s="1"/>
  <c r="S43" i="26"/>
  <c r="E257" i="11"/>
  <c r="AY257" i="11" s="1"/>
  <c r="W42" i="26"/>
  <c r="F256" i="11"/>
  <c r="AX256" i="11" s="1"/>
  <c r="K256" i="11"/>
  <c r="AO256" i="11" s="1"/>
  <c r="AP256" i="11" s="1"/>
  <c r="AQ256" i="11" s="1"/>
  <c r="N256" i="11"/>
  <c r="AU256" i="11" s="1"/>
  <c r="L256" i="11"/>
  <c r="AR256" i="11" s="1"/>
  <c r="M256" i="11"/>
  <c r="AT256" i="11" s="1"/>
  <c r="O256" i="11"/>
  <c r="AV256" i="11" s="1"/>
  <c r="AS256" i="11"/>
  <c r="S42" i="26"/>
  <c r="E256" i="11"/>
  <c r="AY256" i="11" s="1"/>
  <c r="W41" i="26"/>
  <c r="F255" i="11" s="1"/>
  <c r="AX255" i="11" s="1"/>
  <c r="K255" i="11"/>
  <c r="AO255" i="11" s="1"/>
  <c r="AP255" i="11" s="1"/>
  <c r="AQ255" i="11" s="1"/>
  <c r="N255" i="11"/>
  <c r="AU255" i="11" s="1"/>
  <c r="L255" i="11"/>
  <c r="AS255" i="11" s="1"/>
  <c r="M255" i="11"/>
  <c r="AT255" i="11" s="1"/>
  <c r="O255" i="11"/>
  <c r="AV255" i="11" s="1"/>
  <c r="S41" i="26"/>
  <c r="E255" i="11" s="1"/>
  <c r="AY255" i="11" s="1"/>
  <c r="W40" i="26"/>
  <c r="F254" i="11" s="1"/>
  <c r="AX254" i="11" s="1"/>
  <c r="K254" i="11"/>
  <c r="AO254" i="11" s="1"/>
  <c r="AP254" i="11" s="1"/>
  <c r="AQ254" i="11" s="1"/>
  <c r="N254" i="11"/>
  <c r="AU254" i="11" s="1"/>
  <c r="L254" i="11"/>
  <c r="AR254" i="11" s="1"/>
  <c r="M254" i="11"/>
  <c r="AT254" i="11" s="1"/>
  <c r="O254" i="11"/>
  <c r="AV254" i="11" s="1"/>
  <c r="S40" i="26"/>
  <c r="E254" i="11"/>
  <c r="AY254" i="11" s="1"/>
  <c r="W39" i="26"/>
  <c r="F253" i="11" s="1"/>
  <c r="AX253" i="11" s="1"/>
  <c r="K253" i="11"/>
  <c r="AO253" i="11" s="1"/>
  <c r="AP253" i="11" s="1"/>
  <c r="AQ253" i="11" s="1"/>
  <c r="N253" i="11"/>
  <c r="AU253" i="11" s="1"/>
  <c r="L253" i="11"/>
  <c r="AS253" i="11" s="1"/>
  <c r="M253" i="11"/>
  <c r="AT253" i="11" s="1"/>
  <c r="O253" i="11"/>
  <c r="AV253" i="11" s="1"/>
  <c r="S39" i="26"/>
  <c r="E253" i="11" s="1"/>
  <c r="AY253" i="11" s="1"/>
  <c r="W38" i="26"/>
  <c r="F252" i="11" s="1"/>
  <c r="AX252" i="11" s="1"/>
  <c r="K252" i="11"/>
  <c r="AO252" i="11" s="1"/>
  <c r="AP252" i="11" s="1"/>
  <c r="AQ252" i="11" s="1"/>
  <c r="N252" i="11"/>
  <c r="AU252" i="11" s="1"/>
  <c r="L252" i="11"/>
  <c r="M252" i="11"/>
  <c r="AT252" i="11" s="1"/>
  <c r="O252" i="11"/>
  <c r="AV252" i="11" s="1"/>
  <c r="S38" i="26"/>
  <c r="E252" i="11" s="1"/>
  <c r="AY252" i="11" s="1"/>
  <c r="F18" i="26"/>
  <c r="F19" i="26"/>
  <c r="F20" i="26"/>
  <c r="F21" i="26"/>
  <c r="F22" i="26"/>
  <c r="F23" i="26"/>
  <c r="F24" i="26"/>
  <c r="F25" i="26"/>
  <c r="F26" i="26"/>
  <c r="F27" i="26"/>
  <c r="F28" i="26"/>
  <c r="F29" i="26"/>
  <c r="F30" i="26"/>
  <c r="F31" i="26"/>
  <c r="F32" i="26"/>
  <c r="F33" i="26"/>
  <c r="F34" i="26"/>
  <c r="F35" i="26"/>
  <c r="F36" i="26"/>
  <c r="F37" i="26"/>
  <c r="W37" i="26"/>
  <c r="F251" i="11" s="1"/>
  <c r="AX251" i="11" s="1"/>
  <c r="K251" i="11"/>
  <c r="AO251" i="11" s="1"/>
  <c r="AP251" i="11" s="1"/>
  <c r="AQ251" i="11" s="1"/>
  <c r="N251" i="11"/>
  <c r="AU251" i="11" s="1"/>
  <c r="L251" i="11"/>
  <c r="M251" i="11"/>
  <c r="AT251" i="11" s="1"/>
  <c r="O251" i="11"/>
  <c r="AV251" i="11" s="1"/>
  <c r="B18" i="26"/>
  <c r="B19" i="26"/>
  <c r="B20" i="26"/>
  <c r="B21" i="26"/>
  <c r="B22" i="26"/>
  <c r="B23" i="26"/>
  <c r="B24" i="26"/>
  <c r="B25" i="26"/>
  <c r="B26" i="26"/>
  <c r="B27" i="26"/>
  <c r="B28" i="26"/>
  <c r="B29" i="26"/>
  <c r="B30" i="26"/>
  <c r="B31" i="26"/>
  <c r="B32" i="26"/>
  <c r="B33" i="26"/>
  <c r="B34" i="26"/>
  <c r="B35" i="26"/>
  <c r="B36" i="26"/>
  <c r="B37" i="26"/>
  <c r="S37" i="26"/>
  <c r="E251" i="11" s="1"/>
  <c r="AY251" i="11" s="1"/>
  <c r="W36" i="26"/>
  <c r="CF36" i="26" s="1"/>
  <c r="F250" i="11"/>
  <c r="AX250" i="11" s="1"/>
  <c r="K250" i="11"/>
  <c r="AO250" i="11" s="1"/>
  <c r="AP250" i="11" s="1"/>
  <c r="AQ250" i="11" s="1"/>
  <c r="N250" i="11"/>
  <c r="AU250" i="11" s="1"/>
  <c r="L250" i="11"/>
  <c r="AR250" i="11" s="1"/>
  <c r="M250" i="11"/>
  <c r="AT250" i="11" s="1"/>
  <c r="O250" i="11"/>
  <c r="AV250" i="11" s="1"/>
  <c r="S36" i="26"/>
  <c r="E250" i="11"/>
  <c r="AY250" i="11" s="1"/>
  <c r="W35" i="26"/>
  <c r="K249" i="11"/>
  <c r="AO249" i="11" s="1"/>
  <c r="AP249" i="11" s="1"/>
  <c r="AQ249" i="11" s="1"/>
  <c r="N249" i="11"/>
  <c r="AU249" i="11" s="1"/>
  <c r="L249" i="11"/>
  <c r="M249" i="11"/>
  <c r="AT249" i="11" s="1"/>
  <c r="O249" i="11"/>
  <c r="AV249" i="11" s="1"/>
  <c r="S35" i="26"/>
  <c r="CE35" i="26" s="1"/>
  <c r="E249" i="11"/>
  <c r="AY249" i="11" s="1"/>
  <c r="W34" i="26"/>
  <c r="F248" i="11" s="1"/>
  <c r="AX248" i="11" s="1"/>
  <c r="K248" i="11"/>
  <c r="AO248" i="11" s="1"/>
  <c r="AP248" i="11" s="1"/>
  <c r="AQ248" i="11" s="1"/>
  <c r="N248" i="11"/>
  <c r="AU248" i="11" s="1"/>
  <c r="L248" i="11"/>
  <c r="M248" i="11"/>
  <c r="AT248" i="11" s="1"/>
  <c r="O248" i="11"/>
  <c r="AV248" i="11" s="1"/>
  <c r="S34" i="26"/>
  <c r="CE34" i="26" s="1"/>
  <c r="E248" i="11"/>
  <c r="AY248" i="11" s="1"/>
  <c r="W33" i="26"/>
  <c r="F247" i="11" s="1"/>
  <c r="AX247" i="11" s="1"/>
  <c r="K247" i="11"/>
  <c r="AO247" i="11" s="1"/>
  <c r="AP247" i="11" s="1"/>
  <c r="AQ247" i="11" s="1"/>
  <c r="N247" i="11"/>
  <c r="AU247" i="11" s="1"/>
  <c r="L247" i="11"/>
  <c r="M247" i="11"/>
  <c r="AT247" i="11" s="1"/>
  <c r="O247" i="11"/>
  <c r="AV247" i="11" s="1"/>
  <c r="S33" i="26"/>
  <c r="W32" i="26"/>
  <c r="F246" i="11" s="1"/>
  <c r="AX246" i="11" s="1"/>
  <c r="K246" i="11"/>
  <c r="AO246" i="11" s="1"/>
  <c r="AP246" i="11" s="1"/>
  <c r="AQ246" i="11" s="1"/>
  <c r="N246" i="11"/>
  <c r="AU246" i="11" s="1"/>
  <c r="L246" i="11"/>
  <c r="M246" i="11"/>
  <c r="AT246" i="11" s="1"/>
  <c r="O246" i="11"/>
  <c r="AV246" i="11" s="1"/>
  <c r="S32" i="26"/>
  <c r="E246" i="11"/>
  <c r="AY246" i="11" s="1"/>
  <c r="W31" i="26"/>
  <c r="F245" i="11" s="1"/>
  <c r="AX245" i="11" s="1"/>
  <c r="K245" i="11"/>
  <c r="AO245" i="11" s="1"/>
  <c r="AP245" i="11" s="1"/>
  <c r="AQ245" i="11" s="1"/>
  <c r="N245" i="11"/>
  <c r="AU245" i="11" s="1"/>
  <c r="L245" i="11"/>
  <c r="AR245" i="11" s="1"/>
  <c r="M245" i="11"/>
  <c r="AT245" i="11" s="1"/>
  <c r="O245" i="11"/>
  <c r="AV245" i="11" s="1"/>
  <c r="S31" i="26"/>
  <c r="E245" i="11" s="1"/>
  <c r="AY245" i="11" s="1"/>
  <c r="W30" i="26"/>
  <c r="F244" i="11" s="1"/>
  <c r="AX244" i="11" s="1"/>
  <c r="K244" i="11"/>
  <c r="AO244" i="11" s="1"/>
  <c r="AP244" i="11" s="1"/>
  <c r="AQ244" i="11" s="1"/>
  <c r="N244" i="11"/>
  <c r="AU244" i="11" s="1"/>
  <c r="L244" i="11"/>
  <c r="M244" i="11"/>
  <c r="AT244" i="11" s="1"/>
  <c r="O244" i="11"/>
  <c r="AV244" i="11" s="1"/>
  <c r="S30" i="26"/>
  <c r="E244" i="11" s="1"/>
  <c r="AY244" i="11" s="1"/>
  <c r="W29" i="26"/>
  <c r="F243" i="11"/>
  <c r="AX243" i="11" s="1"/>
  <c r="K243" i="11"/>
  <c r="AO243" i="11" s="1"/>
  <c r="AP243" i="11" s="1"/>
  <c r="AQ243" i="11" s="1"/>
  <c r="N243" i="11"/>
  <c r="AU243" i="11" s="1"/>
  <c r="L243" i="11"/>
  <c r="AS243" i="11" s="1"/>
  <c r="AR243" i="11"/>
  <c r="M243" i="11"/>
  <c r="AT243" i="11" s="1"/>
  <c r="O243" i="11"/>
  <c r="AV243" i="11" s="1"/>
  <c r="S29" i="26"/>
  <c r="E243" i="11"/>
  <c r="AY243" i="11" s="1"/>
  <c r="W28" i="26"/>
  <c r="K242" i="11"/>
  <c r="AO242" i="11" s="1"/>
  <c r="AP242" i="11" s="1"/>
  <c r="AQ242" i="11" s="1"/>
  <c r="N242" i="11"/>
  <c r="AU242" i="11" s="1"/>
  <c r="L242" i="11"/>
  <c r="M242" i="11"/>
  <c r="AT242" i="11" s="1"/>
  <c r="O242" i="11"/>
  <c r="AV242" i="11" s="1"/>
  <c r="S28" i="26"/>
  <c r="CE28" i="26" s="1"/>
  <c r="E242" i="11"/>
  <c r="AY242" i="11" s="1"/>
  <c r="W18" i="27"/>
  <c r="W95" i="27" s="1"/>
  <c r="F237" i="11" s="1"/>
  <c r="AX237" i="11" s="1"/>
  <c r="F98" i="27"/>
  <c r="K240" i="11"/>
  <c r="AO240" i="11" s="1"/>
  <c r="AP240" i="11" s="1"/>
  <c r="AQ240" i="11" s="1"/>
  <c r="N240" i="11"/>
  <c r="AU240" i="11" s="1"/>
  <c r="L240" i="11"/>
  <c r="M240" i="11"/>
  <c r="AT240" i="11" s="1"/>
  <c r="O240" i="11"/>
  <c r="AV240" i="11" s="1"/>
  <c r="S18" i="27"/>
  <c r="B98" i="27"/>
  <c r="S98" i="27"/>
  <c r="E240" i="11" s="1"/>
  <c r="AY240" i="11" s="1"/>
  <c r="F78" i="27"/>
  <c r="F79" i="27"/>
  <c r="F80" i="27"/>
  <c r="F81" i="27"/>
  <c r="F82" i="27"/>
  <c r="F83" i="27"/>
  <c r="F84" i="27"/>
  <c r="F85" i="27"/>
  <c r="F86" i="27"/>
  <c r="F87" i="27"/>
  <c r="F88" i="27"/>
  <c r="F89" i="27"/>
  <c r="F90" i="27"/>
  <c r="F91" i="27"/>
  <c r="F92" i="27"/>
  <c r="F93" i="27"/>
  <c r="F94" i="27"/>
  <c r="F95" i="27"/>
  <c r="F96" i="27"/>
  <c r="F97" i="27"/>
  <c r="K239" i="11"/>
  <c r="AO239" i="11" s="1"/>
  <c r="AP239" i="11" s="1"/>
  <c r="AQ239" i="11" s="1"/>
  <c r="N239" i="11"/>
  <c r="AU239" i="11" s="1"/>
  <c r="L239" i="11"/>
  <c r="M239" i="11"/>
  <c r="AT239" i="11" s="1"/>
  <c r="O239" i="11"/>
  <c r="AV239" i="11" s="1"/>
  <c r="B78" i="27"/>
  <c r="B79" i="27"/>
  <c r="B80" i="27"/>
  <c r="B81" i="27"/>
  <c r="B82" i="27"/>
  <c r="B83" i="27"/>
  <c r="B84" i="27"/>
  <c r="B85" i="27"/>
  <c r="B86" i="27"/>
  <c r="B87" i="27"/>
  <c r="B88" i="27"/>
  <c r="B89" i="27"/>
  <c r="B90" i="27"/>
  <c r="B91" i="27"/>
  <c r="B92" i="27"/>
  <c r="B93" i="27"/>
  <c r="B94" i="27"/>
  <c r="B95" i="27"/>
  <c r="B96" i="27"/>
  <c r="B97" i="27"/>
  <c r="S97" i="27"/>
  <c r="W96" i="27"/>
  <c r="F238" i="11" s="1"/>
  <c r="AX238" i="11" s="1"/>
  <c r="K238" i="11"/>
  <c r="AO238" i="11" s="1"/>
  <c r="AP238" i="11" s="1"/>
  <c r="AQ238" i="11" s="1"/>
  <c r="N238" i="11"/>
  <c r="AU238" i="11" s="1"/>
  <c r="L238" i="11"/>
  <c r="AR238" i="11" s="1"/>
  <c r="M238" i="11"/>
  <c r="AT238" i="11" s="1"/>
  <c r="O238" i="11"/>
  <c r="AV238" i="11" s="1"/>
  <c r="S96" i="27"/>
  <c r="E238" i="11"/>
  <c r="AY238" i="11" s="1"/>
  <c r="K237" i="11"/>
  <c r="AO237" i="11" s="1"/>
  <c r="AP237" i="11" s="1"/>
  <c r="AQ237" i="11" s="1"/>
  <c r="N237" i="11"/>
  <c r="AU237" i="11" s="1"/>
  <c r="L237" i="11"/>
  <c r="M237" i="11"/>
  <c r="AT237" i="11" s="1"/>
  <c r="O237" i="11"/>
  <c r="AV237" i="11" s="1"/>
  <c r="S95" i="27"/>
  <c r="E237" i="11" s="1"/>
  <c r="AY237" i="11" s="1"/>
  <c r="W94" i="27"/>
  <c r="F236" i="11" s="1"/>
  <c r="AX236" i="11" s="1"/>
  <c r="K236" i="11"/>
  <c r="AO236" i="11" s="1"/>
  <c r="AP236" i="11" s="1"/>
  <c r="AQ236" i="11" s="1"/>
  <c r="N236" i="11"/>
  <c r="AU236" i="11" s="1"/>
  <c r="L236" i="11"/>
  <c r="AS236" i="11" s="1"/>
  <c r="M236" i="11"/>
  <c r="AT236" i="11" s="1"/>
  <c r="O236" i="11"/>
  <c r="AV236" i="11" s="1"/>
  <c r="S94" i="27"/>
  <c r="E236" i="11"/>
  <c r="AY236" i="11" s="1"/>
  <c r="W93" i="27"/>
  <c r="F235" i="11" s="1"/>
  <c r="AX235" i="11" s="1"/>
  <c r="K235" i="11"/>
  <c r="AO235" i="11" s="1"/>
  <c r="AP235" i="11" s="1"/>
  <c r="AQ235" i="11" s="1"/>
  <c r="N235" i="11"/>
  <c r="AU235" i="11" s="1"/>
  <c r="L235" i="11"/>
  <c r="AS235" i="11" s="1"/>
  <c r="M235" i="11"/>
  <c r="AT235" i="11" s="1"/>
  <c r="O235" i="11"/>
  <c r="AV235" i="11" s="1"/>
  <c r="S93" i="27"/>
  <c r="E235" i="11" s="1"/>
  <c r="AY235" i="11" s="1"/>
  <c r="W92" i="27"/>
  <c r="F234" i="11"/>
  <c r="AX234" i="11" s="1"/>
  <c r="K234" i="11"/>
  <c r="AO234" i="11" s="1"/>
  <c r="AP234" i="11" s="1"/>
  <c r="AQ234" i="11" s="1"/>
  <c r="N234" i="11"/>
  <c r="AU234" i="11" s="1"/>
  <c r="L234" i="11"/>
  <c r="AS234" i="11" s="1"/>
  <c r="M234" i="11"/>
  <c r="AT234" i="11" s="1"/>
  <c r="O234" i="11"/>
  <c r="AV234" i="11" s="1"/>
  <c r="S92" i="27"/>
  <c r="E234" i="11" s="1"/>
  <c r="AY234" i="11" s="1"/>
  <c r="W91" i="27"/>
  <c r="CF91" i="27" s="1"/>
  <c r="K233" i="11"/>
  <c r="AO233" i="11" s="1"/>
  <c r="AP233" i="11" s="1"/>
  <c r="AQ233" i="11" s="1"/>
  <c r="N233" i="11"/>
  <c r="AU233" i="11" s="1"/>
  <c r="L233" i="11"/>
  <c r="M233" i="11"/>
  <c r="AT233" i="11" s="1"/>
  <c r="O233" i="11"/>
  <c r="AV233" i="11" s="1"/>
  <c r="S91" i="27"/>
  <c r="E233" i="11"/>
  <c r="AY233" i="11" s="1"/>
  <c r="W90" i="27"/>
  <c r="K232" i="11"/>
  <c r="AO232" i="11" s="1"/>
  <c r="AP232" i="11" s="1"/>
  <c r="AQ232" i="11" s="1"/>
  <c r="N232" i="11"/>
  <c r="AU232" i="11" s="1"/>
  <c r="L232" i="11"/>
  <c r="M232" i="11"/>
  <c r="AT232" i="11" s="1"/>
  <c r="O232" i="11"/>
  <c r="AV232" i="11" s="1"/>
  <c r="S90" i="27"/>
  <c r="E232" i="11"/>
  <c r="AY232" i="11" s="1"/>
  <c r="W89" i="27"/>
  <c r="F231" i="11"/>
  <c r="AX231" i="11" s="1"/>
  <c r="K231" i="11"/>
  <c r="AO231" i="11"/>
  <c r="AP231" i="11" s="1"/>
  <c r="AQ231" i="11" s="1"/>
  <c r="N231" i="11"/>
  <c r="AU231" i="11" s="1"/>
  <c r="L231" i="11"/>
  <c r="AR231" i="11" s="1"/>
  <c r="M231" i="11"/>
  <c r="AT231" i="11" s="1"/>
  <c r="O231" i="11"/>
  <c r="AV231" i="11" s="1"/>
  <c r="S89" i="27"/>
  <c r="E231" i="11"/>
  <c r="AY231" i="11" s="1"/>
  <c r="W88" i="27"/>
  <c r="F230" i="11"/>
  <c r="AX230" i="11" s="1"/>
  <c r="K230" i="11"/>
  <c r="AO230" i="11" s="1"/>
  <c r="AP230" i="11" s="1"/>
  <c r="AQ230" i="11" s="1"/>
  <c r="N230" i="11"/>
  <c r="AU230" i="11" s="1"/>
  <c r="L230" i="11"/>
  <c r="AR230" i="11" s="1"/>
  <c r="M230" i="11"/>
  <c r="AT230" i="11" s="1"/>
  <c r="O230" i="11"/>
  <c r="AV230" i="11" s="1"/>
  <c r="S88" i="27"/>
  <c r="E230" i="11" s="1"/>
  <c r="AY230" i="11" s="1"/>
  <c r="W87" i="27"/>
  <c r="F229" i="11" s="1"/>
  <c r="AX229" i="11" s="1"/>
  <c r="K229" i="11"/>
  <c r="AO229" i="11" s="1"/>
  <c r="AP229" i="11" s="1"/>
  <c r="AQ229" i="11" s="1"/>
  <c r="N229" i="11"/>
  <c r="AU229" i="11" s="1"/>
  <c r="L229" i="11"/>
  <c r="M229" i="11"/>
  <c r="AT229" i="11" s="1"/>
  <c r="O229" i="11"/>
  <c r="AV229" i="11" s="1"/>
  <c r="S87" i="27"/>
  <c r="E229" i="11"/>
  <c r="AY229" i="11" s="1"/>
  <c r="W86" i="27"/>
  <c r="F228" i="11" s="1"/>
  <c r="AX228" i="11" s="1"/>
  <c r="K228" i="11"/>
  <c r="AO228" i="11" s="1"/>
  <c r="AP228" i="11" s="1"/>
  <c r="AQ228" i="11" s="1"/>
  <c r="N228" i="11"/>
  <c r="AU228" i="11" s="1"/>
  <c r="L228" i="11"/>
  <c r="AS228" i="11" s="1"/>
  <c r="M228" i="11"/>
  <c r="AT228" i="11" s="1"/>
  <c r="O228" i="11"/>
  <c r="AV228" i="11" s="1"/>
  <c r="S86" i="27"/>
  <c r="E228" i="11" s="1"/>
  <c r="AY228" i="11" s="1"/>
  <c r="W85" i="27"/>
  <c r="F227" i="11"/>
  <c r="AX227" i="11" s="1"/>
  <c r="K227" i="11"/>
  <c r="AO227" i="11" s="1"/>
  <c r="AP227" i="11" s="1"/>
  <c r="AQ227" i="11" s="1"/>
  <c r="N227" i="11"/>
  <c r="AU227" i="11" s="1"/>
  <c r="L227" i="11"/>
  <c r="AS227" i="11" s="1"/>
  <c r="M227" i="11"/>
  <c r="AT227" i="11" s="1"/>
  <c r="O227" i="11"/>
  <c r="AV227" i="11" s="1"/>
  <c r="S85" i="27"/>
  <c r="E227" i="11" s="1"/>
  <c r="AY227" i="11" s="1"/>
  <c r="W84" i="27"/>
  <c r="CF84" i="27" s="1"/>
  <c r="F226" i="11"/>
  <c r="AX226" i="11" s="1"/>
  <c r="K226" i="11"/>
  <c r="AO226" i="11" s="1"/>
  <c r="AP226" i="11" s="1"/>
  <c r="AQ226" i="11" s="1"/>
  <c r="N226" i="11"/>
  <c r="AU226" i="11" s="1"/>
  <c r="L226" i="11"/>
  <c r="M226" i="11"/>
  <c r="AT226" i="11" s="1"/>
  <c r="O226" i="11"/>
  <c r="AV226" i="11" s="1"/>
  <c r="S84" i="27"/>
  <c r="E226" i="11"/>
  <c r="AY226" i="11" s="1"/>
  <c r="W83" i="27"/>
  <c r="K225" i="11"/>
  <c r="AO225" i="11" s="1"/>
  <c r="AP225" i="11" s="1"/>
  <c r="AQ225" i="11" s="1"/>
  <c r="N225" i="11"/>
  <c r="AU225" i="11" s="1"/>
  <c r="L225" i="11"/>
  <c r="M225" i="11"/>
  <c r="AT225" i="11" s="1"/>
  <c r="O225" i="11"/>
  <c r="AV225" i="11" s="1"/>
  <c r="S83" i="27"/>
  <c r="CE83" i="27" s="1"/>
  <c r="E225" i="11"/>
  <c r="AY225" i="11" s="1"/>
  <c r="W82" i="27"/>
  <c r="F224" i="11"/>
  <c r="AX224" i="11" s="1"/>
  <c r="K224" i="11"/>
  <c r="AO224" i="11" s="1"/>
  <c r="AP224" i="11" s="1"/>
  <c r="AQ224" i="11" s="1"/>
  <c r="N224" i="11"/>
  <c r="AU224" i="11" s="1"/>
  <c r="L224" i="11"/>
  <c r="AS224" i="11" s="1"/>
  <c r="M224" i="11"/>
  <c r="AT224" i="11" s="1"/>
  <c r="O224" i="11"/>
  <c r="AV224" i="11" s="1"/>
  <c r="S82" i="27"/>
  <c r="W81" i="27"/>
  <c r="F223" i="11" s="1"/>
  <c r="AX223" i="11" s="1"/>
  <c r="K223" i="11"/>
  <c r="AO223" i="11" s="1"/>
  <c r="AP223" i="11" s="1"/>
  <c r="AQ223" i="11" s="1"/>
  <c r="N223" i="11"/>
  <c r="AU223" i="11" s="1"/>
  <c r="L223" i="11"/>
  <c r="AR223" i="11" s="1"/>
  <c r="M223" i="11"/>
  <c r="AT223" i="11" s="1"/>
  <c r="O223" i="11"/>
  <c r="AV223" i="11" s="1"/>
  <c r="S81" i="27"/>
  <c r="E223" i="11"/>
  <c r="AY223" i="11" s="1"/>
  <c r="W80" i="27"/>
  <c r="F222" i="11"/>
  <c r="AX222" i="11" s="1"/>
  <c r="K222" i="11"/>
  <c r="AO222" i="11" s="1"/>
  <c r="AP222" i="11" s="1"/>
  <c r="AQ222" i="11" s="1"/>
  <c r="N222" i="11"/>
  <c r="AU222" i="11" s="1"/>
  <c r="L222" i="11"/>
  <c r="AS222" i="11" s="1"/>
  <c r="M222" i="11"/>
  <c r="AT222" i="11" s="1"/>
  <c r="O222" i="11"/>
  <c r="AV222" i="11" s="1"/>
  <c r="S80" i="27"/>
  <c r="E222" i="11" s="1"/>
  <c r="AY222" i="11" s="1"/>
  <c r="W79" i="27"/>
  <c r="F221" i="11" s="1"/>
  <c r="AX221" i="11" s="1"/>
  <c r="K221" i="11"/>
  <c r="AO221" i="11" s="1"/>
  <c r="AP221" i="11" s="1"/>
  <c r="AQ221" i="11" s="1"/>
  <c r="N221" i="11"/>
  <c r="AU221" i="11" s="1"/>
  <c r="L221" i="11"/>
  <c r="AR221" i="11" s="1"/>
  <c r="M221" i="11"/>
  <c r="AT221" i="11" s="1"/>
  <c r="O221" i="11"/>
  <c r="AV221" i="11" s="1"/>
  <c r="S79" i="27"/>
  <c r="E221" i="11"/>
  <c r="AY221" i="11" s="1"/>
  <c r="W78" i="27"/>
  <c r="F220" i="11" s="1"/>
  <c r="AX220" i="11" s="1"/>
  <c r="K220" i="11"/>
  <c r="AO220" i="11" s="1"/>
  <c r="AP220" i="11" s="1"/>
  <c r="AQ220" i="11" s="1"/>
  <c r="N220" i="11"/>
  <c r="AU220" i="11" s="1"/>
  <c r="L220" i="11"/>
  <c r="AS220" i="11" s="1"/>
  <c r="M220" i="11"/>
  <c r="AT220" i="11" s="1"/>
  <c r="O220" i="11"/>
  <c r="AV220" i="11" s="1"/>
  <c r="S78" i="27"/>
  <c r="E220" i="11" s="1"/>
  <c r="AY220" i="11" s="1"/>
  <c r="F58" i="27"/>
  <c r="F59" i="27"/>
  <c r="F60" i="27"/>
  <c r="F61" i="27"/>
  <c r="F62" i="27"/>
  <c r="F63" i="27"/>
  <c r="F64" i="27"/>
  <c r="F65" i="27"/>
  <c r="F66" i="27"/>
  <c r="F67" i="27"/>
  <c r="F68" i="27"/>
  <c r="F69" i="27"/>
  <c r="F70" i="27"/>
  <c r="F71" i="27"/>
  <c r="F72" i="27"/>
  <c r="F73" i="27"/>
  <c r="F74" i="27"/>
  <c r="F75" i="27"/>
  <c r="F76" i="27"/>
  <c r="F77" i="27"/>
  <c r="W77" i="27"/>
  <c r="F219" i="11" s="1"/>
  <c r="AX219" i="11" s="1"/>
  <c r="K219" i="11"/>
  <c r="AO219" i="11" s="1"/>
  <c r="AP219" i="11" s="1"/>
  <c r="AQ219" i="11" s="1"/>
  <c r="N219" i="11"/>
  <c r="AU219" i="11" s="1"/>
  <c r="L219" i="11"/>
  <c r="M219" i="11"/>
  <c r="AT219" i="11" s="1"/>
  <c r="O219" i="11"/>
  <c r="AV219" i="11" s="1"/>
  <c r="B58" i="27"/>
  <c r="B59" i="27"/>
  <c r="B60" i="27"/>
  <c r="B61" i="27"/>
  <c r="B62" i="27"/>
  <c r="B63" i="27"/>
  <c r="B64" i="27"/>
  <c r="B65" i="27"/>
  <c r="B66" i="27"/>
  <c r="B67" i="27"/>
  <c r="B68" i="27"/>
  <c r="B69" i="27"/>
  <c r="B70" i="27"/>
  <c r="B71" i="27"/>
  <c r="B72" i="27"/>
  <c r="B73" i="27"/>
  <c r="B74" i="27"/>
  <c r="B75" i="27"/>
  <c r="B76" i="27"/>
  <c r="B77" i="27"/>
  <c r="S77" i="27"/>
  <c r="E219" i="11" s="1"/>
  <c r="AY219" i="11" s="1"/>
  <c r="W76" i="27"/>
  <c r="F218" i="11"/>
  <c r="AX218" i="11" s="1"/>
  <c r="K218" i="11"/>
  <c r="AO218" i="11" s="1"/>
  <c r="AP218" i="11" s="1"/>
  <c r="AQ218" i="11" s="1"/>
  <c r="N218" i="11"/>
  <c r="AU218" i="11" s="1"/>
  <c r="L218" i="11"/>
  <c r="M218" i="11"/>
  <c r="AT218" i="11" s="1"/>
  <c r="O218" i="11"/>
  <c r="AV218" i="11" s="1"/>
  <c r="S76" i="27"/>
  <c r="E218" i="11"/>
  <c r="AY218" i="11" s="1"/>
  <c r="W75" i="27"/>
  <c r="K217" i="11"/>
  <c r="AO217" i="11" s="1"/>
  <c r="AP217" i="11" s="1"/>
  <c r="AQ217" i="11" s="1"/>
  <c r="N217" i="11"/>
  <c r="AU217" i="11" s="1"/>
  <c r="L217" i="11"/>
  <c r="M217" i="11"/>
  <c r="AT217" i="11" s="1"/>
  <c r="O217" i="11"/>
  <c r="AV217" i="11" s="1"/>
  <c r="S75" i="27"/>
  <c r="CE75" i="27" s="1"/>
  <c r="W74" i="27"/>
  <c r="F216" i="11"/>
  <c r="AX216" i="11" s="1"/>
  <c r="K216" i="11"/>
  <c r="AO216" i="11" s="1"/>
  <c r="AP216" i="11" s="1"/>
  <c r="AQ216" i="11" s="1"/>
  <c r="N216" i="11"/>
  <c r="AU216" i="11" s="1"/>
  <c r="L216" i="11"/>
  <c r="AS216" i="11" s="1"/>
  <c r="M216" i="11"/>
  <c r="AT216" i="11" s="1"/>
  <c r="O216" i="11"/>
  <c r="AV216" i="11"/>
  <c r="S74" i="27"/>
  <c r="E216" i="11"/>
  <c r="AY216" i="11" s="1"/>
  <c r="W73" i="27"/>
  <c r="F215" i="11"/>
  <c r="AX215" i="11" s="1"/>
  <c r="K215" i="11"/>
  <c r="AO215" i="11" s="1"/>
  <c r="AP215" i="11" s="1"/>
  <c r="AQ215" i="11" s="1"/>
  <c r="N215" i="11"/>
  <c r="AU215" i="11" s="1"/>
  <c r="L215" i="11"/>
  <c r="AS215" i="11" s="1"/>
  <c r="AR215" i="11"/>
  <c r="M215" i="11"/>
  <c r="AT215" i="11" s="1"/>
  <c r="O215" i="11"/>
  <c r="AV215" i="11" s="1"/>
  <c r="S73" i="27"/>
  <c r="E215" i="11"/>
  <c r="AY215" i="11" s="1"/>
  <c r="W72" i="27"/>
  <c r="F214" i="11"/>
  <c r="AX214" i="11"/>
  <c r="K214" i="11"/>
  <c r="AO214" i="11" s="1"/>
  <c r="AP214" i="11" s="1"/>
  <c r="AQ214" i="11" s="1"/>
  <c r="N214" i="11"/>
  <c r="AU214" i="11" s="1"/>
  <c r="L214" i="11"/>
  <c r="M214" i="11"/>
  <c r="AT214" i="11" s="1"/>
  <c r="O214" i="11"/>
  <c r="AV214" i="11" s="1"/>
  <c r="S72" i="27"/>
  <c r="E214" i="11"/>
  <c r="AY214" i="11" s="1"/>
  <c r="W71" i="27"/>
  <c r="F213" i="11" s="1"/>
  <c r="AX213" i="11" s="1"/>
  <c r="K213" i="11"/>
  <c r="AO213" i="11" s="1"/>
  <c r="AP213" i="11" s="1"/>
  <c r="AQ213" i="11" s="1"/>
  <c r="N213" i="11"/>
  <c r="AU213" i="11" s="1"/>
  <c r="L213" i="11"/>
  <c r="AR213" i="11" s="1"/>
  <c r="M213" i="11"/>
  <c r="AT213" i="11" s="1"/>
  <c r="O213" i="11"/>
  <c r="AV213" i="11" s="1"/>
  <c r="AS213" i="11"/>
  <c r="S71" i="27"/>
  <c r="W70" i="27"/>
  <c r="F212" i="11" s="1"/>
  <c r="AX212" i="11" s="1"/>
  <c r="K212" i="11"/>
  <c r="AO212" i="11" s="1"/>
  <c r="AP212" i="11" s="1"/>
  <c r="AQ212" i="11" s="1"/>
  <c r="N212" i="11"/>
  <c r="AU212" i="11" s="1"/>
  <c r="L212" i="11"/>
  <c r="AS212" i="11" s="1"/>
  <c r="M212" i="11"/>
  <c r="AT212" i="11" s="1"/>
  <c r="O212" i="11"/>
  <c r="AV212" i="11" s="1"/>
  <c r="S70" i="27"/>
  <c r="E212" i="11"/>
  <c r="AY212" i="11" s="1"/>
  <c r="W69" i="27"/>
  <c r="F211" i="11"/>
  <c r="AX211" i="11" s="1"/>
  <c r="K211" i="11"/>
  <c r="AO211" i="11" s="1"/>
  <c r="AP211" i="11" s="1"/>
  <c r="AQ211" i="11" s="1"/>
  <c r="N211" i="11"/>
  <c r="AU211" i="11" s="1"/>
  <c r="L211" i="11"/>
  <c r="AR211" i="11" s="1"/>
  <c r="M211" i="11"/>
  <c r="AT211" i="11" s="1"/>
  <c r="O211" i="11"/>
  <c r="AV211" i="11" s="1"/>
  <c r="AS211" i="11"/>
  <c r="S69" i="27"/>
  <c r="E211" i="11"/>
  <c r="AY211" i="11" s="1"/>
  <c r="W68" i="27"/>
  <c r="F210" i="11" s="1"/>
  <c r="AX210" i="11" s="1"/>
  <c r="K210" i="11"/>
  <c r="AO210" i="11" s="1"/>
  <c r="AP210" i="11" s="1"/>
  <c r="AQ210" i="11" s="1"/>
  <c r="N210" i="11"/>
  <c r="AU210" i="11" s="1"/>
  <c r="L210" i="11"/>
  <c r="M210" i="11"/>
  <c r="AT210" i="11" s="1"/>
  <c r="O210" i="11"/>
  <c r="AV210" i="11" s="1"/>
  <c r="S68" i="27"/>
  <c r="E210" i="11" s="1"/>
  <c r="AY210" i="11" s="1"/>
  <c r="W67" i="27"/>
  <c r="F209" i="11"/>
  <c r="AX209" i="11" s="1"/>
  <c r="K209" i="11"/>
  <c r="AO209" i="11" s="1"/>
  <c r="AP209" i="11" s="1"/>
  <c r="AQ209" i="11" s="1"/>
  <c r="N209" i="11"/>
  <c r="AU209" i="11" s="1"/>
  <c r="L209" i="11"/>
  <c r="M209" i="11"/>
  <c r="AT209" i="11" s="1"/>
  <c r="O209" i="11"/>
  <c r="AV209" i="11" s="1"/>
  <c r="S67" i="27"/>
  <c r="E209" i="11" s="1"/>
  <c r="AY209" i="11" s="1"/>
  <c r="W66" i="27"/>
  <c r="F208" i="11"/>
  <c r="AX208" i="11" s="1"/>
  <c r="K208" i="11"/>
  <c r="AO208" i="11" s="1"/>
  <c r="AP208" i="11" s="1"/>
  <c r="AQ208" i="11" s="1"/>
  <c r="N208" i="11"/>
  <c r="AU208" i="11" s="1"/>
  <c r="L208" i="11"/>
  <c r="AS208" i="11" s="1"/>
  <c r="M208" i="11"/>
  <c r="AT208" i="11" s="1"/>
  <c r="O208" i="11"/>
  <c r="AV208" i="11" s="1"/>
  <c r="S66" i="27"/>
  <c r="E208" i="11"/>
  <c r="AY208" i="11" s="1"/>
  <c r="W65" i="27"/>
  <c r="K207" i="11"/>
  <c r="AO207" i="11" s="1"/>
  <c r="AP207" i="11" s="1"/>
  <c r="AQ207" i="11" s="1"/>
  <c r="N207" i="11"/>
  <c r="AU207" i="11" s="1"/>
  <c r="L207" i="11"/>
  <c r="M207" i="11"/>
  <c r="AT207" i="11" s="1"/>
  <c r="O207" i="11"/>
  <c r="AV207" i="11" s="1"/>
  <c r="S65" i="27"/>
  <c r="CE65" i="27" s="1"/>
  <c r="W64" i="27"/>
  <c r="F206" i="11"/>
  <c r="AX206" i="11" s="1"/>
  <c r="K206" i="11"/>
  <c r="AO206" i="11" s="1"/>
  <c r="AP206" i="11" s="1"/>
  <c r="AQ206" i="11" s="1"/>
  <c r="N206" i="11"/>
  <c r="AU206" i="11" s="1"/>
  <c r="L206" i="11"/>
  <c r="M206" i="11"/>
  <c r="AT206" i="11" s="1"/>
  <c r="O206" i="11"/>
  <c r="AV206" i="11" s="1"/>
  <c r="S64" i="27"/>
  <c r="W63" i="27"/>
  <c r="F205" i="11" s="1"/>
  <c r="AX205" i="11" s="1"/>
  <c r="K205" i="11"/>
  <c r="AO205" i="11" s="1"/>
  <c r="AP205" i="11" s="1"/>
  <c r="AQ205" i="11" s="1"/>
  <c r="N205" i="11"/>
  <c r="AU205" i="11" s="1"/>
  <c r="L205" i="11"/>
  <c r="AR205" i="11" s="1"/>
  <c r="M205" i="11"/>
  <c r="AT205" i="11" s="1"/>
  <c r="O205" i="11"/>
  <c r="AV205" i="11" s="1"/>
  <c r="S63" i="27"/>
  <c r="E205" i="11"/>
  <c r="AY205" i="11" s="1"/>
  <c r="W62" i="27"/>
  <c r="F204" i="11"/>
  <c r="AX204" i="11" s="1"/>
  <c r="K204" i="11"/>
  <c r="AO204" i="11" s="1"/>
  <c r="AP204" i="11" s="1"/>
  <c r="AQ204" i="11" s="1"/>
  <c r="N204" i="11"/>
  <c r="AU204" i="11" s="1"/>
  <c r="L204" i="11"/>
  <c r="AS204" i="11" s="1"/>
  <c r="M204" i="11"/>
  <c r="AT204" i="11" s="1"/>
  <c r="O204" i="11"/>
  <c r="AV204" i="11" s="1"/>
  <c r="S62" i="27"/>
  <c r="E204" i="11" s="1"/>
  <c r="AY204" i="11" s="1"/>
  <c r="W61" i="27"/>
  <c r="F203" i="11" s="1"/>
  <c r="AX203" i="11" s="1"/>
  <c r="K203" i="11"/>
  <c r="AO203" i="11" s="1"/>
  <c r="AP203" i="11" s="1"/>
  <c r="AQ203" i="11" s="1"/>
  <c r="N203" i="11"/>
  <c r="AU203" i="11" s="1"/>
  <c r="L203" i="11"/>
  <c r="AR203" i="11" s="1"/>
  <c r="M203" i="11"/>
  <c r="AT203" i="11" s="1"/>
  <c r="O203" i="11"/>
  <c r="AV203" i="11" s="1"/>
  <c r="S61" i="27"/>
  <c r="E203" i="11"/>
  <c r="AY203" i="11" s="1"/>
  <c r="W60" i="27"/>
  <c r="F202" i="11" s="1"/>
  <c r="AX202" i="11" s="1"/>
  <c r="K202" i="11"/>
  <c r="AO202" i="11" s="1"/>
  <c r="AP202" i="11" s="1"/>
  <c r="AQ202" i="11" s="1"/>
  <c r="N202" i="11"/>
  <c r="AU202" i="11" s="1"/>
  <c r="L202" i="11"/>
  <c r="M202" i="11"/>
  <c r="AT202" i="11" s="1"/>
  <c r="O202" i="11"/>
  <c r="AV202" i="11" s="1"/>
  <c r="S60" i="27"/>
  <c r="E202" i="11" s="1"/>
  <c r="AY202" i="11" s="1"/>
  <c r="W59" i="27"/>
  <c r="F201" i="11"/>
  <c r="AX201" i="11" s="1"/>
  <c r="K201" i="11"/>
  <c r="AO201" i="11" s="1"/>
  <c r="AP201" i="11" s="1"/>
  <c r="AQ201" i="11" s="1"/>
  <c r="N201" i="11"/>
  <c r="AU201" i="11" s="1"/>
  <c r="L201" i="11"/>
  <c r="AR201" i="11" s="1"/>
  <c r="M201" i="11"/>
  <c r="AT201" i="11" s="1"/>
  <c r="O201" i="11"/>
  <c r="AV201" i="11" s="1"/>
  <c r="S59" i="27"/>
  <c r="E201" i="11" s="1"/>
  <c r="AY201" i="11" s="1"/>
  <c r="W58" i="27"/>
  <c r="CF58" i="27" s="1"/>
  <c r="F200" i="11"/>
  <c r="AX200" i="11" s="1"/>
  <c r="K200" i="11"/>
  <c r="AO200" i="11" s="1"/>
  <c r="AP200" i="11" s="1"/>
  <c r="AQ200" i="11" s="1"/>
  <c r="N200" i="11"/>
  <c r="AU200" i="11" s="1"/>
  <c r="L200" i="11"/>
  <c r="M200" i="11"/>
  <c r="AT200" i="11" s="1"/>
  <c r="O200" i="11"/>
  <c r="AV200" i="11" s="1"/>
  <c r="S58" i="27"/>
  <c r="E200" i="11"/>
  <c r="AY200" i="11" s="1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54" i="27"/>
  <c r="F55" i="27"/>
  <c r="F56" i="27"/>
  <c r="F57" i="27"/>
  <c r="W57" i="27"/>
  <c r="F199" i="11" s="1"/>
  <c r="AX199" i="11" s="1"/>
  <c r="K199" i="11"/>
  <c r="AO199" i="11" s="1"/>
  <c r="AP199" i="11" s="1"/>
  <c r="AQ199" i="11" s="1"/>
  <c r="N199" i="11"/>
  <c r="AU199" i="11" s="1"/>
  <c r="L199" i="11"/>
  <c r="M199" i="11"/>
  <c r="AT199" i="11" s="1"/>
  <c r="O199" i="11"/>
  <c r="AV199" i="11" s="1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54" i="27"/>
  <c r="B55" i="27"/>
  <c r="B56" i="27"/>
  <c r="B57" i="27"/>
  <c r="S57" i="27"/>
  <c r="E199" i="11" s="1"/>
  <c r="AY199" i="11" s="1"/>
  <c r="W56" i="27"/>
  <c r="F198" i="11"/>
  <c r="AX198" i="11" s="1"/>
  <c r="K198" i="11"/>
  <c r="AO198" i="11" s="1"/>
  <c r="AP198" i="11" s="1"/>
  <c r="AQ198" i="11" s="1"/>
  <c r="N198" i="11"/>
  <c r="AU198" i="11" s="1"/>
  <c r="L198" i="11"/>
  <c r="M198" i="11"/>
  <c r="AT198" i="11" s="1"/>
  <c r="O198" i="11"/>
  <c r="AV198" i="11" s="1"/>
  <c r="S56" i="27"/>
  <c r="E198" i="11" s="1"/>
  <c r="AY198" i="11" s="1"/>
  <c r="W55" i="27"/>
  <c r="F197" i="11" s="1"/>
  <c r="AX197" i="11" s="1"/>
  <c r="K197" i="11"/>
  <c r="AO197" i="11" s="1"/>
  <c r="AP197" i="11" s="1"/>
  <c r="AQ197" i="11" s="1"/>
  <c r="N197" i="11"/>
  <c r="AU197" i="11" s="1"/>
  <c r="L197" i="11"/>
  <c r="AR197" i="11" s="1"/>
  <c r="M197" i="11"/>
  <c r="AT197" i="11" s="1"/>
  <c r="O197" i="11"/>
  <c r="AV197" i="11" s="1"/>
  <c r="S55" i="27"/>
  <c r="E197" i="11"/>
  <c r="AY197" i="11" s="1"/>
  <c r="W54" i="27"/>
  <c r="F196" i="11"/>
  <c r="AX196" i="11" s="1"/>
  <c r="K196" i="11"/>
  <c r="AO196" i="11" s="1"/>
  <c r="AP196" i="11" s="1"/>
  <c r="AQ196" i="11" s="1"/>
  <c r="N196" i="11"/>
  <c r="AU196" i="11" s="1"/>
  <c r="L196" i="11"/>
  <c r="AS196" i="11" s="1"/>
  <c r="M196" i="11"/>
  <c r="AT196" i="11" s="1"/>
  <c r="O196" i="11"/>
  <c r="AV196" i="11" s="1"/>
  <c r="S54" i="27"/>
  <c r="E196" i="11" s="1"/>
  <c r="AY196" i="11" s="1"/>
  <c r="W53" i="27"/>
  <c r="F195" i="11" s="1"/>
  <c r="AX195" i="11" s="1"/>
  <c r="K195" i="11"/>
  <c r="AO195" i="11" s="1"/>
  <c r="AP195" i="11" s="1"/>
  <c r="AQ195" i="11" s="1"/>
  <c r="N195" i="11"/>
  <c r="AU195" i="11" s="1"/>
  <c r="L195" i="11"/>
  <c r="AS195" i="11" s="1"/>
  <c r="M195" i="11"/>
  <c r="AT195" i="11" s="1"/>
  <c r="O195" i="11"/>
  <c r="AV195" i="11" s="1"/>
  <c r="S53" i="27"/>
  <c r="E195" i="11"/>
  <c r="AY195" i="11" s="1"/>
  <c r="W52" i="27"/>
  <c r="F194" i="11" s="1"/>
  <c r="AX194" i="11"/>
  <c r="K194" i="11"/>
  <c r="AO194" i="11" s="1"/>
  <c r="AP194" i="11" s="1"/>
  <c r="AQ194" i="11" s="1"/>
  <c r="N194" i="11"/>
  <c r="AU194" i="11" s="1"/>
  <c r="L194" i="11"/>
  <c r="AS194" i="11" s="1"/>
  <c r="M194" i="11"/>
  <c r="AT194" i="11" s="1"/>
  <c r="O194" i="11"/>
  <c r="AV194" i="11" s="1"/>
  <c r="S52" i="27"/>
  <c r="E194" i="11" s="1"/>
  <c r="AY194" i="11" s="1"/>
  <c r="W51" i="27"/>
  <c r="CF51" i="27" s="1"/>
  <c r="F193" i="11"/>
  <c r="AX193" i="11" s="1"/>
  <c r="K193" i="11"/>
  <c r="AO193" i="11" s="1"/>
  <c r="AP193" i="11" s="1"/>
  <c r="AQ193" i="11" s="1"/>
  <c r="N193" i="11"/>
  <c r="AU193" i="11" s="1"/>
  <c r="L193" i="11"/>
  <c r="AR193" i="11" s="1"/>
  <c r="M193" i="11"/>
  <c r="AT193" i="11" s="1"/>
  <c r="O193" i="11"/>
  <c r="AV193" i="11" s="1"/>
  <c r="S51" i="27"/>
  <c r="E193" i="11"/>
  <c r="AY193" i="11" s="1"/>
  <c r="W50" i="27"/>
  <c r="K192" i="11"/>
  <c r="AO192" i="11" s="1"/>
  <c r="AP192" i="11" s="1"/>
  <c r="AQ192" i="11" s="1"/>
  <c r="N192" i="11"/>
  <c r="AU192" i="11" s="1"/>
  <c r="L192" i="11"/>
  <c r="AS192" i="11" s="1"/>
  <c r="M192" i="11"/>
  <c r="AT192" i="11" s="1"/>
  <c r="O192" i="11"/>
  <c r="AV192" i="11" s="1"/>
  <c r="S50" i="27"/>
  <c r="CE50" i="27" s="1"/>
  <c r="E192" i="11"/>
  <c r="AY192" i="11" s="1"/>
  <c r="W49" i="27"/>
  <c r="F191" i="11"/>
  <c r="AX191" i="11" s="1"/>
  <c r="K191" i="11"/>
  <c r="AO191" i="11" s="1"/>
  <c r="AP191" i="11" s="1"/>
  <c r="AQ191" i="11" s="1"/>
  <c r="N191" i="11"/>
  <c r="AU191" i="11" s="1"/>
  <c r="L191" i="11"/>
  <c r="AS191" i="11" s="1"/>
  <c r="M191" i="11"/>
  <c r="AT191" i="11" s="1"/>
  <c r="O191" i="11"/>
  <c r="AV191" i="11" s="1"/>
  <c r="S49" i="27"/>
  <c r="E191" i="11" s="1"/>
  <c r="AY191" i="11" s="1"/>
  <c r="W48" i="27"/>
  <c r="F190" i="11" s="1"/>
  <c r="AX190" i="11" s="1"/>
  <c r="K190" i="11"/>
  <c r="AO190" i="11" s="1"/>
  <c r="AP190" i="11" s="1"/>
  <c r="AQ190" i="11" s="1"/>
  <c r="N190" i="11"/>
  <c r="AU190" i="11" s="1"/>
  <c r="L190" i="11"/>
  <c r="AR190" i="11" s="1"/>
  <c r="M190" i="11"/>
  <c r="AT190" i="11" s="1"/>
  <c r="O190" i="11"/>
  <c r="AV190" i="11" s="1"/>
  <c r="S48" i="27"/>
  <c r="E190" i="11"/>
  <c r="AY190" i="11" s="1"/>
  <c r="W47" i="27"/>
  <c r="F189" i="11"/>
  <c r="AX189" i="11" s="1"/>
  <c r="K189" i="11"/>
  <c r="AO189" i="11"/>
  <c r="AP189" i="11" s="1"/>
  <c r="AQ189" i="11" s="1"/>
  <c r="N189" i="11"/>
  <c r="AU189" i="11" s="1"/>
  <c r="L189" i="11"/>
  <c r="AR189" i="11" s="1"/>
  <c r="M189" i="11"/>
  <c r="AT189" i="11" s="1"/>
  <c r="O189" i="11"/>
  <c r="AV189" i="11"/>
  <c r="S47" i="27"/>
  <c r="E189" i="11" s="1"/>
  <c r="AY189" i="11" s="1"/>
  <c r="W46" i="27"/>
  <c r="F188" i="11"/>
  <c r="AX188" i="11" s="1"/>
  <c r="K188" i="11"/>
  <c r="AO188" i="11" s="1"/>
  <c r="AP188" i="11" s="1"/>
  <c r="AQ188" i="11" s="1"/>
  <c r="N188" i="11"/>
  <c r="AU188" i="11" s="1"/>
  <c r="L188" i="11"/>
  <c r="M188" i="11"/>
  <c r="AT188" i="11" s="1"/>
  <c r="O188" i="11"/>
  <c r="AV188" i="11" s="1"/>
  <c r="S46" i="27"/>
  <c r="E188" i="11" s="1"/>
  <c r="AY188" i="11" s="1"/>
  <c r="W45" i="27"/>
  <c r="CF45" i="27" s="1"/>
  <c r="F187" i="11"/>
  <c r="AX187" i="11" s="1"/>
  <c r="K187" i="11"/>
  <c r="AO187" i="11" s="1"/>
  <c r="AP187" i="11" s="1"/>
  <c r="AQ187" i="11" s="1"/>
  <c r="N187" i="11"/>
  <c r="AU187" i="11" s="1"/>
  <c r="L187" i="11"/>
  <c r="AR187" i="11" s="1"/>
  <c r="M187" i="11"/>
  <c r="AT187" i="11" s="1"/>
  <c r="O187" i="11"/>
  <c r="AV187" i="11" s="1"/>
  <c r="S45" i="27"/>
  <c r="E187" i="11"/>
  <c r="AY187" i="11" s="1"/>
  <c r="W44" i="27"/>
  <c r="K186" i="11"/>
  <c r="AO186" i="11" s="1"/>
  <c r="AP186" i="11" s="1"/>
  <c r="AQ186" i="11" s="1"/>
  <c r="N186" i="11"/>
  <c r="AU186" i="11" s="1"/>
  <c r="L186" i="11"/>
  <c r="AS186" i="11" s="1"/>
  <c r="M186" i="11"/>
  <c r="AT186" i="11" s="1"/>
  <c r="O186" i="11"/>
  <c r="AV186" i="11" s="1"/>
  <c r="S44" i="27"/>
  <c r="CE44" i="27" s="1"/>
  <c r="W43" i="27"/>
  <c r="F185" i="11"/>
  <c r="AX185" i="11" s="1"/>
  <c r="K185" i="11"/>
  <c r="AO185" i="11" s="1"/>
  <c r="AP185" i="11" s="1"/>
  <c r="AQ185" i="11" s="1"/>
  <c r="N185" i="11"/>
  <c r="AU185" i="11" s="1"/>
  <c r="L185" i="11"/>
  <c r="M185" i="11"/>
  <c r="AT185" i="11" s="1"/>
  <c r="O185" i="11"/>
  <c r="AV185" i="11"/>
  <c r="S43" i="27"/>
  <c r="E185" i="11"/>
  <c r="AY185" i="11" s="1"/>
  <c r="W42" i="27"/>
  <c r="F184" i="11"/>
  <c r="AX184" i="11" s="1"/>
  <c r="K184" i="11"/>
  <c r="AO184" i="11" s="1"/>
  <c r="AP184" i="11" s="1"/>
  <c r="AQ184" i="11" s="1"/>
  <c r="N184" i="11"/>
  <c r="AU184" i="11" s="1"/>
  <c r="L184" i="11"/>
  <c r="M184" i="11"/>
  <c r="AT184" i="11" s="1"/>
  <c r="O184" i="11"/>
  <c r="AV184" i="11" s="1"/>
  <c r="S42" i="27"/>
  <c r="E184" i="11" s="1"/>
  <c r="AY184" i="11" s="1"/>
  <c r="W41" i="27"/>
  <c r="F183" i="11" s="1"/>
  <c r="AX183" i="11" s="1"/>
  <c r="K183" i="11"/>
  <c r="AO183" i="11" s="1"/>
  <c r="AP183" i="11" s="1"/>
  <c r="AQ183" i="11" s="1"/>
  <c r="N183" i="11"/>
  <c r="AU183" i="11" s="1"/>
  <c r="L183" i="11"/>
  <c r="AR183" i="11" s="1"/>
  <c r="M183" i="11"/>
  <c r="AT183" i="11" s="1"/>
  <c r="O183" i="11"/>
  <c r="AV183" i="11" s="1"/>
  <c r="S41" i="27"/>
  <c r="E183" i="11"/>
  <c r="AY183" i="11" s="1"/>
  <c r="W40" i="27"/>
  <c r="F182" i="11" s="1"/>
  <c r="AX182" i="11" s="1"/>
  <c r="K182" i="11"/>
  <c r="AO182" i="11" s="1"/>
  <c r="AP182" i="11" s="1"/>
  <c r="AQ182" i="11" s="1"/>
  <c r="N182" i="11"/>
  <c r="AU182" i="11" s="1"/>
  <c r="L182" i="11"/>
  <c r="AR182" i="11"/>
  <c r="M182" i="11"/>
  <c r="AT182" i="11" s="1"/>
  <c r="O182" i="11"/>
  <c r="AV182" i="11"/>
  <c r="AS182" i="11"/>
  <c r="S40" i="27"/>
  <c r="CE40" i="27" s="1"/>
  <c r="E182" i="11"/>
  <c r="AY182" i="11" s="1"/>
  <c r="W39" i="27"/>
  <c r="F181" i="11" s="1"/>
  <c r="AX181" i="11" s="1"/>
  <c r="K181" i="11"/>
  <c r="AO181" i="11" s="1"/>
  <c r="AP181" i="11" s="1"/>
  <c r="AQ181" i="11" s="1"/>
  <c r="N181" i="11"/>
  <c r="AU181" i="11" s="1"/>
  <c r="L181" i="11"/>
  <c r="AS181" i="11" s="1"/>
  <c r="M181" i="11"/>
  <c r="AT181" i="11" s="1"/>
  <c r="O181" i="11"/>
  <c r="AV181" i="11" s="1"/>
  <c r="S39" i="27"/>
  <c r="W38" i="27"/>
  <c r="F180" i="11" s="1"/>
  <c r="AX180" i="11" s="1"/>
  <c r="K180" i="11"/>
  <c r="AO180" i="11" s="1"/>
  <c r="AP180" i="11" s="1"/>
  <c r="AQ180" i="11" s="1"/>
  <c r="N180" i="11"/>
  <c r="AU180" i="11" s="1"/>
  <c r="L180" i="11"/>
  <c r="M180" i="11"/>
  <c r="AT180" i="11" s="1"/>
  <c r="O180" i="11"/>
  <c r="AV180" i="11" s="1"/>
  <c r="S38" i="27"/>
  <c r="E180" i="11"/>
  <c r="AY180" i="11" s="1"/>
  <c r="F18" i="27"/>
  <c r="F19" i="27"/>
  <c r="F20" i="27"/>
  <c r="F21" i="27"/>
  <c r="F22" i="27"/>
  <c r="F23" i="27"/>
  <c r="F24" i="27"/>
  <c r="F25" i="27"/>
  <c r="F26" i="27"/>
  <c r="F27" i="27"/>
  <c r="F28" i="27"/>
  <c r="F29" i="27"/>
  <c r="F30" i="27"/>
  <c r="F31" i="27"/>
  <c r="F32" i="27"/>
  <c r="F33" i="27"/>
  <c r="F34" i="27"/>
  <c r="F35" i="27"/>
  <c r="F36" i="27"/>
  <c r="F37" i="27"/>
  <c r="W37" i="27"/>
  <c r="CF37" i="27" s="1"/>
  <c r="F179" i="11"/>
  <c r="AX179" i="11" s="1"/>
  <c r="K179" i="11"/>
  <c r="AO179" i="11" s="1"/>
  <c r="AP179" i="11" s="1"/>
  <c r="AQ179" i="11" s="1"/>
  <c r="N179" i="11"/>
  <c r="AU179" i="11" s="1"/>
  <c r="L179" i="11"/>
  <c r="M179" i="11"/>
  <c r="AT179" i="11" s="1"/>
  <c r="O179" i="11"/>
  <c r="AV179" i="11" s="1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S37" i="27"/>
  <c r="E179" i="11" s="1"/>
  <c r="AY179" i="11" s="1"/>
  <c r="W36" i="27"/>
  <c r="F178" i="11" s="1"/>
  <c r="AX178" i="11" s="1"/>
  <c r="K178" i="11"/>
  <c r="AO178" i="11" s="1"/>
  <c r="AP178" i="11" s="1"/>
  <c r="AQ178" i="11" s="1"/>
  <c r="N178" i="11"/>
  <c r="AU178" i="11" s="1"/>
  <c r="L178" i="11"/>
  <c r="AR178" i="11" s="1"/>
  <c r="M178" i="11"/>
  <c r="AT178" i="11" s="1"/>
  <c r="O178" i="11"/>
  <c r="AV178" i="11" s="1"/>
  <c r="S36" i="27"/>
  <c r="E178" i="11"/>
  <c r="AY178" i="11" s="1"/>
  <c r="W35" i="27"/>
  <c r="F177" i="11" s="1"/>
  <c r="AX177" i="11" s="1"/>
  <c r="K177" i="11"/>
  <c r="AO177" i="11" s="1"/>
  <c r="AP177" i="11" s="1"/>
  <c r="AQ177" i="11" s="1"/>
  <c r="N177" i="11"/>
  <c r="AU177" i="11" s="1"/>
  <c r="L177" i="11"/>
  <c r="AS177" i="11" s="1"/>
  <c r="AR177" i="11"/>
  <c r="M177" i="11"/>
  <c r="AT177" i="11" s="1"/>
  <c r="O177" i="11"/>
  <c r="AV177" i="11" s="1"/>
  <c r="S35" i="27"/>
  <c r="E177" i="11" s="1"/>
  <c r="AY177" i="11" s="1"/>
  <c r="W34" i="27"/>
  <c r="CF34" i="27" s="1"/>
  <c r="F176" i="11"/>
  <c r="AX176" i="11" s="1"/>
  <c r="K176" i="11"/>
  <c r="AO176" i="11" s="1"/>
  <c r="AP176" i="11" s="1"/>
  <c r="AQ176" i="11" s="1"/>
  <c r="N176" i="11"/>
  <c r="AU176" i="11" s="1"/>
  <c r="L176" i="11"/>
  <c r="AR176" i="11" s="1"/>
  <c r="M176" i="11"/>
  <c r="AT176" i="11" s="1"/>
  <c r="O176" i="11"/>
  <c r="AV176" i="11" s="1"/>
  <c r="AS176" i="11"/>
  <c r="S34" i="27"/>
  <c r="CE34" i="27" s="1"/>
  <c r="E176" i="11"/>
  <c r="AY176" i="11" s="1"/>
  <c r="W33" i="27"/>
  <c r="F175" i="11" s="1"/>
  <c r="AX175" i="11" s="1"/>
  <c r="K175" i="11"/>
  <c r="AO175" i="11" s="1"/>
  <c r="AP175" i="11" s="1"/>
  <c r="AQ175" i="11" s="1"/>
  <c r="N175" i="11"/>
  <c r="AU175" i="11" s="1"/>
  <c r="L175" i="11"/>
  <c r="M175" i="11"/>
  <c r="AT175" i="11" s="1"/>
  <c r="O175" i="11"/>
  <c r="AV175" i="11" s="1"/>
  <c r="S33" i="27"/>
  <c r="E175" i="11" s="1"/>
  <c r="AY175" i="11" s="1"/>
  <c r="W32" i="27"/>
  <c r="F174" i="11"/>
  <c r="AX174" i="11" s="1"/>
  <c r="K174" i="11"/>
  <c r="AO174" i="11" s="1"/>
  <c r="AP174" i="11" s="1"/>
  <c r="AQ174" i="11" s="1"/>
  <c r="N174" i="11"/>
  <c r="AU174" i="11" s="1"/>
  <c r="L174" i="11"/>
  <c r="AS174" i="11" s="1"/>
  <c r="M174" i="11"/>
  <c r="AT174" i="11" s="1"/>
  <c r="O174" i="11"/>
  <c r="AV174" i="11" s="1"/>
  <c r="S32" i="27"/>
  <c r="E174" i="11"/>
  <c r="AY174" i="11" s="1"/>
  <c r="W31" i="27"/>
  <c r="F173" i="11" s="1"/>
  <c r="AX173" i="11" s="1"/>
  <c r="K173" i="11"/>
  <c r="AO173" i="11" s="1"/>
  <c r="AP173" i="11" s="1"/>
  <c r="AQ173" i="11" s="1"/>
  <c r="N173" i="11"/>
  <c r="AU173" i="11" s="1"/>
  <c r="L173" i="11"/>
  <c r="AR173" i="11" s="1"/>
  <c r="M173" i="11"/>
  <c r="AT173" i="11" s="1"/>
  <c r="O173" i="11"/>
  <c r="AV173" i="11" s="1"/>
  <c r="S31" i="27"/>
  <c r="E173" i="11"/>
  <c r="AY173" i="11" s="1"/>
  <c r="W30" i="27"/>
  <c r="F172" i="11" s="1"/>
  <c r="AX172" i="11" s="1"/>
  <c r="K172" i="11"/>
  <c r="AO172" i="11" s="1"/>
  <c r="AP172" i="11" s="1"/>
  <c r="AQ172" i="11" s="1"/>
  <c r="N172" i="11"/>
  <c r="AU172" i="11" s="1"/>
  <c r="L172" i="11"/>
  <c r="AR172" i="11" s="1"/>
  <c r="M172" i="11"/>
  <c r="AT172" i="11" s="1"/>
  <c r="O172" i="11"/>
  <c r="AV172" i="11" s="1"/>
  <c r="S30" i="27"/>
  <c r="E172" i="11" s="1"/>
  <c r="AY172" i="11" s="1"/>
  <c r="W29" i="27"/>
  <c r="F171" i="11"/>
  <c r="AX171" i="11" s="1"/>
  <c r="K171" i="11"/>
  <c r="AO171" i="11" s="1"/>
  <c r="AP171" i="11" s="1"/>
  <c r="AQ171" i="11" s="1"/>
  <c r="N171" i="11"/>
  <c r="AU171" i="11" s="1"/>
  <c r="L171" i="11"/>
  <c r="M171" i="11"/>
  <c r="AT171" i="11" s="1"/>
  <c r="O171" i="11"/>
  <c r="AV171" i="11" s="1"/>
  <c r="S29" i="27"/>
  <c r="E171" i="11" s="1"/>
  <c r="AY171" i="11" s="1"/>
  <c r="W28" i="27"/>
  <c r="CF28" i="27" s="1"/>
  <c r="F170" i="11"/>
  <c r="AX170" i="11" s="1"/>
  <c r="K170" i="11"/>
  <c r="AO170" i="11" s="1"/>
  <c r="AP170" i="11" s="1"/>
  <c r="AQ170" i="11" s="1"/>
  <c r="N170" i="11"/>
  <c r="AU170" i="11" s="1"/>
  <c r="L170" i="11"/>
  <c r="AS170" i="11" s="1"/>
  <c r="M170" i="11"/>
  <c r="AT170" i="11" s="1"/>
  <c r="O170" i="11"/>
  <c r="AV170" i="11" s="1"/>
  <c r="S28" i="27"/>
  <c r="E170" i="11"/>
  <c r="AY170" i="11" s="1"/>
  <c r="W18" i="13"/>
  <c r="W60" i="13" s="1"/>
  <c r="F98" i="13"/>
  <c r="K168" i="11"/>
  <c r="AO168" i="11" s="1"/>
  <c r="AP168" i="11" s="1"/>
  <c r="AQ168" i="11" s="1"/>
  <c r="N168" i="11"/>
  <c r="AU168" i="11" s="1"/>
  <c r="L168" i="11"/>
  <c r="AR168" i="11" s="1"/>
  <c r="M168" i="11"/>
  <c r="AT168" i="11" s="1"/>
  <c r="O168" i="11"/>
  <c r="AV168" i="11" s="1"/>
  <c r="S18" i="13"/>
  <c r="B98" i="13"/>
  <c r="S98" i="13"/>
  <c r="E168" i="11"/>
  <c r="AY168" i="11" s="1"/>
  <c r="F78" i="13"/>
  <c r="F79" i="13"/>
  <c r="F80" i="13"/>
  <c r="F81" i="13"/>
  <c r="F82" i="13"/>
  <c r="F83" i="13"/>
  <c r="F84" i="13"/>
  <c r="F85" i="13"/>
  <c r="F86" i="13"/>
  <c r="F87" i="13"/>
  <c r="F88" i="13"/>
  <c r="F89" i="13"/>
  <c r="F90" i="13"/>
  <c r="F91" i="13"/>
  <c r="F92" i="13"/>
  <c r="F93" i="13"/>
  <c r="F94" i="13"/>
  <c r="F95" i="13"/>
  <c r="F96" i="13"/>
  <c r="F97" i="13"/>
  <c r="K167" i="11"/>
  <c r="AO167" i="11" s="1"/>
  <c r="AP167" i="11" s="1"/>
  <c r="AQ167" i="11" s="1"/>
  <c r="N167" i="11"/>
  <c r="AU167" i="11" s="1"/>
  <c r="L167" i="11"/>
  <c r="AR167" i="11" s="1"/>
  <c r="M167" i="11"/>
  <c r="AT167" i="11" s="1"/>
  <c r="O167" i="11"/>
  <c r="AV167" i="11" s="1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S97" i="13"/>
  <c r="E167" i="11" s="1"/>
  <c r="AY167" i="11" s="1"/>
  <c r="K166" i="11"/>
  <c r="AO166" i="11" s="1"/>
  <c r="AP166" i="11" s="1"/>
  <c r="AQ166" i="11" s="1"/>
  <c r="N166" i="11"/>
  <c r="AU166" i="11" s="1"/>
  <c r="L166" i="11"/>
  <c r="AS166" i="11" s="1"/>
  <c r="M166" i="11"/>
  <c r="AT166" i="11" s="1"/>
  <c r="O166" i="11"/>
  <c r="AV166" i="11" s="1"/>
  <c r="S96" i="13"/>
  <c r="E166" i="11" s="1"/>
  <c r="AY166" i="11" s="1"/>
  <c r="W95" i="13"/>
  <c r="F165" i="11" s="1"/>
  <c r="AX165" i="11" s="1"/>
  <c r="K165" i="11"/>
  <c r="AO165" i="11" s="1"/>
  <c r="AP165" i="11" s="1"/>
  <c r="AQ165" i="11" s="1"/>
  <c r="N165" i="11"/>
  <c r="AU165" i="11" s="1"/>
  <c r="L165" i="11"/>
  <c r="M165" i="11"/>
  <c r="AT165" i="11" s="1"/>
  <c r="O165" i="11"/>
  <c r="AV165" i="11"/>
  <c r="S95" i="13"/>
  <c r="E165" i="11" s="1"/>
  <c r="AY165" i="11" s="1"/>
  <c r="K164" i="11"/>
  <c r="AO164" i="11" s="1"/>
  <c r="AP164" i="11" s="1"/>
  <c r="AQ164" i="11" s="1"/>
  <c r="N164" i="11"/>
  <c r="AU164" i="11" s="1"/>
  <c r="L164" i="11"/>
  <c r="M164" i="11"/>
  <c r="AT164" i="11" s="1"/>
  <c r="O164" i="11"/>
  <c r="AV164" i="11" s="1"/>
  <c r="S94" i="13"/>
  <c r="E164" i="11" s="1"/>
  <c r="AY164" i="11" s="1"/>
  <c r="K163" i="11"/>
  <c r="AO163" i="11" s="1"/>
  <c r="AP163" i="11" s="1"/>
  <c r="AQ163" i="11" s="1"/>
  <c r="N163" i="11"/>
  <c r="AU163" i="11" s="1"/>
  <c r="L163" i="11"/>
  <c r="AR163" i="11" s="1"/>
  <c r="M163" i="11"/>
  <c r="AT163" i="11" s="1"/>
  <c r="O163" i="11"/>
  <c r="AV163" i="11" s="1"/>
  <c r="S93" i="13"/>
  <c r="E163" i="11" s="1"/>
  <c r="AY163" i="11" s="1"/>
  <c r="K162" i="11"/>
  <c r="AO162" i="11" s="1"/>
  <c r="AP162" i="11" s="1"/>
  <c r="AQ162" i="11" s="1"/>
  <c r="N162" i="11"/>
  <c r="AU162" i="11" s="1"/>
  <c r="L162" i="11"/>
  <c r="AR162" i="11" s="1"/>
  <c r="M162" i="11"/>
  <c r="AT162" i="11" s="1"/>
  <c r="O162" i="11"/>
  <c r="AV162" i="11" s="1"/>
  <c r="S92" i="13"/>
  <c r="E162" i="11" s="1"/>
  <c r="AY162" i="11" s="1"/>
  <c r="K161" i="11"/>
  <c r="AO161" i="11" s="1"/>
  <c r="AP161" i="11" s="1"/>
  <c r="AQ161" i="11" s="1"/>
  <c r="N161" i="11"/>
  <c r="AU161" i="11" s="1"/>
  <c r="L161" i="11"/>
  <c r="M161" i="11"/>
  <c r="AT161" i="11" s="1"/>
  <c r="O161" i="11"/>
  <c r="AV161" i="11" s="1"/>
  <c r="S91" i="13"/>
  <c r="E161" i="11"/>
  <c r="AY161" i="11" s="1"/>
  <c r="K160" i="11"/>
  <c r="AO160" i="11" s="1"/>
  <c r="AP160" i="11" s="1"/>
  <c r="AQ160" i="11" s="1"/>
  <c r="N160" i="11"/>
  <c r="AU160" i="11" s="1"/>
  <c r="L160" i="11"/>
  <c r="M160" i="11"/>
  <c r="AT160" i="11" s="1"/>
  <c r="O160" i="11"/>
  <c r="AV160" i="11" s="1"/>
  <c r="S90" i="13"/>
  <c r="E160" i="11" s="1"/>
  <c r="AY160" i="11" s="1"/>
  <c r="K159" i="11"/>
  <c r="AO159" i="11" s="1"/>
  <c r="AP159" i="11" s="1"/>
  <c r="AQ159" i="11" s="1"/>
  <c r="N159" i="11"/>
  <c r="AU159" i="11" s="1"/>
  <c r="L159" i="11"/>
  <c r="AR159" i="11" s="1"/>
  <c r="M159" i="11"/>
  <c r="AT159" i="11" s="1"/>
  <c r="O159" i="11"/>
  <c r="AV159" i="11" s="1"/>
  <c r="S89" i="13"/>
  <c r="E159" i="11" s="1"/>
  <c r="AY159" i="11" s="1"/>
  <c r="W88" i="13"/>
  <c r="F158" i="11" s="1"/>
  <c r="AX158" i="11" s="1"/>
  <c r="K158" i="11"/>
  <c r="AO158" i="11" s="1"/>
  <c r="AP158" i="11" s="1"/>
  <c r="AQ158" i="11" s="1"/>
  <c r="N158" i="11"/>
  <c r="AU158" i="11" s="1"/>
  <c r="L158" i="11"/>
  <c r="AS158" i="11" s="1"/>
  <c r="M158" i="11"/>
  <c r="AT158" i="11" s="1"/>
  <c r="O158" i="11"/>
  <c r="AV158" i="11" s="1"/>
  <c r="S88" i="13"/>
  <c r="E158" i="11"/>
  <c r="AY158" i="11" s="1"/>
  <c r="K157" i="11"/>
  <c r="AO157" i="11" s="1"/>
  <c r="AP157" i="11" s="1"/>
  <c r="AQ157" i="11" s="1"/>
  <c r="N157" i="11"/>
  <c r="AU157" i="11" s="1"/>
  <c r="L157" i="11"/>
  <c r="M157" i="11"/>
  <c r="AT157" i="11" s="1"/>
  <c r="O157" i="11"/>
  <c r="AV157" i="11" s="1"/>
  <c r="S87" i="13"/>
  <c r="E157" i="11" s="1"/>
  <c r="AY157" i="11" s="1"/>
  <c r="K156" i="11"/>
  <c r="AO156" i="11" s="1"/>
  <c r="AP156" i="11" s="1"/>
  <c r="AQ156" i="11" s="1"/>
  <c r="N156" i="11"/>
  <c r="AU156" i="11" s="1"/>
  <c r="L156" i="11"/>
  <c r="M156" i="11"/>
  <c r="AT156" i="11" s="1"/>
  <c r="O156" i="11"/>
  <c r="AV156" i="11" s="1"/>
  <c r="S86" i="13"/>
  <c r="E156" i="11" s="1"/>
  <c r="AY156" i="11" s="1"/>
  <c r="K155" i="11"/>
  <c r="AO155" i="11" s="1"/>
  <c r="AP155" i="11" s="1"/>
  <c r="AQ155" i="11" s="1"/>
  <c r="N155" i="11"/>
  <c r="AU155" i="11" s="1"/>
  <c r="L155" i="11"/>
  <c r="AR155" i="11" s="1"/>
  <c r="M155" i="11"/>
  <c r="AT155" i="11" s="1"/>
  <c r="O155" i="11"/>
  <c r="AV155" i="11" s="1"/>
  <c r="S85" i="13"/>
  <c r="E155" i="11" s="1"/>
  <c r="AY155" i="11" s="1"/>
  <c r="K154" i="11"/>
  <c r="AO154" i="11" s="1"/>
  <c r="AP154" i="11" s="1"/>
  <c r="AQ154" i="11" s="1"/>
  <c r="N154" i="11"/>
  <c r="AU154" i="11" s="1"/>
  <c r="L154" i="11"/>
  <c r="AR154" i="11" s="1"/>
  <c r="M154" i="11"/>
  <c r="AT154" i="11" s="1"/>
  <c r="O154" i="11"/>
  <c r="AV154" i="11" s="1"/>
  <c r="S84" i="13"/>
  <c r="E154" i="11"/>
  <c r="AY154" i="11" s="1"/>
  <c r="K153" i="11"/>
  <c r="AO153" i="11" s="1"/>
  <c r="AP153" i="11" s="1"/>
  <c r="AQ153" i="11" s="1"/>
  <c r="N153" i="11"/>
  <c r="AU153" i="11" s="1"/>
  <c r="L153" i="11"/>
  <c r="M153" i="11"/>
  <c r="AT153" i="11" s="1"/>
  <c r="O153" i="11"/>
  <c r="AV153" i="11" s="1"/>
  <c r="S83" i="13"/>
  <c r="E153" i="11" s="1"/>
  <c r="AY153" i="11" s="1"/>
  <c r="K152" i="11"/>
  <c r="AO152" i="11" s="1"/>
  <c r="AP152" i="11" s="1"/>
  <c r="AQ152" i="11" s="1"/>
  <c r="N152" i="11"/>
  <c r="AU152" i="11" s="1"/>
  <c r="L152" i="11"/>
  <c r="M152" i="11"/>
  <c r="AT152" i="11" s="1"/>
  <c r="O152" i="11"/>
  <c r="AV152" i="11" s="1"/>
  <c r="S82" i="13"/>
  <c r="E152" i="11" s="1"/>
  <c r="AY152" i="11" s="1"/>
  <c r="K151" i="11"/>
  <c r="AO151" i="11" s="1"/>
  <c r="AP151" i="11" s="1"/>
  <c r="AQ151" i="11" s="1"/>
  <c r="N151" i="11"/>
  <c r="AU151" i="11" s="1"/>
  <c r="L151" i="11"/>
  <c r="AR151" i="11" s="1"/>
  <c r="M151" i="11"/>
  <c r="AT151" i="11" s="1"/>
  <c r="O151" i="11"/>
  <c r="AV151" i="11" s="1"/>
  <c r="S81" i="13"/>
  <c r="E151" i="11"/>
  <c r="AY151" i="11" s="1"/>
  <c r="W80" i="13"/>
  <c r="F150" i="11" s="1"/>
  <c r="AX150" i="11" s="1"/>
  <c r="K150" i="11"/>
  <c r="AO150" i="11" s="1"/>
  <c r="AP150" i="11" s="1"/>
  <c r="AQ150" i="11" s="1"/>
  <c r="N150" i="11"/>
  <c r="AU150" i="11" s="1"/>
  <c r="L150" i="11"/>
  <c r="AR150" i="11" s="1"/>
  <c r="M150" i="11"/>
  <c r="AT150" i="11" s="1"/>
  <c r="O150" i="11"/>
  <c r="AV150" i="11" s="1"/>
  <c r="S80" i="13"/>
  <c r="E150" i="11"/>
  <c r="AY150" i="11" s="1"/>
  <c r="K149" i="11"/>
  <c r="AO149" i="11" s="1"/>
  <c r="AP149" i="11" s="1"/>
  <c r="AQ149" i="11" s="1"/>
  <c r="N149" i="11"/>
  <c r="AU149" i="11" s="1"/>
  <c r="L149" i="11"/>
  <c r="M149" i="11"/>
  <c r="AT149" i="11" s="1"/>
  <c r="O149" i="11"/>
  <c r="AV149" i="11"/>
  <c r="S79" i="13"/>
  <c r="E149" i="11" s="1"/>
  <c r="AY149" i="11" s="1"/>
  <c r="K148" i="11"/>
  <c r="AO148" i="11" s="1"/>
  <c r="AP148" i="11" s="1"/>
  <c r="AQ148" i="11" s="1"/>
  <c r="N148" i="11"/>
  <c r="AU148" i="11" s="1"/>
  <c r="L148" i="11"/>
  <c r="M148" i="11"/>
  <c r="AT148" i="11" s="1"/>
  <c r="O148" i="11"/>
  <c r="AV148" i="11"/>
  <c r="S78" i="13"/>
  <c r="E148" i="11"/>
  <c r="AY148" i="11" s="1"/>
  <c r="F58" i="13"/>
  <c r="F59" i="13"/>
  <c r="F60" i="13"/>
  <c r="F61" i="13"/>
  <c r="F62" i="13"/>
  <c r="F63" i="13"/>
  <c r="F64" i="13"/>
  <c r="F65" i="13"/>
  <c r="F66" i="13"/>
  <c r="F67" i="13"/>
  <c r="F68" i="13"/>
  <c r="F69" i="13"/>
  <c r="F70" i="13"/>
  <c r="F71" i="13"/>
  <c r="F72" i="13"/>
  <c r="F73" i="13"/>
  <c r="F74" i="13"/>
  <c r="F75" i="13"/>
  <c r="F76" i="13"/>
  <c r="F77" i="13"/>
  <c r="K147" i="11"/>
  <c r="AO147" i="11" s="1"/>
  <c r="AP147" i="11" s="1"/>
  <c r="AQ147" i="11" s="1"/>
  <c r="N147" i="11"/>
  <c r="AU147" i="11" s="1"/>
  <c r="L147" i="11"/>
  <c r="AR147" i="11" s="1"/>
  <c r="M147" i="11"/>
  <c r="AT147" i="11" s="1"/>
  <c r="O147" i="11"/>
  <c r="AV147" i="11" s="1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S77" i="13"/>
  <c r="E147" i="11" s="1"/>
  <c r="AY147" i="11" s="1"/>
  <c r="K146" i="11"/>
  <c r="AO146" i="11" s="1"/>
  <c r="AP146" i="11" s="1"/>
  <c r="AQ146" i="11" s="1"/>
  <c r="N146" i="11"/>
  <c r="AU146" i="11" s="1"/>
  <c r="L146" i="11"/>
  <c r="AS146" i="11" s="1"/>
  <c r="M146" i="11"/>
  <c r="AT146" i="11" s="1"/>
  <c r="O146" i="11"/>
  <c r="AV146" i="11" s="1"/>
  <c r="S76" i="13"/>
  <c r="E146" i="11" s="1"/>
  <c r="AY146" i="11" s="1"/>
  <c r="K145" i="11"/>
  <c r="AO145" i="11" s="1"/>
  <c r="AP145" i="11" s="1"/>
  <c r="AQ145" i="11" s="1"/>
  <c r="N145" i="11"/>
  <c r="AU145" i="11" s="1"/>
  <c r="L145" i="11"/>
  <c r="AR145" i="11" s="1"/>
  <c r="M145" i="11"/>
  <c r="AT145" i="11" s="1"/>
  <c r="O145" i="11"/>
  <c r="AV145" i="11" s="1"/>
  <c r="S75" i="13"/>
  <c r="E145" i="11"/>
  <c r="AY145" i="11" s="1"/>
  <c r="K144" i="11"/>
  <c r="AO144" i="11" s="1"/>
  <c r="AP144" i="11" s="1"/>
  <c r="AQ144" i="11" s="1"/>
  <c r="N144" i="11"/>
  <c r="AU144" i="11" s="1"/>
  <c r="L144" i="11"/>
  <c r="M144" i="11"/>
  <c r="AT144" i="11" s="1"/>
  <c r="O144" i="11"/>
  <c r="AV144" i="11" s="1"/>
  <c r="S74" i="13"/>
  <c r="E144" i="11"/>
  <c r="AY144" i="11" s="1"/>
  <c r="K143" i="11"/>
  <c r="AO143" i="11" s="1"/>
  <c r="AP143" i="11" s="1"/>
  <c r="AQ143" i="11" s="1"/>
  <c r="N143" i="11"/>
  <c r="AU143" i="11" s="1"/>
  <c r="L143" i="11"/>
  <c r="AS143" i="11" s="1"/>
  <c r="M143" i="11"/>
  <c r="AT143" i="11" s="1"/>
  <c r="O143" i="11"/>
  <c r="AV143" i="11" s="1"/>
  <c r="S73" i="13"/>
  <c r="E143" i="11" s="1"/>
  <c r="AY143" i="11" s="1"/>
  <c r="K142" i="11"/>
  <c r="AO142" i="11" s="1"/>
  <c r="AP142" i="11" s="1"/>
  <c r="AQ142" i="11" s="1"/>
  <c r="N142" i="11"/>
  <c r="AU142" i="11" s="1"/>
  <c r="L142" i="11"/>
  <c r="AR142" i="11" s="1"/>
  <c r="M142" i="11"/>
  <c r="AT142" i="11" s="1"/>
  <c r="O142" i="11"/>
  <c r="AV142" i="11" s="1"/>
  <c r="S72" i="13"/>
  <c r="E142" i="11" s="1"/>
  <c r="AY142" i="11" s="1"/>
  <c r="K141" i="11"/>
  <c r="AO141" i="11" s="1"/>
  <c r="AP141" i="11" s="1"/>
  <c r="AQ141" i="11" s="1"/>
  <c r="N141" i="11"/>
  <c r="AU141" i="11" s="1"/>
  <c r="L141" i="11"/>
  <c r="AR141" i="11" s="1"/>
  <c r="M141" i="11"/>
  <c r="AT141" i="11" s="1"/>
  <c r="O141" i="11"/>
  <c r="AV141" i="11" s="1"/>
  <c r="S71" i="13"/>
  <c r="E141" i="11" s="1"/>
  <c r="AY141" i="11" s="1"/>
  <c r="K140" i="11"/>
  <c r="AO140" i="11" s="1"/>
  <c r="AP140" i="11" s="1"/>
  <c r="AQ140" i="11" s="1"/>
  <c r="N140" i="11"/>
  <c r="AU140" i="11" s="1"/>
  <c r="L140" i="11"/>
  <c r="M140" i="11"/>
  <c r="AT140" i="11" s="1"/>
  <c r="O140" i="11"/>
  <c r="AV140" i="11"/>
  <c r="S70" i="13"/>
  <c r="E140" i="11" s="1"/>
  <c r="AY140" i="11" s="1"/>
  <c r="K139" i="11"/>
  <c r="AO139" i="11" s="1"/>
  <c r="AP139" i="11" s="1"/>
  <c r="AQ139" i="11" s="1"/>
  <c r="N139" i="11"/>
  <c r="AU139" i="11" s="1"/>
  <c r="L139" i="11"/>
  <c r="AR139" i="11" s="1"/>
  <c r="M139" i="11"/>
  <c r="AT139" i="11" s="1"/>
  <c r="O139" i="11"/>
  <c r="AV139" i="11" s="1"/>
  <c r="S69" i="13"/>
  <c r="E139" i="11" s="1"/>
  <c r="AY139" i="11" s="1"/>
  <c r="K138" i="11"/>
  <c r="AO138" i="11" s="1"/>
  <c r="AP138" i="11" s="1"/>
  <c r="AQ138" i="11" s="1"/>
  <c r="N138" i="11"/>
  <c r="AU138" i="11" s="1"/>
  <c r="L138" i="11"/>
  <c r="AS138" i="11" s="1"/>
  <c r="M138" i="11"/>
  <c r="AT138" i="11" s="1"/>
  <c r="O138" i="11"/>
  <c r="AV138" i="11" s="1"/>
  <c r="S68" i="13"/>
  <c r="E138" i="11"/>
  <c r="AY138" i="11" s="1"/>
  <c r="K137" i="11"/>
  <c r="AO137" i="11" s="1"/>
  <c r="AP137" i="11" s="1"/>
  <c r="AQ137" i="11" s="1"/>
  <c r="N137" i="11"/>
  <c r="AU137" i="11" s="1"/>
  <c r="L137" i="11"/>
  <c r="AR137" i="11" s="1"/>
  <c r="M137" i="11"/>
  <c r="AT137" i="11" s="1"/>
  <c r="O137" i="11"/>
  <c r="AV137" i="11" s="1"/>
  <c r="S67" i="13"/>
  <c r="E137" i="11" s="1"/>
  <c r="AY137" i="11" s="1"/>
  <c r="K136" i="11"/>
  <c r="AO136" i="11" s="1"/>
  <c r="AP136" i="11" s="1"/>
  <c r="AQ136" i="11" s="1"/>
  <c r="N136" i="11"/>
  <c r="AU136" i="11" s="1"/>
  <c r="L136" i="11"/>
  <c r="M136" i="11"/>
  <c r="AT136" i="11" s="1"/>
  <c r="O136" i="11"/>
  <c r="AV136" i="11" s="1"/>
  <c r="S66" i="13"/>
  <c r="E136" i="11" s="1"/>
  <c r="AY136" i="11" s="1"/>
  <c r="K135" i="11"/>
  <c r="AO135" i="11" s="1"/>
  <c r="AP135" i="11" s="1"/>
  <c r="AQ135" i="11" s="1"/>
  <c r="N135" i="11"/>
  <c r="AU135" i="11" s="1"/>
  <c r="L135" i="11"/>
  <c r="AR135" i="11" s="1"/>
  <c r="M135" i="11"/>
  <c r="AT135" i="11" s="1"/>
  <c r="O135" i="11"/>
  <c r="AV135" i="11" s="1"/>
  <c r="S65" i="13"/>
  <c r="E135" i="11" s="1"/>
  <c r="AY135" i="11" s="1"/>
  <c r="K134" i="11"/>
  <c r="AO134" i="11" s="1"/>
  <c r="AP134" i="11" s="1"/>
  <c r="AQ134" i="11" s="1"/>
  <c r="N134" i="11"/>
  <c r="AU134" i="11" s="1"/>
  <c r="L134" i="11"/>
  <c r="AS134" i="11" s="1"/>
  <c r="M134" i="11"/>
  <c r="AT134" i="11" s="1"/>
  <c r="O134" i="11"/>
  <c r="AV134" i="11" s="1"/>
  <c r="S64" i="13"/>
  <c r="E134" i="11" s="1"/>
  <c r="AY134" i="11" s="1"/>
  <c r="K133" i="11"/>
  <c r="AO133" i="11" s="1"/>
  <c r="AP133" i="11" s="1"/>
  <c r="AQ133" i="11" s="1"/>
  <c r="N133" i="11"/>
  <c r="AU133" i="11" s="1"/>
  <c r="L133" i="11"/>
  <c r="AR133" i="11" s="1"/>
  <c r="M133" i="11"/>
  <c r="AT133" i="11" s="1"/>
  <c r="O133" i="11"/>
  <c r="AV133" i="11" s="1"/>
  <c r="S63" i="13"/>
  <c r="E133" i="11" s="1"/>
  <c r="AY133" i="11" s="1"/>
  <c r="K132" i="11"/>
  <c r="AO132" i="11" s="1"/>
  <c r="AP132" i="11" s="1"/>
  <c r="AQ132" i="11" s="1"/>
  <c r="N132" i="11"/>
  <c r="AU132" i="11" s="1"/>
  <c r="L132" i="11"/>
  <c r="M132" i="11"/>
  <c r="AT132" i="11" s="1"/>
  <c r="O132" i="11"/>
  <c r="AV132" i="11" s="1"/>
  <c r="S62" i="13"/>
  <c r="E132" i="11" s="1"/>
  <c r="AY132" i="11" s="1"/>
  <c r="K131" i="11"/>
  <c r="AO131" i="11" s="1"/>
  <c r="AP131" i="11" s="1"/>
  <c r="AQ131" i="11" s="1"/>
  <c r="N131" i="11"/>
  <c r="AU131" i="11" s="1"/>
  <c r="L131" i="11"/>
  <c r="AS131" i="11" s="1"/>
  <c r="M131" i="11"/>
  <c r="AT131" i="11" s="1"/>
  <c r="O131" i="11"/>
  <c r="AV131" i="11" s="1"/>
  <c r="S61" i="13"/>
  <c r="E131" i="11" s="1"/>
  <c r="AY131" i="11" s="1"/>
  <c r="K130" i="11"/>
  <c r="AO130" i="11" s="1"/>
  <c r="AP130" i="11" s="1"/>
  <c r="AQ130" i="11" s="1"/>
  <c r="N130" i="11"/>
  <c r="AU130" i="11" s="1"/>
  <c r="L130" i="11"/>
  <c r="AS130" i="11" s="1"/>
  <c r="AR130" i="11"/>
  <c r="M130" i="11"/>
  <c r="AT130" i="11" s="1"/>
  <c r="O130" i="11"/>
  <c r="AV130" i="11" s="1"/>
  <c r="S60" i="13"/>
  <c r="E130" i="11" s="1"/>
  <c r="AY130" i="11" s="1"/>
  <c r="K129" i="11"/>
  <c r="AO129" i="11" s="1"/>
  <c r="AP129" i="11" s="1"/>
  <c r="AQ129" i="11" s="1"/>
  <c r="N129" i="11"/>
  <c r="AU129" i="11" s="1"/>
  <c r="L129" i="11"/>
  <c r="AR129" i="11" s="1"/>
  <c r="M129" i="11"/>
  <c r="AT129" i="11" s="1"/>
  <c r="O129" i="11"/>
  <c r="AV129" i="11" s="1"/>
  <c r="S59" i="13"/>
  <c r="E129" i="11" s="1"/>
  <c r="AY129" i="11" s="1"/>
  <c r="K128" i="11"/>
  <c r="AO128" i="11" s="1"/>
  <c r="AP128" i="11" s="1"/>
  <c r="AQ128" i="11" s="1"/>
  <c r="N128" i="11"/>
  <c r="AU128" i="11" s="1"/>
  <c r="L128" i="11"/>
  <c r="M128" i="11"/>
  <c r="AT128" i="11" s="1"/>
  <c r="O128" i="11"/>
  <c r="AV128" i="11" s="1"/>
  <c r="S58" i="13"/>
  <c r="E128" i="11" s="1"/>
  <c r="AY128" i="11" s="1"/>
  <c r="F38" i="13"/>
  <c r="F39" i="13"/>
  <c r="F40" i="13"/>
  <c r="F41" i="13"/>
  <c r="F42" i="13"/>
  <c r="F43" i="13"/>
  <c r="F44" i="13"/>
  <c r="F45" i="13"/>
  <c r="F46" i="13"/>
  <c r="F47" i="13"/>
  <c r="F48" i="13"/>
  <c r="F49" i="13"/>
  <c r="F50" i="13"/>
  <c r="F51" i="13"/>
  <c r="F52" i="13"/>
  <c r="F53" i="13"/>
  <c r="F54" i="13"/>
  <c r="F55" i="13"/>
  <c r="F56" i="13"/>
  <c r="F57" i="13"/>
  <c r="K127" i="11"/>
  <c r="AO127" i="11" s="1"/>
  <c r="AP127" i="11" s="1"/>
  <c r="AQ127" i="11" s="1"/>
  <c r="N127" i="11"/>
  <c r="AU127" i="11" s="1"/>
  <c r="L127" i="11"/>
  <c r="AR127" i="11" s="1"/>
  <c r="M127" i="11"/>
  <c r="AT127" i="11" s="1"/>
  <c r="O127" i="11"/>
  <c r="AV127" i="11" s="1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S57" i="13"/>
  <c r="E127" i="11" s="1"/>
  <c r="AY127" i="11" s="1"/>
  <c r="K126" i="11"/>
  <c r="AO126" i="11" s="1"/>
  <c r="AP126" i="11" s="1"/>
  <c r="AQ126" i="11" s="1"/>
  <c r="N126" i="11"/>
  <c r="AU126" i="11" s="1"/>
  <c r="L126" i="11"/>
  <c r="AR126" i="11" s="1"/>
  <c r="M126" i="11"/>
  <c r="AT126" i="11" s="1"/>
  <c r="O126" i="11"/>
  <c r="AV126" i="11" s="1"/>
  <c r="S56" i="13"/>
  <c r="E126" i="11" s="1"/>
  <c r="AY126" i="11" s="1"/>
  <c r="K125" i="11"/>
  <c r="AO125" i="11" s="1"/>
  <c r="AP125" i="11" s="1"/>
  <c r="AQ125" i="11" s="1"/>
  <c r="N125" i="11"/>
  <c r="AU125" i="11" s="1"/>
  <c r="L125" i="11"/>
  <c r="AR125" i="11" s="1"/>
  <c r="M125" i="11"/>
  <c r="AT125" i="11" s="1"/>
  <c r="O125" i="11"/>
  <c r="AV125" i="11"/>
  <c r="S55" i="13"/>
  <c r="E125" i="11" s="1"/>
  <c r="AY125" i="11" s="1"/>
  <c r="K124" i="11"/>
  <c r="AO124" i="11" s="1"/>
  <c r="AP124" i="11" s="1"/>
  <c r="AQ124" i="11" s="1"/>
  <c r="N124" i="11"/>
  <c r="AU124" i="11" s="1"/>
  <c r="L124" i="11"/>
  <c r="M124" i="11"/>
  <c r="AT124" i="11" s="1"/>
  <c r="O124" i="11"/>
  <c r="AV124" i="11" s="1"/>
  <c r="S54" i="13"/>
  <c r="E124" i="11"/>
  <c r="AY124" i="11" s="1"/>
  <c r="K123" i="11"/>
  <c r="AO123" i="11" s="1"/>
  <c r="AP123" i="11" s="1"/>
  <c r="AQ123" i="11" s="1"/>
  <c r="N123" i="11"/>
  <c r="AU123" i="11" s="1"/>
  <c r="L123" i="11"/>
  <c r="AR123" i="11" s="1"/>
  <c r="M123" i="11"/>
  <c r="AT123" i="11" s="1"/>
  <c r="O123" i="11"/>
  <c r="AV123" i="11" s="1"/>
  <c r="S53" i="13"/>
  <c r="E123" i="11"/>
  <c r="AY123" i="11" s="1"/>
  <c r="K122" i="11"/>
  <c r="AO122" i="11" s="1"/>
  <c r="AP122" i="11" s="1"/>
  <c r="AQ122" i="11" s="1"/>
  <c r="N122" i="11"/>
  <c r="AU122" i="11" s="1"/>
  <c r="L122" i="11"/>
  <c r="M122" i="11"/>
  <c r="AT122" i="11" s="1"/>
  <c r="O122" i="11"/>
  <c r="AV122" i="11" s="1"/>
  <c r="S52" i="13"/>
  <c r="E122" i="11" s="1"/>
  <c r="AY122" i="11" s="1"/>
  <c r="K121" i="11"/>
  <c r="AO121" i="11" s="1"/>
  <c r="AP121" i="11" s="1"/>
  <c r="AQ121" i="11" s="1"/>
  <c r="N121" i="11"/>
  <c r="AU121" i="11" s="1"/>
  <c r="L121" i="11"/>
  <c r="M121" i="11"/>
  <c r="AT121" i="11" s="1"/>
  <c r="O121" i="11"/>
  <c r="AV121" i="11" s="1"/>
  <c r="S51" i="13"/>
  <c r="E121" i="11" s="1"/>
  <c r="AY121" i="11" s="1"/>
  <c r="K120" i="11"/>
  <c r="AO120" i="11" s="1"/>
  <c r="AP120" i="11" s="1"/>
  <c r="AQ120" i="11" s="1"/>
  <c r="N120" i="11"/>
  <c r="AU120" i="11" s="1"/>
  <c r="L120" i="11"/>
  <c r="M120" i="11"/>
  <c r="AT120" i="11" s="1"/>
  <c r="O120" i="11"/>
  <c r="AV120" i="11" s="1"/>
  <c r="S50" i="13"/>
  <c r="E120" i="11" s="1"/>
  <c r="AY120" i="11" s="1"/>
  <c r="K119" i="11"/>
  <c r="AO119" i="11" s="1"/>
  <c r="AP119" i="11" s="1"/>
  <c r="AQ119" i="11" s="1"/>
  <c r="N119" i="11"/>
  <c r="AU119" i="11" s="1"/>
  <c r="L119" i="11"/>
  <c r="AS119" i="11" s="1"/>
  <c r="M119" i="11"/>
  <c r="AT119" i="11" s="1"/>
  <c r="O119" i="11"/>
  <c r="AV119" i="11"/>
  <c r="S49" i="13"/>
  <c r="E119" i="11" s="1"/>
  <c r="AY119" i="11" s="1"/>
  <c r="W48" i="13"/>
  <c r="F118" i="11" s="1"/>
  <c r="AX118" i="11" s="1"/>
  <c r="K118" i="11"/>
  <c r="AO118" i="11" s="1"/>
  <c r="AP118" i="11" s="1"/>
  <c r="AQ118" i="11" s="1"/>
  <c r="N118" i="11"/>
  <c r="AU118" i="11" s="1"/>
  <c r="L118" i="11"/>
  <c r="AS118" i="11" s="1"/>
  <c r="M118" i="11"/>
  <c r="AT118" i="11" s="1"/>
  <c r="O118" i="11"/>
  <c r="AV118" i="11" s="1"/>
  <c r="S48" i="13"/>
  <c r="E118" i="11"/>
  <c r="AY118" i="11" s="1"/>
  <c r="K117" i="11"/>
  <c r="AO117" i="11" s="1"/>
  <c r="AP117" i="11" s="1"/>
  <c r="AQ117" i="11" s="1"/>
  <c r="N117" i="11"/>
  <c r="AU117" i="11" s="1"/>
  <c r="L117" i="11"/>
  <c r="AS117" i="11" s="1"/>
  <c r="M117" i="11"/>
  <c r="AT117" i="11" s="1"/>
  <c r="O117" i="11"/>
  <c r="AV117" i="11" s="1"/>
  <c r="S47" i="13"/>
  <c r="CE47" i="13" s="1"/>
  <c r="E117" i="11"/>
  <c r="AY117" i="11" s="1"/>
  <c r="K116" i="11"/>
  <c r="AO116" i="11" s="1"/>
  <c r="AP116" i="11" s="1"/>
  <c r="AQ116" i="11" s="1"/>
  <c r="N116" i="11"/>
  <c r="AU116" i="11" s="1"/>
  <c r="L116" i="11"/>
  <c r="M116" i="11"/>
  <c r="AT116" i="11" s="1"/>
  <c r="O116" i="11"/>
  <c r="AV116" i="11"/>
  <c r="S46" i="13"/>
  <c r="E116" i="11" s="1"/>
  <c r="AY116" i="11" s="1"/>
  <c r="K115" i="11"/>
  <c r="AO115" i="11" s="1"/>
  <c r="AP115" i="11" s="1"/>
  <c r="AQ115" i="11" s="1"/>
  <c r="N115" i="11"/>
  <c r="AU115" i="11" s="1"/>
  <c r="L115" i="11"/>
  <c r="AR115" i="11" s="1"/>
  <c r="M115" i="11"/>
  <c r="AT115" i="11" s="1"/>
  <c r="O115" i="11"/>
  <c r="AV115" i="11" s="1"/>
  <c r="S45" i="13"/>
  <c r="E115" i="11" s="1"/>
  <c r="AY115" i="11" s="1"/>
  <c r="K114" i="11"/>
  <c r="AO114" i="11" s="1"/>
  <c r="AP114" i="11" s="1"/>
  <c r="AQ114" i="11" s="1"/>
  <c r="N114" i="11"/>
  <c r="AU114" i="11" s="1"/>
  <c r="L114" i="11"/>
  <c r="AS114" i="11" s="1"/>
  <c r="M114" i="11"/>
  <c r="AT114" i="11" s="1"/>
  <c r="O114" i="11"/>
  <c r="AV114" i="11" s="1"/>
  <c r="S44" i="13"/>
  <c r="E114" i="11" s="1"/>
  <c r="AY114" i="11" s="1"/>
  <c r="K113" i="11"/>
  <c r="AO113" i="11" s="1"/>
  <c r="AP113" i="11" s="1"/>
  <c r="AQ113" i="11" s="1"/>
  <c r="N113" i="11"/>
  <c r="AU113" i="11" s="1"/>
  <c r="L113" i="11"/>
  <c r="AR113" i="11"/>
  <c r="M113" i="11"/>
  <c r="AT113" i="11" s="1"/>
  <c r="O113" i="11"/>
  <c r="AV113" i="11" s="1"/>
  <c r="AS113" i="11"/>
  <c r="S43" i="13"/>
  <c r="E113" i="11" s="1"/>
  <c r="AY113" i="11" s="1"/>
  <c r="K112" i="11"/>
  <c r="AO112" i="11" s="1"/>
  <c r="AP112" i="11" s="1"/>
  <c r="AQ112" i="11" s="1"/>
  <c r="N112" i="11"/>
  <c r="AU112" i="11" s="1"/>
  <c r="L112" i="11"/>
  <c r="M112" i="11"/>
  <c r="AT112" i="11" s="1"/>
  <c r="O112" i="11"/>
  <c r="AV112" i="11" s="1"/>
  <c r="S42" i="13"/>
  <c r="E112" i="11" s="1"/>
  <c r="AY112" i="11" s="1"/>
  <c r="K111" i="11"/>
  <c r="AO111" i="11" s="1"/>
  <c r="AP111" i="11" s="1"/>
  <c r="AQ111" i="11" s="1"/>
  <c r="N111" i="11"/>
  <c r="AU111" i="11" s="1"/>
  <c r="L111" i="11"/>
  <c r="M111" i="11"/>
  <c r="AT111" i="11" s="1"/>
  <c r="O111" i="11"/>
  <c r="AV111" i="11" s="1"/>
  <c r="S41" i="13"/>
  <c r="E111" i="11" s="1"/>
  <c r="AY111" i="11" s="1"/>
  <c r="K110" i="11"/>
  <c r="AO110" i="11" s="1"/>
  <c r="AP110" i="11" s="1"/>
  <c r="AQ110" i="11" s="1"/>
  <c r="N110" i="11"/>
  <c r="AU110" i="11" s="1"/>
  <c r="L110" i="11"/>
  <c r="AS110" i="11" s="1"/>
  <c r="M110" i="11"/>
  <c r="AT110" i="11" s="1"/>
  <c r="O110" i="11"/>
  <c r="AV110" i="11" s="1"/>
  <c r="S40" i="13"/>
  <c r="E110" i="11" s="1"/>
  <c r="AY110" i="11" s="1"/>
  <c r="K109" i="11"/>
  <c r="AO109" i="11" s="1"/>
  <c r="AP109" i="11" s="1"/>
  <c r="AQ109" i="11" s="1"/>
  <c r="N109" i="11"/>
  <c r="AU109" i="11" s="1"/>
  <c r="L109" i="11"/>
  <c r="AR109" i="11" s="1"/>
  <c r="M109" i="11"/>
  <c r="AT109" i="11" s="1"/>
  <c r="O109" i="11"/>
  <c r="AV109" i="11" s="1"/>
  <c r="S39" i="13"/>
  <c r="E109" i="11" s="1"/>
  <c r="AY109" i="11" s="1"/>
  <c r="K108" i="11"/>
  <c r="AO108" i="11" s="1"/>
  <c r="AP108" i="11" s="1"/>
  <c r="AQ108" i="11" s="1"/>
  <c r="N108" i="11"/>
  <c r="AU108" i="11" s="1"/>
  <c r="L108" i="11"/>
  <c r="AR108" i="11" s="1"/>
  <c r="M108" i="11"/>
  <c r="AT108" i="11" s="1"/>
  <c r="O108" i="11"/>
  <c r="AV108" i="11" s="1"/>
  <c r="S38" i="13"/>
  <c r="E108" i="11"/>
  <c r="AY108" i="11" s="1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K107" i="11"/>
  <c r="AO107" i="11" s="1"/>
  <c r="AP107" i="11" s="1"/>
  <c r="AQ107" i="11" s="1"/>
  <c r="N107" i="11"/>
  <c r="AU107" i="11" s="1"/>
  <c r="L107" i="11"/>
  <c r="AR107" i="11" s="1"/>
  <c r="M107" i="11"/>
  <c r="AT107" i="11" s="1"/>
  <c r="O107" i="11"/>
  <c r="AV107" i="11" s="1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S37" i="13"/>
  <c r="E107" i="11" s="1"/>
  <c r="AY107" i="11" s="1"/>
  <c r="K106" i="11"/>
  <c r="AO106" i="11" s="1"/>
  <c r="AP106" i="11" s="1"/>
  <c r="AQ106" i="11" s="1"/>
  <c r="N106" i="11"/>
  <c r="AU106" i="11" s="1"/>
  <c r="L106" i="11"/>
  <c r="AS106" i="11" s="1"/>
  <c r="M106" i="11"/>
  <c r="AT106" i="11" s="1"/>
  <c r="O106" i="11"/>
  <c r="AV106" i="11" s="1"/>
  <c r="S36" i="13"/>
  <c r="E106" i="11" s="1"/>
  <c r="AY106" i="11" s="1"/>
  <c r="K105" i="11"/>
  <c r="AO105" i="11" s="1"/>
  <c r="AP105" i="11" s="1"/>
  <c r="AQ105" i="11" s="1"/>
  <c r="N105" i="11"/>
  <c r="AU105" i="11" s="1"/>
  <c r="L105" i="11"/>
  <c r="AR105" i="11" s="1"/>
  <c r="M105" i="11"/>
  <c r="AT105" i="11" s="1"/>
  <c r="O105" i="11"/>
  <c r="AV105" i="11" s="1"/>
  <c r="S35" i="13"/>
  <c r="E105" i="11" s="1"/>
  <c r="AY105" i="11" s="1"/>
  <c r="K104" i="11"/>
  <c r="AO104" i="11" s="1"/>
  <c r="AP104" i="11" s="1"/>
  <c r="AQ104" i="11" s="1"/>
  <c r="N104" i="11"/>
  <c r="AU104" i="11" s="1"/>
  <c r="L104" i="11"/>
  <c r="AS104" i="11" s="1"/>
  <c r="M104" i="11"/>
  <c r="AT104" i="11" s="1"/>
  <c r="O104" i="11"/>
  <c r="AV104" i="11" s="1"/>
  <c r="S34" i="13"/>
  <c r="E104" i="11"/>
  <c r="AY104" i="11" s="1"/>
  <c r="K103" i="11"/>
  <c r="AO103" i="11" s="1"/>
  <c r="AP103" i="11" s="1"/>
  <c r="AQ103" i="11" s="1"/>
  <c r="N103" i="11"/>
  <c r="AU103" i="11" s="1"/>
  <c r="L103" i="11"/>
  <c r="M103" i="11"/>
  <c r="AT103" i="11" s="1"/>
  <c r="O103" i="11"/>
  <c r="AV103" i="11" s="1"/>
  <c r="S33" i="13"/>
  <c r="E103" i="11" s="1"/>
  <c r="AY103" i="11" s="1"/>
  <c r="K102" i="11"/>
  <c r="AO102" i="11" s="1"/>
  <c r="AP102" i="11" s="1"/>
  <c r="AQ102" i="11" s="1"/>
  <c r="N102" i="11"/>
  <c r="AU102" i="11" s="1"/>
  <c r="L102" i="11"/>
  <c r="AS102" i="11" s="1"/>
  <c r="M102" i="11"/>
  <c r="AT102" i="11" s="1"/>
  <c r="O102" i="11"/>
  <c r="AV102" i="11" s="1"/>
  <c r="S32" i="13"/>
  <c r="E102" i="11" s="1"/>
  <c r="AY102" i="11" s="1"/>
  <c r="K101" i="11"/>
  <c r="AO101" i="11" s="1"/>
  <c r="AP101" i="11" s="1"/>
  <c r="AQ101" i="11" s="1"/>
  <c r="N101" i="11"/>
  <c r="AU101" i="11" s="1"/>
  <c r="L101" i="11"/>
  <c r="AR101" i="11" s="1"/>
  <c r="M101" i="11"/>
  <c r="AT101" i="11" s="1"/>
  <c r="O101" i="11"/>
  <c r="AV101" i="11" s="1"/>
  <c r="S31" i="13"/>
  <c r="E101" i="11" s="1"/>
  <c r="AY101" i="11" s="1"/>
  <c r="K100" i="11"/>
  <c r="AO100" i="11" s="1"/>
  <c r="AP100" i="11" s="1"/>
  <c r="AQ100" i="11" s="1"/>
  <c r="N100" i="11"/>
  <c r="AU100" i="11" s="1"/>
  <c r="L100" i="11"/>
  <c r="AS100" i="11" s="1"/>
  <c r="M100" i="11"/>
  <c r="AT100" i="11" s="1"/>
  <c r="O100" i="11"/>
  <c r="AV100" i="11" s="1"/>
  <c r="S30" i="13"/>
  <c r="E100" i="11"/>
  <c r="AY100" i="11" s="1"/>
  <c r="K99" i="11"/>
  <c r="AO99" i="11" s="1"/>
  <c r="AP99" i="11" s="1"/>
  <c r="AQ99" i="11" s="1"/>
  <c r="N99" i="11"/>
  <c r="AU99" i="11" s="1"/>
  <c r="L99" i="11"/>
  <c r="M99" i="11"/>
  <c r="AT99" i="11" s="1"/>
  <c r="O99" i="11"/>
  <c r="AV99" i="11" s="1"/>
  <c r="S29" i="13"/>
  <c r="E99" i="11" s="1"/>
  <c r="AY99" i="11" s="1"/>
  <c r="K98" i="11"/>
  <c r="AO98" i="11" s="1"/>
  <c r="AP98" i="11" s="1"/>
  <c r="AQ98" i="11" s="1"/>
  <c r="N98" i="11"/>
  <c r="AU98" i="11" s="1"/>
  <c r="L98" i="11"/>
  <c r="AS98" i="11" s="1"/>
  <c r="M98" i="11"/>
  <c r="AT98" i="11" s="1"/>
  <c r="O98" i="11"/>
  <c r="AV98" i="11" s="1"/>
  <c r="S28" i="13"/>
  <c r="E98" i="11" s="1"/>
  <c r="AY98" i="11" s="1"/>
  <c r="F26" i="11"/>
  <c r="F27" i="11" s="1"/>
  <c r="K27" i="11"/>
  <c r="AO27" i="11" s="1"/>
  <c r="AP27" i="11" s="1"/>
  <c r="AQ27" i="11" s="1"/>
  <c r="N27" i="11"/>
  <c r="AU27" i="11" s="1"/>
  <c r="L27" i="11"/>
  <c r="AR27" i="11" s="1"/>
  <c r="M27" i="11"/>
  <c r="AT27" i="11" s="1"/>
  <c r="O27" i="11"/>
  <c r="AV27" i="11" s="1"/>
  <c r="E26" i="11"/>
  <c r="E27" i="11" s="1"/>
  <c r="AY27" i="11" s="1"/>
  <c r="K28" i="11"/>
  <c r="AO28" i="11" s="1"/>
  <c r="AP28" i="11" s="1"/>
  <c r="AQ28" i="11" s="1"/>
  <c r="N28" i="11"/>
  <c r="AU28" i="11" s="1"/>
  <c r="L28" i="11"/>
  <c r="AS28" i="11" s="1"/>
  <c r="M28" i="11"/>
  <c r="AT28" i="11" s="1"/>
  <c r="O28" i="11"/>
  <c r="AV28" i="11" s="1"/>
  <c r="K29" i="11"/>
  <c r="AO29" i="11" s="1"/>
  <c r="AP29" i="11" s="1"/>
  <c r="AQ29" i="11" s="1"/>
  <c r="N29" i="11"/>
  <c r="AU29" i="11" s="1"/>
  <c r="L29" i="11"/>
  <c r="AR29" i="11" s="1"/>
  <c r="M29" i="11"/>
  <c r="AT29" i="11" s="1"/>
  <c r="O29" i="11"/>
  <c r="AV29" i="11" s="1"/>
  <c r="K30" i="11"/>
  <c r="AO30" i="11" s="1"/>
  <c r="AP30" i="11" s="1"/>
  <c r="AQ30" i="11" s="1"/>
  <c r="N30" i="11"/>
  <c r="AU30" i="11" s="1"/>
  <c r="L30" i="11"/>
  <c r="AS30" i="11" s="1"/>
  <c r="M30" i="11"/>
  <c r="AT30" i="11" s="1"/>
  <c r="O30" i="11"/>
  <c r="AV30" i="11" s="1"/>
  <c r="K31" i="11"/>
  <c r="AO31" i="11" s="1"/>
  <c r="AP31" i="11" s="1"/>
  <c r="AQ31" i="11" s="1"/>
  <c r="N31" i="11"/>
  <c r="AU31" i="11" s="1"/>
  <c r="L31" i="11"/>
  <c r="AR31" i="11" s="1"/>
  <c r="M31" i="11"/>
  <c r="AT31" i="11" s="1"/>
  <c r="O31" i="11"/>
  <c r="AV31" i="11" s="1"/>
  <c r="K32" i="11"/>
  <c r="AO32" i="11" s="1"/>
  <c r="AP32" i="11" s="1"/>
  <c r="AQ32" i="11" s="1"/>
  <c r="N32" i="11"/>
  <c r="AU32" i="11" s="1"/>
  <c r="L32" i="11"/>
  <c r="AR32" i="11" s="1"/>
  <c r="M32" i="11"/>
  <c r="AT32" i="11" s="1"/>
  <c r="O32" i="11"/>
  <c r="AV32" i="11" s="1"/>
  <c r="K33" i="11"/>
  <c r="AO33" i="11" s="1"/>
  <c r="AP33" i="11" s="1"/>
  <c r="AQ33" i="11" s="1"/>
  <c r="N33" i="11"/>
  <c r="AU33" i="11" s="1"/>
  <c r="L33" i="11"/>
  <c r="AR33" i="11" s="1"/>
  <c r="M33" i="11"/>
  <c r="AT33" i="11" s="1"/>
  <c r="O33" i="11"/>
  <c r="AV33" i="11" s="1"/>
  <c r="K34" i="11"/>
  <c r="AO34" i="11" s="1"/>
  <c r="AP34" i="11" s="1"/>
  <c r="AQ34" i="11" s="1"/>
  <c r="N34" i="11"/>
  <c r="AU34" i="11" s="1"/>
  <c r="L34" i="11"/>
  <c r="AR34" i="11" s="1"/>
  <c r="M34" i="11"/>
  <c r="AT34" i="11" s="1"/>
  <c r="O34" i="11"/>
  <c r="AV34" i="11" s="1"/>
  <c r="K35" i="11"/>
  <c r="AO35" i="11" s="1"/>
  <c r="AP35" i="11" s="1"/>
  <c r="AQ35" i="11" s="1"/>
  <c r="N35" i="11"/>
  <c r="AU35" i="11" s="1"/>
  <c r="L35" i="11"/>
  <c r="AR35" i="11" s="1"/>
  <c r="M35" i="11"/>
  <c r="AT35" i="11" s="1"/>
  <c r="O35" i="11"/>
  <c r="AV35" i="11" s="1"/>
  <c r="K36" i="11"/>
  <c r="AO36" i="11" s="1"/>
  <c r="AP36" i="11" s="1"/>
  <c r="AQ36" i="11" s="1"/>
  <c r="N36" i="11"/>
  <c r="AU36" i="11" s="1"/>
  <c r="L36" i="11"/>
  <c r="AR36" i="11" s="1"/>
  <c r="M36" i="11"/>
  <c r="AT36" i="11" s="1"/>
  <c r="O36" i="11"/>
  <c r="AV36" i="11" s="1"/>
  <c r="K37" i="11"/>
  <c r="AO37" i="11" s="1"/>
  <c r="AP37" i="11" s="1"/>
  <c r="AQ37" i="11" s="1"/>
  <c r="N37" i="11"/>
  <c r="AU37" i="11" s="1"/>
  <c r="L37" i="11"/>
  <c r="AR37" i="11" s="1"/>
  <c r="M37" i="11"/>
  <c r="AT37" i="11" s="1"/>
  <c r="O37" i="11"/>
  <c r="AV37" i="11" s="1"/>
  <c r="K38" i="11"/>
  <c r="AO38" i="11" s="1"/>
  <c r="AP38" i="11" s="1"/>
  <c r="AQ38" i="11" s="1"/>
  <c r="N38" i="11"/>
  <c r="AU38" i="11" s="1"/>
  <c r="L38" i="11"/>
  <c r="AS38" i="11" s="1"/>
  <c r="M38" i="11"/>
  <c r="AT38" i="11" s="1"/>
  <c r="O38" i="11"/>
  <c r="AV38" i="11" s="1"/>
  <c r="K39" i="11"/>
  <c r="AO39" i="11" s="1"/>
  <c r="AP39" i="11" s="1"/>
  <c r="AQ39" i="11" s="1"/>
  <c r="N39" i="11"/>
  <c r="AU39" i="11" s="1"/>
  <c r="L39" i="11"/>
  <c r="AR39" i="11" s="1"/>
  <c r="M39" i="11"/>
  <c r="AT39" i="11" s="1"/>
  <c r="O39" i="11"/>
  <c r="AV39" i="11" s="1"/>
  <c r="K40" i="11"/>
  <c r="AO40" i="11" s="1"/>
  <c r="AP40" i="11" s="1"/>
  <c r="AQ40" i="11" s="1"/>
  <c r="N40" i="11"/>
  <c r="AU40" i="11" s="1"/>
  <c r="L40" i="11"/>
  <c r="AS40" i="11" s="1"/>
  <c r="M40" i="11"/>
  <c r="AT40" i="11" s="1"/>
  <c r="O40" i="11"/>
  <c r="AV40" i="11" s="1"/>
  <c r="K41" i="11"/>
  <c r="AO41" i="11" s="1"/>
  <c r="AP41" i="11" s="1"/>
  <c r="AQ41" i="11" s="1"/>
  <c r="N41" i="11"/>
  <c r="AU41" i="11" s="1"/>
  <c r="L41" i="11"/>
  <c r="AR41" i="11" s="1"/>
  <c r="M41" i="11"/>
  <c r="AT41" i="11" s="1"/>
  <c r="O41" i="11"/>
  <c r="AV41" i="11" s="1"/>
  <c r="K42" i="11"/>
  <c r="AO42" i="11" s="1"/>
  <c r="AP42" i="11" s="1"/>
  <c r="AQ42" i="11" s="1"/>
  <c r="N42" i="11"/>
  <c r="AU42" i="11" s="1"/>
  <c r="L42" i="11"/>
  <c r="AR42" i="11" s="1"/>
  <c r="M42" i="11"/>
  <c r="AT42" i="11" s="1"/>
  <c r="O42" i="11"/>
  <c r="AV42" i="11" s="1"/>
  <c r="K43" i="11"/>
  <c r="AO43" i="11" s="1"/>
  <c r="AP43" i="11" s="1"/>
  <c r="AQ43" i="11" s="1"/>
  <c r="N43" i="11"/>
  <c r="AU43" i="11" s="1"/>
  <c r="L43" i="11"/>
  <c r="AR43" i="11" s="1"/>
  <c r="M43" i="11"/>
  <c r="AT43" i="11" s="1"/>
  <c r="O43" i="11"/>
  <c r="AV43" i="11" s="1"/>
  <c r="K44" i="11"/>
  <c r="AO44" i="11" s="1"/>
  <c r="AP44" i="11" s="1"/>
  <c r="AQ44" i="11" s="1"/>
  <c r="N44" i="11"/>
  <c r="AU44" i="11" s="1"/>
  <c r="L44" i="11"/>
  <c r="AR44" i="11" s="1"/>
  <c r="M44" i="11"/>
  <c r="AT44" i="11" s="1"/>
  <c r="O44" i="11"/>
  <c r="AV44" i="11" s="1"/>
  <c r="AS44" i="11"/>
  <c r="K45" i="11"/>
  <c r="AO45" i="11" s="1"/>
  <c r="AP45" i="11" s="1"/>
  <c r="AQ45" i="11" s="1"/>
  <c r="N45" i="11"/>
  <c r="AU45" i="11" s="1"/>
  <c r="L45" i="11"/>
  <c r="AR45" i="11" s="1"/>
  <c r="M45" i="11"/>
  <c r="AT45" i="11" s="1"/>
  <c r="O45" i="11"/>
  <c r="AV45" i="11" s="1"/>
  <c r="K46" i="11"/>
  <c r="AO46" i="11" s="1"/>
  <c r="AP46" i="11" s="1"/>
  <c r="AQ46" i="11" s="1"/>
  <c r="N46" i="11"/>
  <c r="AU46" i="11" s="1"/>
  <c r="L46" i="11"/>
  <c r="AR46" i="11" s="1"/>
  <c r="M46" i="11"/>
  <c r="AT46" i="11" s="1"/>
  <c r="O46" i="11"/>
  <c r="AV46" i="11" s="1"/>
  <c r="AS46" i="11"/>
  <c r="K47" i="11"/>
  <c r="AO47" i="11" s="1"/>
  <c r="AP47" i="11" s="1"/>
  <c r="AQ47" i="11" s="1"/>
  <c r="N47" i="11"/>
  <c r="AU47" i="11" s="1"/>
  <c r="L47" i="11"/>
  <c r="AR47" i="11" s="1"/>
  <c r="M47" i="11"/>
  <c r="AT47" i="11" s="1"/>
  <c r="O47" i="11"/>
  <c r="AV47" i="11"/>
  <c r="K48" i="11"/>
  <c r="AO48" i="11" s="1"/>
  <c r="AP48" i="11" s="1"/>
  <c r="AQ48" i="11" s="1"/>
  <c r="N48" i="11"/>
  <c r="AU48" i="11" s="1"/>
  <c r="L48" i="11"/>
  <c r="AR48" i="11" s="1"/>
  <c r="M48" i="11"/>
  <c r="AT48" i="11" s="1"/>
  <c r="O48" i="11"/>
  <c r="AV48" i="11" s="1"/>
  <c r="K49" i="11"/>
  <c r="AO49" i="11" s="1"/>
  <c r="AP49" i="11" s="1"/>
  <c r="AQ49" i="11" s="1"/>
  <c r="N49" i="11"/>
  <c r="AU49" i="11" s="1"/>
  <c r="L49" i="11"/>
  <c r="AR49" i="11" s="1"/>
  <c r="M49" i="11"/>
  <c r="AT49" i="11" s="1"/>
  <c r="O49" i="11"/>
  <c r="AV49" i="11" s="1"/>
  <c r="K50" i="11"/>
  <c r="AO50" i="11" s="1"/>
  <c r="AP50" i="11" s="1"/>
  <c r="AQ50" i="11" s="1"/>
  <c r="N50" i="11"/>
  <c r="AU50" i="11" s="1"/>
  <c r="L50" i="11"/>
  <c r="AR50" i="11" s="1"/>
  <c r="M50" i="11"/>
  <c r="AT50" i="11" s="1"/>
  <c r="O50" i="11"/>
  <c r="AV50" i="11" s="1"/>
  <c r="K51" i="11"/>
  <c r="AO51" i="11" s="1"/>
  <c r="AP51" i="11" s="1"/>
  <c r="AQ51" i="11" s="1"/>
  <c r="N51" i="11"/>
  <c r="AU51" i="11" s="1"/>
  <c r="L51" i="11"/>
  <c r="AR51" i="11" s="1"/>
  <c r="M51" i="11"/>
  <c r="AT51" i="11" s="1"/>
  <c r="O51" i="11"/>
  <c r="AV51" i="11" s="1"/>
  <c r="K52" i="11"/>
  <c r="AO52" i="11" s="1"/>
  <c r="AP52" i="11" s="1"/>
  <c r="AQ52" i="11" s="1"/>
  <c r="N52" i="11"/>
  <c r="AU52" i="11" s="1"/>
  <c r="L52" i="11"/>
  <c r="AR52" i="11" s="1"/>
  <c r="M52" i="11"/>
  <c r="AT52" i="11" s="1"/>
  <c r="O52" i="11"/>
  <c r="AV52" i="11" s="1"/>
  <c r="K53" i="11"/>
  <c r="AO53" i="11" s="1"/>
  <c r="AP53" i="11" s="1"/>
  <c r="AQ53" i="11" s="1"/>
  <c r="N53" i="11"/>
  <c r="AU53" i="11" s="1"/>
  <c r="L53" i="11"/>
  <c r="AR53" i="11" s="1"/>
  <c r="M53" i="11"/>
  <c r="AT53" i="11" s="1"/>
  <c r="O53" i="11"/>
  <c r="AV53" i="11" s="1"/>
  <c r="K54" i="11"/>
  <c r="AO54" i="11" s="1"/>
  <c r="AP54" i="11" s="1"/>
  <c r="AQ54" i="11" s="1"/>
  <c r="N54" i="11"/>
  <c r="AU54" i="11" s="1"/>
  <c r="L54" i="11"/>
  <c r="AS54" i="11" s="1"/>
  <c r="M54" i="11"/>
  <c r="AT54" i="11" s="1"/>
  <c r="O54" i="11"/>
  <c r="AV54" i="11" s="1"/>
  <c r="K55" i="11"/>
  <c r="AO55" i="11" s="1"/>
  <c r="AP55" i="11" s="1"/>
  <c r="AQ55" i="11" s="1"/>
  <c r="N55" i="11"/>
  <c r="AU55" i="11" s="1"/>
  <c r="L55" i="11"/>
  <c r="AR55" i="11" s="1"/>
  <c r="M55" i="11"/>
  <c r="AT55" i="11" s="1"/>
  <c r="O55" i="11"/>
  <c r="AV55" i="11" s="1"/>
  <c r="K56" i="11"/>
  <c r="AO56" i="11" s="1"/>
  <c r="AP56" i="11" s="1"/>
  <c r="AQ56" i="11" s="1"/>
  <c r="N56" i="11"/>
  <c r="AU56" i="11" s="1"/>
  <c r="L56" i="11"/>
  <c r="AS56" i="11" s="1"/>
  <c r="M56" i="11"/>
  <c r="AT56" i="11" s="1"/>
  <c r="O56" i="11"/>
  <c r="AV56" i="11" s="1"/>
  <c r="K57" i="11"/>
  <c r="AO57" i="11" s="1"/>
  <c r="AP57" i="11" s="1"/>
  <c r="AQ57" i="11" s="1"/>
  <c r="N57" i="11"/>
  <c r="AU57" i="11" s="1"/>
  <c r="L57" i="11"/>
  <c r="AR57" i="11" s="1"/>
  <c r="M57" i="11"/>
  <c r="AT57" i="11" s="1"/>
  <c r="O57" i="11"/>
  <c r="AV57" i="11" s="1"/>
  <c r="K58" i="11"/>
  <c r="AO58" i="11" s="1"/>
  <c r="AP58" i="11" s="1"/>
  <c r="AQ58" i="11" s="1"/>
  <c r="N58" i="11"/>
  <c r="AU58" i="11" s="1"/>
  <c r="L58" i="11"/>
  <c r="AS58" i="11" s="1"/>
  <c r="M58" i="11"/>
  <c r="AT58" i="11" s="1"/>
  <c r="O58" i="11"/>
  <c r="AV58" i="11" s="1"/>
  <c r="K59" i="11"/>
  <c r="AO59" i="11" s="1"/>
  <c r="AP59" i="11" s="1"/>
  <c r="AQ59" i="11" s="1"/>
  <c r="N59" i="11"/>
  <c r="AU59" i="11" s="1"/>
  <c r="L59" i="11"/>
  <c r="AR59" i="11" s="1"/>
  <c r="M59" i="11"/>
  <c r="AT59" i="11" s="1"/>
  <c r="O59" i="11"/>
  <c r="AV59" i="11" s="1"/>
  <c r="K60" i="11"/>
  <c r="AO60" i="11" s="1"/>
  <c r="AP60" i="11" s="1"/>
  <c r="AQ60" i="11" s="1"/>
  <c r="N60" i="11"/>
  <c r="AU60" i="11" s="1"/>
  <c r="L60" i="11"/>
  <c r="AS60" i="11" s="1"/>
  <c r="M60" i="11"/>
  <c r="AT60" i="11" s="1"/>
  <c r="O60" i="11"/>
  <c r="AV60" i="11" s="1"/>
  <c r="K61" i="11"/>
  <c r="AO61" i="11" s="1"/>
  <c r="AP61" i="11" s="1"/>
  <c r="AQ61" i="11" s="1"/>
  <c r="N61" i="11"/>
  <c r="AU61" i="11" s="1"/>
  <c r="L61" i="11"/>
  <c r="AR61" i="11" s="1"/>
  <c r="M61" i="11"/>
  <c r="AT61" i="11" s="1"/>
  <c r="O61" i="11"/>
  <c r="AV61" i="11" s="1"/>
  <c r="K62" i="11"/>
  <c r="AO62" i="11" s="1"/>
  <c r="AP62" i="11" s="1"/>
  <c r="AQ62" i="11" s="1"/>
  <c r="N62" i="11"/>
  <c r="AU62" i="11" s="1"/>
  <c r="L62" i="11"/>
  <c r="AS62" i="11" s="1"/>
  <c r="M62" i="11"/>
  <c r="AT62" i="11" s="1"/>
  <c r="O62" i="11"/>
  <c r="AV62" i="11" s="1"/>
  <c r="K63" i="11"/>
  <c r="AO63" i="11" s="1"/>
  <c r="AP63" i="11" s="1"/>
  <c r="AQ63" i="11" s="1"/>
  <c r="N63" i="11"/>
  <c r="AU63" i="11" s="1"/>
  <c r="L63" i="11"/>
  <c r="AR63" i="11" s="1"/>
  <c r="M63" i="11"/>
  <c r="AT63" i="11" s="1"/>
  <c r="O63" i="11"/>
  <c r="AV63" i="11" s="1"/>
  <c r="K64" i="11"/>
  <c r="AO64" i="11" s="1"/>
  <c r="AP64" i="11" s="1"/>
  <c r="AQ64" i="11" s="1"/>
  <c r="N64" i="11"/>
  <c r="AU64" i="11" s="1"/>
  <c r="L64" i="11"/>
  <c r="AS64" i="11" s="1"/>
  <c r="M64" i="11"/>
  <c r="AT64" i="11" s="1"/>
  <c r="O64" i="11"/>
  <c r="AV64" i="11" s="1"/>
  <c r="K65" i="11"/>
  <c r="AO65" i="11" s="1"/>
  <c r="AP65" i="11" s="1"/>
  <c r="AQ65" i="11" s="1"/>
  <c r="N65" i="11"/>
  <c r="AU65" i="11" s="1"/>
  <c r="L65" i="11"/>
  <c r="AR65" i="11" s="1"/>
  <c r="M65" i="11"/>
  <c r="AT65" i="11" s="1"/>
  <c r="O65" i="11"/>
  <c r="AV65" i="11" s="1"/>
  <c r="K66" i="11"/>
  <c r="AO66" i="11" s="1"/>
  <c r="AP66" i="11" s="1"/>
  <c r="AQ66" i="11" s="1"/>
  <c r="N66" i="11"/>
  <c r="AU66" i="11" s="1"/>
  <c r="L66" i="11"/>
  <c r="AS66" i="11" s="1"/>
  <c r="M66" i="11"/>
  <c r="AT66" i="11" s="1"/>
  <c r="O66" i="11"/>
  <c r="AV66" i="11" s="1"/>
  <c r="K67" i="11"/>
  <c r="AO67" i="11" s="1"/>
  <c r="AP67" i="11" s="1"/>
  <c r="AQ67" i="11" s="1"/>
  <c r="N67" i="11"/>
  <c r="AU67" i="11" s="1"/>
  <c r="L67" i="11"/>
  <c r="AR67" i="11" s="1"/>
  <c r="M67" i="11"/>
  <c r="AT67" i="11" s="1"/>
  <c r="O67" i="11"/>
  <c r="AV67" i="11" s="1"/>
  <c r="K68" i="11"/>
  <c r="AO68" i="11" s="1"/>
  <c r="AP68" i="11" s="1"/>
  <c r="AQ68" i="11" s="1"/>
  <c r="N68" i="11"/>
  <c r="AU68" i="11" s="1"/>
  <c r="L68" i="11"/>
  <c r="AS68" i="11" s="1"/>
  <c r="M68" i="11"/>
  <c r="AT68" i="11" s="1"/>
  <c r="O68" i="11"/>
  <c r="AV68" i="11" s="1"/>
  <c r="K69" i="11"/>
  <c r="AO69" i="11" s="1"/>
  <c r="AP69" i="11" s="1"/>
  <c r="AQ69" i="11" s="1"/>
  <c r="N69" i="11"/>
  <c r="AU69" i="11" s="1"/>
  <c r="L69" i="11"/>
  <c r="AR69" i="11" s="1"/>
  <c r="M69" i="11"/>
  <c r="AT69" i="11" s="1"/>
  <c r="O69" i="11"/>
  <c r="AV69" i="11" s="1"/>
  <c r="K70" i="11"/>
  <c r="AO70" i="11" s="1"/>
  <c r="AP70" i="11" s="1"/>
  <c r="AQ70" i="11" s="1"/>
  <c r="N70" i="11"/>
  <c r="AU70" i="11" s="1"/>
  <c r="L70" i="11"/>
  <c r="AS70" i="11" s="1"/>
  <c r="M70" i="11"/>
  <c r="AT70" i="11" s="1"/>
  <c r="O70" i="11"/>
  <c r="AV70" i="11" s="1"/>
  <c r="K71" i="11"/>
  <c r="AO71" i="11" s="1"/>
  <c r="AP71" i="11" s="1"/>
  <c r="AQ71" i="11" s="1"/>
  <c r="N71" i="11"/>
  <c r="AU71" i="11" s="1"/>
  <c r="L71" i="11"/>
  <c r="AR71" i="11" s="1"/>
  <c r="M71" i="11"/>
  <c r="AT71" i="11" s="1"/>
  <c r="O71" i="11"/>
  <c r="AV71" i="11" s="1"/>
  <c r="K72" i="11"/>
  <c r="AO72" i="11" s="1"/>
  <c r="AP72" i="11" s="1"/>
  <c r="AQ72" i="11" s="1"/>
  <c r="N72" i="11"/>
  <c r="AU72" i="11" s="1"/>
  <c r="L72" i="11"/>
  <c r="AS72" i="11" s="1"/>
  <c r="M72" i="11"/>
  <c r="AT72" i="11" s="1"/>
  <c r="O72" i="11"/>
  <c r="AV72" i="11" s="1"/>
  <c r="K73" i="11"/>
  <c r="AO73" i="11" s="1"/>
  <c r="AP73" i="11" s="1"/>
  <c r="AQ73" i="11" s="1"/>
  <c r="N73" i="11"/>
  <c r="AU73" i="11" s="1"/>
  <c r="L73" i="11"/>
  <c r="AR73" i="11" s="1"/>
  <c r="M73" i="11"/>
  <c r="AT73" i="11" s="1"/>
  <c r="O73" i="11"/>
  <c r="AV73" i="11" s="1"/>
  <c r="K74" i="11"/>
  <c r="AO74" i="11" s="1"/>
  <c r="AP74" i="11" s="1"/>
  <c r="AQ74" i="11" s="1"/>
  <c r="N74" i="11"/>
  <c r="AU74" i="11" s="1"/>
  <c r="L74" i="11"/>
  <c r="AS74" i="11" s="1"/>
  <c r="M74" i="11"/>
  <c r="AT74" i="11" s="1"/>
  <c r="O74" i="11"/>
  <c r="AV74" i="11" s="1"/>
  <c r="K75" i="11"/>
  <c r="AO75" i="11" s="1"/>
  <c r="AP75" i="11" s="1"/>
  <c r="AQ75" i="11" s="1"/>
  <c r="N75" i="11"/>
  <c r="AU75" i="11" s="1"/>
  <c r="L75" i="11"/>
  <c r="AR75" i="11" s="1"/>
  <c r="M75" i="11"/>
  <c r="AT75" i="11" s="1"/>
  <c r="O75" i="11"/>
  <c r="AV75" i="11" s="1"/>
  <c r="K76" i="11"/>
  <c r="AO76" i="11" s="1"/>
  <c r="AP76" i="11" s="1"/>
  <c r="AQ76" i="11" s="1"/>
  <c r="N76" i="11"/>
  <c r="AU76" i="11" s="1"/>
  <c r="L76" i="11"/>
  <c r="AS76" i="11" s="1"/>
  <c r="M76" i="11"/>
  <c r="AT76" i="11" s="1"/>
  <c r="O76" i="11"/>
  <c r="AV76" i="11" s="1"/>
  <c r="K77" i="11"/>
  <c r="AO77" i="11" s="1"/>
  <c r="AP77" i="11" s="1"/>
  <c r="AQ77" i="11" s="1"/>
  <c r="N77" i="11"/>
  <c r="AU77" i="11" s="1"/>
  <c r="L77" i="11"/>
  <c r="AR77" i="11" s="1"/>
  <c r="M77" i="11"/>
  <c r="AT77" i="11" s="1"/>
  <c r="O77" i="11"/>
  <c r="AV77" i="11" s="1"/>
  <c r="K78" i="11"/>
  <c r="AO78" i="11" s="1"/>
  <c r="AP78" i="11" s="1"/>
  <c r="AQ78" i="11" s="1"/>
  <c r="N78" i="11"/>
  <c r="AU78" i="11" s="1"/>
  <c r="L78" i="11"/>
  <c r="AS78" i="11" s="1"/>
  <c r="M78" i="11"/>
  <c r="AT78" i="11" s="1"/>
  <c r="O78" i="11"/>
  <c r="AV78" i="11" s="1"/>
  <c r="K79" i="11"/>
  <c r="AO79" i="11" s="1"/>
  <c r="AP79" i="11" s="1"/>
  <c r="AQ79" i="11" s="1"/>
  <c r="N79" i="11"/>
  <c r="AU79" i="11" s="1"/>
  <c r="L79" i="11"/>
  <c r="AR79" i="11" s="1"/>
  <c r="M79" i="11"/>
  <c r="AT79" i="11" s="1"/>
  <c r="O79" i="11"/>
  <c r="AV79" i="11" s="1"/>
  <c r="K80" i="11"/>
  <c r="AO80" i="11" s="1"/>
  <c r="AP80" i="11" s="1"/>
  <c r="AQ80" i="11" s="1"/>
  <c r="N80" i="11"/>
  <c r="AU80" i="11" s="1"/>
  <c r="L80" i="11"/>
  <c r="AS80" i="11" s="1"/>
  <c r="M80" i="11"/>
  <c r="AT80" i="11" s="1"/>
  <c r="O80" i="11"/>
  <c r="AV80" i="11" s="1"/>
  <c r="K81" i="11"/>
  <c r="AO81" i="11" s="1"/>
  <c r="AP81" i="11" s="1"/>
  <c r="AQ81" i="11" s="1"/>
  <c r="N81" i="11"/>
  <c r="AU81" i="11" s="1"/>
  <c r="L81" i="11"/>
  <c r="AS81" i="11" s="1"/>
  <c r="M81" i="11"/>
  <c r="AT81" i="11" s="1"/>
  <c r="O81" i="11"/>
  <c r="AV81" i="11" s="1"/>
  <c r="K82" i="11"/>
  <c r="AO82" i="11" s="1"/>
  <c r="AP82" i="11" s="1"/>
  <c r="AQ82" i="11" s="1"/>
  <c r="N82" i="11"/>
  <c r="AU82" i="11" s="1"/>
  <c r="L82" i="11"/>
  <c r="AS82" i="11" s="1"/>
  <c r="M82" i="11"/>
  <c r="AT82" i="11" s="1"/>
  <c r="O82" i="11"/>
  <c r="AV82" i="11" s="1"/>
  <c r="K83" i="11"/>
  <c r="AO83" i="11" s="1"/>
  <c r="AP83" i="11" s="1"/>
  <c r="AQ83" i="11" s="1"/>
  <c r="N83" i="11"/>
  <c r="AU83" i="11" s="1"/>
  <c r="L83" i="11"/>
  <c r="AR83" i="11" s="1"/>
  <c r="M83" i="11"/>
  <c r="AT83" i="11" s="1"/>
  <c r="O83" i="11"/>
  <c r="AV83" i="11" s="1"/>
  <c r="K84" i="11"/>
  <c r="AO84" i="11" s="1"/>
  <c r="AP84" i="11" s="1"/>
  <c r="AQ84" i="11" s="1"/>
  <c r="N84" i="11"/>
  <c r="AU84" i="11" s="1"/>
  <c r="L84" i="11"/>
  <c r="AR84" i="11" s="1"/>
  <c r="M84" i="11"/>
  <c r="AT84" i="11" s="1"/>
  <c r="O84" i="11"/>
  <c r="AV84" i="11" s="1"/>
  <c r="K85" i="11"/>
  <c r="AO85" i="11" s="1"/>
  <c r="AP85" i="11" s="1"/>
  <c r="AQ85" i="11" s="1"/>
  <c r="N85" i="11"/>
  <c r="AU85" i="11" s="1"/>
  <c r="L85" i="11"/>
  <c r="AS85" i="11" s="1"/>
  <c r="M85" i="11"/>
  <c r="AT85" i="11" s="1"/>
  <c r="O85" i="11"/>
  <c r="AV85" i="11" s="1"/>
  <c r="K86" i="11"/>
  <c r="AO86" i="11" s="1"/>
  <c r="AP86" i="11" s="1"/>
  <c r="AQ86" i="11" s="1"/>
  <c r="N86" i="11"/>
  <c r="AU86" i="11" s="1"/>
  <c r="L86" i="11"/>
  <c r="AS86" i="11" s="1"/>
  <c r="M86" i="11"/>
  <c r="AT86" i="11" s="1"/>
  <c r="O86" i="11"/>
  <c r="AV86" i="11" s="1"/>
  <c r="K87" i="11"/>
  <c r="AO87" i="11" s="1"/>
  <c r="AP87" i="11" s="1"/>
  <c r="AQ87" i="11" s="1"/>
  <c r="N87" i="11"/>
  <c r="AU87" i="11" s="1"/>
  <c r="L87" i="11"/>
  <c r="AS87" i="11" s="1"/>
  <c r="M87" i="11"/>
  <c r="AT87" i="11" s="1"/>
  <c r="O87" i="11"/>
  <c r="AV87" i="11" s="1"/>
  <c r="K88" i="11"/>
  <c r="AO88" i="11" s="1"/>
  <c r="AP88" i="11" s="1"/>
  <c r="AQ88" i="11" s="1"/>
  <c r="N88" i="11"/>
  <c r="AU88" i="11" s="1"/>
  <c r="L88" i="11"/>
  <c r="AR88" i="11" s="1"/>
  <c r="M88" i="11"/>
  <c r="AT88" i="11" s="1"/>
  <c r="O88" i="11"/>
  <c r="AV88" i="11" s="1"/>
  <c r="K89" i="11"/>
  <c r="AO89" i="11" s="1"/>
  <c r="AP89" i="11" s="1"/>
  <c r="AQ89" i="11" s="1"/>
  <c r="N89" i="11"/>
  <c r="AU89" i="11" s="1"/>
  <c r="L89" i="11"/>
  <c r="AS89" i="11" s="1"/>
  <c r="M89" i="11"/>
  <c r="AT89" i="11" s="1"/>
  <c r="O89" i="11"/>
  <c r="AV89" i="11" s="1"/>
  <c r="K90" i="11"/>
  <c r="AO90" i="11" s="1"/>
  <c r="AP90" i="11" s="1"/>
  <c r="AQ90" i="11" s="1"/>
  <c r="N90" i="11"/>
  <c r="AU90" i="11" s="1"/>
  <c r="L90" i="11"/>
  <c r="AS90" i="11" s="1"/>
  <c r="AR90" i="11"/>
  <c r="M90" i="11"/>
  <c r="AT90" i="11" s="1"/>
  <c r="O90" i="11"/>
  <c r="AV90" i="11" s="1"/>
  <c r="K91" i="11"/>
  <c r="AO91" i="11" s="1"/>
  <c r="AP91" i="11" s="1"/>
  <c r="AQ91" i="11" s="1"/>
  <c r="N91" i="11"/>
  <c r="AU91" i="11" s="1"/>
  <c r="L91" i="11"/>
  <c r="AS91" i="11" s="1"/>
  <c r="M91" i="11"/>
  <c r="AT91" i="11" s="1"/>
  <c r="O91" i="11"/>
  <c r="AV91" i="11" s="1"/>
  <c r="K92" i="11"/>
  <c r="AO92" i="11" s="1"/>
  <c r="AP92" i="11" s="1"/>
  <c r="AQ92" i="11" s="1"/>
  <c r="N92" i="11"/>
  <c r="AU92" i="11" s="1"/>
  <c r="L92" i="11"/>
  <c r="AS92" i="11" s="1"/>
  <c r="M92" i="11"/>
  <c r="AT92" i="11" s="1"/>
  <c r="O92" i="11"/>
  <c r="AV92" i="11"/>
  <c r="K93" i="11"/>
  <c r="AO93" i="11" s="1"/>
  <c r="AP93" i="11" s="1"/>
  <c r="AQ93" i="11" s="1"/>
  <c r="N93" i="11"/>
  <c r="AU93" i="11" s="1"/>
  <c r="L93" i="11"/>
  <c r="AS93" i="11" s="1"/>
  <c r="M93" i="11"/>
  <c r="AT93" i="11" s="1"/>
  <c r="O93" i="11"/>
  <c r="AV93" i="11" s="1"/>
  <c r="K94" i="11"/>
  <c r="AO94" i="11" s="1"/>
  <c r="AP94" i="11" s="1"/>
  <c r="AQ94" i="11" s="1"/>
  <c r="N94" i="11"/>
  <c r="AU94" i="11" s="1"/>
  <c r="L94" i="11"/>
  <c r="AS94" i="11" s="1"/>
  <c r="M94" i="11"/>
  <c r="AT94" i="11" s="1"/>
  <c r="O94" i="11"/>
  <c r="AV94" i="11" s="1"/>
  <c r="K95" i="11"/>
  <c r="AO95" i="11" s="1"/>
  <c r="AP95" i="11" s="1"/>
  <c r="AQ95" i="11" s="1"/>
  <c r="N95" i="11"/>
  <c r="AU95" i="11" s="1"/>
  <c r="L95" i="11"/>
  <c r="AS95" i="11" s="1"/>
  <c r="M95" i="11"/>
  <c r="AT95" i="11" s="1"/>
  <c r="O95" i="11"/>
  <c r="AV95" i="11" s="1"/>
  <c r="K96" i="11"/>
  <c r="AO96" i="11" s="1"/>
  <c r="AP96" i="11" s="1"/>
  <c r="AQ96" i="11" s="1"/>
  <c r="N96" i="11"/>
  <c r="AU96" i="11" s="1"/>
  <c r="L96" i="11"/>
  <c r="AR96" i="11" s="1"/>
  <c r="M96" i="11"/>
  <c r="AT96" i="11" s="1"/>
  <c r="O96" i="11"/>
  <c r="AV96" i="11" s="1"/>
  <c r="AX26" i="11"/>
  <c r="AP26" i="11"/>
  <c r="AQ26" i="11" s="1"/>
  <c r="AR26" i="11"/>
  <c r="AS26" i="11"/>
  <c r="AN528" i="11"/>
  <c r="AN527" i="11"/>
  <c r="AN526" i="11"/>
  <c r="AN525" i="11"/>
  <c r="AN524" i="11"/>
  <c r="AN523" i="11"/>
  <c r="AN522" i="11"/>
  <c r="AN521" i="11"/>
  <c r="AN520" i="11"/>
  <c r="AN519" i="11"/>
  <c r="AN518" i="11"/>
  <c r="AN517" i="11"/>
  <c r="AN516" i="11"/>
  <c r="AN515" i="11"/>
  <c r="AN514" i="11"/>
  <c r="AN513" i="11"/>
  <c r="AN512" i="11"/>
  <c r="AN511" i="11"/>
  <c r="AN510" i="11"/>
  <c r="AN509" i="11"/>
  <c r="AN508" i="11"/>
  <c r="AN507" i="11"/>
  <c r="AN506" i="11"/>
  <c r="AN505" i="11"/>
  <c r="AN504" i="11"/>
  <c r="AN503" i="11"/>
  <c r="AN502" i="11"/>
  <c r="AN501" i="11"/>
  <c r="AN500" i="11"/>
  <c r="AN499" i="11"/>
  <c r="AN498" i="11"/>
  <c r="AN497" i="11"/>
  <c r="AN496" i="11"/>
  <c r="AN495" i="11"/>
  <c r="AN494" i="11"/>
  <c r="AN493" i="11"/>
  <c r="AN492" i="11"/>
  <c r="AN491" i="11"/>
  <c r="AN490" i="11"/>
  <c r="AN489" i="11"/>
  <c r="AN488" i="11"/>
  <c r="AN487" i="11"/>
  <c r="AN486" i="11"/>
  <c r="AN485" i="11"/>
  <c r="AN484" i="11"/>
  <c r="AN483" i="11"/>
  <c r="AN482" i="11"/>
  <c r="AN481" i="11"/>
  <c r="AN480" i="11"/>
  <c r="AN479" i="11"/>
  <c r="AN478" i="11"/>
  <c r="AN477" i="11"/>
  <c r="AN476" i="11"/>
  <c r="AN475" i="11"/>
  <c r="AN474" i="11"/>
  <c r="AN473" i="11"/>
  <c r="AN472" i="11"/>
  <c r="AN471" i="11"/>
  <c r="AN470" i="11"/>
  <c r="AN469" i="11"/>
  <c r="AN468" i="11"/>
  <c r="AN467" i="11"/>
  <c r="AN466" i="11"/>
  <c r="AN465" i="11"/>
  <c r="AN464" i="11"/>
  <c r="AN463" i="11"/>
  <c r="AN462" i="11"/>
  <c r="AN461" i="11"/>
  <c r="AN460" i="11"/>
  <c r="AN459" i="11"/>
  <c r="AN458" i="11"/>
  <c r="AN456" i="11"/>
  <c r="AN455" i="11"/>
  <c r="AN454" i="11"/>
  <c r="AN453" i="11"/>
  <c r="AN452" i="11"/>
  <c r="AN451" i="11"/>
  <c r="AN450" i="11"/>
  <c r="AN449" i="11"/>
  <c r="AN448" i="11"/>
  <c r="AN447" i="11"/>
  <c r="AN446" i="11"/>
  <c r="AN445" i="11"/>
  <c r="AN444" i="11"/>
  <c r="AN443" i="11"/>
  <c r="AN442" i="11"/>
  <c r="AN441" i="11"/>
  <c r="AN440" i="11"/>
  <c r="AN439" i="11"/>
  <c r="AN438" i="11"/>
  <c r="AN437" i="11"/>
  <c r="AN436" i="11"/>
  <c r="AN435" i="11"/>
  <c r="AN434" i="11"/>
  <c r="AN433" i="11"/>
  <c r="AN432" i="11"/>
  <c r="AN431" i="11"/>
  <c r="AN430" i="11"/>
  <c r="AN429" i="11"/>
  <c r="AN428" i="11"/>
  <c r="AN427" i="11"/>
  <c r="AN426" i="11"/>
  <c r="AN425" i="11"/>
  <c r="AN424" i="11"/>
  <c r="AN423" i="11"/>
  <c r="AN422" i="11"/>
  <c r="AN421" i="11"/>
  <c r="AN420" i="11"/>
  <c r="AN419" i="11"/>
  <c r="AN418" i="11"/>
  <c r="AN417" i="11"/>
  <c r="AN416" i="11"/>
  <c r="AN415" i="11"/>
  <c r="AN414" i="11"/>
  <c r="AN413" i="11"/>
  <c r="AN412" i="11"/>
  <c r="AN411" i="11"/>
  <c r="AN410" i="11"/>
  <c r="AN409" i="11"/>
  <c r="AN408" i="11"/>
  <c r="AN407" i="11"/>
  <c r="AN406" i="11"/>
  <c r="AN405" i="11"/>
  <c r="AN404" i="11"/>
  <c r="AN403" i="11"/>
  <c r="AN402" i="11"/>
  <c r="AN401" i="11"/>
  <c r="AN400" i="11"/>
  <c r="AN399" i="11"/>
  <c r="AN398" i="11"/>
  <c r="AN397" i="11"/>
  <c r="AN396" i="11"/>
  <c r="AN395" i="11"/>
  <c r="AN394" i="11"/>
  <c r="AN393" i="11"/>
  <c r="AN392" i="11"/>
  <c r="AN391" i="11"/>
  <c r="AN390" i="11"/>
  <c r="AN389" i="11"/>
  <c r="AN388" i="11"/>
  <c r="AN387" i="11"/>
  <c r="AN386" i="11"/>
  <c r="AN384" i="11"/>
  <c r="AN383" i="11"/>
  <c r="AN382" i="11"/>
  <c r="AN381" i="11"/>
  <c r="AN380" i="11"/>
  <c r="AN379" i="11"/>
  <c r="AN378" i="11"/>
  <c r="AN377" i="11"/>
  <c r="AN376" i="11"/>
  <c r="AN375" i="11"/>
  <c r="AN374" i="11"/>
  <c r="AN373" i="11"/>
  <c r="AN372" i="11"/>
  <c r="AN371" i="11"/>
  <c r="AN370" i="11"/>
  <c r="AN369" i="11"/>
  <c r="AN368" i="11"/>
  <c r="AN367" i="11"/>
  <c r="AN366" i="11"/>
  <c r="AN365" i="11"/>
  <c r="AN364" i="11"/>
  <c r="AN363" i="11"/>
  <c r="AN362" i="11"/>
  <c r="AN361" i="11"/>
  <c r="AN360" i="11"/>
  <c r="AN359" i="11"/>
  <c r="AN358" i="11"/>
  <c r="AN357" i="11"/>
  <c r="AN356" i="11"/>
  <c r="AN355" i="11"/>
  <c r="AN354" i="11"/>
  <c r="AN353" i="11"/>
  <c r="AN352" i="11"/>
  <c r="AN351" i="11"/>
  <c r="AN350" i="11"/>
  <c r="AN349" i="11"/>
  <c r="AN348" i="11"/>
  <c r="AN347" i="11"/>
  <c r="AN346" i="11"/>
  <c r="AN345" i="11"/>
  <c r="AN344" i="11"/>
  <c r="AN343" i="11"/>
  <c r="AN342" i="11"/>
  <c r="AN341" i="11"/>
  <c r="AN340" i="11"/>
  <c r="AN339" i="11"/>
  <c r="AN338" i="11"/>
  <c r="AN337" i="11"/>
  <c r="AN336" i="11"/>
  <c r="AN335" i="11"/>
  <c r="AN334" i="11"/>
  <c r="AN333" i="11"/>
  <c r="AN332" i="11"/>
  <c r="AN331" i="11"/>
  <c r="AN330" i="11"/>
  <c r="AN329" i="11"/>
  <c r="AN328" i="11"/>
  <c r="AN327" i="11"/>
  <c r="AN326" i="11"/>
  <c r="AN325" i="11"/>
  <c r="AN324" i="11"/>
  <c r="AN323" i="11"/>
  <c r="AN322" i="11"/>
  <c r="AN321" i="11"/>
  <c r="AN320" i="11"/>
  <c r="AN319" i="11"/>
  <c r="AN318" i="11"/>
  <c r="AN317" i="11"/>
  <c r="AN316" i="11"/>
  <c r="AN315" i="11"/>
  <c r="AN314" i="11"/>
  <c r="AN312" i="11"/>
  <c r="AN311" i="11"/>
  <c r="AN310" i="11"/>
  <c r="AN309" i="11"/>
  <c r="AN308" i="11"/>
  <c r="AN307" i="11"/>
  <c r="AN306" i="11"/>
  <c r="AN305" i="11"/>
  <c r="AN304" i="11"/>
  <c r="AN303" i="11"/>
  <c r="AN302" i="11"/>
  <c r="AN301" i="11"/>
  <c r="AN300" i="11"/>
  <c r="AN299" i="11"/>
  <c r="AN298" i="11"/>
  <c r="AN297" i="11"/>
  <c r="AN296" i="11"/>
  <c r="AN295" i="11"/>
  <c r="AN294" i="11"/>
  <c r="AN293" i="11"/>
  <c r="AN292" i="11"/>
  <c r="AN291" i="11"/>
  <c r="AN290" i="11"/>
  <c r="AN289" i="11"/>
  <c r="AN288" i="11"/>
  <c r="AN287" i="11"/>
  <c r="AN286" i="11"/>
  <c r="AN285" i="11"/>
  <c r="AN284" i="11"/>
  <c r="AN283" i="11"/>
  <c r="AN282" i="11"/>
  <c r="AN281" i="11"/>
  <c r="AN280" i="11"/>
  <c r="AN279" i="11"/>
  <c r="AN278" i="11"/>
  <c r="AN277" i="11"/>
  <c r="AN276" i="11"/>
  <c r="AN275" i="11"/>
  <c r="AN274" i="11"/>
  <c r="AN273" i="11"/>
  <c r="AN272" i="11"/>
  <c r="AN271" i="11"/>
  <c r="AN270" i="11"/>
  <c r="AN269" i="11"/>
  <c r="AN268" i="11"/>
  <c r="AN267" i="11"/>
  <c r="AN266" i="11"/>
  <c r="AN265" i="11"/>
  <c r="AN264" i="11"/>
  <c r="AN263" i="11"/>
  <c r="AN262" i="11"/>
  <c r="AN261" i="11"/>
  <c r="AN260" i="11"/>
  <c r="AN259" i="11"/>
  <c r="AN258" i="11"/>
  <c r="AN257" i="11"/>
  <c r="AN256" i="11"/>
  <c r="AN255" i="11"/>
  <c r="AN254" i="11"/>
  <c r="AN253" i="11"/>
  <c r="AN252" i="11"/>
  <c r="AN251" i="11"/>
  <c r="AN250" i="11"/>
  <c r="AN249" i="11"/>
  <c r="AN248" i="11"/>
  <c r="AN247" i="11"/>
  <c r="AN246" i="11"/>
  <c r="AN245" i="11"/>
  <c r="AN244" i="11"/>
  <c r="AN243" i="11"/>
  <c r="AN242" i="11"/>
  <c r="AN240" i="11"/>
  <c r="AN239" i="11"/>
  <c r="AN238" i="11"/>
  <c r="AN237" i="11"/>
  <c r="AN236" i="11"/>
  <c r="AN235" i="11"/>
  <c r="AN234" i="11"/>
  <c r="AN233" i="11"/>
  <c r="AN232" i="11"/>
  <c r="AN231" i="11"/>
  <c r="AN230" i="11"/>
  <c r="AN229" i="11"/>
  <c r="AN228" i="11"/>
  <c r="AN227" i="11"/>
  <c r="AN226" i="11"/>
  <c r="AN225" i="11"/>
  <c r="AN224" i="11"/>
  <c r="AN223" i="11"/>
  <c r="AN222" i="11"/>
  <c r="AN221" i="11"/>
  <c r="AN220" i="11"/>
  <c r="AN219" i="11"/>
  <c r="AN218" i="11"/>
  <c r="AN217" i="11"/>
  <c r="AN216" i="11"/>
  <c r="AN215" i="11"/>
  <c r="AN214" i="11"/>
  <c r="AN213" i="11"/>
  <c r="AN212" i="11"/>
  <c r="AN211" i="11"/>
  <c r="AN210" i="11"/>
  <c r="AN209" i="11"/>
  <c r="AN208" i="11"/>
  <c r="AN207" i="11"/>
  <c r="AN206" i="11"/>
  <c r="AN205" i="11"/>
  <c r="AN204" i="11"/>
  <c r="AN203" i="11"/>
  <c r="AN202" i="11"/>
  <c r="AN201" i="11"/>
  <c r="AN200" i="11"/>
  <c r="AN199" i="11"/>
  <c r="AN198" i="11"/>
  <c r="AN197" i="11"/>
  <c r="AN196" i="11"/>
  <c r="AN195" i="11"/>
  <c r="AN194" i="11"/>
  <c r="AN193" i="11"/>
  <c r="AN192" i="11"/>
  <c r="AN191" i="11"/>
  <c r="AN190" i="11"/>
  <c r="AN189" i="11"/>
  <c r="AN188" i="11"/>
  <c r="AN187" i="11"/>
  <c r="AN186" i="11"/>
  <c r="AN185" i="11"/>
  <c r="AN184" i="11"/>
  <c r="AN183" i="11"/>
  <c r="AN182" i="11"/>
  <c r="AN181" i="11"/>
  <c r="AN180" i="11"/>
  <c r="AN179" i="11"/>
  <c r="AN178" i="11"/>
  <c r="AN177" i="11"/>
  <c r="AN176" i="11"/>
  <c r="AN175" i="11"/>
  <c r="AN174" i="11"/>
  <c r="AN173" i="11"/>
  <c r="AN172" i="11"/>
  <c r="AN171" i="11"/>
  <c r="AN170" i="11"/>
  <c r="AN168" i="11"/>
  <c r="AN167" i="11"/>
  <c r="AN166" i="11"/>
  <c r="AN165" i="11"/>
  <c r="AN164" i="11"/>
  <c r="AN163" i="11"/>
  <c r="AN162" i="11"/>
  <c r="AN161" i="11"/>
  <c r="AN160" i="11"/>
  <c r="AN159" i="11"/>
  <c r="AN158" i="11"/>
  <c r="AN157" i="11"/>
  <c r="AN156" i="11"/>
  <c r="AN155" i="11"/>
  <c r="AN154" i="11"/>
  <c r="AN153" i="11"/>
  <c r="AN152" i="11"/>
  <c r="AN151" i="11"/>
  <c r="AN150" i="11"/>
  <c r="AN149" i="11"/>
  <c r="AN148" i="11"/>
  <c r="AN147" i="11"/>
  <c r="AN146" i="11"/>
  <c r="AN145" i="11"/>
  <c r="AN144" i="11"/>
  <c r="AN143" i="11"/>
  <c r="AN142" i="11"/>
  <c r="AN141" i="11"/>
  <c r="AN140" i="11"/>
  <c r="AN139" i="11"/>
  <c r="AN138" i="11"/>
  <c r="AN137" i="11"/>
  <c r="AN136" i="11"/>
  <c r="AN135" i="11"/>
  <c r="AN134" i="11"/>
  <c r="AN133" i="11"/>
  <c r="AN132" i="11"/>
  <c r="AN131" i="11"/>
  <c r="AN130" i="11"/>
  <c r="AN129" i="11"/>
  <c r="AN128" i="11"/>
  <c r="AN127" i="11"/>
  <c r="AN126" i="11"/>
  <c r="AN125" i="11"/>
  <c r="AN124" i="11"/>
  <c r="AN123" i="11"/>
  <c r="AN122" i="11"/>
  <c r="AN121" i="11"/>
  <c r="AN120" i="11"/>
  <c r="AN119" i="11"/>
  <c r="AN118" i="11"/>
  <c r="AN117" i="11"/>
  <c r="AN116" i="11"/>
  <c r="AN115" i="11"/>
  <c r="AN114" i="11"/>
  <c r="AN113" i="11"/>
  <c r="AN112" i="11"/>
  <c r="AN111" i="11"/>
  <c r="AN110" i="11"/>
  <c r="AN109" i="11"/>
  <c r="AN108" i="11"/>
  <c r="AN107" i="11"/>
  <c r="AN106" i="11"/>
  <c r="AN105" i="11"/>
  <c r="AN104" i="11"/>
  <c r="AN103" i="11"/>
  <c r="AN102" i="11"/>
  <c r="AN101" i="11"/>
  <c r="AN100" i="11"/>
  <c r="AN99" i="11"/>
  <c r="AN98" i="11"/>
  <c r="AN27" i="11"/>
  <c r="AN28" i="11"/>
  <c r="AN29" i="11"/>
  <c r="AN30" i="11"/>
  <c r="AN31" i="11"/>
  <c r="AN32" i="11"/>
  <c r="AN33" i="11"/>
  <c r="AN34" i="11"/>
  <c r="AN35" i="11"/>
  <c r="AN36" i="11"/>
  <c r="AN37" i="11"/>
  <c r="AN38" i="11"/>
  <c r="AN39" i="11"/>
  <c r="AN40" i="11"/>
  <c r="AN41" i="11"/>
  <c r="AN42" i="11"/>
  <c r="AN43" i="11"/>
  <c r="AN44" i="11"/>
  <c r="AN45" i="11"/>
  <c r="AN46" i="11"/>
  <c r="AN47" i="11"/>
  <c r="AN48" i="11"/>
  <c r="AN49" i="11"/>
  <c r="AN50" i="11"/>
  <c r="AN51" i="11"/>
  <c r="AN52" i="11"/>
  <c r="AN53" i="11"/>
  <c r="AN54" i="11"/>
  <c r="AN55" i="11"/>
  <c r="AN56" i="11"/>
  <c r="AN57" i="11"/>
  <c r="AN58" i="11"/>
  <c r="AN59" i="11"/>
  <c r="AN60" i="11"/>
  <c r="AN61" i="11"/>
  <c r="AN62" i="11"/>
  <c r="AN63" i="11"/>
  <c r="AN64" i="11"/>
  <c r="AN65" i="11"/>
  <c r="AN66" i="11"/>
  <c r="AN67" i="11"/>
  <c r="AN68" i="11"/>
  <c r="AN69" i="11"/>
  <c r="AN70" i="11"/>
  <c r="AN71" i="11"/>
  <c r="AN72" i="11"/>
  <c r="AN73" i="11"/>
  <c r="AN74" i="11"/>
  <c r="AN75" i="11"/>
  <c r="AN76" i="11"/>
  <c r="AN77" i="11"/>
  <c r="AN78" i="11"/>
  <c r="AN79" i="11"/>
  <c r="AN80" i="11"/>
  <c r="AN81" i="11"/>
  <c r="AN82" i="11"/>
  <c r="AN83" i="11"/>
  <c r="AN84" i="11"/>
  <c r="AN85" i="11"/>
  <c r="AN86" i="11"/>
  <c r="AN87" i="11"/>
  <c r="AN88" i="11"/>
  <c r="AN89" i="11"/>
  <c r="AN90" i="11"/>
  <c r="AN91" i="11"/>
  <c r="AN92" i="11"/>
  <c r="AN93" i="11"/>
  <c r="AN94" i="11"/>
  <c r="AN95" i="11"/>
  <c r="AN96" i="11"/>
  <c r="AN26" i="11"/>
  <c r="AH3" i="26"/>
  <c r="AH2" i="26"/>
  <c r="AH3" i="27"/>
  <c r="AH2" i="27"/>
  <c r="AH2" i="13"/>
  <c r="AH3" i="13"/>
  <c r="D17" i="26"/>
  <c r="E17" i="26"/>
  <c r="F17" i="26"/>
  <c r="G17" i="26"/>
  <c r="C17" i="26"/>
  <c r="B17" i="26"/>
  <c r="M17" i="27"/>
  <c r="L17" i="27"/>
  <c r="D17" i="27"/>
  <c r="E17" i="27"/>
  <c r="F17" i="27"/>
  <c r="G17" i="27"/>
  <c r="H17" i="27"/>
  <c r="I17" i="27"/>
  <c r="C17" i="27"/>
  <c r="B17" i="27"/>
  <c r="M17" i="13"/>
  <c r="L17" i="13"/>
  <c r="C17" i="13"/>
  <c r="D17" i="13"/>
  <c r="E17" i="13"/>
  <c r="F17" i="13"/>
  <c r="G17" i="13"/>
  <c r="H17" i="13"/>
  <c r="I17" i="13"/>
  <c r="B17" i="13"/>
  <c r="V12" i="18"/>
  <c r="V13" i="18"/>
  <c r="V14" i="18"/>
  <c r="V15" i="18"/>
  <c r="V16" i="18"/>
  <c r="V17" i="18"/>
  <c r="V18" i="18"/>
  <c r="V19" i="18"/>
  <c r="V20" i="18"/>
  <c r="V21" i="18"/>
  <c r="V22" i="18"/>
  <c r="V23" i="18"/>
  <c r="V24" i="18"/>
  <c r="V25" i="18"/>
  <c r="V26" i="18"/>
  <c r="V27" i="18"/>
  <c r="V28" i="18"/>
  <c r="V29" i="18"/>
  <c r="V30" i="18"/>
  <c r="V31" i="18"/>
  <c r="V32" i="18"/>
  <c r="V33" i="18"/>
  <c r="V34" i="18"/>
  <c r="V35" i="18"/>
  <c r="V36" i="18"/>
  <c r="V37" i="18"/>
  <c r="V38" i="18"/>
  <c r="V39" i="18"/>
  <c r="V40" i="18"/>
  <c r="V41" i="18"/>
  <c r="V42" i="18"/>
  <c r="V43" i="18"/>
  <c r="V44" i="18"/>
  <c r="V45" i="18"/>
  <c r="V46" i="18"/>
  <c r="V47" i="18"/>
  <c r="V48" i="18"/>
  <c r="V49" i="18"/>
  <c r="V50" i="18"/>
  <c r="V51" i="18"/>
  <c r="V52" i="18"/>
  <c r="V53" i="18"/>
  <c r="V54" i="18"/>
  <c r="V55" i="18"/>
  <c r="V56" i="18"/>
  <c r="V57" i="18"/>
  <c r="V58" i="18"/>
  <c r="V59" i="18"/>
  <c r="V60" i="18"/>
  <c r="V61" i="18"/>
  <c r="V62" i="18"/>
  <c r="V63" i="18"/>
  <c r="V64" i="18"/>
  <c r="V65" i="18"/>
  <c r="V66" i="18"/>
  <c r="V67" i="18"/>
  <c r="V68" i="18"/>
  <c r="V69" i="18"/>
  <c r="V70" i="18"/>
  <c r="V71" i="18"/>
  <c r="V72" i="18"/>
  <c r="V73" i="18"/>
  <c r="V74" i="18"/>
  <c r="V75" i="18"/>
  <c r="V76" i="18"/>
  <c r="V77" i="18"/>
  <c r="V78" i="18"/>
  <c r="V79" i="18"/>
  <c r="V80" i="18"/>
  <c r="V81" i="18"/>
  <c r="V82" i="18"/>
  <c r="V83" i="18"/>
  <c r="V84" i="18"/>
  <c r="V85" i="18"/>
  <c r="V86" i="18"/>
  <c r="V87" i="18"/>
  <c r="V88" i="18"/>
  <c r="V89" i="18"/>
  <c r="V90" i="18"/>
  <c r="V91" i="18"/>
  <c r="V92" i="18"/>
  <c r="V93" i="18"/>
  <c r="V94" i="18"/>
  <c r="V95" i="18"/>
  <c r="V96" i="18"/>
  <c r="V97" i="18"/>
  <c r="V98" i="18"/>
  <c r="V99" i="18"/>
  <c r="V100" i="18"/>
  <c r="V101" i="18"/>
  <c r="V102" i="18"/>
  <c r="V103" i="18"/>
  <c r="V104" i="18"/>
  <c r="V105" i="18"/>
  <c r="V106" i="18"/>
  <c r="V107" i="18"/>
  <c r="V108" i="18"/>
  <c r="V109" i="18"/>
  <c r="V110" i="18"/>
  <c r="V111" i="18"/>
  <c r="V112" i="18"/>
  <c r="V113" i="18"/>
  <c r="V114" i="18"/>
  <c r="V115" i="18"/>
  <c r="V116" i="18"/>
  <c r="V117" i="18"/>
  <c r="V118" i="18"/>
  <c r="V119" i="18"/>
  <c r="V120" i="18"/>
  <c r="V121" i="18"/>
  <c r="V122" i="18"/>
  <c r="V123" i="18"/>
  <c r="V124" i="18"/>
  <c r="V125" i="18"/>
  <c r="V126" i="18"/>
  <c r="V127" i="18"/>
  <c r="V128" i="18"/>
  <c r="V129" i="18"/>
  <c r="V130" i="18"/>
  <c r="V131" i="18"/>
  <c r="V132" i="18"/>
  <c r="V133" i="18"/>
  <c r="V134" i="18"/>
  <c r="V135" i="18"/>
  <c r="V136" i="18"/>
  <c r="V137" i="18"/>
  <c r="V138" i="18"/>
  <c r="V139" i="18"/>
  <c r="V140" i="18"/>
  <c r="V141" i="18"/>
  <c r="V142" i="18"/>
  <c r="V143" i="18"/>
  <c r="V144" i="18"/>
  <c r="V145" i="18"/>
  <c r="V146" i="18"/>
  <c r="V147" i="18"/>
  <c r="V148" i="18"/>
  <c r="V149" i="18"/>
  <c r="V150" i="18"/>
  <c r="V151" i="18"/>
  <c r="V152" i="18"/>
  <c r="V153" i="18"/>
  <c r="V154" i="18"/>
  <c r="V155" i="18"/>
  <c r="V156" i="18"/>
  <c r="V157" i="18"/>
  <c r="V158" i="18"/>
  <c r="V159" i="18"/>
  <c r="V160" i="18"/>
  <c r="V161" i="18"/>
  <c r="V162" i="18"/>
  <c r="V163" i="18"/>
  <c r="V164" i="18"/>
  <c r="V165" i="18"/>
  <c r="V166" i="18"/>
  <c r="V167" i="18"/>
  <c r="V168" i="18"/>
  <c r="V169" i="18"/>
  <c r="V170" i="18"/>
  <c r="V171" i="18"/>
  <c r="V172" i="18"/>
  <c r="V173" i="18"/>
  <c r="V174" i="18"/>
  <c r="V175" i="18"/>
  <c r="V176" i="18"/>
  <c r="V177" i="18"/>
  <c r="V178" i="18"/>
  <c r="V179" i="18"/>
  <c r="V180" i="18"/>
  <c r="V181" i="18"/>
  <c r="V182" i="18"/>
  <c r="V183" i="18"/>
  <c r="V184" i="18"/>
  <c r="V185" i="18"/>
  <c r="V186" i="18"/>
  <c r="V187" i="18"/>
  <c r="V188" i="18"/>
  <c r="V189" i="18"/>
  <c r="V190" i="18"/>
  <c r="V191" i="18"/>
  <c r="V192" i="18"/>
  <c r="V193" i="18"/>
  <c r="V194" i="18"/>
  <c r="V195" i="18"/>
  <c r="V196" i="18"/>
  <c r="V197" i="18"/>
  <c r="V198" i="18"/>
  <c r="V199" i="18"/>
  <c r="V200" i="18"/>
  <c r="V201" i="18"/>
  <c r="V202" i="18"/>
  <c r="V203" i="18"/>
  <c r="V204" i="18"/>
  <c r="V205" i="18"/>
  <c r="V206" i="18"/>
  <c r="V207" i="18"/>
  <c r="V208" i="18"/>
  <c r="V209" i="18"/>
  <c r="V210" i="18"/>
  <c r="V211" i="18"/>
  <c r="V212" i="18"/>
  <c r="V213" i="18"/>
  <c r="V214" i="18"/>
  <c r="V215" i="18"/>
  <c r="V216" i="18"/>
  <c r="V217" i="18"/>
  <c r="V218" i="18"/>
  <c r="V219" i="18"/>
  <c r="V220" i="18"/>
  <c r="V221" i="18"/>
  <c r="V222" i="18"/>
  <c r="V223" i="18"/>
  <c r="V224" i="18"/>
  <c r="V225" i="18"/>
  <c r="V226" i="18"/>
  <c r="V227" i="18"/>
  <c r="V228" i="18"/>
  <c r="V229" i="18"/>
  <c r="V230" i="18"/>
  <c r="V231" i="18"/>
  <c r="V232" i="18"/>
  <c r="V233" i="18"/>
  <c r="V234" i="18"/>
  <c r="V235" i="18"/>
  <c r="V236" i="18"/>
  <c r="V237" i="18"/>
  <c r="V238" i="18"/>
  <c r="V239" i="18"/>
  <c r="V240" i="18"/>
  <c r="V241" i="18"/>
  <c r="V242" i="18"/>
  <c r="V243" i="18"/>
  <c r="V244" i="18"/>
  <c r="V245" i="18"/>
  <c r="V246" i="18"/>
  <c r="V247" i="18"/>
  <c r="V248" i="18"/>
  <c r="V249" i="18"/>
  <c r="V250" i="18"/>
  <c r="V251" i="18"/>
  <c r="V252" i="18"/>
  <c r="V253" i="18"/>
  <c r="V254" i="18"/>
  <c r="V255" i="18"/>
  <c r="V256" i="18"/>
  <c r="V257" i="18"/>
  <c r="V258" i="18"/>
  <c r="V259" i="18"/>
  <c r="V260" i="18"/>
  <c r="V261" i="18"/>
  <c r="V262" i="18"/>
  <c r="V263" i="18"/>
  <c r="V264" i="18"/>
  <c r="V265" i="18"/>
  <c r="V266" i="18"/>
  <c r="V267" i="18"/>
  <c r="V268" i="18"/>
  <c r="V269" i="18"/>
  <c r="V270" i="18"/>
  <c r="V271" i="18"/>
  <c r="V272" i="18"/>
  <c r="V273" i="18"/>
  <c r="V274" i="18"/>
  <c r="V275" i="18"/>
  <c r="V276" i="18"/>
  <c r="V277" i="18"/>
  <c r="V278" i="18"/>
  <c r="V279" i="18"/>
  <c r="V280" i="18"/>
  <c r="V281" i="18"/>
  <c r="V282" i="18"/>
  <c r="V283" i="18"/>
  <c r="V284" i="18"/>
  <c r="V285" i="18"/>
  <c r="V286" i="18"/>
  <c r="V287" i="18"/>
  <c r="V288" i="18"/>
  <c r="V289" i="18"/>
  <c r="V290" i="18"/>
  <c r="V291" i="18"/>
  <c r="V292" i="18"/>
  <c r="V293" i="18"/>
  <c r="V294" i="18"/>
  <c r="V295" i="18"/>
  <c r="V296" i="18"/>
  <c r="V297" i="18"/>
  <c r="V298" i="18"/>
  <c r="V299" i="18"/>
  <c r="V300" i="18"/>
  <c r="V301" i="18"/>
  <c r="V302" i="18"/>
  <c r="V303" i="18"/>
  <c r="V304" i="18"/>
  <c r="V305" i="18"/>
  <c r="V306" i="18"/>
  <c r="V307" i="18"/>
  <c r="V308" i="18"/>
  <c r="V309" i="18"/>
  <c r="V310" i="18"/>
  <c r="V311" i="18"/>
  <c r="V312" i="18"/>
  <c r="V313" i="18"/>
  <c r="V314" i="18"/>
  <c r="V315" i="18"/>
  <c r="V316" i="18"/>
  <c r="V317" i="18"/>
  <c r="V318" i="18"/>
  <c r="V319" i="18"/>
  <c r="V320" i="18"/>
  <c r="V321" i="18"/>
  <c r="V322" i="18"/>
  <c r="V323" i="18"/>
  <c r="V324" i="18"/>
  <c r="V325" i="18"/>
  <c r="V326" i="18"/>
  <c r="V327" i="18"/>
  <c r="V328" i="18"/>
  <c r="V329" i="18"/>
  <c r="V330" i="18"/>
  <c r="V331" i="18"/>
  <c r="V332" i="18"/>
  <c r="V333" i="18"/>
  <c r="V334" i="18"/>
  <c r="V335" i="18"/>
  <c r="V336" i="18"/>
  <c r="V337" i="18"/>
  <c r="V338" i="18"/>
  <c r="V339" i="18"/>
  <c r="V340" i="18"/>
  <c r="V341" i="18"/>
  <c r="V342" i="18"/>
  <c r="V343" i="18"/>
  <c r="V344" i="18"/>
  <c r="V345" i="18"/>
  <c r="V346" i="18"/>
  <c r="V347" i="18"/>
  <c r="V348" i="18"/>
  <c r="V349" i="18"/>
  <c r="V350" i="18"/>
  <c r="V351" i="18"/>
  <c r="V352" i="18"/>
  <c r="V353" i="18"/>
  <c r="V354" i="18"/>
  <c r="V355" i="18"/>
  <c r="V356" i="18"/>
  <c r="V357" i="18"/>
  <c r="V358" i="18"/>
  <c r="V359" i="18"/>
  <c r="V360" i="18"/>
  <c r="V361" i="18"/>
  <c r="V362" i="18"/>
  <c r="V363" i="18"/>
  <c r="V364" i="18"/>
  <c r="V365" i="18"/>
  <c r="V366" i="18"/>
  <c r="V367" i="18"/>
  <c r="V368" i="18"/>
  <c r="V369" i="18"/>
  <c r="V370" i="18"/>
  <c r="V371" i="18"/>
  <c r="V372" i="18"/>
  <c r="V373" i="18"/>
  <c r="V374" i="18"/>
  <c r="V375" i="18"/>
  <c r="V376" i="18"/>
  <c r="V377" i="18"/>
  <c r="V378" i="18"/>
  <c r="V379" i="18"/>
  <c r="V380" i="18"/>
  <c r="V381" i="18"/>
  <c r="V382" i="18"/>
  <c r="V383" i="18"/>
  <c r="V384" i="18"/>
  <c r="V385" i="18"/>
  <c r="V386" i="18"/>
  <c r="V387" i="18"/>
  <c r="V388" i="18"/>
  <c r="V389" i="18"/>
  <c r="V390" i="18"/>
  <c r="V391" i="18"/>
  <c r="V392" i="18"/>
  <c r="V393" i="18"/>
  <c r="V394" i="18"/>
  <c r="V395" i="18"/>
  <c r="V396" i="18"/>
  <c r="V397" i="18"/>
  <c r="V398" i="18"/>
  <c r="V399" i="18"/>
  <c r="V400" i="18"/>
  <c r="V401" i="18"/>
  <c r="V402" i="18"/>
  <c r="V403" i="18"/>
  <c r="V404" i="18"/>
  <c r="V405" i="18"/>
  <c r="V406" i="18"/>
  <c r="V407" i="18"/>
  <c r="V408" i="18"/>
  <c r="V409" i="18"/>
  <c r="V410" i="18"/>
  <c r="V411" i="18"/>
  <c r="V412" i="18"/>
  <c r="V413" i="18"/>
  <c r="V414" i="18"/>
  <c r="V415" i="18"/>
  <c r="V416" i="18"/>
  <c r="V417" i="18"/>
  <c r="V418" i="18"/>
  <c r="V419" i="18"/>
  <c r="V420" i="18"/>
  <c r="V421" i="18"/>
  <c r="V422" i="18"/>
  <c r="V423" i="18"/>
  <c r="V424" i="18"/>
  <c r="V425" i="18"/>
  <c r="V426" i="18"/>
  <c r="V427" i="18"/>
  <c r="V428" i="18"/>
  <c r="V429" i="18"/>
  <c r="V430" i="18"/>
  <c r="V431" i="18"/>
  <c r="V432" i="18"/>
  <c r="V433" i="18"/>
  <c r="V434" i="18"/>
  <c r="V435" i="18"/>
  <c r="V436" i="18"/>
  <c r="V437" i="18"/>
  <c r="V438" i="18"/>
  <c r="V439" i="18"/>
  <c r="V440" i="18"/>
  <c r="V441" i="18"/>
  <c r="V442" i="18"/>
  <c r="V443" i="18"/>
  <c r="V444" i="18"/>
  <c r="V445" i="18"/>
  <c r="V446" i="18"/>
  <c r="V447" i="18"/>
  <c r="V448" i="18"/>
  <c r="V449" i="18"/>
  <c r="V450" i="18"/>
  <c r="V451" i="18"/>
  <c r="V452" i="18"/>
  <c r="V453" i="18"/>
  <c r="V454" i="18"/>
  <c r="V455" i="18"/>
  <c r="V456" i="18"/>
  <c r="V457" i="18"/>
  <c r="V458" i="18"/>
  <c r="V459" i="18"/>
  <c r="V460" i="18"/>
  <c r="V461" i="18"/>
  <c r="V462" i="18"/>
  <c r="V463" i="18"/>
  <c r="V464" i="18"/>
  <c r="V465" i="18"/>
  <c r="V466" i="18"/>
  <c r="V467" i="18"/>
  <c r="V468" i="18"/>
  <c r="V469" i="18"/>
  <c r="V470" i="18"/>
  <c r="V471" i="18"/>
  <c r="V472" i="18"/>
  <c r="V473" i="18"/>
  <c r="V474" i="18"/>
  <c r="V475" i="18"/>
  <c r="V476" i="18"/>
  <c r="V477" i="18"/>
  <c r="V478" i="18"/>
  <c r="V479" i="18"/>
  <c r="V480" i="18"/>
  <c r="V481" i="18"/>
  <c r="V482" i="18"/>
  <c r="V483" i="18"/>
  <c r="V484" i="18"/>
  <c r="V485" i="18"/>
  <c r="V486" i="18"/>
  <c r="V487" i="18"/>
  <c r="V488" i="18"/>
  <c r="V489" i="18"/>
  <c r="V490" i="18"/>
  <c r="V491" i="18"/>
  <c r="V492" i="18"/>
  <c r="V493" i="18"/>
  <c r="V494" i="18"/>
  <c r="V495" i="18"/>
  <c r="V496" i="18"/>
  <c r="V497" i="18"/>
  <c r="V498" i="18"/>
  <c r="V499" i="18"/>
  <c r="V500" i="18"/>
  <c r="V501" i="18"/>
  <c r="V502" i="18"/>
  <c r="V503" i="18"/>
  <c r="V504" i="18"/>
  <c r="V505" i="18"/>
  <c r="V506" i="18"/>
  <c r="V507" i="18"/>
  <c r="V508" i="18"/>
  <c r="V509" i="18"/>
  <c r="V510" i="18"/>
  <c r="V511" i="18"/>
  <c r="V512" i="18"/>
  <c r="V513" i="18"/>
  <c r="V514" i="18"/>
  <c r="V515" i="18"/>
  <c r="V516" i="18"/>
  <c r="V517" i="18"/>
  <c r="V518" i="18"/>
  <c r="V519" i="18"/>
  <c r="V520" i="18"/>
  <c r="V521" i="18"/>
  <c r="V522" i="18"/>
  <c r="V523" i="18"/>
  <c r="V524" i="18"/>
  <c r="V525" i="18"/>
  <c r="V526" i="18"/>
  <c r="V527" i="18"/>
  <c r="V528" i="18"/>
  <c r="V529" i="18"/>
  <c r="V530" i="18"/>
  <c r="V531" i="18"/>
  <c r="V532" i="18"/>
  <c r="V533" i="18"/>
  <c r="V534" i="18"/>
  <c r="V535" i="18"/>
  <c r="V536" i="18"/>
  <c r="V537" i="18"/>
  <c r="V538" i="18"/>
  <c r="V539" i="18"/>
  <c r="V540" i="18"/>
  <c r="V541" i="18"/>
  <c r="V542" i="18"/>
  <c r="V543" i="18"/>
  <c r="V544" i="18"/>
  <c r="V545" i="18"/>
  <c r="V546" i="18"/>
  <c r="V547" i="18"/>
  <c r="V548" i="18"/>
  <c r="V549" i="18"/>
  <c r="V550" i="18"/>
  <c r="V551" i="18"/>
  <c r="V552" i="18"/>
  <c r="V553" i="18"/>
  <c r="V554" i="18"/>
  <c r="V555" i="18"/>
  <c r="V556" i="18"/>
  <c r="V557" i="18"/>
  <c r="V558" i="18"/>
  <c r="V559" i="18"/>
  <c r="V560" i="18"/>
  <c r="V561" i="18"/>
  <c r="V562" i="18"/>
  <c r="V563" i="18"/>
  <c r="V564" i="18"/>
  <c r="V565" i="18"/>
  <c r="V566" i="18"/>
  <c r="V567" i="18"/>
  <c r="V568" i="18"/>
  <c r="V569" i="18"/>
  <c r="V570" i="18"/>
  <c r="V571" i="18"/>
  <c r="V572" i="18"/>
  <c r="V573" i="18"/>
  <c r="V574" i="18"/>
  <c r="V575" i="18"/>
  <c r="V576" i="18"/>
  <c r="V577" i="18"/>
  <c r="V578" i="18"/>
  <c r="V579" i="18"/>
  <c r="V580" i="18"/>
  <c r="V581" i="18"/>
  <c r="V582" i="18"/>
  <c r="V583" i="18"/>
  <c r="V584" i="18"/>
  <c r="V585" i="18"/>
  <c r="V586" i="18"/>
  <c r="V587" i="18"/>
  <c r="V588" i="18"/>
  <c r="V589" i="18"/>
  <c r="V590" i="18"/>
  <c r="V591" i="18"/>
  <c r="V592" i="18"/>
  <c r="V593" i="18"/>
  <c r="V594" i="18"/>
  <c r="V595" i="18"/>
  <c r="V596" i="18"/>
  <c r="V597" i="18"/>
  <c r="V598" i="18"/>
  <c r="V599" i="18"/>
  <c r="V600" i="18"/>
  <c r="V601" i="18"/>
  <c r="V602" i="18"/>
  <c r="V603" i="18"/>
  <c r="V604" i="18"/>
  <c r="V605" i="18"/>
  <c r="V606" i="18"/>
  <c r="V607" i="18"/>
  <c r="V608" i="18"/>
  <c r="V609" i="18"/>
  <c r="V610" i="18"/>
  <c r="V611" i="18"/>
  <c r="V612" i="18"/>
  <c r="V613" i="18"/>
  <c r="V614" i="18"/>
  <c r="V615" i="18"/>
  <c r="V616" i="18"/>
  <c r="V617" i="18"/>
  <c r="V618" i="18"/>
  <c r="V619" i="18"/>
  <c r="V620" i="18"/>
  <c r="V621" i="18"/>
  <c r="V622" i="18"/>
  <c r="V623" i="18"/>
  <c r="V624" i="18"/>
  <c r="V625" i="18"/>
  <c r="V626" i="18"/>
  <c r="V627" i="18"/>
  <c r="V628" i="18"/>
  <c r="V629" i="18"/>
  <c r="V630" i="18"/>
  <c r="V631" i="18"/>
  <c r="V632" i="18"/>
  <c r="V633" i="18"/>
  <c r="V634" i="18"/>
  <c r="V635" i="18"/>
  <c r="V636" i="18"/>
  <c r="V637" i="18"/>
  <c r="V638" i="18"/>
  <c r="V639" i="18"/>
  <c r="V640" i="18"/>
  <c r="V641" i="18"/>
  <c r="V642" i="18"/>
  <c r="V643" i="18"/>
  <c r="V644" i="18"/>
  <c r="V645" i="18"/>
  <c r="V646" i="18"/>
  <c r="V647" i="18"/>
  <c r="V648" i="18"/>
  <c r="V649" i="18"/>
  <c r="V650" i="18"/>
  <c r="V651" i="18"/>
  <c r="V652" i="18"/>
  <c r="V653" i="18"/>
  <c r="V654" i="18"/>
  <c r="V655" i="18"/>
  <c r="V656" i="18"/>
  <c r="V657" i="18"/>
  <c r="V658" i="18"/>
  <c r="V659" i="18"/>
  <c r="V660" i="18"/>
  <c r="V661" i="18"/>
  <c r="V662" i="18"/>
  <c r="V663" i="18"/>
  <c r="V664" i="18"/>
  <c r="V665" i="18"/>
  <c r="V666" i="18"/>
  <c r="V667" i="18"/>
  <c r="V668" i="18"/>
  <c r="V669" i="18"/>
  <c r="V670" i="18"/>
  <c r="V671" i="18"/>
  <c r="V672" i="18"/>
  <c r="V673" i="18"/>
  <c r="V674" i="18"/>
  <c r="V675" i="18"/>
  <c r="V676" i="18"/>
  <c r="V677" i="18"/>
  <c r="V678" i="18"/>
  <c r="V679" i="18"/>
  <c r="V680" i="18"/>
  <c r="V681" i="18"/>
  <c r="V682" i="18"/>
  <c r="V683" i="18"/>
  <c r="V684" i="18"/>
  <c r="V685" i="18"/>
  <c r="V686" i="18"/>
  <c r="V687" i="18"/>
  <c r="V688" i="18"/>
  <c r="V689" i="18"/>
  <c r="V690" i="18"/>
  <c r="V691" i="18"/>
  <c r="V692" i="18"/>
  <c r="V693" i="18"/>
  <c r="V694" i="18"/>
  <c r="V695" i="18"/>
  <c r="V696" i="18"/>
  <c r="V697" i="18"/>
  <c r="V698" i="18"/>
  <c r="V699" i="18"/>
  <c r="V700" i="18"/>
  <c r="V701" i="18"/>
  <c r="V702" i="18"/>
  <c r="V703" i="18"/>
  <c r="V704" i="18"/>
  <c r="V705" i="18"/>
  <c r="V706" i="18"/>
  <c r="V707" i="18"/>
  <c r="V708" i="18"/>
  <c r="V709" i="18"/>
  <c r="V710" i="18"/>
  <c r="V711" i="18"/>
  <c r="V712" i="18"/>
  <c r="V713" i="18"/>
  <c r="V714" i="18"/>
  <c r="V715" i="18"/>
  <c r="V716" i="18"/>
  <c r="V717" i="18"/>
  <c r="V718" i="18"/>
  <c r="V719" i="18"/>
  <c r="V720" i="18"/>
  <c r="V721" i="18"/>
  <c r="V722" i="18"/>
  <c r="V723" i="18"/>
  <c r="V724" i="18"/>
  <c r="V725" i="18"/>
  <c r="V726" i="18"/>
  <c r="V727" i="18"/>
  <c r="V728" i="18"/>
  <c r="V729" i="18"/>
  <c r="V730" i="18"/>
  <c r="V731" i="18"/>
  <c r="V732" i="18"/>
  <c r="V733" i="18"/>
  <c r="V734" i="18"/>
  <c r="V735" i="18"/>
  <c r="V736" i="18"/>
  <c r="V737" i="18"/>
  <c r="V738" i="18"/>
  <c r="V739" i="18"/>
  <c r="V740" i="18"/>
  <c r="V741" i="18"/>
  <c r="V742" i="18"/>
  <c r="V743" i="18"/>
  <c r="V744" i="18"/>
  <c r="V745" i="18"/>
  <c r="V746" i="18"/>
  <c r="V747" i="18"/>
  <c r="V748" i="18"/>
  <c r="V749" i="18"/>
  <c r="V750" i="18"/>
  <c r="V751" i="18"/>
  <c r="V752" i="18"/>
  <c r="V753" i="18"/>
  <c r="V754" i="18"/>
  <c r="V755" i="18"/>
  <c r="V756" i="18"/>
  <c r="V757" i="18"/>
  <c r="V758" i="18"/>
  <c r="V759" i="18"/>
  <c r="V760" i="18"/>
  <c r="V761" i="18"/>
  <c r="V762" i="18"/>
  <c r="V763" i="18"/>
  <c r="V764" i="18"/>
  <c r="V765" i="18"/>
  <c r="V766" i="18"/>
  <c r="V767" i="18"/>
  <c r="V768" i="18"/>
  <c r="V769" i="18"/>
  <c r="V770" i="18"/>
  <c r="V771" i="18"/>
  <c r="V772" i="18"/>
  <c r="V773" i="18"/>
  <c r="V774" i="18"/>
  <c r="V775" i="18"/>
  <c r="V776" i="18"/>
  <c r="V777" i="18"/>
  <c r="V778" i="18"/>
  <c r="V779" i="18"/>
  <c r="V780" i="18"/>
  <c r="V781" i="18"/>
  <c r="V782" i="18"/>
  <c r="V783" i="18"/>
  <c r="V784" i="18"/>
  <c r="V785" i="18"/>
  <c r="V786" i="18"/>
  <c r="V787" i="18"/>
  <c r="V788" i="18"/>
  <c r="V789" i="18"/>
  <c r="V790" i="18"/>
  <c r="V791" i="18"/>
  <c r="V792" i="18"/>
  <c r="V793" i="18"/>
  <c r="V794" i="18"/>
  <c r="V795" i="18"/>
  <c r="V796" i="18"/>
  <c r="V797" i="18"/>
  <c r="V798" i="18"/>
  <c r="V799" i="18"/>
  <c r="V800" i="18"/>
  <c r="V801" i="18"/>
  <c r="V802" i="18"/>
  <c r="V803" i="18"/>
  <c r="V804" i="18"/>
  <c r="V805" i="18"/>
  <c r="V806" i="18"/>
  <c r="V807" i="18"/>
  <c r="V808" i="18"/>
  <c r="V809" i="18"/>
  <c r="V810" i="18"/>
  <c r="V811" i="18"/>
  <c r="V812" i="18"/>
  <c r="V813" i="18"/>
  <c r="V814" i="18"/>
  <c r="V815" i="18"/>
  <c r="V816" i="18"/>
  <c r="V817" i="18"/>
  <c r="V818" i="18"/>
  <c r="V819" i="18"/>
  <c r="V820" i="18"/>
  <c r="V821" i="18"/>
  <c r="V822" i="18"/>
  <c r="V823" i="18"/>
  <c r="V824" i="18"/>
  <c r="V825" i="18"/>
  <c r="V826" i="18"/>
  <c r="V827" i="18"/>
  <c r="V828" i="18"/>
  <c r="V829" i="18"/>
  <c r="V830" i="18"/>
  <c r="V831" i="18"/>
  <c r="V832" i="18"/>
  <c r="V833" i="18"/>
  <c r="V834" i="18"/>
  <c r="V835" i="18"/>
  <c r="V836" i="18"/>
  <c r="V837" i="18"/>
  <c r="V838" i="18"/>
  <c r="V839" i="18"/>
  <c r="V840" i="18"/>
  <c r="V841" i="18"/>
  <c r="V842" i="18"/>
  <c r="V843" i="18"/>
  <c r="V844" i="18"/>
  <c r="V845" i="18"/>
  <c r="V846" i="18"/>
  <c r="V847" i="18"/>
  <c r="V848" i="18"/>
  <c r="V849" i="18"/>
  <c r="V850" i="18"/>
  <c r="V851" i="18"/>
  <c r="V852" i="18"/>
  <c r="V853" i="18"/>
  <c r="V854" i="18"/>
  <c r="V855" i="18"/>
  <c r="V856" i="18"/>
  <c r="V857" i="18"/>
  <c r="V858" i="18"/>
  <c r="V859" i="18"/>
  <c r="V860" i="18"/>
  <c r="V861" i="18"/>
  <c r="V862" i="18"/>
  <c r="V863" i="18"/>
  <c r="V864" i="18"/>
  <c r="V865" i="18"/>
  <c r="V866" i="18"/>
  <c r="V867" i="18"/>
  <c r="V868" i="18"/>
  <c r="V869" i="18"/>
  <c r="V870" i="18"/>
  <c r="V871" i="18"/>
  <c r="V872" i="18"/>
  <c r="V873" i="18"/>
  <c r="V874" i="18"/>
  <c r="V875" i="18"/>
  <c r="V876" i="18"/>
  <c r="V877" i="18"/>
  <c r="V878" i="18"/>
  <c r="V879" i="18"/>
  <c r="V880" i="18"/>
  <c r="V881" i="18"/>
  <c r="V882" i="18"/>
  <c r="V883" i="18"/>
  <c r="V884" i="18"/>
  <c r="V885" i="18"/>
  <c r="V886" i="18"/>
  <c r="V887" i="18"/>
  <c r="V888" i="18"/>
  <c r="V889" i="18"/>
  <c r="V890" i="18"/>
  <c r="V891" i="18"/>
  <c r="V892" i="18"/>
  <c r="V893" i="18"/>
  <c r="V894" i="18"/>
  <c r="V895" i="18"/>
  <c r="V896" i="18"/>
  <c r="V897" i="18"/>
  <c r="V898" i="18"/>
  <c r="V899" i="18"/>
  <c r="V900" i="18"/>
  <c r="V901" i="18"/>
  <c r="V902" i="18"/>
  <c r="V903" i="18"/>
  <c r="V904" i="18"/>
  <c r="V905" i="18"/>
  <c r="V906" i="18"/>
  <c r="V907" i="18"/>
  <c r="V908" i="18"/>
  <c r="V909" i="18"/>
  <c r="V910" i="18"/>
  <c r="V911" i="18"/>
  <c r="V912" i="18"/>
  <c r="V913" i="18"/>
  <c r="V914" i="18"/>
  <c r="V915" i="18"/>
  <c r="V916" i="18"/>
  <c r="V917" i="18"/>
  <c r="V918" i="18"/>
  <c r="V919" i="18"/>
  <c r="V920" i="18"/>
  <c r="V921" i="18"/>
  <c r="V922" i="18"/>
  <c r="V923" i="18"/>
  <c r="V924" i="18"/>
  <c r="V925" i="18"/>
  <c r="V926" i="18"/>
  <c r="V927" i="18"/>
  <c r="V928" i="18"/>
  <c r="V929" i="18"/>
  <c r="V930" i="18"/>
  <c r="V931" i="18"/>
  <c r="V932" i="18"/>
  <c r="V933" i="18"/>
  <c r="V934" i="18"/>
  <c r="V935" i="18"/>
  <c r="V936" i="18"/>
  <c r="V937" i="18"/>
  <c r="V938" i="18"/>
  <c r="V939" i="18"/>
  <c r="V940" i="18"/>
  <c r="V941" i="18"/>
  <c r="V942" i="18"/>
  <c r="V943" i="18"/>
  <c r="V944" i="18"/>
  <c r="V945" i="18"/>
  <c r="V946" i="18"/>
  <c r="V947" i="18"/>
  <c r="V948" i="18"/>
  <c r="V949" i="18"/>
  <c r="V950" i="18"/>
  <c r="V951" i="18"/>
  <c r="V952" i="18"/>
  <c r="V953" i="18"/>
  <c r="V954" i="18"/>
  <c r="V955" i="18"/>
  <c r="V956" i="18"/>
  <c r="V957" i="18"/>
  <c r="V958" i="18"/>
  <c r="V959" i="18"/>
  <c r="V960" i="18"/>
  <c r="V961" i="18"/>
  <c r="V962" i="18"/>
  <c r="V963" i="18"/>
  <c r="V964" i="18"/>
  <c r="V965" i="18"/>
  <c r="V966" i="18"/>
  <c r="V967" i="18"/>
  <c r="V968" i="18"/>
  <c r="V969" i="18"/>
  <c r="V970" i="18"/>
  <c r="V971" i="18"/>
  <c r="V972" i="18"/>
  <c r="V973" i="18"/>
  <c r="V974" i="18"/>
  <c r="V975" i="18"/>
  <c r="V976" i="18"/>
  <c r="V977" i="18"/>
  <c r="V978" i="18"/>
  <c r="V979" i="18"/>
  <c r="V980" i="18"/>
  <c r="V981" i="18"/>
  <c r="V982" i="18"/>
  <c r="V983" i="18"/>
  <c r="V984" i="18"/>
  <c r="V985" i="18"/>
  <c r="V986" i="18"/>
  <c r="V987" i="18"/>
  <c r="V988" i="18"/>
  <c r="V989" i="18"/>
  <c r="V990" i="18"/>
  <c r="V991" i="18"/>
  <c r="V992" i="18"/>
  <c r="V993" i="18"/>
  <c r="V994" i="18"/>
  <c r="V995" i="18"/>
  <c r="V996" i="18"/>
  <c r="V997" i="18"/>
  <c r="V998" i="18"/>
  <c r="V999" i="18"/>
  <c r="V1000" i="18"/>
  <c r="V1001" i="18"/>
  <c r="V1002" i="18"/>
  <c r="V1003" i="18"/>
  <c r="V1004" i="18"/>
  <c r="V1005" i="18"/>
  <c r="V1006" i="18"/>
  <c r="V1007" i="18"/>
  <c r="V1008" i="18"/>
  <c r="V1009" i="18"/>
  <c r="V1010" i="18"/>
  <c r="V1011" i="18"/>
  <c r="V1012" i="18"/>
  <c r="V1013" i="18"/>
  <c r="V1014" i="18"/>
  <c r="V1015" i="18"/>
  <c r="V1016" i="18"/>
  <c r="V1017" i="18"/>
  <c r="V1018" i="18"/>
  <c r="V1019" i="18"/>
  <c r="V1020" i="18"/>
  <c r="V1021" i="18"/>
  <c r="V1022" i="18"/>
  <c r="V1023" i="18"/>
  <c r="V1024" i="18"/>
  <c r="V1025" i="18"/>
  <c r="V1026" i="18"/>
  <c r="V1027" i="18"/>
  <c r="V1028" i="18"/>
  <c r="V1029" i="18"/>
  <c r="V1030" i="18"/>
  <c r="V1031" i="18"/>
  <c r="V1032" i="18"/>
  <c r="V1033" i="18"/>
  <c r="V1034" i="18"/>
  <c r="V1035" i="18"/>
  <c r="V1036" i="18"/>
  <c r="V1037" i="18"/>
  <c r="V1038" i="18"/>
  <c r="V1039" i="18"/>
  <c r="V1040" i="18"/>
  <c r="V1041" i="18"/>
  <c r="V1042" i="18"/>
  <c r="V1043" i="18"/>
  <c r="V1044" i="18"/>
  <c r="V1045" i="18"/>
  <c r="V1046" i="18"/>
  <c r="V1047" i="18"/>
  <c r="V1048" i="18"/>
  <c r="V1049" i="18"/>
  <c r="V1050" i="18"/>
  <c r="V1051" i="18"/>
  <c r="V1052" i="18"/>
  <c r="V1053" i="18"/>
  <c r="V1054" i="18"/>
  <c r="V1055" i="18"/>
  <c r="V1056" i="18"/>
  <c r="V1057" i="18"/>
  <c r="V1058" i="18"/>
  <c r="V1059" i="18"/>
  <c r="V1060" i="18"/>
  <c r="V1061" i="18"/>
  <c r="V1062" i="18"/>
  <c r="V1063" i="18"/>
  <c r="V1064" i="18"/>
  <c r="V1065" i="18"/>
  <c r="V1066" i="18"/>
  <c r="V1067" i="18"/>
  <c r="V1068" i="18"/>
  <c r="V1069" i="18"/>
  <c r="V1070" i="18"/>
  <c r="V1071" i="18"/>
  <c r="V1072" i="18"/>
  <c r="V1073" i="18"/>
  <c r="V1074" i="18"/>
  <c r="V1075" i="18"/>
  <c r="V1076" i="18"/>
  <c r="V1077" i="18"/>
  <c r="V1078" i="18"/>
  <c r="V1079" i="18"/>
  <c r="V1080" i="18"/>
  <c r="V1081" i="18"/>
  <c r="V1082" i="18"/>
  <c r="V1083" i="18"/>
  <c r="V1084" i="18"/>
  <c r="V1085" i="18"/>
  <c r="V1086" i="18"/>
  <c r="V1087" i="18"/>
  <c r="V1088" i="18"/>
  <c r="V1089" i="18"/>
  <c r="V1090" i="18"/>
  <c r="V1091" i="18"/>
  <c r="V1092" i="18"/>
  <c r="V1093" i="18"/>
  <c r="V1094" i="18"/>
  <c r="V1095" i="18"/>
  <c r="V1096" i="18"/>
  <c r="V1097" i="18"/>
  <c r="V1098" i="18"/>
  <c r="V1099" i="18"/>
  <c r="V1100" i="18"/>
  <c r="V1101" i="18"/>
  <c r="V1102" i="18"/>
  <c r="V1103" i="18"/>
  <c r="V1104" i="18"/>
  <c r="V1105" i="18"/>
  <c r="V1106" i="18"/>
  <c r="V1107" i="18"/>
  <c r="V1108" i="18"/>
  <c r="V1109" i="18"/>
  <c r="V1110" i="18"/>
  <c r="V1111" i="18"/>
  <c r="V1112" i="18"/>
  <c r="V1113" i="18"/>
  <c r="V1114" i="18"/>
  <c r="V1115" i="18"/>
  <c r="V1116" i="18"/>
  <c r="V1117" i="18"/>
  <c r="V1118" i="18"/>
  <c r="V1119" i="18"/>
  <c r="V1120" i="18"/>
  <c r="V1121" i="18"/>
  <c r="V1122" i="18"/>
  <c r="V1123" i="18"/>
  <c r="V1124" i="18"/>
  <c r="V1125" i="18"/>
  <c r="V1126" i="18"/>
  <c r="V1127" i="18"/>
  <c r="V1128" i="18"/>
  <c r="V1129" i="18"/>
  <c r="V1130" i="18"/>
  <c r="V1131" i="18"/>
  <c r="V1132" i="18"/>
  <c r="V1133" i="18"/>
  <c r="V1134" i="18"/>
  <c r="V1135" i="18"/>
  <c r="V1136" i="18"/>
  <c r="V1137" i="18"/>
  <c r="V1138" i="18"/>
  <c r="V1139" i="18"/>
  <c r="V1140" i="18"/>
  <c r="V1141" i="18"/>
  <c r="V1142" i="18"/>
  <c r="V1143" i="18"/>
  <c r="V1144" i="18"/>
  <c r="V1145" i="18"/>
  <c r="V1146" i="18"/>
  <c r="V1147" i="18"/>
  <c r="V1148" i="18"/>
  <c r="V1149" i="18"/>
  <c r="V1150" i="18"/>
  <c r="V1151" i="18"/>
  <c r="V1152" i="18"/>
  <c r="V1153" i="18"/>
  <c r="V1154" i="18"/>
  <c r="V1155" i="18"/>
  <c r="V1156" i="18"/>
  <c r="V1157" i="18"/>
  <c r="V1158" i="18"/>
  <c r="V1159" i="18"/>
  <c r="V1160" i="18"/>
  <c r="V1161" i="18"/>
  <c r="V1162" i="18"/>
  <c r="V1163" i="18"/>
  <c r="V1164" i="18"/>
  <c r="V1165" i="18"/>
  <c r="V1166" i="18"/>
  <c r="V1167" i="18"/>
  <c r="V1168" i="18"/>
  <c r="V1169" i="18"/>
  <c r="V1170" i="18"/>
  <c r="V1171" i="18"/>
  <c r="V1172" i="18"/>
  <c r="V1173" i="18"/>
  <c r="V1174" i="18"/>
  <c r="V1175" i="18"/>
  <c r="V1176" i="18"/>
  <c r="V1177" i="18"/>
  <c r="V1178" i="18"/>
  <c r="V1179" i="18"/>
  <c r="V1180" i="18"/>
  <c r="V1181" i="18"/>
  <c r="V1182" i="18"/>
  <c r="V1183" i="18"/>
  <c r="V1184" i="18"/>
  <c r="V1185" i="18"/>
  <c r="V1186" i="18"/>
  <c r="V1187" i="18"/>
  <c r="V1188" i="18"/>
  <c r="V1189" i="18"/>
  <c r="V1190" i="18"/>
  <c r="V1191" i="18"/>
  <c r="V1192" i="18"/>
  <c r="V1193" i="18"/>
  <c r="V1194" i="18"/>
  <c r="V1195" i="18"/>
  <c r="V1196" i="18"/>
  <c r="V1197" i="18"/>
  <c r="V1198" i="18"/>
  <c r="V1199" i="18"/>
  <c r="V1200" i="18"/>
  <c r="V1201" i="18"/>
  <c r="V1202" i="18"/>
  <c r="V1203" i="18"/>
  <c r="V1204" i="18"/>
  <c r="V1205" i="18"/>
  <c r="V1206" i="18"/>
  <c r="V1207" i="18"/>
  <c r="V1208" i="18"/>
  <c r="V1209" i="18"/>
  <c r="V1210" i="18"/>
  <c r="V1211" i="18"/>
  <c r="V1212" i="18"/>
  <c r="V1213" i="18"/>
  <c r="V1214" i="18"/>
  <c r="V1215" i="18"/>
  <c r="V1216" i="18"/>
  <c r="V1217" i="18"/>
  <c r="V1218" i="18"/>
  <c r="V1219" i="18"/>
  <c r="V1220" i="18"/>
  <c r="V1221" i="18"/>
  <c r="V1222" i="18"/>
  <c r="V1223" i="18"/>
  <c r="V1224" i="18"/>
  <c r="V1225" i="18"/>
  <c r="V1226" i="18"/>
  <c r="V1227" i="18"/>
  <c r="V1228" i="18"/>
  <c r="V1229" i="18"/>
  <c r="V1230" i="18"/>
  <c r="V1231" i="18"/>
  <c r="V1232" i="18"/>
  <c r="V1233" i="18"/>
  <c r="V1234" i="18"/>
  <c r="V1235" i="18"/>
  <c r="V1236" i="18"/>
  <c r="V1237" i="18"/>
  <c r="V1238" i="18"/>
  <c r="V1239" i="18"/>
  <c r="V1240" i="18"/>
  <c r="V1241" i="18"/>
  <c r="V1242" i="18"/>
  <c r="V1243" i="18"/>
  <c r="V1244" i="18"/>
  <c r="V1245" i="18"/>
  <c r="V1246" i="18"/>
  <c r="V1247" i="18"/>
  <c r="V1248" i="18"/>
  <c r="V1249" i="18"/>
  <c r="V1250" i="18"/>
  <c r="V1251" i="18"/>
  <c r="V1252" i="18"/>
  <c r="V1253" i="18"/>
  <c r="V1254" i="18"/>
  <c r="V1255" i="18"/>
  <c r="V1256" i="18"/>
  <c r="V1257" i="18"/>
  <c r="V1258" i="18"/>
  <c r="V1259" i="18"/>
  <c r="V1260" i="18"/>
  <c r="V1261" i="18"/>
  <c r="V1262" i="18"/>
  <c r="V1263" i="18"/>
  <c r="V1264" i="18"/>
  <c r="V1265" i="18"/>
  <c r="V1266" i="18"/>
  <c r="V1267" i="18"/>
  <c r="V1268" i="18"/>
  <c r="V1269" i="18"/>
  <c r="V1270" i="18"/>
  <c r="V1271" i="18"/>
  <c r="V1272" i="18"/>
  <c r="V1273" i="18"/>
  <c r="V1274" i="18"/>
  <c r="V1275" i="18"/>
  <c r="V1276" i="18"/>
  <c r="V1277" i="18"/>
  <c r="V1278" i="18"/>
  <c r="V1279" i="18"/>
  <c r="V1280" i="18"/>
  <c r="V1281" i="18"/>
  <c r="V1282" i="18"/>
  <c r="V1283" i="18"/>
  <c r="V1284" i="18"/>
  <c r="V1285" i="18"/>
  <c r="V1286" i="18"/>
  <c r="V1287" i="18"/>
  <c r="V1288" i="18"/>
  <c r="V1289" i="18"/>
  <c r="V1290" i="18"/>
  <c r="V1291" i="18"/>
  <c r="V1292" i="18"/>
  <c r="V1293" i="18"/>
  <c r="V1294" i="18"/>
  <c r="V1295" i="18"/>
  <c r="V1296" i="18"/>
  <c r="V1297" i="18"/>
  <c r="V1298" i="18"/>
  <c r="V1299" i="18"/>
  <c r="V1300" i="18"/>
  <c r="V1301" i="18"/>
  <c r="V1302" i="18"/>
  <c r="V1303" i="18"/>
  <c r="V1304" i="18"/>
  <c r="V1305" i="18"/>
  <c r="V1306" i="18"/>
  <c r="V1307" i="18"/>
  <c r="V1308" i="18"/>
  <c r="V1309" i="18"/>
  <c r="V1310" i="18"/>
  <c r="V1311" i="18"/>
  <c r="V1312" i="18"/>
  <c r="V1313" i="18"/>
  <c r="V1314" i="18"/>
  <c r="V1315" i="18"/>
  <c r="V1316" i="18"/>
  <c r="V1317" i="18"/>
  <c r="V1318" i="18"/>
  <c r="V1319" i="18"/>
  <c r="V1320" i="18"/>
  <c r="V1321" i="18"/>
  <c r="V1322" i="18"/>
  <c r="V1323" i="18"/>
  <c r="V1324" i="18"/>
  <c r="V1325" i="18"/>
  <c r="V1326" i="18"/>
  <c r="V1327" i="18"/>
  <c r="V1328" i="18"/>
  <c r="V1329" i="18"/>
  <c r="V1330" i="18"/>
  <c r="V1331" i="18"/>
  <c r="V1332" i="18"/>
  <c r="V1333" i="18"/>
  <c r="V1334" i="18"/>
  <c r="V1335" i="18"/>
  <c r="V1336" i="18"/>
  <c r="V1337" i="18"/>
  <c r="V1338" i="18"/>
  <c r="V1339" i="18"/>
  <c r="V1340" i="18"/>
  <c r="V1341" i="18"/>
  <c r="V1342" i="18"/>
  <c r="V1343" i="18"/>
  <c r="V1344" i="18"/>
  <c r="V1345" i="18"/>
  <c r="V1346" i="18"/>
  <c r="V1347" i="18"/>
  <c r="V1348" i="18"/>
  <c r="V1349" i="18"/>
  <c r="V1350" i="18"/>
  <c r="V1351" i="18"/>
  <c r="V1352" i="18"/>
  <c r="V1353" i="18"/>
  <c r="V1354" i="18"/>
  <c r="V1355" i="18"/>
  <c r="V1356" i="18"/>
  <c r="V1357" i="18"/>
  <c r="V1358" i="18"/>
  <c r="V1359" i="18"/>
  <c r="V1360" i="18"/>
  <c r="V1361" i="18"/>
  <c r="V1362" i="18"/>
  <c r="V1363" i="18"/>
  <c r="V1364" i="18"/>
  <c r="V1365" i="18"/>
  <c r="V1366" i="18"/>
  <c r="V1367" i="18"/>
  <c r="V1368" i="18"/>
  <c r="V1369" i="18"/>
  <c r="V1370" i="18"/>
  <c r="V1371" i="18"/>
  <c r="V1372" i="18"/>
  <c r="V1373" i="18"/>
  <c r="V1374" i="18"/>
  <c r="V1375" i="18"/>
  <c r="V1376" i="18"/>
  <c r="V1377" i="18"/>
  <c r="V1378" i="18"/>
  <c r="V1379" i="18"/>
  <c r="V1380" i="18"/>
  <c r="V1381" i="18"/>
  <c r="V1382" i="18"/>
  <c r="V1383" i="18"/>
  <c r="V1384" i="18"/>
  <c r="V1385" i="18"/>
  <c r="V1386" i="18"/>
  <c r="V1387" i="18"/>
  <c r="V1388" i="18"/>
  <c r="V1389" i="18"/>
  <c r="V1390" i="18"/>
  <c r="V1391" i="18"/>
  <c r="V1392" i="18"/>
  <c r="V1393" i="18"/>
  <c r="V1394" i="18"/>
  <c r="V1395" i="18"/>
  <c r="V1396" i="18"/>
  <c r="V1397" i="18"/>
  <c r="V1398" i="18"/>
  <c r="V1399" i="18"/>
  <c r="V1400" i="18"/>
  <c r="V1401" i="18"/>
  <c r="V1402" i="18"/>
  <c r="V1403" i="18"/>
  <c r="V1404" i="18"/>
  <c r="V1405" i="18"/>
  <c r="V1406" i="18"/>
  <c r="V1407" i="18"/>
  <c r="V1408" i="18"/>
  <c r="V1409" i="18"/>
  <c r="V1410" i="18"/>
  <c r="V1411" i="18"/>
  <c r="V1412" i="18"/>
  <c r="V1413" i="18"/>
  <c r="V1414" i="18"/>
  <c r="V1415" i="18"/>
  <c r="V1416" i="18"/>
  <c r="V1417" i="18"/>
  <c r="V1418" i="18"/>
  <c r="V1419" i="18"/>
  <c r="V1420" i="18"/>
  <c r="V1421" i="18"/>
  <c r="V1422" i="18"/>
  <c r="V1423" i="18"/>
  <c r="V1424" i="18"/>
  <c r="V1425" i="18"/>
  <c r="V1426" i="18"/>
  <c r="V1427" i="18"/>
  <c r="V1428" i="18"/>
  <c r="V1429" i="18"/>
  <c r="V1430" i="18"/>
  <c r="V1431" i="18"/>
  <c r="V1432" i="18"/>
  <c r="V1433" i="18"/>
  <c r="V1434" i="18"/>
  <c r="V1435" i="18"/>
  <c r="V1436" i="18"/>
  <c r="V1437" i="18"/>
  <c r="V1438" i="18"/>
  <c r="V1439" i="18"/>
  <c r="V1440" i="18"/>
  <c r="V1441" i="18"/>
  <c r="V1442" i="18"/>
  <c r="V1443" i="18"/>
  <c r="V1444" i="18"/>
  <c r="V1445" i="18"/>
  <c r="V1446" i="18"/>
  <c r="V1447" i="18"/>
  <c r="V1448" i="18"/>
  <c r="V1449" i="18"/>
  <c r="V1450" i="18"/>
  <c r="V1451" i="18"/>
  <c r="V1452" i="18"/>
  <c r="V1453" i="18"/>
  <c r="V1454" i="18"/>
  <c r="V1455" i="18"/>
  <c r="V1456" i="18"/>
  <c r="V1457" i="18"/>
  <c r="V1458" i="18"/>
  <c r="V1459" i="18"/>
  <c r="V1460" i="18"/>
  <c r="V1461" i="18"/>
  <c r="V1462" i="18"/>
  <c r="V1463" i="18"/>
  <c r="V1464" i="18"/>
  <c r="V1465" i="18"/>
  <c r="V1466" i="18"/>
  <c r="V1467" i="18"/>
  <c r="V1468" i="18"/>
  <c r="V1469" i="18"/>
  <c r="V1470" i="18"/>
  <c r="V1471" i="18"/>
  <c r="V1472" i="18"/>
  <c r="V1473" i="18"/>
  <c r="V1474" i="18"/>
  <c r="V1475" i="18"/>
  <c r="V1476" i="18"/>
  <c r="V1477" i="18"/>
  <c r="V1478" i="18"/>
  <c r="V1479" i="18"/>
  <c r="V1480" i="18"/>
  <c r="V1481" i="18"/>
  <c r="V1482" i="18"/>
  <c r="V1483" i="18"/>
  <c r="V1484" i="18"/>
  <c r="V1485" i="18"/>
  <c r="V1486" i="18"/>
  <c r="V1487" i="18"/>
  <c r="V1488" i="18"/>
  <c r="V1489" i="18"/>
  <c r="V1490" i="18"/>
  <c r="V1491" i="18"/>
  <c r="V1492" i="18"/>
  <c r="V1493" i="18"/>
  <c r="V1494" i="18"/>
  <c r="V1495" i="18"/>
  <c r="V1496" i="18"/>
  <c r="V1497" i="18"/>
  <c r="V1498" i="18"/>
  <c r="V1499" i="18"/>
  <c r="V1500" i="18"/>
  <c r="V1501" i="18"/>
  <c r="V1502" i="18"/>
  <c r="V1503" i="18"/>
  <c r="V1504" i="18"/>
  <c r="V1505" i="18"/>
  <c r="V1506" i="18"/>
  <c r="V1507" i="18"/>
  <c r="V1508" i="18"/>
  <c r="V1509" i="18"/>
  <c r="V1510" i="18"/>
  <c r="V1511" i="18"/>
  <c r="V1512" i="18"/>
  <c r="V1513" i="18"/>
  <c r="V1514" i="18"/>
  <c r="V1515" i="18"/>
  <c r="V1516" i="18"/>
  <c r="V1517" i="18"/>
  <c r="V1518" i="18"/>
  <c r="V1519" i="18"/>
  <c r="V1520" i="18"/>
  <c r="V1521" i="18"/>
  <c r="V1522" i="18"/>
  <c r="V1523" i="18"/>
  <c r="V1524" i="18"/>
  <c r="V1525" i="18"/>
  <c r="V1526" i="18"/>
  <c r="V1527" i="18"/>
  <c r="V1528" i="18"/>
  <c r="V1529" i="18"/>
  <c r="V1530" i="18"/>
  <c r="V1531" i="18"/>
  <c r="V1532" i="18"/>
  <c r="V1533" i="18"/>
  <c r="V1534" i="18"/>
  <c r="V1535" i="18"/>
  <c r="V1536" i="18"/>
  <c r="V1537" i="18"/>
  <c r="V1538" i="18"/>
  <c r="V1539" i="18"/>
  <c r="V1540" i="18"/>
  <c r="V1541" i="18"/>
  <c r="V1542" i="18"/>
  <c r="V1543" i="18"/>
  <c r="V1544" i="18"/>
  <c r="V1545" i="18"/>
  <c r="V1546" i="18"/>
  <c r="V1547" i="18"/>
  <c r="V1548" i="18"/>
  <c r="V1549" i="18"/>
  <c r="V1550" i="18"/>
  <c r="V1551" i="18"/>
  <c r="V1552" i="18"/>
  <c r="V1553" i="18"/>
  <c r="V1554" i="18"/>
  <c r="V1555" i="18"/>
  <c r="V1556" i="18"/>
  <c r="V1557" i="18"/>
  <c r="V1558" i="18"/>
  <c r="V1559" i="18"/>
  <c r="V1560" i="18"/>
  <c r="V1561" i="18"/>
  <c r="V1562" i="18"/>
  <c r="V1563" i="18"/>
  <c r="V1564" i="18"/>
  <c r="V1565" i="18"/>
  <c r="V1566" i="18"/>
  <c r="V1567" i="18"/>
  <c r="V1568" i="18"/>
  <c r="V1569" i="18"/>
  <c r="V1570" i="18"/>
  <c r="V1571" i="18"/>
  <c r="V1572" i="18"/>
  <c r="V1573" i="18"/>
  <c r="V1574" i="18"/>
  <c r="V1575" i="18"/>
  <c r="V1576" i="18"/>
  <c r="V1577" i="18"/>
  <c r="V1578" i="18"/>
  <c r="V1579" i="18"/>
  <c r="V1580" i="18"/>
  <c r="V1581" i="18"/>
  <c r="V1582" i="18"/>
  <c r="V1583" i="18"/>
  <c r="V1584" i="18"/>
  <c r="V1585" i="18"/>
  <c r="V1586" i="18"/>
  <c r="V1587" i="18"/>
  <c r="V1588" i="18"/>
  <c r="V1589" i="18"/>
  <c r="V1590" i="18"/>
  <c r="V1591" i="18"/>
  <c r="V1592" i="18"/>
  <c r="V1593" i="18"/>
  <c r="V1594" i="18"/>
  <c r="V1595" i="18"/>
  <c r="V1596" i="18"/>
  <c r="V1597" i="18"/>
  <c r="V1598" i="18"/>
  <c r="V1599" i="18"/>
  <c r="V1600" i="18"/>
  <c r="V1601" i="18"/>
  <c r="V1602" i="18"/>
  <c r="V1603" i="18"/>
  <c r="V1604" i="18"/>
  <c r="V1605" i="18"/>
  <c r="V1606" i="18"/>
  <c r="V1607" i="18"/>
  <c r="V1608" i="18"/>
  <c r="V1609" i="18"/>
  <c r="V1610" i="18"/>
  <c r="V1611" i="18"/>
  <c r="V1612" i="18"/>
  <c r="V1613" i="18"/>
  <c r="V1614" i="18"/>
  <c r="V1615" i="18"/>
  <c r="V1616" i="18"/>
  <c r="V1617" i="18"/>
  <c r="V1618" i="18"/>
  <c r="V1619" i="18"/>
  <c r="V1620" i="18"/>
  <c r="V1621" i="18"/>
  <c r="V1622" i="18"/>
  <c r="V1623" i="18"/>
  <c r="V1624" i="18"/>
  <c r="V1625" i="18"/>
  <c r="V1626" i="18"/>
  <c r="V1627" i="18"/>
  <c r="V1628" i="18"/>
  <c r="V1629" i="18"/>
  <c r="V1630" i="18"/>
  <c r="V1631" i="18"/>
  <c r="V1632" i="18"/>
  <c r="V1633" i="18"/>
  <c r="V1634" i="18"/>
  <c r="V1635" i="18"/>
  <c r="V1636" i="18"/>
  <c r="V1637" i="18"/>
  <c r="V1638" i="18"/>
  <c r="V1639" i="18"/>
  <c r="V1640" i="18"/>
  <c r="V1641" i="18"/>
  <c r="V1642" i="18"/>
  <c r="V1643" i="18"/>
  <c r="V1644" i="18"/>
  <c r="V1645" i="18"/>
  <c r="V1646" i="18"/>
  <c r="V1647" i="18"/>
  <c r="V1648" i="18"/>
  <c r="V1649" i="18"/>
  <c r="V1650" i="18"/>
  <c r="V1651" i="18"/>
  <c r="V1652" i="18"/>
  <c r="V1653" i="18"/>
  <c r="V1654" i="18"/>
  <c r="V1655" i="18"/>
  <c r="V1656" i="18"/>
  <c r="V1657" i="18"/>
  <c r="V1658" i="18"/>
  <c r="V1659" i="18"/>
  <c r="V1660" i="18"/>
  <c r="V1661" i="18"/>
  <c r="V1662" i="18"/>
  <c r="V1663" i="18"/>
  <c r="V1664" i="18"/>
  <c r="V1665" i="18"/>
  <c r="V1666" i="18"/>
  <c r="V1667" i="18"/>
  <c r="V1668" i="18"/>
  <c r="V1669" i="18"/>
  <c r="V1670" i="18"/>
  <c r="V1671" i="18"/>
  <c r="V1672" i="18"/>
  <c r="V1673" i="18"/>
  <c r="V1674" i="18"/>
  <c r="V1675" i="18"/>
  <c r="V1676" i="18"/>
  <c r="V1677" i="18"/>
  <c r="V1678" i="18"/>
  <c r="V1679" i="18"/>
  <c r="V1680" i="18"/>
  <c r="V1681" i="18"/>
  <c r="V1682" i="18"/>
  <c r="V1683" i="18"/>
  <c r="V1684" i="18"/>
  <c r="V1685" i="18"/>
  <c r="V1686" i="18"/>
  <c r="V1687" i="18"/>
  <c r="V1688" i="18"/>
  <c r="V1689" i="18"/>
  <c r="V1690" i="18"/>
  <c r="V1691" i="18"/>
  <c r="V1692" i="18"/>
  <c r="V1693" i="18"/>
  <c r="V1694" i="18"/>
  <c r="V1695" i="18"/>
  <c r="V1696" i="18"/>
  <c r="V1697" i="18"/>
  <c r="V1698" i="18"/>
  <c r="V1699" i="18"/>
  <c r="V1700" i="18"/>
  <c r="V1701" i="18"/>
  <c r="V1702" i="18"/>
  <c r="V1703" i="18"/>
  <c r="V1704" i="18"/>
  <c r="V1705" i="18"/>
  <c r="V1706" i="18"/>
  <c r="V1707" i="18"/>
  <c r="V1708" i="18"/>
  <c r="V1709" i="18"/>
  <c r="V1710" i="18"/>
  <c r="V1711" i="18"/>
  <c r="V1712" i="18"/>
  <c r="V1713" i="18"/>
  <c r="V1714" i="18"/>
  <c r="V1715" i="18"/>
  <c r="V1716" i="18"/>
  <c r="V1717" i="18"/>
  <c r="V1718" i="18"/>
  <c r="V1719" i="18"/>
  <c r="V1720" i="18"/>
  <c r="V1721" i="18"/>
  <c r="V1722" i="18"/>
  <c r="V1723" i="18"/>
  <c r="V1724" i="18"/>
  <c r="V1725" i="18"/>
  <c r="V1726" i="18"/>
  <c r="V1727" i="18"/>
  <c r="V1728" i="18"/>
  <c r="V1729" i="18"/>
  <c r="V1730" i="18"/>
  <c r="V1731" i="18"/>
  <c r="V1732" i="18"/>
  <c r="V1733" i="18"/>
  <c r="V1734" i="18"/>
  <c r="V1735" i="18"/>
  <c r="V1736" i="18"/>
  <c r="V1737" i="18"/>
  <c r="V1738" i="18"/>
  <c r="V1739" i="18"/>
  <c r="V1740" i="18"/>
  <c r="V1741" i="18"/>
  <c r="V1742" i="18"/>
  <c r="V1743" i="18"/>
  <c r="V1744" i="18"/>
  <c r="V1745" i="18"/>
  <c r="V1746" i="18"/>
  <c r="V1747" i="18"/>
  <c r="V1748" i="18"/>
  <c r="V1749" i="18"/>
  <c r="V1750" i="18"/>
  <c r="V1751" i="18"/>
  <c r="V1752" i="18"/>
  <c r="V1753" i="18"/>
  <c r="V1754" i="18"/>
  <c r="V1755" i="18"/>
  <c r="V1756" i="18"/>
  <c r="V1757" i="18"/>
  <c r="V1758" i="18"/>
  <c r="V1759" i="18"/>
  <c r="V1760" i="18"/>
  <c r="V1761" i="18"/>
  <c r="V1762" i="18"/>
  <c r="V1763" i="18"/>
  <c r="V1764" i="18"/>
  <c r="V1765" i="18"/>
  <c r="V1766" i="18"/>
  <c r="V1767" i="18"/>
  <c r="V1768" i="18"/>
  <c r="V1769" i="18"/>
  <c r="V1770" i="18"/>
  <c r="V1771" i="18"/>
  <c r="V1772" i="18"/>
  <c r="V1773" i="18"/>
  <c r="V1774" i="18"/>
  <c r="V1775" i="18"/>
  <c r="V1776" i="18"/>
  <c r="V1777" i="18"/>
  <c r="V1778" i="18"/>
  <c r="V1779" i="18"/>
  <c r="V1780" i="18"/>
  <c r="V1781" i="18"/>
  <c r="V1782" i="18"/>
  <c r="V1783" i="18"/>
  <c r="V1784" i="18"/>
  <c r="V1785" i="18"/>
  <c r="V1786" i="18"/>
  <c r="V1787" i="18"/>
  <c r="V1788" i="18"/>
  <c r="V1789" i="18"/>
  <c r="V1790" i="18"/>
  <c r="V1791" i="18"/>
  <c r="V1792" i="18"/>
  <c r="V1793" i="18"/>
  <c r="V1794" i="18"/>
  <c r="V1795" i="18"/>
  <c r="V1796" i="18"/>
  <c r="V1797" i="18"/>
  <c r="V1798" i="18"/>
  <c r="V1799" i="18"/>
  <c r="V1800" i="18"/>
  <c r="V1801" i="18"/>
  <c r="V1802" i="18"/>
  <c r="V1803" i="18"/>
  <c r="V1804" i="18"/>
  <c r="V1805" i="18"/>
  <c r="V1806" i="18"/>
  <c r="V1807" i="18"/>
  <c r="V1808" i="18"/>
  <c r="V1809" i="18"/>
  <c r="V1810" i="18"/>
  <c r="V1811" i="18"/>
  <c r="V1812" i="18"/>
  <c r="V1813" i="18"/>
  <c r="V1814" i="18"/>
  <c r="V1815" i="18"/>
  <c r="V1816" i="18"/>
  <c r="V1817" i="18"/>
  <c r="V1818" i="18"/>
  <c r="V1819" i="18"/>
  <c r="V1820" i="18"/>
  <c r="V1821" i="18"/>
  <c r="V1822" i="18"/>
  <c r="V1823" i="18"/>
  <c r="V1824" i="18"/>
  <c r="V1825" i="18"/>
  <c r="V1826" i="18"/>
  <c r="V1827" i="18"/>
  <c r="V1828" i="18"/>
  <c r="V1829" i="18"/>
  <c r="V1830" i="18"/>
  <c r="V1831" i="18"/>
  <c r="V1832" i="18"/>
  <c r="V1833" i="18"/>
  <c r="V1834" i="18"/>
  <c r="V1835" i="18"/>
  <c r="V1836" i="18"/>
  <c r="V1837" i="18"/>
  <c r="V1838" i="18"/>
  <c r="V1839" i="18"/>
  <c r="V1840" i="18"/>
  <c r="V1841" i="18"/>
  <c r="V1842" i="18"/>
  <c r="V1843" i="18"/>
  <c r="V1844" i="18"/>
  <c r="V1845" i="18"/>
  <c r="V1846" i="18"/>
  <c r="V1847" i="18"/>
  <c r="V1848" i="18"/>
  <c r="V1849" i="18"/>
  <c r="V1850" i="18"/>
  <c r="V1851" i="18"/>
  <c r="V1852" i="18"/>
  <c r="V1853" i="18"/>
  <c r="V1854" i="18"/>
  <c r="V1855" i="18"/>
  <c r="V1856" i="18"/>
  <c r="V1857" i="18"/>
  <c r="V1858" i="18"/>
  <c r="V1859" i="18"/>
  <c r="V1860" i="18"/>
  <c r="V1861" i="18"/>
  <c r="V1862" i="18"/>
  <c r="V1863" i="18"/>
  <c r="V1864" i="18"/>
  <c r="V1865" i="18"/>
  <c r="V1866" i="18"/>
  <c r="V1867" i="18"/>
  <c r="V1868" i="18"/>
  <c r="V1869" i="18"/>
  <c r="V1870" i="18"/>
  <c r="V1871" i="18"/>
  <c r="V1872" i="18"/>
  <c r="V1873" i="18"/>
  <c r="V1874" i="18"/>
  <c r="V1875" i="18"/>
  <c r="V1876" i="18"/>
  <c r="V1877" i="18"/>
  <c r="V1878" i="18"/>
  <c r="V1879" i="18"/>
  <c r="V1880" i="18"/>
  <c r="V1881" i="18"/>
  <c r="V1882" i="18"/>
  <c r="V1883" i="18"/>
  <c r="V1884" i="18"/>
  <c r="V1885" i="18"/>
  <c r="V1886" i="18"/>
  <c r="V1887" i="18"/>
  <c r="V1888" i="18"/>
  <c r="V1889" i="18"/>
  <c r="V1890" i="18"/>
  <c r="V1891" i="18"/>
  <c r="V1892" i="18"/>
  <c r="V1893" i="18"/>
  <c r="V1894" i="18"/>
  <c r="V1895" i="18"/>
  <c r="V1896" i="18"/>
  <c r="V1897" i="18"/>
  <c r="V1898" i="18"/>
  <c r="V1899" i="18"/>
  <c r="V1900" i="18"/>
  <c r="V1901" i="18"/>
  <c r="V1902" i="18"/>
  <c r="V1903" i="18"/>
  <c r="V1904" i="18"/>
  <c r="V1905" i="18"/>
  <c r="V1906" i="18"/>
  <c r="V1907" i="18"/>
  <c r="V1908" i="18"/>
  <c r="V1909" i="18"/>
  <c r="V1910" i="18"/>
  <c r="V1911" i="18"/>
  <c r="V1912" i="18"/>
  <c r="V1913" i="18"/>
  <c r="V1914" i="18"/>
  <c r="V1915" i="18"/>
  <c r="V1916" i="18"/>
  <c r="V1917" i="18"/>
  <c r="V1918" i="18"/>
  <c r="V1919" i="18"/>
  <c r="V1920" i="18"/>
  <c r="V1921" i="18"/>
  <c r="V1922" i="18"/>
  <c r="V1923" i="18"/>
  <c r="V1924" i="18"/>
  <c r="V1925" i="18"/>
  <c r="V1926" i="18"/>
  <c r="V1927" i="18"/>
  <c r="V1928" i="18"/>
  <c r="V1929" i="18"/>
  <c r="V1930" i="18"/>
  <c r="V1931" i="18"/>
  <c r="V1932" i="18"/>
  <c r="V1933" i="18"/>
  <c r="V1934" i="18"/>
  <c r="V1935" i="18"/>
  <c r="V1936" i="18"/>
  <c r="V1937" i="18"/>
  <c r="V1938" i="18"/>
  <c r="V1939" i="18"/>
  <c r="V1940" i="18"/>
  <c r="V1941" i="18"/>
  <c r="V1942" i="18"/>
  <c r="V1943" i="18"/>
  <c r="V1944" i="18"/>
  <c r="V1945" i="18"/>
  <c r="V1946" i="18"/>
  <c r="V1947" i="18"/>
  <c r="V1948" i="18"/>
  <c r="V1949" i="18"/>
  <c r="V1950" i="18"/>
  <c r="V1951" i="18"/>
  <c r="V1952" i="18"/>
  <c r="V1953" i="18"/>
  <c r="V1954" i="18"/>
  <c r="V1955" i="18"/>
  <c r="V1956" i="18"/>
  <c r="V1957" i="18"/>
  <c r="V1958" i="18"/>
  <c r="V1959" i="18"/>
  <c r="V1960" i="18"/>
  <c r="V1961" i="18"/>
  <c r="V1962" i="18"/>
  <c r="V1963" i="18"/>
  <c r="V1964" i="18"/>
  <c r="V1965" i="18"/>
  <c r="V1966" i="18"/>
  <c r="V1967" i="18"/>
  <c r="V1968" i="18"/>
  <c r="V1969" i="18"/>
  <c r="V1970" i="18"/>
  <c r="V1971" i="18"/>
  <c r="V1972" i="18"/>
  <c r="V1973" i="18"/>
  <c r="V1974" i="18"/>
  <c r="V1975" i="18"/>
  <c r="V1976" i="18"/>
  <c r="V1977" i="18"/>
  <c r="V1978" i="18"/>
  <c r="V1979" i="18"/>
  <c r="V1980" i="18"/>
  <c r="V1981" i="18"/>
  <c r="V1982" i="18"/>
  <c r="V1983" i="18"/>
  <c r="V1984" i="18"/>
  <c r="V1985" i="18"/>
  <c r="V1986" i="18"/>
  <c r="V1987" i="18"/>
  <c r="V1988" i="18"/>
  <c r="V1989" i="18"/>
  <c r="V1990" i="18"/>
  <c r="V1991" i="18"/>
  <c r="V1992" i="18"/>
  <c r="V1993" i="18"/>
  <c r="V1994" i="18"/>
  <c r="V1995" i="18"/>
  <c r="V1996" i="18"/>
  <c r="V1997" i="18"/>
  <c r="V1998" i="18"/>
  <c r="V1999" i="18"/>
  <c r="V2000" i="18"/>
  <c r="V2001" i="18"/>
  <c r="V2002" i="18"/>
  <c r="V2003" i="18"/>
  <c r="V2004" i="18"/>
  <c r="V2005" i="18"/>
  <c r="V2006" i="18"/>
  <c r="V2007" i="18"/>
  <c r="V2008" i="18"/>
  <c r="V2009" i="18"/>
  <c r="V2010" i="18"/>
  <c r="V2011" i="18"/>
  <c r="V2012" i="18"/>
  <c r="V2013" i="18"/>
  <c r="V2014" i="18"/>
  <c r="V2015" i="18"/>
  <c r="V2016" i="18"/>
  <c r="V2017" i="18"/>
  <c r="V2018" i="18"/>
  <c r="V2019" i="18"/>
  <c r="V2020" i="18"/>
  <c r="V2021" i="18"/>
  <c r="V2022" i="18"/>
  <c r="V2023" i="18"/>
  <c r="V2024" i="18"/>
  <c r="V2025" i="18"/>
  <c r="V2026" i="18"/>
  <c r="V2027" i="18"/>
  <c r="V2028" i="18"/>
  <c r="V2029" i="18"/>
  <c r="V2030" i="18"/>
  <c r="V2031" i="18"/>
  <c r="V2032" i="18"/>
  <c r="V2033" i="18"/>
  <c r="V2034" i="18"/>
  <c r="V2035" i="18"/>
  <c r="V2036" i="18"/>
  <c r="V2037" i="18"/>
  <c r="V2038" i="18"/>
  <c r="V2039" i="18"/>
  <c r="V2040" i="18"/>
  <c r="V2041" i="18"/>
  <c r="V2042" i="18"/>
  <c r="V2043" i="18"/>
  <c r="V2044" i="18"/>
  <c r="V2045" i="18"/>
  <c r="V2046" i="18"/>
  <c r="V2047" i="18"/>
  <c r="V2048" i="18"/>
  <c r="V2049" i="18"/>
  <c r="V2050" i="18"/>
  <c r="V2051" i="18"/>
  <c r="V2052" i="18"/>
  <c r="V2053" i="18"/>
  <c r="V2054" i="18"/>
  <c r="V2055" i="18"/>
  <c r="V2056" i="18"/>
  <c r="V2057" i="18"/>
  <c r="V2058" i="18"/>
  <c r="V2059" i="18"/>
  <c r="V2060" i="18"/>
  <c r="V2061" i="18"/>
  <c r="V2062" i="18"/>
  <c r="V2063" i="18"/>
  <c r="V2064" i="18"/>
  <c r="V2065" i="18"/>
  <c r="V2066" i="18"/>
  <c r="V2067" i="18"/>
  <c r="V2068" i="18"/>
  <c r="V2069" i="18"/>
  <c r="V2070" i="18"/>
  <c r="V2071" i="18"/>
  <c r="V2072" i="18"/>
  <c r="V2073" i="18"/>
  <c r="V2074" i="18"/>
  <c r="V2075" i="18"/>
  <c r="V2076" i="18"/>
  <c r="V2077" i="18"/>
  <c r="V2078" i="18"/>
  <c r="V2079" i="18"/>
  <c r="V2080" i="18"/>
  <c r="V2081" i="18"/>
  <c r="V2082" i="18"/>
  <c r="V2083" i="18"/>
  <c r="V2084" i="18"/>
  <c r="V2085" i="18"/>
  <c r="V2086" i="18"/>
  <c r="V2087" i="18"/>
  <c r="V2088" i="18"/>
  <c r="V2089" i="18"/>
  <c r="V2090" i="18"/>
  <c r="V2091" i="18"/>
  <c r="V2092" i="18"/>
  <c r="V2093" i="18"/>
  <c r="V2094" i="18"/>
  <c r="V2095" i="18"/>
  <c r="V2096" i="18"/>
  <c r="V2097" i="18"/>
  <c r="V2098" i="18"/>
  <c r="V2099" i="18"/>
  <c r="V2100" i="18"/>
  <c r="V2101" i="18"/>
  <c r="V2102" i="18"/>
  <c r="V2103" i="18"/>
  <c r="V2104" i="18"/>
  <c r="V2105" i="18"/>
  <c r="V2106" i="18"/>
  <c r="V2107" i="18"/>
  <c r="V2108" i="18"/>
  <c r="V2109" i="18"/>
  <c r="V2110" i="18"/>
  <c r="V2111" i="18"/>
  <c r="V2112" i="18"/>
  <c r="V2113" i="18"/>
  <c r="V2114" i="18"/>
  <c r="V2115" i="18"/>
  <c r="V2116" i="18"/>
  <c r="V2117" i="18"/>
  <c r="V2118" i="18"/>
  <c r="V2119" i="18"/>
  <c r="V2120" i="18"/>
  <c r="V2121" i="18"/>
  <c r="V2122" i="18"/>
  <c r="V2123" i="18"/>
  <c r="V2124" i="18"/>
  <c r="V2125" i="18"/>
  <c r="V2126" i="18"/>
  <c r="V2127" i="18"/>
  <c r="V2128" i="18"/>
  <c r="V2129" i="18"/>
  <c r="V2130" i="18"/>
  <c r="V2131" i="18"/>
  <c r="V2132" i="18"/>
  <c r="V2133" i="18"/>
  <c r="V2134" i="18"/>
  <c r="V2135" i="18"/>
  <c r="V2136" i="18"/>
  <c r="V2137" i="18"/>
  <c r="V2138" i="18"/>
  <c r="V2139" i="18"/>
  <c r="V2140" i="18"/>
  <c r="V2141" i="18"/>
  <c r="V2142" i="18"/>
  <c r="V2143" i="18"/>
  <c r="V2144" i="18"/>
  <c r="V2145" i="18"/>
  <c r="V2146" i="18"/>
  <c r="V2147" i="18"/>
  <c r="V2148" i="18"/>
  <c r="V2149" i="18"/>
  <c r="V2150" i="18"/>
  <c r="V2151" i="18"/>
  <c r="V2152" i="18"/>
  <c r="V2153" i="18"/>
  <c r="V2154" i="18"/>
  <c r="V2155" i="18"/>
  <c r="V2156" i="18"/>
  <c r="V2157" i="18"/>
  <c r="V2158" i="18"/>
  <c r="V2159" i="18"/>
  <c r="V2160" i="18"/>
  <c r="V2161" i="18"/>
  <c r="V2162" i="18"/>
  <c r="V2163" i="18"/>
  <c r="V2164" i="18"/>
  <c r="V2165" i="18"/>
  <c r="V2166" i="18"/>
  <c r="V2167" i="18"/>
  <c r="V2168" i="18"/>
  <c r="V2169" i="18"/>
  <c r="V2170" i="18"/>
  <c r="V2171" i="18"/>
  <c r="V2172" i="18"/>
  <c r="V2173" i="18"/>
  <c r="V2174" i="18"/>
  <c r="V2175" i="18"/>
  <c r="V2176" i="18"/>
  <c r="V2177" i="18"/>
  <c r="V2178" i="18"/>
  <c r="V2179" i="18"/>
  <c r="V2180" i="18"/>
  <c r="V2181" i="18"/>
  <c r="V2182" i="18"/>
  <c r="V2183" i="18"/>
  <c r="V2184" i="18"/>
  <c r="V2185" i="18"/>
  <c r="V2186" i="18"/>
  <c r="V2187" i="18"/>
  <c r="V2188" i="18"/>
  <c r="V2189" i="18"/>
  <c r="V2190" i="18"/>
  <c r="V2191" i="18"/>
  <c r="V2192" i="18"/>
  <c r="V2193" i="18"/>
  <c r="V2194" i="18"/>
  <c r="V2195" i="18"/>
  <c r="V2196" i="18"/>
  <c r="V2197" i="18"/>
  <c r="V2198" i="18"/>
  <c r="V2199" i="18"/>
  <c r="V2200" i="18"/>
  <c r="V2201" i="18"/>
  <c r="V2202" i="18"/>
  <c r="V2203" i="18"/>
  <c r="V2204" i="18"/>
  <c r="V2205" i="18"/>
  <c r="V2206" i="18"/>
  <c r="V2207" i="18"/>
  <c r="V2208" i="18"/>
  <c r="V2209" i="18"/>
  <c r="V2210" i="18"/>
  <c r="V2211" i="18"/>
  <c r="V2212" i="18"/>
  <c r="V2213" i="18"/>
  <c r="V2214" i="18"/>
  <c r="V2215" i="18"/>
  <c r="V2216" i="18"/>
  <c r="V2217" i="18"/>
  <c r="V2218" i="18"/>
  <c r="V2219" i="18"/>
  <c r="V2220" i="18"/>
  <c r="V2221" i="18"/>
  <c r="V2222" i="18"/>
  <c r="V2223" i="18"/>
  <c r="V2224" i="18"/>
  <c r="V2225" i="18"/>
  <c r="V2226" i="18"/>
  <c r="V2227" i="18"/>
  <c r="V2228" i="18"/>
  <c r="V2229" i="18"/>
  <c r="V2230" i="18"/>
  <c r="V2231" i="18"/>
  <c r="V2232" i="18"/>
  <c r="V2233" i="18"/>
  <c r="V2234" i="18"/>
  <c r="V2235" i="18"/>
  <c r="V2236" i="18"/>
  <c r="V2237" i="18"/>
  <c r="V2238" i="18"/>
  <c r="V2239" i="18"/>
  <c r="V2240" i="18"/>
  <c r="V2241" i="18"/>
  <c r="V2242" i="18"/>
  <c r="V2243" i="18"/>
  <c r="V2244" i="18"/>
  <c r="V2245" i="18"/>
  <c r="V2246" i="18"/>
  <c r="V2247" i="18"/>
  <c r="V2248" i="18"/>
  <c r="V2249" i="18"/>
  <c r="V2250" i="18"/>
  <c r="V2251" i="18"/>
  <c r="V2252" i="18"/>
  <c r="V2253" i="18"/>
  <c r="V2254" i="18"/>
  <c r="V2255" i="18"/>
  <c r="V2256" i="18"/>
  <c r="V2257" i="18"/>
  <c r="V2258" i="18"/>
  <c r="V2259" i="18"/>
  <c r="V2260" i="18"/>
  <c r="V2261" i="18"/>
  <c r="V2262" i="18"/>
  <c r="V2263" i="18"/>
  <c r="V2264" i="18"/>
  <c r="V2265" i="18"/>
  <c r="V2266" i="18"/>
  <c r="V2267" i="18"/>
  <c r="V2268" i="18"/>
  <c r="V2269" i="18"/>
  <c r="V2270" i="18"/>
  <c r="V2271" i="18"/>
  <c r="V2272" i="18"/>
  <c r="V2273" i="18"/>
  <c r="V2274" i="18"/>
  <c r="V2275" i="18"/>
  <c r="V2276" i="18"/>
  <c r="V2277" i="18"/>
  <c r="V2278" i="18"/>
  <c r="V2279" i="18"/>
  <c r="V2280" i="18"/>
  <c r="V2281" i="18"/>
  <c r="V2282" i="18"/>
  <c r="V2283" i="18"/>
  <c r="V2284" i="18"/>
  <c r="V2285" i="18"/>
  <c r="V2286" i="18"/>
  <c r="V2287" i="18"/>
  <c r="V2288" i="18"/>
  <c r="V2289" i="18"/>
  <c r="V2290" i="18"/>
  <c r="V2291" i="18"/>
  <c r="V2292" i="18"/>
  <c r="V2293" i="18"/>
  <c r="V2294" i="18"/>
  <c r="V2295" i="18"/>
  <c r="V2296" i="18"/>
  <c r="V2297" i="18"/>
  <c r="V2298" i="18"/>
  <c r="V2299" i="18"/>
  <c r="V2300" i="18"/>
  <c r="V2301" i="18"/>
  <c r="V2302" i="18"/>
  <c r="V2303" i="18"/>
  <c r="V2304" i="18"/>
  <c r="V2305" i="18"/>
  <c r="V2306" i="18"/>
  <c r="V2307" i="18"/>
  <c r="V2308" i="18"/>
  <c r="V2309" i="18"/>
  <c r="V2310" i="18"/>
  <c r="V2311" i="18"/>
  <c r="V2312" i="18"/>
  <c r="V2313" i="18"/>
  <c r="V2314" i="18"/>
  <c r="V2315" i="18"/>
  <c r="V2316" i="18"/>
  <c r="V2317" i="18"/>
  <c r="V2318" i="18"/>
  <c r="V2319" i="18"/>
  <c r="V2320" i="18"/>
  <c r="V2321" i="18"/>
  <c r="V2322" i="18"/>
  <c r="V2323" i="18"/>
  <c r="V2324" i="18"/>
  <c r="V2325" i="18"/>
  <c r="V2326" i="18"/>
  <c r="V2327" i="18"/>
  <c r="V2328" i="18"/>
  <c r="V2329" i="18"/>
  <c r="V2330" i="18"/>
  <c r="V2331" i="18"/>
  <c r="V2332" i="18"/>
  <c r="V2333" i="18"/>
  <c r="V2334" i="18"/>
  <c r="V2335" i="18"/>
  <c r="V2336" i="18"/>
  <c r="V2337" i="18"/>
  <c r="V2338" i="18"/>
  <c r="V2339" i="18"/>
  <c r="V2340" i="18"/>
  <c r="V2341" i="18"/>
  <c r="V2342" i="18"/>
  <c r="V2343" i="18"/>
  <c r="V2344" i="18"/>
  <c r="V2345" i="18"/>
  <c r="V2346" i="18"/>
  <c r="V2347" i="18"/>
  <c r="V2348" i="18"/>
  <c r="V2349" i="18"/>
  <c r="V2350" i="18"/>
  <c r="V2351" i="18"/>
  <c r="V2352" i="18"/>
  <c r="V2353" i="18"/>
  <c r="V2354" i="18"/>
  <c r="V2355" i="18"/>
  <c r="V2356" i="18"/>
  <c r="V2357" i="18"/>
  <c r="V2358" i="18"/>
  <c r="V2359" i="18"/>
  <c r="V2360" i="18"/>
  <c r="V2361" i="18"/>
  <c r="V2362" i="18"/>
  <c r="V2363" i="18"/>
  <c r="V2364" i="18"/>
  <c r="V2365" i="18"/>
  <c r="V2366" i="18"/>
  <c r="V2367" i="18"/>
  <c r="V2368" i="18"/>
  <c r="V2369" i="18"/>
  <c r="V2370" i="18"/>
  <c r="V2371" i="18"/>
  <c r="V2372" i="18"/>
  <c r="V2373" i="18"/>
  <c r="V2374" i="18"/>
  <c r="V2375" i="18"/>
  <c r="V2376" i="18"/>
  <c r="V2377" i="18"/>
  <c r="V2378" i="18"/>
  <c r="V2379" i="18"/>
  <c r="V2380" i="18"/>
  <c r="V2381" i="18"/>
  <c r="V2382" i="18"/>
  <c r="V2383" i="18"/>
  <c r="V2384" i="18"/>
  <c r="V2385" i="18"/>
  <c r="V2386" i="18"/>
  <c r="V2387" i="18"/>
  <c r="V2388" i="18"/>
  <c r="V2389" i="18"/>
  <c r="V2390" i="18"/>
  <c r="V2391" i="18"/>
  <c r="V2392" i="18"/>
  <c r="V2393" i="18"/>
  <c r="V2394" i="18"/>
  <c r="V2395" i="18"/>
  <c r="V2396" i="18"/>
  <c r="V2397" i="18"/>
  <c r="V2398" i="18"/>
  <c r="V2399" i="18"/>
  <c r="V2400" i="18"/>
  <c r="V2401" i="18"/>
  <c r="V2402" i="18"/>
  <c r="V2403" i="18"/>
  <c r="V2404" i="18"/>
  <c r="V2405" i="18"/>
  <c r="V2406" i="18"/>
  <c r="V2407" i="18"/>
  <c r="V2408" i="18"/>
  <c r="V2409" i="18"/>
  <c r="V2410" i="18"/>
  <c r="V2411" i="18"/>
  <c r="V2412" i="18"/>
  <c r="V2413" i="18"/>
  <c r="V2414" i="18"/>
  <c r="V2415" i="18"/>
  <c r="V2416" i="18"/>
  <c r="V2417" i="18"/>
  <c r="V2418" i="18"/>
  <c r="V2419" i="18"/>
  <c r="V2420" i="18"/>
  <c r="V2421" i="18"/>
  <c r="V2422" i="18"/>
  <c r="V2423" i="18"/>
  <c r="V2424" i="18"/>
  <c r="V2425" i="18"/>
  <c r="V2426" i="18"/>
  <c r="V2427" i="18"/>
  <c r="V2428" i="18"/>
  <c r="V2429" i="18"/>
  <c r="V2430" i="18"/>
  <c r="V2431" i="18"/>
  <c r="V2432" i="18"/>
  <c r="V2433" i="18"/>
  <c r="V2434" i="18"/>
  <c r="V2435" i="18"/>
  <c r="V2436" i="18"/>
  <c r="V2437" i="18"/>
  <c r="V2438" i="18"/>
  <c r="V2439" i="18"/>
  <c r="V2440" i="18"/>
  <c r="V2441" i="18"/>
  <c r="V2442" i="18"/>
  <c r="V2443" i="18"/>
  <c r="V2444" i="18"/>
  <c r="V2445" i="18"/>
  <c r="V2446" i="18"/>
  <c r="V2447" i="18"/>
  <c r="V2448" i="18"/>
  <c r="V2449" i="18"/>
  <c r="V2450" i="18"/>
  <c r="V2451" i="18"/>
  <c r="V2452" i="18"/>
  <c r="V2453" i="18"/>
  <c r="V2454" i="18"/>
  <c r="V2455" i="18"/>
  <c r="V2456" i="18"/>
  <c r="V2457" i="18"/>
  <c r="V2458" i="18"/>
  <c r="V2459" i="18"/>
  <c r="V2460" i="18"/>
  <c r="V2461" i="18"/>
  <c r="V2462" i="18"/>
  <c r="V2463" i="18"/>
  <c r="V2464" i="18"/>
  <c r="V2465" i="18"/>
  <c r="V2466" i="18"/>
  <c r="V2467" i="18"/>
  <c r="V2468" i="18"/>
  <c r="V2469" i="18"/>
  <c r="V2470" i="18"/>
  <c r="V2471" i="18"/>
  <c r="V2472" i="18"/>
  <c r="V2473" i="18"/>
  <c r="V2474" i="18"/>
  <c r="V2475" i="18"/>
  <c r="V2476" i="18"/>
  <c r="V2477" i="18"/>
  <c r="V2478" i="18"/>
  <c r="V2479" i="18"/>
  <c r="V2480" i="18"/>
  <c r="V2481" i="18"/>
  <c r="V2482" i="18"/>
  <c r="V2483" i="18"/>
  <c r="V2484" i="18"/>
  <c r="V2485" i="18"/>
  <c r="V2486" i="18"/>
  <c r="V2487" i="18"/>
  <c r="V2488" i="18"/>
  <c r="V2489" i="18"/>
  <c r="V2490" i="18"/>
  <c r="V2491" i="18"/>
  <c r="V2492" i="18"/>
  <c r="V2493" i="18"/>
  <c r="V2494" i="18"/>
  <c r="V2495" i="18"/>
  <c r="V2496" i="18"/>
  <c r="V2497" i="18"/>
  <c r="V2498" i="18"/>
  <c r="V2499" i="18"/>
  <c r="V2500" i="18"/>
  <c r="V2501" i="18"/>
  <c r="V2502" i="18"/>
  <c r="V2503" i="18"/>
  <c r="V2504" i="18"/>
  <c r="V2505" i="18"/>
  <c r="V2506" i="18"/>
  <c r="V2507" i="18"/>
  <c r="V2508" i="18"/>
  <c r="V2509" i="18"/>
  <c r="V2510" i="18"/>
  <c r="V2511" i="18"/>
  <c r="V2512" i="18"/>
  <c r="V2513" i="18"/>
  <c r="V2514" i="18"/>
  <c r="V2515" i="18"/>
  <c r="V2516" i="18"/>
  <c r="V2517" i="18"/>
  <c r="V2518" i="18"/>
  <c r="V2519" i="18"/>
  <c r="V2520" i="18"/>
  <c r="V2521" i="18"/>
  <c r="V2522" i="18"/>
  <c r="V2523" i="18"/>
  <c r="V2524" i="18"/>
  <c r="V2525" i="18"/>
  <c r="V2526" i="18"/>
  <c r="V2527" i="18"/>
  <c r="V2528" i="18"/>
  <c r="V2529" i="18"/>
  <c r="V2530" i="18"/>
  <c r="V2531" i="18"/>
  <c r="V2532" i="18"/>
  <c r="V2533" i="18"/>
  <c r="V2534" i="18"/>
  <c r="V2535" i="18"/>
  <c r="V2536" i="18"/>
  <c r="V2537" i="18"/>
  <c r="V2538" i="18"/>
  <c r="V2539" i="18"/>
  <c r="V2540" i="18"/>
  <c r="V2541" i="18"/>
  <c r="V2542" i="18"/>
  <c r="V2543" i="18"/>
  <c r="V2544" i="18"/>
  <c r="V2545" i="18"/>
  <c r="V2546" i="18"/>
  <c r="V2547" i="18"/>
  <c r="V2548" i="18"/>
  <c r="V2549" i="18"/>
  <c r="V2550" i="18"/>
  <c r="V2551" i="18"/>
  <c r="V2552" i="18"/>
  <c r="V2553" i="18"/>
  <c r="V2554" i="18"/>
  <c r="V2555" i="18"/>
  <c r="V2556" i="18"/>
  <c r="V2557" i="18"/>
  <c r="V2558" i="18"/>
  <c r="V2559" i="18"/>
  <c r="V2560" i="18"/>
  <c r="V2561" i="18"/>
  <c r="V2562" i="18"/>
  <c r="V2563" i="18"/>
  <c r="V2564" i="18"/>
  <c r="V2565" i="18"/>
  <c r="V2566" i="18"/>
  <c r="V2567" i="18"/>
  <c r="V2568" i="18"/>
  <c r="V2569" i="18"/>
  <c r="V2570" i="18"/>
  <c r="V2571" i="18"/>
  <c r="V2572" i="18"/>
  <c r="V2573" i="18"/>
  <c r="V2574" i="18"/>
  <c r="V2575" i="18"/>
  <c r="V2576" i="18"/>
  <c r="V2577" i="18"/>
  <c r="V2578" i="18"/>
  <c r="V2579" i="18"/>
  <c r="V2580" i="18"/>
  <c r="V2581" i="18"/>
  <c r="V2582" i="18"/>
  <c r="V2583" i="18"/>
  <c r="V2584" i="18"/>
  <c r="V2585" i="18"/>
  <c r="V2586" i="18"/>
  <c r="V2587" i="18"/>
  <c r="V2588" i="18"/>
  <c r="V2589" i="18"/>
  <c r="V2590" i="18"/>
  <c r="V2591" i="18"/>
  <c r="V2592" i="18"/>
  <c r="V2593" i="18"/>
  <c r="V2594" i="18"/>
  <c r="V2595" i="18"/>
  <c r="V2596" i="18"/>
  <c r="V2597" i="18"/>
  <c r="V2598" i="18"/>
  <c r="V2599" i="18"/>
  <c r="V2600" i="18"/>
  <c r="V2601" i="18"/>
  <c r="V2602" i="18"/>
  <c r="V2603" i="18"/>
  <c r="V2604" i="18"/>
  <c r="V2605" i="18"/>
  <c r="V2606" i="18"/>
  <c r="V2607" i="18"/>
  <c r="V2608" i="18"/>
  <c r="V2609" i="18"/>
  <c r="V2610" i="18"/>
  <c r="V2611" i="18"/>
  <c r="V2612" i="18"/>
  <c r="V2613" i="18"/>
  <c r="V2614" i="18"/>
  <c r="V2615" i="18"/>
  <c r="V2616" i="18"/>
  <c r="V2617" i="18"/>
  <c r="V2618" i="18"/>
  <c r="V2619" i="18"/>
  <c r="V2620" i="18"/>
  <c r="V2621" i="18"/>
  <c r="V2622" i="18"/>
  <c r="V2623" i="18"/>
  <c r="V2624" i="18"/>
  <c r="V2625" i="18"/>
  <c r="V2626" i="18"/>
  <c r="V2627" i="18"/>
  <c r="V2628" i="18"/>
  <c r="V2629" i="18"/>
  <c r="V2630" i="18"/>
  <c r="V2631" i="18"/>
  <c r="V2632" i="18"/>
  <c r="V2633" i="18"/>
  <c r="V2634" i="18"/>
  <c r="V2635" i="18"/>
  <c r="V2636" i="18"/>
  <c r="V2637" i="18"/>
  <c r="V2638" i="18"/>
  <c r="V2639" i="18"/>
  <c r="V2640" i="18"/>
  <c r="V2641" i="18"/>
  <c r="V2642" i="18"/>
  <c r="V2643" i="18"/>
  <c r="V2644" i="18"/>
  <c r="V2645" i="18"/>
  <c r="V2646" i="18"/>
  <c r="V2647" i="18"/>
  <c r="V2648" i="18"/>
  <c r="V2649" i="18"/>
  <c r="V2650" i="18"/>
  <c r="V2651" i="18"/>
  <c r="V2652" i="18"/>
  <c r="V2653" i="18"/>
  <c r="V2654" i="18"/>
  <c r="V2655" i="18"/>
  <c r="V2656" i="18"/>
  <c r="V2657" i="18"/>
  <c r="V2658" i="18"/>
  <c r="V2659" i="18"/>
  <c r="V2660" i="18"/>
  <c r="V2661" i="18"/>
  <c r="V2662" i="18"/>
  <c r="V2663" i="18"/>
  <c r="V2664" i="18"/>
  <c r="V2665" i="18"/>
  <c r="V2666" i="18"/>
  <c r="V2667" i="18"/>
  <c r="V2668" i="18"/>
  <c r="V2669" i="18"/>
  <c r="V2670" i="18"/>
  <c r="V2671" i="18"/>
  <c r="V2672" i="18"/>
  <c r="V2673" i="18"/>
  <c r="V2674" i="18"/>
  <c r="V2675" i="18"/>
  <c r="V2676" i="18"/>
  <c r="V2677" i="18"/>
  <c r="V2678" i="18"/>
  <c r="V2679" i="18"/>
  <c r="V2680" i="18"/>
  <c r="V2681" i="18"/>
  <c r="V2682" i="18"/>
  <c r="V2683" i="18"/>
  <c r="V2684" i="18"/>
  <c r="V2685" i="18"/>
  <c r="V2686" i="18"/>
  <c r="V2687" i="18"/>
  <c r="V2688" i="18"/>
  <c r="V2689" i="18"/>
  <c r="V2690" i="18"/>
  <c r="V2691" i="18"/>
  <c r="V2692" i="18"/>
  <c r="V2693" i="18"/>
  <c r="V2694" i="18"/>
  <c r="V2695" i="18"/>
  <c r="V2696" i="18"/>
  <c r="V2697" i="18"/>
  <c r="V2698" i="18"/>
  <c r="V2699" i="18"/>
  <c r="V2700" i="18"/>
  <c r="V2701" i="18"/>
  <c r="V2702" i="18"/>
  <c r="V2703" i="18"/>
  <c r="V2704" i="18"/>
  <c r="V2705" i="18"/>
  <c r="V2706" i="18"/>
  <c r="V2707" i="18"/>
  <c r="V2708" i="18"/>
  <c r="V2709" i="18"/>
  <c r="V2710" i="18"/>
  <c r="V2711" i="18"/>
  <c r="V2712" i="18"/>
  <c r="V2713" i="18"/>
  <c r="V2714" i="18"/>
  <c r="V2715" i="18"/>
  <c r="V2716" i="18"/>
  <c r="V2717" i="18"/>
  <c r="V2718" i="18"/>
  <c r="V2719" i="18"/>
  <c r="V2720" i="18"/>
  <c r="V2721" i="18"/>
  <c r="V2722" i="18"/>
  <c r="V2723" i="18"/>
  <c r="V2724" i="18"/>
  <c r="V2725" i="18"/>
  <c r="V2726" i="18"/>
  <c r="V2727" i="18"/>
  <c r="V2728" i="18"/>
  <c r="V2729" i="18"/>
  <c r="V2730" i="18"/>
  <c r="V2731" i="18"/>
  <c r="V2732" i="18"/>
  <c r="V2733" i="18"/>
  <c r="V2734" i="18"/>
  <c r="V2735" i="18"/>
  <c r="V2736" i="18"/>
  <c r="V2737" i="18"/>
  <c r="V2738" i="18"/>
  <c r="V2739" i="18"/>
  <c r="V2740" i="18"/>
  <c r="V2741" i="18"/>
  <c r="V2742" i="18"/>
  <c r="V2743" i="18"/>
  <c r="V2744" i="18"/>
  <c r="V2745" i="18"/>
  <c r="V2746" i="18"/>
  <c r="V2747" i="18"/>
  <c r="V2748" i="18"/>
  <c r="V2749" i="18"/>
  <c r="V2750" i="18"/>
  <c r="V2751" i="18"/>
  <c r="V2752" i="18"/>
  <c r="V2753" i="18"/>
  <c r="V2754" i="18"/>
  <c r="V2755" i="18"/>
  <c r="V2756" i="18"/>
  <c r="V2757" i="18"/>
  <c r="V2758" i="18"/>
  <c r="V2759" i="18"/>
  <c r="V2760" i="18"/>
  <c r="V2761" i="18"/>
  <c r="V2762" i="18"/>
  <c r="V2763" i="18"/>
  <c r="V2764" i="18"/>
  <c r="V2765" i="18"/>
  <c r="V2766" i="18"/>
  <c r="V2767" i="18"/>
  <c r="V2768" i="18"/>
  <c r="V2769" i="18"/>
  <c r="V2770" i="18"/>
  <c r="V2771" i="18"/>
  <c r="V2772" i="18"/>
  <c r="V2773" i="18"/>
  <c r="V2774" i="18"/>
  <c r="V2775" i="18"/>
  <c r="V2776" i="18"/>
  <c r="V2777" i="18"/>
  <c r="V2778" i="18"/>
  <c r="V2779" i="18"/>
  <c r="V2780" i="18"/>
  <c r="V2781" i="18"/>
  <c r="V2782" i="18"/>
  <c r="V2783" i="18"/>
  <c r="V2784" i="18"/>
  <c r="V2785" i="18"/>
  <c r="V2786" i="18"/>
  <c r="V2787" i="18"/>
  <c r="V2788" i="18"/>
  <c r="V2789" i="18"/>
  <c r="V2790" i="18"/>
  <c r="V2791" i="18"/>
  <c r="V2792" i="18"/>
  <c r="V2793" i="18"/>
  <c r="V2794" i="18"/>
  <c r="V2795" i="18"/>
  <c r="V2796" i="18"/>
  <c r="V2797" i="18"/>
  <c r="V2798" i="18"/>
  <c r="V2799" i="18"/>
  <c r="V2800" i="18"/>
  <c r="V2801" i="18"/>
  <c r="V2802" i="18"/>
  <c r="V2803" i="18"/>
  <c r="V2804" i="18"/>
  <c r="V2805" i="18"/>
  <c r="V2806" i="18"/>
  <c r="V2807" i="18"/>
  <c r="V2808" i="18"/>
  <c r="V2809" i="18"/>
  <c r="V2810" i="18"/>
  <c r="V2811" i="18"/>
  <c r="V2812" i="18"/>
  <c r="V2813" i="18"/>
  <c r="V2814" i="18"/>
  <c r="V2815" i="18"/>
  <c r="V2816" i="18"/>
  <c r="V2817" i="18"/>
  <c r="V2818" i="18"/>
  <c r="V2819" i="18"/>
  <c r="V2820" i="18"/>
  <c r="V2821" i="18"/>
  <c r="V2822" i="18"/>
  <c r="V2823" i="18"/>
  <c r="V2824" i="18"/>
  <c r="V2825" i="18"/>
  <c r="V2826" i="18"/>
  <c r="V2827" i="18"/>
  <c r="V2828" i="18"/>
  <c r="V2829" i="18"/>
  <c r="V2830" i="18"/>
  <c r="V2831" i="18"/>
  <c r="V2832" i="18"/>
  <c r="V2833" i="18"/>
  <c r="V2834" i="18"/>
  <c r="V2835" i="18"/>
  <c r="V2836" i="18"/>
  <c r="V2837" i="18"/>
  <c r="V2838" i="18"/>
  <c r="V2839" i="18"/>
  <c r="V2840" i="18"/>
  <c r="V2841" i="18"/>
  <c r="V2842" i="18"/>
  <c r="V2843" i="18"/>
  <c r="V2844" i="18"/>
  <c r="V2845" i="18"/>
  <c r="V2846" i="18"/>
  <c r="V2847" i="18"/>
  <c r="V2848" i="18"/>
  <c r="V2849" i="18"/>
  <c r="V2850" i="18"/>
  <c r="V2851" i="18"/>
  <c r="V2852" i="18"/>
  <c r="V2853" i="18"/>
  <c r="V2854" i="18"/>
  <c r="V2855" i="18"/>
  <c r="V2856" i="18"/>
  <c r="V2857" i="18"/>
  <c r="V2858" i="18"/>
  <c r="V2859" i="18"/>
  <c r="V2860" i="18"/>
  <c r="V2861" i="18"/>
  <c r="V2862" i="18"/>
  <c r="V2863" i="18"/>
  <c r="V2864" i="18"/>
  <c r="V2865" i="18"/>
  <c r="V2866" i="18"/>
  <c r="V2867" i="18"/>
  <c r="V2868" i="18"/>
  <c r="V2869" i="18"/>
  <c r="V2870" i="18"/>
  <c r="V2871" i="18"/>
  <c r="V2872" i="18"/>
  <c r="V2873" i="18"/>
  <c r="V2874" i="18"/>
  <c r="V2875" i="18"/>
  <c r="V2876" i="18"/>
  <c r="V2877" i="18"/>
  <c r="V2878" i="18"/>
  <c r="V2879" i="18"/>
  <c r="V2880" i="18"/>
  <c r="V2881" i="18"/>
  <c r="V2882" i="18"/>
  <c r="V2883" i="18"/>
  <c r="V2884" i="18"/>
  <c r="V2885" i="18"/>
  <c r="V2886" i="18"/>
  <c r="V2887" i="18"/>
  <c r="V2888" i="18"/>
  <c r="V2889" i="18"/>
  <c r="V2890" i="18"/>
  <c r="V2891" i="18"/>
  <c r="V2892" i="18"/>
  <c r="V2893" i="18"/>
  <c r="V2894" i="18"/>
  <c r="V2895" i="18"/>
  <c r="V2896" i="18"/>
  <c r="V2897" i="18"/>
  <c r="V2898" i="18"/>
  <c r="V2899" i="18"/>
  <c r="V2900" i="18"/>
  <c r="V2901" i="18"/>
  <c r="V2902" i="18"/>
  <c r="V2903" i="18"/>
  <c r="V2904" i="18"/>
  <c r="V2905" i="18"/>
  <c r="V2906" i="18"/>
  <c r="V2907" i="18"/>
  <c r="V2908" i="18"/>
  <c r="V2909" i="18"/>
  <c r="V2910" i="18"/>
  <c r="V2911" i="18"/>
  <c r="V2912" i="18"/>
  <c r="V2913" i="18"/>
  <c r="V2914" i="18"/>
  <c r="V2915" i="18"/>
  <c r="V2916" i="18"/>
  <c r="V2917" i="18"/>
  <c r="V2918" i="18"/>
  <c r="V2919" i="18"/>
  <c r="V2920" i="18"/>
  <c r="V2921" i="18"/>
  <c r="V2922" i="18"/>
  <c r="V2923" i="18"/>
  <c r="V2924" i="18"/>
  <c r="V2925" i="18"/>
  <c r="V2926" i="18"/>
  <c r="V2927" i="18"/>
  <c r="V2928" i="18"/>
  <c r="V2929" i="18"/>
  <c r="V2930" i="18"/>
  <c r="V2931" i="18"/>
  <c r="V2932" i="18"/>
  <c r="V2933" i="18"/>
  <c r="V2934" i="18"/>
  <c r="V2935" i="18"/>
  <c r="V2936" i="18"/>
  <c r="V2937" i="18"/>
  <c r="V2938" i="18"/>
  <c r="V2939" i="18"/>
  <c r="V2940" i="18"/>
  <c r="V2941" i="18"/>
  <c r="V2942" i="18"/>
  <c r="V2943" i="18"/>
  <c r="V2944" i="18"/>
  <c r="V2945" i="18"/>
  <c r="V2946" i="18"/>
  <c r="V2947" i="18"/>
  <c r="V2948" i="18"/>
  <c r="V2949" i="18"/>
  <c r="V2950" i="18"/>
  <c r="V2951" i="18"/>
  <c r="V2952" i="18"/>
  <c r="V2953" i="18"/>
  <c r="V2954" i="18"/>
  <c r="V2955" i="18"/>
  <c r="V2956" i="18"/>
  <c r="V2957" i="18"/>
  <c r="V2958" i="18"/>
  <c r="V2959" i="18"/>
  <c r="V2960" i="18"/>
  <c r="V2961" i="18"/>
  <c r="V2962" i="18"/>
  <c r="V2963" i="18"/>
  <c r="V2964" i="18"/>
  <c r="V2965" i="18"/>
  <c r="V2966" i="18"/>
  <c r="V2967" i="18"/>
  <c r="V2968" i="18"/>
  <c r="V2969" i="18"/>
  <c r="V2970" i="18"/>
  <c r="V2971" i="18"/>
  <c r="V2972" i="18"/>
  <c r="V2973" i="18"/>
  <c r="V2974" i="18"/>
  <c r="V2975" i="18"/>
  <c r="V2976" i="18"/>
  <c r="V2977" i="18"/>
  <c r="V2978" i="18"/>
  <c r="V2979" i="18"/>
  <c r="V2980" i="18"/>
  <c r="V2981" i="18"/>
  <c r="V2982" i="18"/>
  <c r="V2983" i="18"/>
  <c r="V2984" i="18"/>
  <c r="V2985" i="18"/>
  <c r="V2986" i="18"/>
  <c r="V2987" i="18"/>
  <c r="V2988" i="18"/>
  <c r="V2989" i="18"/>
  <c r="V2990" i="18"/>
  <c r="V2991" i="18"/>
  <c r="V2992" i="18"/>
  <c r="V2993" i="18"/>
  <c r="V2994" i="18"/>
  <c r="V2995" i="18"/>
  <c r="V2996" i="18"/>
  <c r="V2997" i="18"/>
  <c r="V2998" i="18"/>
  <c r="V2999" i="18"/>
  <c r="V3000" i="18"/>
  <c r="V3001" i="18"/>
  <c r="V3002" i="18"/>
  <c r="V3003" i="18"/>
  <c r="V3004" i="18"/>
  <c r="V3005" i="18"/>
  <c r="V3006" i="18"/>
  <c r="V3007" i="18"/>
  <c r="V3008" i="18"/>
  <c r="V3009" i="18"/>
  <c r="V3010" i="18"/>
  <c r="V3011" i="18"/>
  <c r="V3012" i="18"/>
  <c r="V3013" i="18"/>
  <c r="V3014" i="18"/>
  <c r="V3015" i="18"/>
  <c r="V3016" i="18"/>
  <c r="V3017" i="18"/>
  <c r="V3018" i="18"/>
  <c r="V3019" i="18"/>
  <c r="V3020" i="18"/>
  <c r="V3021" i="18"/>
  <c r="V3022" i="18"/>
  <c r="V3023" i="18"/>
  <c r="V3024" i="18"/>
  <c r="V3025" i="18"/>
  <c r="V3026" i="18"/>
  <c r="V3027" i="18"/>
  <c r="V3028" i="18"/>
  <c r="V3029" i="18"/>
  <c r="V3030" i="18"/>
  <c r="V3031" i="18"/>
  <c r="V3032" i="18"/>
  <c r="V3033" i="18"/>
  <c r="V3034" i="18"/>
  <c r="V3035" i="18"/>
  <c r="V3036" i="18"/>
  <c r="V3037" i="18"/>
  <c r="V3038" i="18"/>
  <c r="V3039" i="18"/>
  <c r="V3040" i="18"/>
  <c r="V3041" i="18"/>
  <c r="V3042" i="18"/>
  <c r="V3043" i="18"/>
  <c r="V3044" i="18"/>
  <c r="V3045" i="18"/>
  <c r="V3046" i="18"/>
  <c r="V3047" i="18"/>
  <c r="V3048" i="18"/>
  <c r="V3049" i="18"/>
  <c r="V3050" i="18"/>
  <c r="V3051" i="18"/>
  <c r="V3052" i="18"/>
  <c r="V3053" i="18"/>
  <c r="V3054" i="18"/>
  <c r="V3055" i="18"/>
  <c r="V3056" i="18"/>
  <c r="V3057" i="18"/>
  <c r="V3058" i="18"/>
  <c r="V3059" i="18"/>
  <c r="V3060" i="18"/>
  <c r="V3061" i="18"/>
  <c r="V3062" i="18"/>
  <c r="V3063" i="18"/>
  <c r="V3064" i="18"/>
  <c r="V3065" i="18"/>
  <c r="V3066" i="18"/>
  <c r="V3067" i="18"/>
  <c r="V3068" i="18"/>
  <c r="V3069" i="18"/>
  <c r="V3070" i="18"/>
  <c r="V3071" i="18"/>
  <c r="V3072" i="18"/>
  <c r="V3073" i="18"/>
  <c r="V3074" i="18"/>
  <c r="V3075" i="18"/>
  <c r="V3076" i="18"/>
  <c r="V3077" i="18"/>
  <c r="V3078" i="18"/>
  <c r="V3079" i="18"/>
  <c r="V3080" i="18"/>
  <c r="V3081" i="18"/>
  <c r="V3082" i="18"/>
  <c r="V3083" i="18"/>
  <c r="V3084" i="18"/>
  <c r="V3085" i="18"/>
  <c r="V3086" i="18"/>
  <c r="V3087" i="18"/>
  <c r="V3088" i="18"/>
  <c r="V3089" i="18"/>
  <c r="V3090" i="18"/>
  <c r="V3091" i="18"/>
  <c r="V3092" i="18"/>
  <c r="V3093" i="18"/>
  <c r="V3094" i="18"/>
  <c r="V3095" i="18"/>
  <c r="V3096" i="18"/>
  <c r="V3097" i="18"/>
  <c r="V3098" i="18"/>
  <c r="V3099" i="18"/>
  <c r="V3100" i="18"/>
  <c r="V3101" i="18"/>
  <c r="V3102" i="18"/>
  <c r="V3103" i="18"/>
  <c r="V3104" i="18"/>
  <c r="V3105" i="18"/>
  <c r="V3106" i="18"/>
  <c r="V3107" i="18"/>
  <c r="V3108" i="18"/>
  <c r="V3109" i="18"/>
  <c r="V3110" i="18"/>
  <c r="V3111" i="18"/>
  <c r="V3112" i="18"/>
  <c r="V3113" i="18"/>
  <c r="V3114" i="18"/>
  <c r="V3115" i="18"/>
  <c r="V3116" i="18"/>
  <c r="V3117" i="18"/>
  <c r="V3118" i="18"/>
  <c r="V3119" i="18"/>
  <c r="V3120" i="18"/>
  <c r="V3121" i="18"/>
  <c r="V3122" i="18"/>
  <c r="V3123" i="18"/>
  <c r="V3124" i="18"/>
  <c r="V3125" i="18"/>
  <c r="V3126" i="18"/>
  <c r="V3127" i="18"/>
  <c r="V3128" i="18"/>
  <c r="V3129" i="18"/>
  <c r="V3130" i="18"/>
  <c r="V3131" i="18"/>
  <c r="V3132" i="18"/>
  <c r="V3133" i="18"/>
  <c r="V3134" i="18"/>
  <c r="V3135" i="18"/>
  <c r="V3136" i="18"/>
  <c r="V3137" i="18"/>
  <c r="V3138" i="18"/>
  <c r="V3139" i="18"/>
  <c r="V3140" i="18"/>
  <c r="V3141" i="18"/>
  <c r="V3142" i="18"/>
  <c r="V3143" i="18"/>
  <c r="V3144" i="18"/>
  <c r="V3145" i="18"/>
  <c r="V3146" i="18"/>
  <c r="V3147" i="18"/>
  <c r="V3148" i="18"/>
  <c r="V3149" i="18"/>
  <c r="V3150" i="18"/>
  <c r="V3151" i="18"/>
  <c r="V3152" i="18"/>
  <c r="V3153" i="18"/>
  <c r="V3154" i="18"/>
  <c r="V3155" i="18"/>
  <c r="V3156" i="18"/>
  <c r="V3157" i="18"/>
  <c r="V3158" i="18"/>
  <c r="V3159" i="18"/>
  <c r="V3160" i="18"/>
  <c r="V3161" i="18"/>
  <c r="V3162" i="18"/>
  <c r="V3163" i="18"/>
  <c r="V3164" i="18"/>
  <c r="V3165" i="18"/>
  <c r="V3166" i="18"/>
  <c r="V3167" i="18"/>
  <c r="V3168" i="18"/>
  <c r="V3169" i="18"/>
  <c r="V3170" i="18"/>
  <c r="V3171" i="18"/>
  <c r="V3172" i="18"/>
  <c r="V3173" i="18"/>
  <c r="V3174" i="18"/>
  <c r="V3175" i="18"/>
  <c r="V3176" i="18"/>
  <c r="V3177" i="18"/>
  <c r="V3178" i="18"/>
  <c r="V3179" i="18"/>
  <c r="V3180" i="18"/>
  <c r="V3181" i="18"/>
  <c r="V3182" i="18"/>
  <c r="V3183" i="18"/>
  <c r="V3184" i="18"/>
  <c r="V3185" i="18"/>
  <c r="V3186" i="18"/>
  <c r="V3187" i="18"/>
  <c r="V3188" i="18"/>
  <c r="V3189" i="18"/>
  <c r="V3190" i="18"/>
  <c r="V3191" i="18"/>
  <c r="V3192" i="18"/>
  <c r="V3193" i="18"/>
  <c r="V3194" i="18"/>
  <c r="V3195" i="18"/>
  <c r="V3196" i="18"/>
  <c r="V3197" i="18"/>
  <c r="V3198" i="18"/>
  <c r="V3199" i="18"/>
  <c r="V3200" i="18"/>
  <c r="V3201" i="18"/>
  <c r="V3202" i="18"/>
  <c r="V3203" i="18"/>
  <c r="V3204" i="18"/>
  <c r="V3205" i="18"/>
  <c r="V3206" i="18"/>
  <c r="V3207" i="18"/>
  <c r="V3208" i="18"/>
  <c r="V3209" i="18"/>
  <c r="V3210" i="18"/>
  <c r="V3211" i="18"/>
  <c r="V3212" i="18"/>
  <c r="V3213" i="18"/>
  <c r="V3214" i="18"/>
  <c r="V3215" i="18"/>
  <c r="V3216" i="18"/>
  <c r="V3217" i="18"/>
  <c r="V3218" i="18"/>
  <c r="V3219" i="18"/>
  <c r="V3220" i="18"/>
  <c r="V3221" i="18"/>
  <c r="V3222" i="18"/>
  <c r="V3223" i="18"/>
  <c r="V3224" i="18"/>
  <c r="V3225" i="18"/>
  <c r="V3226" i="18"/>
  <c r="V3227" i="18"/>
  <c r="V3228" i="18"/>
  <c r="V3229" i="18"/>
  <c r="V3230" i="18"/>
  <c r="V3231" i="18"/>
  <c r="V3232" i="18"/>
  <c r="V3233" i="18"/>
  <c r="V3234" i="18"/>
  <c r="V3235" i="18"/>
  <c r="V3236" i="18"/>
  <c r="V3237" i="18"/>
  <c r="V3238" i="18"/>
  <c r="V3239" i="18"/>
  <c r="V3240" i="18"/>
  <c r="V3241" i="18"/>
  <c r="V3242" i="18"/>
  <c r="V3243" i="18"/>
  <c r="V3244" i="18"/>
  <c r="V3245" i="18"/>
  <c r="V3246" i="18"/>
  <c r="V3247" i="18"/>
  <c r="V3248" i="18"/>
  <c r="V3249" i="18"/>
  <c r="V3250" i="18"/>
  <c r="V3251" i="18"/>
  <c r="V3252" i="18"/>
  <c r="V3253" i="18"/>
  <c r="V3254" i="18"/>
  <c r="V3255" i="18"/>
  <c r="V3256" i="18"/>
  <c r="V3257" i="18"/>
  <c r="V3258" i="18"/>
  <c r="V3259" i="18"/>
  <c r="V3260" i="18"/>
  <c r="V3261" i="18"/>
  <c r="V3262" i="18"/>
  <c r="V3263" i="18"/>
  <c r="V3264" i="18"/>
  <c r="V3265" i="18"/>
  <c r="V3266" i="18"/>
  <c r="V3267" i="18"/>
  <c r="V3268" i="18"/>
  <c r="V3269" i="18"/>
  <c r="V3270" i="18"/>
  <c r="V3271" i="18"/>
  <c r="V3272" i="18"/>
  <c r="V3273" i="18"/>
  <c r="V3274" i="18"/>
  <c r="V3275" i="18"/>
  <c r="V3276" i="18"/>
  <c r="V3277" i="18"/>
  <c r="V3278" i="18"/>
  <c r="V3279" i="18"/>
  <c r="V3280" i="18"/>
  <c r="V3281" i="18"/>
  <c r="V3282" i="18"/>
  <c r="V3283" i="18"/>
  <c r="V3284" i="18"/>
  <c r="V3285" i="18"/>
  <c r="V3286" i="18"/>
  <c r="V3287" i="18"/>
  <c r="V3288" i="18"/>
  <c r="V3289" i="18"/>
  <c r="V3290" i="18"/>
  <c r="V3291" i="18"/>
  <c r="V3292" i="18"/>
  <c r="V3293" i="18"/>
  <c r="V3294" i="18"/>
  <c r="V3295" i="18"/>
  <c r="V3296" i="18"/>
  <c r="V3297" i="18"/>
  <c r="V3298" i="18"/>
  <c r="V3299" i="18"/>
  <c r="V3300" i="18"/>
  <c r="V3301" i="18"/>
  <c r="V3302" i="18"/>
  <c r="V3303" i="18"/>
  <c r="V3304" i="18"/>
  <c r="V3305" i="18"/>
  <c r="V3306" i="18"/>
  <c r="V3307" i="18"/>
  <c r="V3308" i="18"/>
  <c r="V3309" i="18"/>
  <c r="V3310" i="18"/>
  <c r="V3311" i="18"/>
  <c r="V3312" i="18"/>
  <c r="V3313" i="18"/>
  <c r="V3314" i="18"/>
  <c r="V3315" i="18"/>
  <c r="V3316" i="18"/>
  <c r="V3317" i="18"/>
  <c r="V3318" i="18"/>
  <c r="V3319" i="18"/>
  <c r="V3320" i="18"/>
  <c r="V3321" i="18"/>
  <c r="V3322" i="18"/>
  <c r="V3323" i="18"/>
  <c r="V3324" i="18"/>
  <c r="V3325" i="18"/>
  <c r="V3326" i="18"/>
  <c r="V3327" i="18"/>
  <c r="V3328" i="18"/>
  <c r="V3329" i="18"/>
  <c r="V3330" i="18"/>
  <c r="V3331" i="18"/>
  <c r="V3332" i="18"/>
  <c r="V3333" i="18"/>
  <c r="V3334" i="18"/>
  <c r="V3335" i="18"/>
  <c r="V3336" i="18"/>
  <c r="V3337" i="18"/>
  <c r="V3338" i="18"/>
  <c r="V3339" i="18"/>
  <c r="V3340" i="18"/>
  <c r="V3341" i="18"/>
  <c r="V3342" i="18"/>
  <c r="V3343" i="18"/>
  <c r="V3344" i="18"/>
  <c r="V3345" i="18"/>
  <c r="V3346" i="18"/>
  <c r="V3347" i="18"/>
  <c r="V3348" i="18"/>
  <c r="V3349" i="18"/>
  <c r="V3350" i="18"/>
  <c r="V3351" i="18"/>
  <c r="V3352" i="18"/>
  <c r="V3353" i="18"/>
  <c r="V3354" i="18"/>
  <c r="V3355" i="18"/>
  <c r="V3356" i="18"/>
  <c r="V3357" i="18"/>
  <c r="V3358" i="18"/>
  <c r="V3359" i="18"/>
  <c r="V3360" i="18"/>
  <c r="V3361" i="18"/>
  <c r="V3362" i="18"/>
  <c r="V3363" i="18"/>
  <c r="V3364" i="18"/>
  <c r="V3365" i="18"/>
  <c r="V3366" i="18"/>
  <c r="V3367" i="18"/>
  <c r="V3368" i="18"/>
  <c r="V3369" i="18"/>
  <c r="V3370" i="18"/>
  <c r="V3371" i="18"/>
  <c r="V3372" i="18"/>
  <c r="V3373" i="18"/>
  <c r="V3374" i="18"/>
  <c r="V3375" i="18"/>
  <c r="V3376" i="18"/>
  <c r="V3377" i="18"/>
  <c r="V3378" i="18"/>
  <c r="V3379" i="18"/>
  <c r="V3380" i="18"/>
  <c r="V3381" i="18"/>
  <c r="V3382" i="18"/>
  <c r="V3383" i="18"/>
  <c r="V3384" i="18"/>
  <c r="V3385" i="18"/>
  <c r="V3386" i="18"/>
  <c r="V3387" i="18"/>
  <c r="V3388" i="18"/>
  <c r="V3389" i="18"/>
  <c r="V3390" i="18"/>
  <c r="V3391" i="18"/>
  <c r="V3392" i="18"/>
  <c r="V3393" i="18"/>
  <c r="V3394" i="18"/>
  <c r="V3395" i="18"/>
  <c r="V3396" i="18"/>
  <c r="V3397" i="18"/>
  <c r="V3398" i="18"/>
  <c r="V3399" i="18"/>
  <c r="V3400" i="18"/>
  <c r="V3401" i="18"/>
  <c r="V3402" i="18"/>
  <c r="V3403" i="18"/>
  <c r="V3404" i="18"/>
  <c r="V3405" i="18"/>
  <c r="V3406" i="18"/>
  <c r="V3407" i="18"/>
  <c r="V3408" i="18"/>
  <c r="V3409" i="18"/>
  <c r="V3410" i="18"/>
  <c r="V3411" i="18"/>
  <c r="V3412" i="18"/>
  <c r="V3413" i="18"/>
  <c r="V3414" i="18"/>
  <c r="V3415" i="18"/>
  <c r="V3416" i="18"/>
  <c r="V3417" i="18"/>
  <c r="V3418" i="18"/>
  <c r="V3419" i="18"/>
  <c r="V3420" i="18"/>
  <c r="V3421" i="18"/>
  <c r="V3422" i="18"/>
  <c r="V3423" i="18"/>
  <c r="V3424" i="18"/>
  <c r="V3425" i="18"/>
  <c r="V3426" i="18"/>
  <c r="V3427" i="18"/>
  <c r="V3428" i="18"/>
  <c r="V3429" i="18"/>
  <c r="V3430" i="18"/>
  <c r="V3431" i="18"/>
  <c r="V3432" i="18"/>
  <c r="V3433" i="18"/>
  <c r="V3434" i="18"/>
  <c r="V3435" i="18"/>
  <c r="V3436" i="18"/>
  <c r="V3437" i="18"/>
  <c r="V3438" i="18"/>
  <c r="V3439" i="18"/>
  <c r="V3440" i="18"/>
  <c r="V3441" i="18"/>
  <c r="V3442" i="18"/>
  <c r="V3443" i="18"/>
  <c r="V3444" i="18"/>
  <c r="V3445" i="18"/>
  <c r="V3446" i="18"/>
  <c r="V3447" i="18"/>
  <c r="V3448" i="18"/>
  <c r="V3449" i="18"/>
  <c r="V3450" i="18"/>
  <c r="V3451" i="18"/>
  <c r="V3452" i="18"/>
  <c r="V3453" i="18"/>
  <c r="V3454" i="18"/>
  <c r="V3455" i="18"/>
  <c r="V3456" i="18"/>
  <c r="V3457" i="18"/>
  <c r="V3458" i="18"/>
  <c r="V3459" i="18"/>
  <c r="V3460" i="18"/>
  <c r="V3461" i="18"/>
  <c r="V3462" i="18"/>
  <c r="V3463" i="18"/>
  <c r="V3464" i="18"/>
  <c r="V3465" i="18"/>
  <c r="V3466" i="18"/>
  <c r="V3467" i="18"/>
  <c r="V3468" i="18"/>
  <c r="V3469" i="18"/>
  <c r="V3470" i="18"/>
  <c r="V3471" i="18"/>
  <c r="V3472" i="18"/>
  <c r="V3473" i="18"/>
  <c r="V3474" i="18"/>
  <c r="V3475" i="18"/>
  <c r="V3476" i="18"/>
  <c r="V3477" i="18"/>
  <c r="V3478" i="18"/>
  <c r="V3479" i="18"/>
  <c r="V3480" i="18"/>
  <c r="V3481" i="18"/>
  <c r="V3482" i="18"/>
  <c r="V3483" i="18"/>
  <c r="V3484" i="18"/>
  <c r="V3485" i="18"/>
  <c r="V3486" i="18"/>
  <c r="V3487" i="18"/>
  <c r="V3488" i="18"/>
  <c r="V3489" i="18"/>
  <c r="V3490" i="18"/>
  <c r="V3491" i="18"/>
  <c r="V3492" i="18"/>
  <c r="V3493" i="18"/>
  <c r="V3494" i="18"/>
  <c r="V3495" i="18"/>
  <c r="V3496" i="18"/>
  <c r="V3497" i="18"/>
  <c r="V3498" i="18"/>
  <c r="V3499" i="18"/>
  <c r="V3500" i="18"/>
  <c r="V3501" i="18"/>
  <c r="V3502" i="18"/>
  <c r="V3503" i="18"/>
  <c r="V3504" i="18"/>
  <c r="V3505" i="18"/>
  <c r="V3506" i="18"/>
  <c r="V3507" i="18"/>
  <c r="V3508" i="18"/>
  <c r="V3509" i="18"/>
  <c r="V3510" i="18"/>
  <c r="V3511" i="18"/>
  <c r="V3512" i="18"/>
  <c r="V3513" i="18"/>
  <c r="V3514" i="18"/>
  <c r="V3515" i="18"/>
  <c r="V3516" i="18"/>
  <c r="V3517" i="18"/>
  <c r="V3518" i="18"/>
  <c r="V3519" i="18"/>
  <c r="V3520" i="18"/>
  <c r="V3521" i="18"/>
  <c r="V3522" i="18"/>
  <c r="V3523" i="18"/>
  <c r="V3524" i="18"/>
  <c r="V3525" i="18"/>
  <c r="V3526" i="18"/>
  <c r="V3527" i="18"/>
  <c r="V3528" i="18"/>
  <c r="V3529" i="18"/>
  <c r="V3530" i="18"/>
  <c r="V3531" i="18"/>
  <c r="V3532" i="18"/>
  <c r="V3533" i="18"/>
  <c r="V3534" i="18"/>
  <c r="V3535" i="18"/>
  <c r="V3536" i="18"/>
  <c r="V3537" i="18"/>
  <c r="V3538" i="18"/>
  <c r="V3539" i="18"/>
  <c r="V3540" i="18"/>
  <c r="V3541" i="18"/>
  <c r="V3542" i="18"/>
  <c r="V3543" i="18"/>
  <c r="V3544" i="18"/>
  <c r="V3545" i="18"/>
  <c r="V3546" i="18"/>
  <c r="V3547" i="18"/>
  <c r="V3548" i="18"/>
  <c r="V3549" i="18"/>
  <c r="V3550" i="18"/>
  <c r="V3551" i="18"/>
  <c r="V3552" i="18"/>
  <c r="V3553" i="18"/>
  <c r="V3554" i="18"/>
  <c r="V3555" i="18"/>
  <c r="V3556" i="18"/>
  <c r="V3557" i="18"/>
  <c r="V3558" i="18"/>
  <c r="V3559" i="18"/>
  <c r="V3560" i="18"/>
  <c r="V3561" i="18"/>
  <c r="V3562" i="18"/>
  <c r="V3563" i="18"/>
  <c r="V3564" i="18"/>
  <c r="V3565" i="18"/>
  <c r="V3566" i="18"/>
  <c r="V3567" i="18"/>
  <c r="V3568" i="18"/>
  <c r="V3569" i="18"/>
  <c r="V3570" i="18"/>
  <c r="V3571" i="18"/>
  <c r="V3572" i="18"/>
  <c r="V3573" i="18"/>
  <c r="V3574" i="18"/>
  <c r="V3575" i="18"/>
  <c r="V3576" i="18"/>
  <c r="V3577" i="18"/>
  <c r="V3578" i="18"/>
  <c r="V3579" i="18"/>
  <c r="V3580" i="18"/>
  <c r="V3581" i="18"/>
  <c r="V3582" i="18"/>
  <c r="V3583" i="18"/>
  <c r="V3584" i="18"/>
  <c r="V3585" i="18"/>
  <c r="V3586" i="18"/>
  <c r="V3587" i="18"/>
  <c r="V3588" i="18"/>
  <c r="V3589" i="18"/>
  <c r="V3590" i="18"/>
  <c r="V3591" i="18"/>
  <c r="V3592" i="18"/>
  <c r="V3593" i="18"/>
  <c r="V3594" i="18"/>
  <c r="V3595" i="18"/>
  <c r="V3596" i="18"/>
  <c r="V3597" i="18"/>
  <c r="V3598" i="18"/>
  <c r="V3599" i="18"/>
  <c r="V3600" i="18"/>
  <c r="V3601" i="18"/>
  <c r="V3602" i="18"/>
  <c r="V3603" i="18"/>
  <c r="V3604" i="18"/>
  <c r="V3605" i="18"/>
  <c r="V3606" i="18"/>
  <c r="V3607" i="18"/>
  <c r="V3608" i="18"/>
  <c r="V3609" i="18"/>
  <c r="V3610" i="18"/>
  <c r="V3611" i="18"/>
  <c r="V3612" i="18"/>
  <c r="V3613" i="18"/>
  <c r="V3614" i="18"/>
  <c r="V3615" i="18"/>
  <c r="V3616" i="18"/>
  <c r="V3617" i="18"/>
  <c r="V3618" i="18"/>
  <c r="V3619" i="18"/>
  <c r="V3620" i="18"/>
  <c r="V3621" i="18"/>
  <c r="V3622" i="18"/>
  <c r="V3623" i="18"/>
  <c r="V3624" i="18"/>
  <c r="V3625" i="18"/>
  <c r="V3626" i="18"/>
  <c r="V3627" i="18"/>
  <c r="V3628" i="18"/>
  <c r="V3629" i="18"/>
  <c r="V3630" i="18"/>
  <c r="V3631" i="18"/>
  <c r="V3632" i="18"/>
  <c r="V3633" i="18"/>
  <c r="V3634" i="18"/>
  <c r="V3635" i="18"/>
  <c r="V3636" i="18"/>
  <c r="V3637" i="18"/>
  <c r="V3638" i="18"/>
  <c r="V3639" i="18"/>
  <c r="V3640" i="18"/>
  <c r="V3641" i="18"/>
  <c r="V3642" i="18"/>
  <c r="V3643" i="18"/>
  <c r="V3644" i="18"/>
  <c r="V3645" i="18"/>
  <c r="V3646" i="18"/>
  <c r="V3647" i="18"/>
  <c r="V3648" i="18"/>
  <c r="V3649" i="18"/>
  <c r="V3650" i="18"/>
  <c r="V3651" i="18"/>
  <c r="V3652" i="18"/>
  <c r="V3653" i="18"/>
  <c r="V3654" i="18"/>
  <c r="V3655" i="18"/>
  <c r="V3656" i="18"/>
  <c r="V3657" i="18"/>
  <c r="V3658" i="18"/>
  <c r="V3659" i="18"/>
  <c r="V3660" i="18"/>
  <c r="V3661" i="18"/>
  <c r="V3662" i="18"/>
  <c r="V3663" i="18"/>
  <c r="V3664" i="18"/>
  <c r="V3665" i="18"/>
  <c r="V3666" i="18"/>
  <c r="V3667" i="18"/>
  <c r="V3668" i="18"/>
  <c r="V3669" i="18"/>
  <c r="V3670" i="18"/>
  <c r="V3671" i="18"/>
  <c r="V3672" i="18"/>
  <c r="V3673" i="18"/>
  <c r="V3674" i="18"/>
  <c r="V3675" i="18"/>
  <c r="V3676" i="18"/>
  <c r="V3677" i="18"/>
  <c r="V3678" i="18"/>
  <c r="V3679" i="18"/>
  <c r="V3680" i="18"/>
  <c r="V3681" i="18"/>
  <c r="V3682" i="18"/>
  <c r="V3683" i="18"/>
  <c r="V3684" i="18"/>
  <c r="V3685" i="18"/>
  <c r="V3686" i="18"/>
  <c r="V3687" i="18"/>
  <c r="V3688" i="18"/>
  <c r="V3689" i="18"/>
  <c r="V3690" i="18"/>
  <c r="V3691" i="18"/>
  <c r="V3692" i="18"/>
  <c r="V3693" i="18"/>
  <c r="V3694" i="18"/>
  <c r="V3695" i="18"/>
  <c r="V3696" i="18"/>
  <c r="V3697" i="18"/>
  <c r="V3698" i="18"/>
  <c r="V3699" i="18"/>
  <c r="V3700" i="18"/>
  <c r="V3701" i="18"/>
  <c r="V3702" i="18"/>
  <c r="V3703" i="18"/>
  <c r="V3704" i="18"/>
  <c r="V3705" i="18"/>
  <c r="V3706" i="18"/>
  <c r="V3707" i="18"/>
  <c r="V3708" i="18"/>
  <c r="V3709" i="18"/>
  <c r="V3710" i="18"/>
  <c r="V3711" i="18"/>
  <c r="V3712" i="18"/>
  <c r="V3713" i="18"/>
  <c r="V3714" i="18"/>
  <c r="V3715" i="18"/>
  <c r="V3716" i="18"/>
  <c r="V3717" i="18"/>
  <c r="V3718" i="18"/>
  <c r="V3719" i="18"/>
  <c r="V3720" i="18"/>
  <c r="V3721" i="18"/>
  <c r="V3722" i="18"/>
  <c r="V3723" i="18"/>
  <c r="V3724" i="18"/>
  <c r="V3725" i="18"/>
  <c r="V3726" i="18"/>
  <c r="V3727" i="18"/>
  <c r="V3728" i="18"/>
  <c r="V3729" i="18"/>
  <c r="V3730" i="18"/>
  <c r="V3731" i="18"/>
  <c r="V3732" i="18"/>
  <c r="V3733" i="18"/>
  <c r="V3734" i="18"/>
  <c r="V3735" i="18"/>
  <c r="V3736" i="18"/>
  <c r="V3737" i="18"/>
  <c r="V3738" i="18"/>
  <c r="V3739" i="18"/>
  <c r="V3740" i="18"/>
  <c r="V3741" i="18"/>
  <c r="V3742" i="18"/>
  <c r="V3743" i="18"/>
  <c r="V3744" i="18"/>
  <c r="V3745" i="18"/>
  <c r="V3746" i="18"/>
  <c r="V3747" i="18"/>
  <c r="V3748" i="18"/>
  <c r="V3749" i="18"/>
  <c r="V3750" i="18"/>
  <c r="V3751" i="18"/>
  <c r="V3752" i="18"/>
  <c r="V3753" i="18"/>
  <c r="V3754" i="18"/>
  <c r="V3755" i="18"/>
  <c r="V3756" i="18"/>
  <c r="V3757" i="18"/>
  <c r="V3758" i="18"/>
  <c r="V3759" i="18"/>
  <c r="V3760" i="18"/>
  <c r="V3761" i="18"/>
  <c r="V3762" i="18"/>
  <c r="V3763" i="18"/>
  <c r="V3764" i="18"/>
  <c r="V3765" i="18"/>
  <c r="V3766" i="18"/>
  <c r="V3767" i="18"/>
  <c r="V3768" i="18"/>
  <c r="V3769" i="18"/>
  <c r="V3770" i="18"/>
  <c r="V3771" i="18"/>
  <c r="V3772" i="18"/>
  <c r="V3773" i="18"/>
  <c r="V3774" i="18"/>
  <c r="V3775" i="18"/>
  <c r="V3776" i="18"/>
  <c r="V3777" i="18"/>
  <c r="V3778" i="18"/>
  <c r="V3779" i="18"/>
  <c r="V3780" i="18"/>
  <c r="V3781" i="18"/>
  <c r="V3782" i="18"/>
  <c r="V3783" i="18"/>
  <c r="V3784" i="18"/>
  <c r="V3785" i="18"/>
  <c r="V3786" i="18"/>
  <c r="V3787" i="18"/>
  <c r="V3788" i="18"/>
  <c r="V3789" i="18"/>
  <c r="V3790" i="18"/>
  <c r="V3791" i="18"/>
  <c r="V3792" i="18"/>
  <c r="V3793" i="18"/>
  <c r="V3794" i="18"/>
  <c r="V3795" i="18"/>
  <c r="V3796" i="18"/>
  <c r="V3797" i="18"/>
  <c r="V3798" i="18"/>
  <c r="V3799" i="18"/>
  <c r="V3800" i="18"/>
  <c r="V3801" i="18"/>
  <c r="V3802" i="18"/>
  <c r="V3803" i="18"/>
  <c r="V3804" i="18"/>
  <c r="V3805" i="18"/>
  <c r="V3806" i="18"/>
  <c r="V3807" i="18"/>
  <c r="V3808" i="18"/>
  <c r="V3809" i="18"/>
  <c r="V3810" i="18"/>
  <c r="V3811" i="18"/>
  <c r="V3812" i="18"/>
  <c r="V3813" i="18"/>
  <c r="V3814" i="18"/>
  <c r="V3815" i="18"/>
  <c r="V3816" i="18"/>
  <c r="V3817" i="18"/>
  <c r="V3818" i="18"/>
  <c r="V3819" i="18"/>
  <c r="V3820" i="18"/>
  <c r="V3821" i="18"/>
  <c r="V3822" i="18"/>
  <c r="V3823" i="18"/>
  <c r="V3824" i="18"/>
  <c r="V3825" i="18"/>
  <c r="V3826" i="18"/>
  <c r="V3827" i="18"/>
  <c r="V3828" i="18"/>
  <c r="V3829" i="18"/>
  <c r="V3830" i="18"/>
  <c r="V3831" i="18"/>
  <c r="V3832" i="18"/>
  <c r="V3833" i="18"/>
  <c r="V3834" i="18"/>
  <c r="V3835" i="18"/>
  <c r="V3836" i="18"/>
  <c r="V3837" i="18"/>
  <c r="V3838" i="18"/>
  <c r="V3839" i="18"/>
  <c r="V3840" i="18"/>
  <c r="V3841" i="18"/>
  <c r="V3842" i="18"/>
  <c r="V3843" i="18"/>
  <c r="V3844" i="18"/>
  <c r="V3845" i="18"/>
  <c r="V3846" i="18"/>
  <c r="V3847" i="18"/>
  <c r="V3848" i="18"/>
  <c r="V3849" i="18"/>
  <c r="V3850" i="18"/>
  <c r="V3851" i="18"/>
  <c r="V3852" i="18"/>
  <c r="V3853" i="18"/>
  <c r="V3854" i="18"/>
  <c r="V3855" i="18"/>
  <c r="V3856" i="18"/>
  <c r="V3857" i="18"/>
  <c r="V3858" i="18"/>
  <c r="V3859" i="18"/>
  <c r="V3860" i="18"/>
  <c r="V3861" i="18"/>
  <c r="V3862" i="18"/>
  <c r="V3863" i="18"/>
  <c r="V3864" i="18"/>
  <c r="V3865" i="18"/>
  <c r="V3866" i="18"/>
  <c r="V3867" i="18"/>
  <c r="V3868" i="18"/>
  <c r="V3869" i="18"/>
  <c r="V3870" i="18"/>
  <c r="V3871" i="18"/>
  <c r="V3872" i="18"/>
  <c r="V3873" i="18"/>
  <c r="V3874" i="18"/>
  <c r="V3875" i="18"/>
  <c r="V3876" i="18"/>
  <c r="V3877" i="18"/>
  <c r="V3878" i="18"/>
  <c r="V3879" i="18"/>
  <c r="V3880" i="18"/>
  <c r="V3881" i="18"/>
  <c r="V3882" i="18"/>
  <c r="V3883" i="18"/>
  <c r="V3884" i="18"/>
  <c r="V3885" i="18"/>
  <c r="V3886" i="18"/>
  <c r="V3887" i="18"/>
  <c r="V3888" i="18"/>
  <c r="V3889" i="18"/>
  <c r="V3890" i="18"/>
  <c r="V3891" i="18"/>
  <c r="V3892" i="18"/>
  <c r="V3893" i="18"/>
  <c r="V3894" i="18"/>
  <c r="V3895" i="18"/>
  <c r="V3896" i="18"/>
  <c r="V3897" i="18"/>
  <c r="V3898" i="18"/>
  <c r="V3899" i="18"/>
  <c r="V3900" i="18"/>
  <c r="V3901" i="18"/>
  <c r="V3902" i="18"/>
  <c r="V3903" i="18"/>
  <c r="V3904" i="18"/>
  <c r="V3905" i="18"/>
  <c r="V3906" i="18"/>
  <c r="V3907" i="18"/>
  <c r="V3908" i="18"/>
  <c r="V3909" i="18"/>
  <c r="V3910" i="18"/>
  <c r="V3911" i="18"/>
  <c r="V3912" i="18"/>
  <c r="V3913" i="18"/>
  <c r="V3914" i="18"/>
  <c r="V3915" i="18"/>
  <c r="V3916" i="18"/>
  <c r="V3917" i="18"/>
  <c r="V3918" i="18"/>
  <c r="V3919" i="18"/>
  <c r="V3920" i="18"/>
  <c r="V3921" i="18"/>
  <c r="V3922" i="18"/>
  <c r="V3923" i="18"/>
  <c r="V3924" i="18"/>
  <c r="V3925" i="18"/>
  <c r="V3926" i="18"/>
  <c r="V3927" i="18"/>
  <c r="V3928" i="18"/>
  <c r="V3929" i="18"/>
  <c r="V3930" i="18"/>
  <c r="V3931" i="18"/>
  <c r="V3932" i="18"/>
  <c r="V3933" i="18"/>
  <c r="V3934" i="18"/>
  <c r="V3935" i="18"/>
  <c r="V3936" i="18"/>
  <c r="V3937" i="18"/>
  <c r="V3938" i="18"/>
  <c r="V3939" i="18"/>
  <c r="V3940" i="18"/>
  <c r="V3941" i="18"/>
  <c r="V3942" i="18"/>
  <c r="V3943" i="18"/>
  <c r="V3944" i="18"/>
  <c r="V3945" i="18"/>
  <c r="V3946" i="18"/>
  <c r="V3947" i="18"/>
  <c r="V3948" i="18"/>
  <c r="V3949" i="18"/>
  <c r="V3950" i="18"/>
  <c r="V3951" i="18"/>
  <c r="V3952" i="18"/>
  <c r="V3953" i="18"/>
  <c r="V3954" i="18"/>
  <c r="V3955" i="18"/>
  <c r="V3956" i="18"/>
  <c r="V3957" i="18"/>
  <c r="V3958" i="18"/>
  <c r="V3959" i="18"/>
  <c r="V3960" i="18"/>
  <c r="V3961" i="18"/>
  <c r="V3962" i="18"/>
  <c r="V3963" i="18"/>
  <c r="V3964" i="18"/>
  <c r="V3965" i="18"/>
  <c r="V3966" i="18"/>
  <c r="V3967" i="18"/>
  <c r="V3968" i="18"/>
  <c r="V3969" i="18"/>
  <c r="V3970" i="18"/>
  <c r="V3971" i="18"/>
  <c r="V3972" i="18"/>
  <c r="V3973" i="18"/>
  <c r="V3974" i="18"/>
  <c r="V3975" i="18"/>
  <c r="V3976" i="18"/>
  <c r="V3977" i="18"/>
  <c r="V3978" i="18"/>
  <c r="V3979" i="18"/>
  <c r="V3980" i="18"/>
  <c r="V3981" i="18"/>
  <c r="V3982" i="18"/>
  <c r="V3983" i="18"/>
  <c r="V3984" i="18"/>
  <c r="V3985" i="18"/>
  <c r="V3986" i="18"/>
  <c r="V3987" i="18"/>
  <c r="V3988" i="18"/>
  <c r="V3989" i="18"/>
  <c r="V3990" i="18"/>
  <c r="V3991" i="18"/>
  <c r="V3992" i="18"/>
  <c r="V3993" i="18"/>
  <c r="V3994" i="18"/>
  <c r="V3995" i="18"/>
  <c r="V3996" i="18"/>
  <c r="V3997" i="18"/>
  <c r="V3998" i="18"/>
  <c r="V3999" i="18"/>
  <c r="V4000" i="18"/>
  <c r="V4001" i="18"/>
  <c r="V4002" i="18"/>
  <c r="V4003" i="18"/>
  <c r="V4004" i="18"/>
  <c r="V4005" i="18"/>
  <c r="V4006" i="18"/>
  <c r="V4007" i="18"/>
  <c r="C456" i="11"/>
  <c r="C455" i="11"/>
  <c r="C454" i="11"/>
  <c r="C453" i="11"/>
  <c r="C452" i="11"/>
  <c r="C451" i="11"/>
  <c r="C450" i="11"/>
  <c r="C449" i="11"/>
  <c r="C448" i="11"/>
  <c r="C447" i="11"/>
  <c r="C446" i="11"/>
  <c r="C445" i="11"/>
  <c r="C444" i="11"/>
  <c r="C443" i="11"/>
  <c r="C442" i="11"/>
  <c r="C441" i="11"/>
  <c r="C440" i="11"/>
  <c r="C439" i="11"/>
  <c r="C438" i="11"/>
  <c r="C437" i="11"/>
  <c r="C436" i="11"/>
  <c r="C435" i="11"/>
  <c r="C434" i="11"/>
  <c r="C433" i="11"/>
  <c r="C432" i="11"/>
  <c r="C431" i="11"/>
  <c r="C430" i="11"/>
  <c r="C429" i="11"/>
  <c r="C428" i="11"/>
  <c r="C427" i="11"/>
  <c r="C426" i="11"/>
  <c r="C425" i="11"/>
  <c r="C424" i="11"/>
  <c r="C423" i="11"/>
  <c r="C422" i="11"/>
  <c r="C421" i="11"/>
  <c r="C420" i="11"/>
  <c r="C419" i="11"/>
  <c r="C418" i="11"/>
  <c r="C417" i="11"/>
  <c r="C416" i="11"/>
  <c r="C415" i="11"/>
  <c r="C414" i="11"/>
  <c r="C413" i="11"/>
  <c r="C412" i="11"/>
  <c r="C411" i="11"/>
  <c r="C410" i="11"/>
  <c r="C409" i="11"/>
  <c r="C408" i="11"/>
  <c r="C407" i="11"/>
  <c r="C406" i="11"/>
  <c r="C405" i="11"/>
  <c r="C404" i="11"/>
  <c r="C403" i="11"/>
  <c r="C402" i="11"/>
  <c r="C401" i="11"/>
  <c r="C400" i="11"/>
  <c r="C399" i="11"/>
  <c r="C398" i="11"/>
  <c r="C397" i="11"/>
  <c r="C396" i="11"/>
  <c r="C395" i="11"/>
  <c r="C394" i="11"/>
  <c r="C393" i="11"/>
  <c r="C392" i="11"/>
  <c r="C391" i="11"/>
  <c r="C390" i="11"/>
  <c r="C389" i="11"/>
  <c r="C388" i="11"/>
  <c r="C387" i="11"/>
  <c r="C386" i="11"/>
  <c r="B385" i="11" s="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170" i="11"/>
  <c r="B169" i="11" s="1"/>
  <c r="J38" i="27"/>
  <c r="J39" i="27"/>
  <c r="CJ98" i="27"/>
  <c r="CG98" i="27"/>
  <c r="O98" i="27"/>
  <c r="N98" i="27"/>
  <c r="M98" i="27"/>
  <c r="L98" i="27"/>
  <c r="K98" i="27"/>
  <c r="J98" i="27"/>
  <c r="I98" i="27"/>
  <c r="H98" i="27"/>
  <c r="E98" i="27"/>
  <c r="D98" i="27"/>
  <c r="CJ97" i="27"/>
  <c r="CG97" i="27"/>
  <c r="CJ96" i="27"/>
  <c r="CG96" i="27"/>
  <c r="CJ95" i="27"/>
  <c r="CG95" i="27"/>
  <c r="CJ94" i="27"/>
  <c r="CG94" i="27"/>
  <c r="CJ93" i="27"/>
  <c r="CG93" i="27"/>
  <c r="CJ92" i="27"/>
  <c r="CG92" i="27"/>
  <c r="CJ91" i="27"/>
  <c r="CG91" i="27"/>
  <c r="CJ90" i="27"/>
  <c r="CG90" i="27"/>
  <c r="CJ89" i="27"/>
  <c r="CG89" i="27"/>
  <c r="CJ88" i="27"/>
  <c r="CG88" i="27"/>
  <c r="CJ87" i="27"/>
  <c r="CG87" i="27"/>
  <c r="CJ86" i="27"/>
  <c r="CG86" i="27"/>
  <c r="CJ85" i="27"/>
  <c r="CG85" i="27"/>
  <c r="CJ84" i="27"/>
  <c r="CG84" i="27"/>
  <c r="CJ83" i="27"/>
  <c r="CG83" i="27"/>
  <c r="CJ82" i="27"/>
  <c r="CG82" i="27"/>
  <c r="CJ81" i="27"/>
  <c r="CG81" i="27"/>
  <c r="CJ80" i="27"/>
  <c r="CG80" i="27"/>
  <c r="CJ79" i="27"/>
  <c r="CG79" i="27"/>
  <c r="CJ78" i="27"/>
  <c r="CG78" i="27"/>
  <c r="O78" i="27"/>
  <c r="O79" i="27"/>
  <c r="O80" i="27"/>
  <c r="O81" i="27"/>
  <c r="O82" i="27"/>
  <c r="O83" i="27"/>
  <c r="O84" i="27"/>
  <c r="O85" i="27"/>
  <c r="O86" i="27"/>
  <c r="O87" i="27"/>
  <c r="O88" i="27"/>
  <c r="O89" i="27"/>
  <c r="O90" i="27"/>
  <c r="O91" i="27"/>
  <c r="O92" i="27"/>
  <c r="O93" i="27"/>
  <c r="O94" i="27"/>
  <c r="O95" i="27"/>
  <c r="O96" i="27"/>
  <c r="O97" i="27"/>
  <c r="N78" i="27"/>
  <c r="N79" i="27"/>
  <c r="N80" i="27"/>
  <c r="N81" i="27"/>
  <c r="N82" i="27"/>
  <c r="N83" i="27"/>
  <c r="N84" i="27"/>
  <c r="N85" i="27"/>
  <c r="N86" i="27"/>
  <c r="N87" i="27"/>
  <c r="N88" i="27"/>
  <c r="N89" i="27"/>
  <c r="N90" i="27"/>
  <c r="N91" i="27"/>
  <c r="N92" i="27"/>
  <c r="N93" i="27"/>
  <c r="N94" i="27"/>
  <c r="N95" i="27"/>
  <c r="N96" i="27"/>
  <c r="N97" i="27"/>
  <c r="M78" i="27"/>
  <c r="M79" i="27"/>
  <c r="M80" i="27"/>
  <c r="M81" i="27"/>
  <c r="M82" i="27"/>
  <c r="M83" i="27"/>
  <c r="M84" i="27"/>
  <c r="M85" i="27"/>
  <c r="M86" i="27"/>
  <c r="M87" i="27"/>
  <c r="M88" i="27"/>
  <c r="M89" i="27"/>
  <c r="M90" i="27"/>
  <c r="M91" i="27"/>
  <c r="M92" i="27"/>
  <c r="M93" i="27"/>
  <c r="M94" i="27"/>
  <c r="M95" i="27"/>
  <c r="M96" i="27"/>
  <c r="M97" i="27"/>
  <c r="L78" i="27"/>
  <c r="L79" i="27"/>
  <c r="L80" i="27"/>
  <c r="L81" i="27"/>
  <c r="L82" i="27"/>
  <c r="L83" i="27"/>
  <c r="L84" i="27"/>
  <c r="L85" i="27"/>
  <c r="L86" i="27"/>
  <c r="L87" i="27"/>
  <c r="L88" i="27"/>
  <c r="L89" i="27"/>
  <c r="L90" i="27"/>
  <c r="L91" i="27"/>
  <c r="L92" i="27"/>
  <c r="L93" i="27"/>
  <c r="L94" i="27"/>
  <c r="L95" i="27"/>
  <c r="L96" i="27"/>
  <c r="L97" i="27"/>
  <c r="K78" i="27"/>
  <c r="K79" i="27"/>
  <c r="K80" i="27"/>
  <c r="K81" i="27"/>
  <c r="K82" i="27"/>
  <c r="K83" i="27"/>
  <c r="K84" i="27"/>
  <c r="K85" i="27"/>
  <c r="K86" i="27"/>
  <c r="K87" i="27"/>
  <c r="K88" i="27"/>
  <c r="K89" i="27"/>
  <c r="K90" i="27"/>
  <c r="K91" i="27"/>
  <c r="K92" i="27"/>
  <c r="K93" i="27"/>
  <c r="J78" i="27"/>
  <c r="J79" i="27"/>
  <c r="J80" i="27"/>
  <c r="J81" i="27"/>
  <c r="J82" i="27"/>
  <c r="J83" i="27"/>
  <c r="J84" i="27"/>
  <c r="J85" i="27"/>
  <c r="J86" i="27"/>
  <c r="J87" i="27"/>
  <c r="J88" i="27"/>
  <c r="J89" i="27"/>
  <c r="J90" i="27"/>
  <c r="J91" i="27"/>
  <c r="J92" i="27"/>
  <c r="J93" i="27"/>
  <c r="J94" i="27"/>
  <c r="J95" i="27"/>
  <c r="J96" i="27"/>
  <c r="J97" i="27"/>
  <c r="I78" i="27"/>
  <c r="I79" i="27"/>
  <c r="I80" i="27"/>
  <c r="I81" i="27"/>
  <c r="I82" i="27"/>
  <c r="I83" i="27"/>
  <c r="I84" i="27"/>
  <c r="I85" i="27"/>
  <c r="I86" i="27"/>
  <c r="I87" i="27"/>
  <c r="I88" i="27"/>
  <c r="I89" i="27"/>
  <c r="I90" i="27"/>
  <c r="I91" i="27"/>
  <c r="I92" i="27"/>
  <c r="I93" i="27"/>
  <c r="I94" i="27"/>
  <c r="I95" i="27"/>
  <c r="I96" i="27"/>
  <c r="I97" i="27"/>
  <c r="H78" i="27"/>
  <c r="H79" i="27"/>
  <c r="H80" i="27"/>
  <c r="H81" i="27"/>
  <c r="H82" i="27"/>
  <c r="H83" i="27"/>
  <c r="H84" i="27"/>
  <c r="H85" i="27"/>
  <c r="H86" i="27"/>
  <c r="H87" i="27"/>
  <c r="H88" i="27"/>
  <c r="H89" i="27"/>
  <c r="H90" i="27"/>
  <c r="H91" i="27"/>
  <c r="H92" i="27"/>
  <c r="H93" i="27"/>
  <c r="H94" i="27"/>
  <c r="H95" i="27"/>
  <c r="H96" i="27"/>
  <c r="H97" i="27"/>
  <c r="E78" i="27"/>
  <c r="E79" i="27"/>
  <c r="E80" i="27"/>
  <c r="E81" i="27"/>
  <c r="E82" i="27"/>
  <c r="E83" i="27"/>
  <c r="E84" i="27"/>
  <c r="E85" i="27"/>
  <c r="E86" i="27"/>
  <c r="E87" i="27"/>
  <c r="E88" i="27"/>
  <c r="E89" i="27"/>
  <c r="E90" i="27"/>
  <c r="E91" i="27"/>
  <c r="E92" i="27"/>
  <c r="E93" i="27"/>
  <c r="E94" i="27"/>
  <c r="E95" i="27"/>
  <c r="E96" i="27"/>
  <c r="E97" i="27"/>
  <c r="D78" i="27"/>
  <c r="D79" i="27"/>
  <c r="D80" i="27"/>
  <c r="D81" i="27"/>
  <c r="D82" i="27"/>
  <c r="D83" i="27"/>
  <c r="D84" i="27"/>
  <c r="D85" i="27"/>
  <c r="D86" i="27"/>
  <c r="D87" i="27"/>
  <c r="D88" i="27"/>
  <c r="D89" i="27"/>
  <c r="D90" i="27"/>
  <c r="D91" i="27"/>
  <c r="D92" i="27"/>
  <c r="D93" i="27"/>
  <c r="D94" i="27"/>
  <c r="D95" i="27"/>
  <c r="D96" i="27"/>
  <c r="D97" i="27"/>
  <c r="CJ77" i="27"/>
  <c r="CG77" i="27"/>
  <c r="CJ76" i="27"/>
  <c r="CG76" i="27"/>
  <c r="CJ75" i="27"/>
  <c r="CG75" i="27"/>
  <c r="CJ74" i="27"/>
  <c r="CG74" i="27"/>
  <c r="CJ73" i="27"/>
  <c r="CG73" i="27"/>
  <c r="CJ72" i="27"/>
  <c r="CG72" i="27"/>
  <c r="CJ71" i="27"/>
  <c r="CG71" i="27"/>
  <c r="CJ70" i="27"/>
  <c r="CG70" i="27"/>
  <c r="CJ69" i="27"/>
  <c r="CG69" i="27"/>
  <c r="CJ68" i="27"/>
  <c r="CG68" i="27"/>
  <c r="CJ67" i="27"/>
  <c r="CG67" i="27"/>
  <c r="CJ66" i="27"/>
  <c r="CG66" i="27"/>
  <c r="CJ65" i="27"/>
  <c r="CG65" i="27"/>
  <c r="CJ64" i="27"/>
  <c r="CG64" i="27"/>
  <c r="CJ63" i="27"/>
  <c r="CG63" i="27"/>
  <c r="CJ62" i="27"/>
  <c r="CG62" i="27"/>
  <c r="O58" i="27"/>
  <c r="O59" i="27"/>
  <c r="O60" i="27"/>
  <c r="O61" i="27"/>
  <c r="O62" i="27"/>
  <c r="O63" i="27"/>
  <c r="O64" i="27"/>
  <c r="O65" i="27"/>
  <c r="O66" i="27"/>
  <c r="O67" i="27"/>
  <c r="O68" i="27"/>
  <c r="O69" i="27"/>
  <c r="O70" i="27"/>
  <c r="O71" i="27"/>
  <c r="O72" i="27"/>
  <c r="O73" i="27"/>
  <c r="O74" i="27"/>
  <c r="O75" i="27"/>
  <c r="O76" i="27"/>
  <c r="O77" i="27"/>
  <c r="CJ61" i="27"/>
  <c r="CG61" i="27"/>
  <c r="CJ60" i="27"/>
  <c r="CG60" i="27"/>
  <c r="CJ59" i="27"/>
  <c r="CG59" i="27"/>
  <c r="K58" i="27"/>
  <c r="K59" i="27"/>
  <c r="K60" i="27"/>
  <c r="K61" i="27"/>
  <c r="K62" i="27"/>
  <c r="K63" i="27"/>
  <c r="CJ58" i="27"/>
  <c r="CG58" i="27"/>
  <c r="N58" i="27"/>
  <c r="N59" i="27"/>
  <c r="N60" i="27"/>
  <c r="N61" i="27"/>
  <c r="N62" i="27"/>
  <c r="N63" i="27"/>
  <c r="N64" i="27"/>
  <c r="N65" i="27"/>
  <c r="N66" i="27"/>
  <c r="N67" i="27"/>
  <c r="N68" i="27"/>
  <c r="N69" i="27"/>
  <c r="N70" i="27"/>
  <c r="N71" i="27"/>
  <c r="N72" i="27"/>
  <c r="N73" i="27"/>
  <c r="N74" i="27"/>
  <c r="N75" i="27"/>
  <c r="N76" i="27"/>
  <c r="N77" i="27"/>
  <c r="M58" i="27"/>
  <c r="M59" i="27"/>
  <c r="M60" i="27"/>
  <c r="M61" i="27"/>
  <c r="M62" i="27"/>
  <c r="M63" i="27"/>
  <c r="M64" i="27"/>
  <c r="M65" i="27"/>
  <c r="M66" i="27"/>
  <c r="M67" i="27"/>
  <c r="M68" i="27"/>
  <c r="M69" i="27"/>
  <c r="M70" i="27"/>
  <c r="M71" i="27"/>
  <c r="M72" i="27"/>
  <c r="M73" i="27"/>
  <c r="M74" i="27"/>
  <c r="M75" i="27"/>
  <c r="M76" i="27"/>
  <c r="M77" i="27"/>
  <c r="L58" i="27"/>
  <c r="L59" i="27"/>
  <c r="L60" i="27"/>
  <c r="L61" i="27"/>
  <c r="L62" i="27"/>
  <c r="L63" i="27"/>
  <c r="L64" i="27"/>
  <c r="L65" i="27"/>
  <c r="L66" i="27"/>
  <c r="L67" i="27"/>
  <c r="L68" i="27"/>
  <c r="L69" i="27"/>
  <c r="L70" i="27"/>
  <c r="L71" i="27"/>
  <c r="L72" i="27"/>
  <c r="L73" i="27"/>
  <c r="L74" i="27"/>
  <c r="L75" i="27"/>
  <c r="L76" i="27"/>
  <c r="L77" i="27"/>
  <c r="J58" i="27"/>
  <c r="J59" i="27"/>
  <c r="J60" i="27"/>
  <c r="J61" i="27"/>
  <c r="J62" i="27"/>
  <c r="J63" i="27"/>
  <c r="J64" i="27"/>
  <c r="J65" i="27"/>
  <c r="I58" i="27"/>
  <c r="I59" i="27"/>
  <c r="I60" i="27"/>
  <c r="I61" i="27"/>
  <c r="I62" i="27"/>
  <c r="I63" i="27"/>
  <c r="I64" i="27"/>
  <c r="I65" i="27"/>
  <c r="I66" i="27"/>
  <c r="I67" i="27"/>
  <c r="I68" i="27"/>
  <c r="I69" i="27"/>
  <c r="I70" i="27"/>
  <c r="I71" i="27"/>
  <c r="I72" i="27"/>
  <c r="I73" i="27"/>
  <c r="I74" i="27"/>
  <c r="I75" i="27"/>
  <c r="I76" i="27"/>
  <c r="I77" i="27"/>
  <c r="H58" i="27"/>
  <c r="E58" i="27"/>
  <c r="E59" i="27"/>
  <c r="E60" i="27"/>
  <c r="E61" i="27"/>
  <c r="E62" i="27"/>
  <c r="E63" i="27"/>
  <c r="E64" i="27"/>
  <c r="E65" i="27"/>
  <c r="E66" i="27"/>
  <c r="E67" i="27"/>
  <c r="E68" i="27"/>
  <c r="E69" i="27"/>
  <c r="E70" i="27"/>
  <c r="E71" i="27"/>
  <c r="E72" i="27"/>
  <c r="E73" i="27"/>
  <c r="E74" i="27"/>
  <c r="E75" i="27"/>
  <c r="E76" i="27"/>
  <c r="E77" i="27"/>
  <c r="D58" i="27"/>
  <c r="D59" i="27"/>
  <c r="D60" i="27"/>
  <c r="D61" i="27"/>
  <c r="D62" i="27"/>
  <c r="D63" i="27"/>
  <c r="D64" i="27"/>
  <c r="D65" i="27"/>
  <c r="D66" i="27"/>
  <c r="D67" i="27"/>
  <c r="D68" i="27"/>
  <c r="D69" i="27"/>
  <c r="D70" i="27"/>
  <c r="D71" i="27"/>
  <c r="D72" i="27"/>
  <c r="D73" i="27"/>
  <c r="D74" i="27"/>
  <c r="D75" i="27"/>
  <c r="D76" i="27"/>
  <c r="D77" i="27"/>
  <c r="CJ57" i="27"/>
  <c r="CG57" i="27"/>
  <c r="CJ56" i="27"/>
  <c r="CG56" i="27"/>
  <c r="CJ55" i="27"/>
  <c r="CG55" i="27"/>
  <c r="CJ54" i="27"/>
  <c r="CG54" i="27"/>
  <c r="CJ53" i="27"/>
  <c r="CG53" i="27"/>
  <c r="CJ52" i="27"/>
  <c r="CG52" i="27"/>
  <c r="CJ51" i="27"/>
  <c r="CG51" i="27"/>
  <c r="CJ50" i="27"/>
  <c r="CG50" i="27"/>
  <c r="CJ49" i="27"/>
  <c r="CG49" i="27"/>
  <c r="CJ48" i="27"/>
  <c r="CG48" i="27"/>
  <c r="CJ47" i="27"/>
  <c r="CG47" i="27"/>
  <c r="CJ46" i="27"/>
  <c r="CG46" i="27"/>
  <c r="CJ45" i="27"/>
  <c r="CG45" i="27"/>
  <c r="CJ44" i="27"/>
  <c r="CG44" i="27"/>
  <c r="CJ43" i="27"/>
  <c r="CG43" i="27"/>
  <c r="CJ42" i="27"/>
  <c r="CG42" i="27"/>
  <c r="CJ41" i="27"/>
  <c r="CG41" i="27"/>
  <c r="CJ40" i="27"/>
  <c r="CG40" i="27"/>
  <c r="CJ39" i="27"/>
  <c r="CG39" i="27"/>
  <c r="CJ38" i="27"/>
  <c r="CG38" i="27"/>
  <c r="O38" i="27"/>
  <c r="O39" i="27"/>
  <c r="O40" i="27"/>
  <c r="O41" i="27"/>
  <c r="O42" i="27"/>
  <c r="O43" i="27"/>
  <c r="O44" i="27"/>
  <c r="O45" i="27"/>
  <c r="O46" i="27"/>
  <c r="O47" i="27"/>
  <c r="O48" i="27"/>
  <c r="O49" i="27"/>
  <c r="O50" i="27"/>
  <c r="O51" i="27"/>
  <c r="O52" i="27"/>
  <c r="O53" i="27"/>
  <c r="O54" i="27"/>
  <c r="O55" i="27"/>
  <c r="O56" i="27"/>
  <c r="O57" i="27"/>
  <c r="N38" i="27"/>
  <c r="N39" i="27"/>
  <c r="N40" i="27"/>
  <c r="N41" i="27"/>
  <c r="N42" i="27"/>
  <c r="N43" i="27"/>
  <c r="N44" i="27"/>
  <c r="N45" i="27"/>
  <c r="N46" i="27"/>
  <c r="N47" i="27"/>
  <c r="N48" i="27"/>
  <c r="N49" i="27"/>
  <c r="N50" i="27"/>
  <c r="N51" i="27"/>
  <c r="N52" i="27"/>
  <c r="N53" i="27"/>
  <c r="N54" i="27"/>
  <c r="N55" i="27"/>
  <c r="N56" i="27"/>
  <c r="N57" i="27"/>
  <c r="M38" i="27"/>
  <c r="M39" i="27"/>
  <c r="M40" i="27"/>
  <c r="M41" i="27"/>
  <c r="M42" i="27"/>
  <c r="M43" i="27"/>
  <c r="M44" i="27"/>
  <c r="M45" i="27"/>
  <c r="M46" i="27"/>
  <c r="M47" i="27"/>
  <c r="M48" i="27"/>
  <c r="M49" i="27"/>
  <c r="M50" i="27"/>
  <c r="M51" i="27"/>
  <c r="M52" i="27"/>
  <c r="M53" i="27"/>
  <c r="M54" i="27"/>
  <c r="M55" i="27"/>
  <c r="M56" i="27"/>
  <c r="M57" i="27"/>
  <c r="L38" i="27"/>
  <c r="L39" i="27"/>
  <c r="L40" i="27"/>
  <c r="L41" i="27"/>
  <c r="L42" i="27"/>
  <c r="K38" i="27"/>
  <c r="I38" i="27"/>
  <c r="I39" i="27"/>
  <c r="I40" i="27"/>
  <c r="I41" i="27"/>
  <c r="I42" i="27"/>
  <c r="H38" i="27"/>
  <c r="H39" i="27"/>
  <c r="H40" i="27"/>
  <c r="H41" i="27"/>
  <c r="H42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54" i="27"/>
  <c r="D55" i="27"/>
  <c r="D56" i="27"/>
  <c r="D57" i="27"/>
  <c r="CJ37" i="27"/>
  <c r="CG37" i="27"/>
  <c r="CJ36" i="27"/>
  <c r="CG36" i="27"/>
  <c r="CJ35" i="27"/>
  <c r="CG35" i="27"/>
  <c r="CJ34" i="27"/>
  <c r="CG34" i="27"/>
  <c r="CJ33" i="27"/>
  <c r="CG33" i="27"/>
  <c r="CJ32" i="27"/>
  <c r="CG32" i="27"/>
  <c r="CJ31" i="27"/>
  <c r="CG31" i="27"/>
  <c r="CJ30" i="27"/>
  <c r="CG30" i="27"/>
  <c r="CJ29" i="27"/>
  <c r="CG29" i="27"/>
  <c r="CJ28" i="27"/>
  <c r="CG28" i="27"/>
  <c r="AD18" i="27"/>
  <c r="AC18" i="27"/>
  <c r="Z18" i="27"/>
  <c r="Y18" i="27"/>
  <c r="V18" i="27"/>
  <c r="U18" i="27"/>
  <c r="O18" i="27"/>
  <c r="O19" i="27"/>
  <c r="O20" i="27"/>
  <c r="O21" i="27"/>
  <c r="O22" i="27"/>
  <c r="O23" i="27"/>
  <c r="O24" i="27"/>
  <c r="O25" i="27"/>
  <c r="O26" i="27"/>
  <c r="O27" i="27"/>
  <c r="O28" i="27"/>
  <c r="O29" i="27"/>
  <c r="O30" i="27"/>
  <c r="O31" i="27"/>
  <c r="O32" i="27"/>
  <c r="O33" i="27"/>
  <c r="O34" i="27"/>
  <c r="O35" i="27"/>
  <c r="O36" i="27"/>
  <c r="O37" i="27"/>
  <c r="N18" i="27"/>
  <c r="N19" i="27"/>
  <c r="N20" i="27"/>
  <c r="N21" i="27"/>
  <c r="N22" i="27"/>
  <c r="N23" i="27"/>
  <c r="N24" i="27"/>
  <c r="N25" i="27"/>
  <c r="N26" i="27"/>
  <c r="N27" i="27"/>
  <c r="N28" i="27"/>
  <c r="N29" i="27"/>
  <c r="N30" i="27"/>
  <c r="N31" i="27"/>
  <c r="N32" i="27"/>
  <c r="N33" i="27"/>
  <c r="N34" i="27"/>
  <c r="N35" i="27"/>
  <c r="N36" i="27"/>
  <c r="M18" i="27"/>
  <c r="M19" i="27"/>
  <c r="M20" i="27"/>
  <c r="L18" i="27"/>
  <c r="L19" i="27"/>
  <c r="K18" i="27"/>
  <c r="K19" i="27"/>
  <c r="J18" i="27"/>
  <c r="J19" i="27"/>
  <c r="J20" i="27"/>
  <c r="J21" i="27"/>
  <c r="J22" i="27"/>
  <c r="J23" i="27"/>
  <c r="J24" i="27"/>
  <c r="J25" i="27"/>
  <c r="J26" i="27"/>
  <c r="J27" i="27"/>
  <c r="J28" i="27"/>
  <c r="J29" i="27"/>
  <c r="J30" i="27"/>
  <c r="I18" i="27"/>
  <c r="I19" i="27"/>
  <c r="I20" i="27"/>
  <c r="I21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E18" i="27"/>
  <c r="E19" i="27"/>
  <c r="E20" i="27"/>
  <c r="D18" i="27"/>
  <c r="D19" i="27"/>
  <c r="C459" i="11"/>
  <c r="C460" i="11"/>
  <c r="C461" i="11"/>
  <c r="C462" i="11"/>
  <c r="C463" i="11"/>
  <c r="C464" i="11"/>
  <c r="C465" i="11"/>
  <c r="C466" i="11"/>
  <c r="C467" i="11"/>
  <c r="C468" i="11"/>
  <c r="C469" i="11"/>
  <c r="C470" i="11"/>
  <c r="C471" i="11"/>
  <c r="C472" i="11"/>
  <c r="C473" i="11"/>
  <c r="C474" i="11"/>
  <c r="C475" i="11"/>
  <c r="C476" i="11"/>
  <c r="C477" i="11"/>
  <c r="C478" i="11"/>
  <c r="C479" i="11"/>
  <c r="C480" i="11"/>
  <c r="C481" i="11"/>
  <c r="C482" i="11"/>
  <c r="C483" i="11"/>
  <c r="C484" i="11"/>
  <c r="C485" i="11"/>
  <c r="C486" i="11"/>
  <c r="C487" i="11"/>
  <c r="C488" i="11"/>
  <c r="C489" i="11"/>
  <c r="C490" i="11"/>
  <c r="C491" i="11"/>
  <c r="C492" i="11"/>
  <c r="C493" i="11"/>
  <c r="C494" i="11"/>
  <c r="C495" i="11"/>
  <c r="C496" i="11"/>
  <c r="C497" i="11"/>
  <c r="C498" i="11"/>
  <c r="C499" i="11"/>
  <c r="C500" i="11"/>
  <c r="C501" i="11"/>
  <c r="C502" i="11"/>
  <c r="C503" i="11"/>
  <c r="C504" i="11"/>
  <c r="C505" i="11"/>
  <c r="C506" i="11"/>
  <c r="C507" i="11"/>
  <c r="C508" i="11"/>
  <c r="C509" i="11"/>
  <c r="C510" i="11"/>
  <c r="C511" i="11"/>
  <c r="C512" i="11"/>
  <c r="C513" i="11"/>
  <c r="C514" i="11"/>
  <c r="C515" i="11"/>
  <c r="C516" i="11"/>
  <c r="C517" i="11"/>
  <c r="C518" i="11"/>
  <c r="C519" i="11"/>
  <c r="C520" i="11"/>
  <c r="C521" i="11"/>
  <c r="C522" i="11"/>
  <c r="C523" i="11"/>
  <c r="C524" i="11"/>
  <c r="C525" i="11"/>
  <c r="C526" i="11"/>
  <c r="C527" i="11"/>
  <c r="C528" i="11"/>
  <c r="C458" i="11"/>
  <c r="B457" i="11" s="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242" i="11"/>
  <c r="B241" i="11" s="1"/>
  <c r="AF18" i="26"/>
  <c r="AE18" i="26"/>
  <c r="AE47" i="26" s="1"/>
  <c r="AB18" i="26"/>
  <c r="AA18" i="26"/>
  <c r="E38" i="26"/>
  <c r="M38" i="26"/>
  <c r="M39" i="26"/>
  <c r="M40" i="26"/>
  <c r="M41" i="26"/>
  <c r="M42" i="26"/>
  <c r="M43" i="26"/>
  <c r="CJ98" i="26"/>
  <c r="CG98" i="26"/>
  <c r="O98" i="26"/>
  <c r="N98" i="26"/>
  <c r="M98" i="26"/>
  <c r="L98" i="26"/>
  <c r="K98" i="26"/>
  <c r="AB98" i="26"/>
  <c r="J98" i="26"/>
  <c r="I98" i="26"/>
  <c r="H98" i="26"/>
  <c r="E98" i="26"/>
  <c r="D98" i="26"/>
  <c r="CJ97" i="26"/>
  <c r="CG97" i="26"/>
  <c r="CJ96" i="26"/>
  <c r="CG96" i="26"/>
  <c r="CJ95" i="26"/>
  <c r="CG95" i="26"/>
  <c r="CJ94" i="26"/>
  <c r="CG94" i="26"/>
  <c r="CJ93" i="26"/>
  <c r="CG93" i="26"/>
  <c r="CJ92" i="26"/>
  <c r="CG92" i="26"/>
  <c r="CJ91" i="26"/>
  <c r="CG91" i="26"/>
  <c r="CJ90" i="26"/>
  <c r="CG90" i="26"/>
  <c r="CJ89" i="26"/>
  <c r="CG89" i="26"/>
  <c r="CJ88" i="26"/>
  <c r="CG88" i="26"/>
  <c r="CJ87" i="26"/>
  <c r="CG87" i="26"/>
  <c r="CJ86" i="26"/>
  <c r="CG86" i="26"/>
  <c r="CJ85" i="26"/>
  <c r="CG85" i="26"/>
  <c r="CJ84" i="26"/>
  <c r="CG84" i="26"/>
  <c r="CJ83" i="26"/>
  <c r="CG83" i="26"/>
  <c r="CJ82" i="26"/>
  <c r="CG82" i="26"/>
  <c r="CJ81" i="26"/>
  <c r="CG81" i="26"/>
  <c r="CJ80" i="26"/>
  <c r="CG80" i="26"/>
  <c r="CJ79" i="26"/>
  <c r="CG79" i="26"/>
  <c r="CJ78" i="26"/>
  <c r="CG78" i="26"/>
  <c r="O78" i="26"/>
  <c r="O79" i="26"/>
  <c r="O80" i="26"/>
  <c r="N78" i="26"/>
  <c r="M78" i="26"/>
  <c r="M79" i="26"/>
  <c r="M80" i="26"/>
  <c r="M81" i="26"/>
  <c r="M82" i="26"/>
  <c r="M83" i="26"/>
  <c r="M84" i="26"/>
  <c r="M85" i="26"/>
  <c r="M86" i="26"/>
  <c r="M87" i="26"/>
  <c r="M88" i="26"/>
  <c r="M89" i="26"/>
  <c r="M90" i="26"/>
  <c r="M91" i="26"/>
  <c r="M92" i="26"/>
  <c r="M93" i="26"/>
  <c r="M94" i="26"/>
  <c r="M95" i="26"/>
  <c r="M96" i="26"/>
  <c r="M97" i="26"/>
  <c r="L78" i="26"/>
  <c r="L79" i="26"/>
  <c r="L80" i="26"/>
  <c r="L81" i="26"/>
  <c r="L82" i="26"/>
  <c r="L83" i="26"/>
  <c r="L84" i="26"/>
  <c r="L85" i="26"/>
  <c r="L86" i="26"/>
  <c r="L87" i="26"/>
  <c r="L88" i="26"/>
  <c r="L89" i="26"/>
  <c r="L90" i="26"/>
  <c r="L91" i="26"/>
  <c r="L92" i="26"/>
  <c r="L93" i="26"/>
  <c r="L94" i="26"/>
  <c r="L95" i="26"/>
  <c r="L96" i="26"/>
  <c r="L97" i="26"/>
  <c r="K78" i="26"/>
  <c r="J78" i="26"/>
  <c r="I78" i="26"/>
  <c r="I79" i="26"/>
  <c r="I80" i="26"/>
  <c r="I81" i="26"/>
  <c r="I82" i="26"/>
  <c r="I83" i="26"/>
  <c r="I84" i="26"/>
  <c r="I85" i="26"/>
  <c r="I86" i="26"/>
  <c r="I87" i="26"/>
  <c r="I88" i="26"/>
  <c r="I89" i="26"/>
  <c r="I90" i="26"/>
  <c r="I91" i="26"/>
  <c r="I92" i="26"/>
  <c r="I93" i="26"/>
  <c r="I94" i="26"/>
  <c r="I95" i="26"/>
  <c r="I96" i="26"/>
  <c r="I97" i="26"/>
  <c r="H78" i="26"/>
  <c r="H79" i="26"/>
  <c r="H80" i="26"/>
  <c r="H81" i="26"/>
  <c r="H82" i="26"/>
  <c r="H83" i="26"/>
  <c r="H84" i="26"/>
  <c r="H85" i="26"/>
  <c r="H86" i="26"/>
  <c r="H87" i="26"/>
  <c r="H88" i="26"/>
  <c r="H89" i="26"/>
  <c r="H90" i="26"/>
  <c r="H91" i="26"/>
  <c r="H92" i="26"/>
  <c r="H93" i="26"/>
  <c r="H94" i="26"/>
  <c r="H95" i="26"/>
  <c r="H96" i="26"/>
  <c r="H97" i="26"/>
  <c r="E78" i="26"/>
  <c r="E79" i="26"/>
  <c r="E80" i="26"/>
  <c r="E81" i="26"/>
  <c r="E82" i="26"/>
  <c r="E83" i="26"/>
  <c r="E84" i="26"/>
  <c r="E85" i="26"/>
  <c r="E86" i="26"/>
  <c r="E87" i="26"/>
  <c r="E88" i="26"/>
  <c r="E89" i="26"/>
  <c r="E90" i="26"/>
  <c r="E91" i="26"/>
  <c r="E92" i="26"/>
  <c r="E93" i="26"/>
  <c r="E94" i="26"/>
  <c r="E95" i="26"/>
  <c r="E96" i="26"/>
  <c r="E97" i="26"/>
  <c r="D78" i="26"/>
  <c r="D79" i="26"/>
  <c r="D80" i="26"/>
  <c r="D81" i="26"/>
  <c r="D82" i="26"/>
  <c r="D83" i="26"/>
  <c r="D84" i="26"/>
  <c r="D85" i="26"/>
  <c r="D86" i="26"/>
  <c r="D87" i="26"/>
  <c r="D88" i="26"/>
  <c r="D89" i="26"/>
  <c r="D90" i="26"/>
  <c r="D91" i="26"/>
  <c r="D92" i="26"/>
  <c r="D93" i="26"/>
  <c r="D94" i="26"/>
  <c r="D95" i="26"/>
  <c r="D96" i="26"/>
  <c r="D97" i="26"/>
  <c r="CJ77" i="26"/>
  <c r="CG77" i="26"/>
  <c r="CJ76" i="26"/>
  <c r="CG76" i="26"/>
  <c r="CJ75" i="26"/>
  <c r="CG75" i="26"/>
  <c r="CJ74" i="26"/>
  <c r="CG74" i="26"/>
  <c r="CJ73" i="26"/>
  <c r="CG73" i="26"/>
  <c r="CJ72" i="26"/>
  <c r="CG72" i="26"/>
  <c r="CJ71" i="26"/>
  <c r="CG71" i="26"/>
  <c r="CJ70" i="26"/>
  <c r="CG70" i="26"/>
  <c r="CJ69" i="26"/>
  <c r="CG69" i="26"/>
  <c r="CJ68" i="26"/>
  <c r="CG68" i="26"/>
  <c r="CJ67" i="26"/>
  <c r="CG67" i="26"/>
  <c r="CJ66" i="26"/>
  <c r="CG66" i="26"/>
  <c r="CJ65" i="26"/>
  <c r="CG65" i="26"/>
  <c r="CJ64" i="26"/>
  <c r="CG64" i="26"/>
  <c r="CJ63" i="26"/>
  <c r="CG63" i="26"/>
  <c r="CJ62" i="26"/>
  <c r="CG62" i="26"/>
  <c r="CJ61" i="26"/>
  <c r="CG61" i="26"/>
  <c r="CJ60" i="26"/>
  <c r="CG60" i="26"/>
  <c r="CJ59" i="26"/>
  <c r="CG59" i="26"/>
  <c r="CJ58" i="26"/>
  <c r="CG58" i="26"/>
  <c r="O58" i="26"/>
  <c r="O59" i="26"/>
  <c r="N58" i="26"/>
  <c r="M58" i="26"/>
  <c r="M59" i="26"/>
  <c r="M60" i="26"/>
  <c r="M61" i="26"/>
  <c r="M62" i="26"/>
  <c r="M63" i="26"/>
  <c r="M64" i="26"/>
  <c r="M65" i="26"/>
  <c r="M66" i="26"/>
  <c r="M67" i="26"/>
  <c r="M68" i="26"/>
  <c r="M69" i="26"/>
  <c r="M70" i="26"/>
  <c r="M71" i="26"/>
  <c r="M72" i="26"/>
  <c r="M73" i="26"/>
  <c r="M74" i="26"/>
  <c r="M75" i="26"/>
  <c r="M76" i="26"/>
  <c r="M77" i="26"/>
  <c r="L58" i="26"/>
  <c r="L59" i="26"/>
  <c r="L60" i="26"/>
  <c r="L61" i="26"/>
  <c r="L62" i="26"/>
  <c r="L63" i="26"/>
  <c r="L64" i="26"/>
  <c r="L65" i="26"/>
  <c r="L66" i="26"/>
  <c r="L67" i="26"/>
  <c r="L68" i="26"/>
  <c r="L69" i="26"/>
  <c r="L70" i="26"/>
  <c r="L71" i="26"/>
  <c r="L72" i="26"/>
  <c r="L73" i="26"/>
  <c r="L74" i="26"/>
  <c r="L75" i="26"/>
  <c r="L76" i="26"/>
  <c r="L77" i="26"/>
  <c r="K58" i="26"/>
  <c r="J58" i="26"/>
  <c r="I58" i="26"/>
  <c r="I59" i="26"/>
  <c r="I60" i="26"/>
  <c r="I61" i="26"/>
  <c r="I62" i="26"/>
  <c r="I63" i="26"/>
  <c r="I64" i="26"/>
  <c r="I65" i="26"/>
  <c r="I66" i="26"/>
  <c r="I67" i="26"/>
  <c r="I68" i="26"/>
  <c r="I69" i="26"/>
  <c r="I70" i="26"/>
  <c r="I71" i="26"/>
  <c r="I72" i="26"/>
  <c r="I73" i="26"/>
  <c r="I74" i="26"/>
  <c r="I75" i="26"/>
  <c r="I76" i="26"/>
  <c r="I7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E58" i="26"/>
  <c r="E59" i="26"/>
  <c r="E60" i="26"/>
  <c r="E61" i="26"/>
  <c r="E62" i="26"/>
  <c r="E63" i="26"/>
  <c r="E64" i="26"/>
  <c r="E65" i="26"/>
  <c r="E66" i="26"/>
  <c r="E67" i="26"/>
  <c r="E68" i="26"/>
  <c r="E69" i="26"/>
  <c r="E70" i="26"/>
  <c r="E71" i="26"/>
  <c r="E72" i="26"/>
  <c r="E73" i="26"/>
  <c r="E74" i="26"/>
  <c r="E75" i="26"/>
  <c r="E76" i="26"/>
  <c r="E77" i="26"/>
  <c r="D58" i="26"/>
  <c r="D59" i="26"/>
  <c r="D60" i="26"/>
  <c r="D61" i="26"/>
  <c r="D62" i="26"/>
  <c r="D63" i="26"/>
  <c r="D64" i="26"/>
  <c r="D65" i="26"/>
  <c r="D66" i="26"/>
  <c r="D67" i="26"/>
  <c r="D68" i="26"/>
  <c r="D69" i="26"/>
  <c r="D70" i="26"/>
  <c r="D71" i="26"/>
  <c r="D72" i="26"/>
  <c r="D73" i="26"/>
  <c r="D74" i="26"/>
  <c r="D75" i="26"/>
  <c r="D76" i="26"/>
  <c r="D77" i="26"/>
  <c r="CJ57" i="26"/>
  <c r="CG57" i="26"/>
  <c r="CJ56" i="26"/>
  <c r="CG56" i="26"/>
  <c r="CJ55" i="26"/>
  <c r="CG55" i="26"/>
  <c r="CJ54" i="26"/>
  <c r="CG54" i="26"/>
  <c r="CJ53" i="26"/>
  <c r="CG53" i="26"/>
  <c r="CJ52" i="26"/>
  <c r="CG52" i="26"/>
  <c r="CJ51" i="26"/>
  <c r="CG51" i="26"/>
  <c r="CJ50" i="26"/>
  <c r="CG50" i="26"/>
  <c r="CJ49" i="26"/>
  <c r="CG49" i="26"/>
  <c r="CJ48" i="26"/>
  <c r="CG48" i="26"/>
  <c r="CJ47" i="26"/>
  <c r="CG47" i="26"/>
  <c r="CJ46" i="26"/>
  <c r="CG46" i="26"/>
  <c r="CJ45" i="26"/>
  <c r="CG45" i="26"/>
  <c r="CJ44" i="26"/>
  <c r="CG44" i="26"/>
  <c r="CJ43" i="26"/>
  <c r="CG43" i="26"/>
  <c r="CJ42" i="26"/>
  <c r="CG42" i="26"/>
  <c r="CJ41" i="26"/>
  <c r="CG41" i="26"/>
  <c r="CJ40" i="26"/>
  <c r="CG40" i="26"/>
  <c r="CJ39" i="26"/>
  <c r="CG39" i="26"/>
  <c r="CJ38" i="26"/>
  <c r="CG38" i="26"/>
  <c r="O38" i="26"/>
  <c r="O39" i="26"/>
  <c r="N38" i="26"/>
  <c r="L38" i="26"/>
  <c r="L39" i="26"/>
  <c r="L40" i="26"/>
  <c r="L41" i="26"/>
  <c r="L42" i="26"/>
  <c r="L43" i="26"/>
  <c r="L44" i="26"/>
  <c r="L45" i="26"/>
  <c r="L46" i="26"/>
  <c r="L47" i="26"/>
  <c r="L48" i="26"/>
  <c r="L49" i="26"/>
  <c r="L50" i="26"/>
  <c r="L51" i="26"/>
  <c r="L52" i="26"/>
  <c r="L53" i="26"/>
  <c r="L54" i="26"/>
  <c r="L55" i="26"/>
  <c r="L56" i="26"/>
  <c r="L57" i="26"/>
  <c r="K38" i="26"/>
  <c r="K39" i="26"/>
  <c r="J38" i="26"/>
  <c r="J39" i="26"/>
  <c r="J40" i="26"/>
  <c r="I38" i="26"/>
  <c r="I39" i="26"/>
  <c r="I40" i="26"/>
  <c r="I41" i="26"/>
  <c r="I42" i="26"/>
  <c r="I43" i="26"/>
  <c r="I44" i="26"/>
  <c r="I45" i="26"/>
  <c r="I46" i="26"/>
  <c r="I47" i="26"/>
  <c r="I48" i="26"/>
  <c r="I49" i="26"/>
  <c r="I50" i="26"/>
  <c r="I51" i="26"/>
  <c r="I52" i="26"/>
  <c r="I53" i="26"/>
  <c r="I54" i="26"/>
  <c r="I55" i="26"/>
  <c r="I56" i="26"/>
  <c r="I57" i="26"/>
  <c r="D38" i="26"/>
  <c r="D39" i="26"/>
  <c r="D40" i="26"/>
  <c r="D41" i="26"/>
  <c r="CJ37" i="26"/>
  <c r="CG37" i="26"/>
  <c r="CJ36" i="26"/>
  <c r="CG36" i="26"/>
  <c r="CJ35" i="26"/>
  <c r="CG35" i="26"/>
  <c r="CJ34" i="26"/>
  <c r="CG34" i="26"/>
  <c r="CJ33" i="26"/>
  <c r="CG33" i="26"/>
  <c r="CJ32" i="26"/>
  <c r="CG32" i="26"/>
  <c r="CJ31" i="26"/>
  <c r="CG31" i="26"/>
  <c r="CJ30" i="26"/>
  <c r="CG30" i="26"/>
  <c r="CJ29" i="26"/>
  <c r="CG29" i="26"/>
  <c r="CJ28" i="26"/>
  <c r="CG28" i="26"/>
  <c r="AD18" i="26"/>
  <c r="AD61" i="26" s="1"/>
  <c r="AC18" i="26"/>
  <c r="Z18" i="26"/>
  <c r="Y18" i="26"/>
  <c r="V18" i="26"/>
  <c r="U18" i="26"/>
  <c r="O18" i="26"/>
  <c r="O19" i="26"/>
  <c r="N18" i="26"/>
  <c r="N19" i="26"/>
  <c r="M18" i="26"/>
  <c r="L18" i="26"/>
  <c r="L19" i="26"/>
  <c r="L20" i="26"/>
  <c r="L21" i="26"/>
  <c r="L22" i="26"/>
  <c r="L23" i="26"/>
  <c r="L24" i="26"/>
  <c r="L25" i="26"/>
  <c r="L26" i="26"/>
  <c r="L27" i="26"/>
  <c r="L28" i="26"/>
  <c r="L29" i="26"/>
  <c r="L30" i="26"/>
  <c r="L31" i="26"/>
  <c r="L32" i="26"/>
  <c r="L33" i="26"/>
  <c r="L34" i="26"/>
  <c r="L35" i="26"/>
  <c r="L36" i="26"/>
  <c r="L37" i="26"/>
  <c r="K18" i="26"/>
  <c r="K19" i="26"/>
  <c r="J18" i="26"/>
  <c r="I18" i="26"/>
  <c r="I19" i="26"/>
  <c r="I20" i="26"/>
  <c r="I21" i="26"/>
  <c r="I22" i="26"/>
  <c r="I23" i="26"/>
  <c r="I24" i="26"/>
  <c r="I25" i="26"/>
  <c r="I26" i="26"/>
  <c r="I27" i="26"/>
  <c r="I28" i="26"/>
  <c r="I29" i="26"/>
  <c r="I30" i="26"/>
  <c r="I31" i="26"/>
  <c r="I32" i="26"/>
  <c r="I33" i="26"/>
  <c r="I34" i="26"/>
  <c r="I35" i="26"/>
  <c r="I36" i="26"/>
  <c r="I3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E18" i="26"/>
  <c r="D18" i="26"/>
  <c r="D19" i="26"/>
  <c r="D20" i="26"/>
  <c r="D21" i="26"/>
  <c r="D22" i="26"/>
  <c r="D23" i="26"/>
  <c r="D24" i="26"/>
  <c r="D25" i="26"/>
  <c r="D26" i="26"/>
  <c r="D27" i="26"/>
  <c r="D28" i="26"/>
  <c r="D29" i="26"/>
  <c r="J18" i="13"/>
  <c r="K18" i="13"/>
  <c r="L18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N18" i="13"/>
  <c r="O18" i="13"/>
  <c r="O19" i="13"/>
  <c r="O20" i="13"/>
  <c r="O21" i="13"/>
  <c r="O22" i="13"/>
  <c r="O23" i="13"/>
  <c r="O24" i="13"/>
  <c r="O25" i="13"/>
  <c r="O26" i="13"/>
  <c r="O27" i="13"/>
  <c r="O28" i="13"/>
  <c r="O29" i="13"/>
  <c r="O30" i="13"/>
  <c r="O31" i="13"/>
  <c r="O32" i="13"/>
  <c r="O33" i="13"/>
  <c r="O34" i="13"/>
  <c r="O35" i="13"/>
  <c r="O36" i="13"/>
  <c r="O37" i="13"/>
  <c r="O98" i="13"/>
  <c r="O78" i="13"/>
  <c r="O79" i="13"/>
  <c r="O80" i="13"/>
  <c r="O81" i="13"/>
  <c r="O82" i="13"/>
  <c r="O83" i="13"/>
  <c r="O84" i="13"/>
  <c r="O85" i="13"/>
  <c r="O86" i="13"/>
  <c r="O87" i="13"/>
  <c r="O88" i="13"/>
  <c r="O89" i="13"/>
  <c r="O90" i="13"/>
  <c r="O91" i="13"/>
  <c r="O92" i="13"/>
  <c r="O93" i="13"/>
  <c r="O94" i="13"/>
  <c r="O95" i="13"/>
  <c r="O96" i="13"/>
  <c r="O97" i="13"/>
  <c r="N98" i="13"/>
  <c r="N78" i="13"/>
  <c r="N79" i="13"/>
  <c r="N80" i="13"/>
  <c r="N81" i="13"/>
  <c r="N82" i="13"/>
  <c r="N83" i="13"/>
  <c r="N84" i="13"/>
  <c r="N85" i="13"/>
  <c r="N86" i="13"/>
  <c r="N87" i="13"/>
  <c r="N88" i="13"/>
  <c r="N89" i="13"/>
  <c r="N90" i="13"/>
  <c r="N91" i="13"/>
  <c r="N92" i="13"/>
  <c r="N93" i="13"/>
  <c r="N94" i="13"/>
  <c r="N95" i="13"/>
  <c r="N96" i="13"/>
  <c r="N97" i="13"/>
  <c r="K98" i="13"/>
  <c r="K78" i="13"/>
  <c r="K79" i="13"/>
  <c r="K80" i="13"/>
  <c r="K81" i="13"/>
  <c r="K82" i="13"/>
  <c r="K83" i="13"/>
  <c r="K84" i="13"/>
  <c r="K85" i="13"/>
  <c r="K86" i="13"/>
  <c r="K87" i="13"/>
  <c r="K88" i="13"/>
  <c r="K89" i="13"/>
  <c r="K90" i="13"/>
  <c r="K91" i="13"/>
  <c r="K92" i="13"/>
  <c r="K93" i="13"/>
  <c r="K94" i="13"/>
  <c r="K95" i="13"/>
  <c r="K96" i="13"/>
  <c r="K97" i="13"/>
  <c r="J98" i="13"/>
  <c r="J78" i="13"/>
  <c r="J79" i="13"/>
  <c r="J80" i="13"/>
  <c r="J81" i="13"/>
  <c r="J82" i="13"/>
  <c r="J83" i="13"/>
  <c r="J84" i="13"/>
  <c r="J85" i="13"/>
  <c r="J86" i="13"/>
  <c r="J87" i="13"/>
  <c r="J88" i="13"/>
  <c r="J89" i="13"/>
  <c r="J90" i="13"/>
  <c r="J91" i="13"/>
  <c r="J92" i="13"/>
  <c r="J93" i="13"/>
  <c r="J94" i="13"/>
  <c r="J95" i="13"/>
  <c r="J96" i="13"/>
  <c r="J97" i="13"/>
  <c r="H58" i="13"/>
  <c r="I58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K58" i="13"/>
  <c r="K59" i="13"/>
  <c r="K60" i="13"/>
  <c r="K61" i="13"/>
  <c r="K62" i="13"/>
  <c r="K63" i="13"/>
  <c r="K64" i="13"/>
  <c r="K65" i="13"/>
  <c r="K66" i="13"/>
  <c r="K67" i="13"/>
  <c r="K68" i="13"/>
  <c r="K69" i="13"/>
  <c r="K70" i="13"/>
  <c r="K71" i="13"/>
  <c r="K72" i="13"/>
  <c r="K73" i="13"/>
  <c r="K74" i="13"/>
  <c r="K75" i="13"/>
  <c r="K76" i="13"/>
  <c r="K77" i="13"/>
  <c r="L58" i="13"/>
  <c r="M58" i="13"/>
  <c r="N58" i="13"/>
  <c r="N59" i="13"/>
  <c r="N60" i="13"/>
  <c r="N61" i="13"/>
  <c r="N62" i="13"/>
  <c r="N63" i="13"/>
  <c r="N64" i="13"/>
  <c r="N65" i="13"/>
  <c r="N66" i="13"/>
  <c r="N67" i="13"/>
  <c r="N68" i="13"/>
  <c r="N69" i="13"/>
  <c r="N70" i="13"/>
  <c r="N71" i="13"/>
  <c r="N72" i="13"/>
  <c r="N73" i="13"/>
  <c r="N74" i="13"/>
  <c r="N75" i="13"/>
  <c r="N76" i="13"/>
  <c r="N77" i="13"/>
  <c r="O58" i="13"/>
  <c r="O59" i="13"/>
  <c r="O60" i="13"/>
  <c r="O61" i="13"/>
  <c r="O62" i="13"/>
  <c r="O63" i="13"/>
  <c r="O64" i="13"/>
  <c r="O65" i="13"/>
  <c r="O66" i="13"/>
  <c r="O67" i="13"/>
  <c r="O68" i="13"/>
  <c r="O69" i="13"/>
  <c r="O70" i="13"/>
  <c r="O71" i="13"/>
  <c r="O72" i="13"/>
  <c r="O73" i="13"/>
  <c r="O74" i="13"/>
  <c r="O75" i="13"/>
  <c r="O76" i="13"/>
  <c r="O77" i="13"/>
  <c r="O38" i="13"/>
  <c r="O39" i="13"/>
  <c r="O40" i="13"/>
  <c r="O41" i="13"/>
  <c r="O42" i="13"/>
  <c r="O43" i="13"/>
  <c r="O44" i="13"/>
  <c r="O45" i="13"/>
  <c r="O46" i="13"/>
  <c r="O47" i="13"/>
  <c r="O48" i="13"/>
  <c r="O49" i="13"/>
  <c r="O50" i="13"/>
  <c r="O51" i="13"/>
  <c r="O52" i="13"/>
  <c r="O53" i="13"/>
  <c r="O54" i="13"/>
  <c r="O55" i="13"/>
  <c r="O56" i="13"/>
  <c r="O5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I38" i="13"/>
  <c r="I39" i="13"/>
  <c r="I40" i="13"/>
  <c r="I41" i="13"/>
  <c r="I42" i="13"/>
  <c r="I43" i="13"/>
  <c r="I44" i="13"/>
  <c r="I45" i="13"/>
  <c r="I46" i="13"/>
  <c r="I47" i="13"/>
  <c r="I48" i="13"/>
  <c r="I49" i="13"/>
  <c r="I50" i="13"/>
  <c r="I51" i="13"/>
  <c r="I52" i="13"/>
  <c r="I53" i="13"/>
  <c r="I54" i="13"/>
  <c r="I55" i="13"/>
  <c r="I56" i="13"/>
  <c r="I5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K52" i="13"/>
  <c r="K53" i="13"/>
  <c r="K54" i="13"/>
  <c r="K55" i="13"/>
  <c r="K56" i="13"/>
  <c r="K57" i="13"/>
  <c r="L38" i="13"/>
  <c r="L39" i="13"/>
  <c r="L40" i="13"/>
  <c r="L41" i="13"/>
  <c r="L42" i="13"/>
  <c r="L43" i="13"/>
  <c r="L44" i="13"/>
  <c r="L45" i="13"/>
  <c r="L46" i="13"/>
  <c r="L47" i="13"/>
  <c r="L48" i="13"/>
  <c r="L49" i="13"/>
  <c r="L50" i="13"/>
  <c r="L51" i="13"/>
  <c r="L52" i="13"/>
  <c r="L53" i="13"/>
  <c r="L54" i="13"/>
  <c r="L55" i="13"/>
  <c r="L56" i="13"/>
  <c r="L5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N38" i="13"/>
  <c r="N39" i="13"/>
  <c r="N40" i="13"/>
  <c r="N41" i="13"/>
  <c r="N42" i="13"/>
  <c r="N43" i="13"/>
  <c r="N44" i="13"/>
  <c r="N45" i="13"/>
  <c r="N46" i="13"/>
  <c r="N47" i="13"/>
  <c r="N48" i="13"/>
  <c r="N49" i="13"/>
  <c r="N50" i="13"/>
  <c r="N51" i="13"/>
  <c r="N52" i="13"/>
  <c r="N53" i="13"/>
  <c r="N54" i="13"/>
  <c r="N55" i="13"/>
  <c r="N56" i="13"/>
  <c r="N57" i="13"/>
  <c r="N19" i="13"/>
  <c r="N20" i="13"/>
  <c r="N21" i="13"/>
  <c r="N22" i="13"/>
  <c r="N23" i="13"/>
  <c r="N24" i="13"/>
  <c r="N25" i="13"/>
  <c r="N26" i="13"/>
  <c r="N27" i="13"/>
  <c r="N28" i="13"/>
  <c r="N29" i="13"/>
  <c r="N30" i="13"/>
  <c r="N31" i="13"/>
  <c r="N32" i="13"/>
  <c r="N33" i="13"/>
  <c r="N34" i="13"/>
  <c r="N35" i="13"/>
  <c r="N36" i="13"/>
  <c r="N37" i="13"/>
  <c r="L19" i="13"/>
  <c r="L20" i="13"/>
  <c r="L21" i="13"/>
  <c r="L22" i="13"/>
  <c r="L23" i="13"/>
  <c r="L24" i="13"/>
  <c r="L25" i="13"/>
  <c r="L26" i="13"/>
  <c r="L27" i="13"/>
  <c r="L28" i="13"/>
  <c r="L29" i="13"/>
  <c r="L30" i="13"/>
  <c r="L31" i="13"/>
  <c r="L32" i="13"/>
  <c r="L33" i="13"/>
  <c r="L34" i="13"/>
  <c r="L35" i="13"/>
  <c r="L36" i="13"/>
  <c r="L37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AC18" i="13"/>
  <c r="Z18" i="13"/>
  <c r="Y18" i="13"/>
  <c r="CE60" i="27"/>
  <c r="Y58" i="27"/>
  <c r="AC42" i="27"/>
  <c r="U19" i="27"/>
  <c r="AC19" i="27"/>
  <c r="Z58" i="13"/>
  <c r="X20" i="26"/>
  <c r="AB19" i="26"/>
  <c r="AB58" i="26"/>
  <c r="T19" i="27"/>
  <c r="S19" i="27"/>
  <c r="W22" i="27"/>
  <c r="S25" i="27"/>
  <c r="V45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Z21" i="27"/>
  <c r="H43" i="27"/>
  <c r="H44" i="27"/>
  <c r="H45" i="27"/>
  <c r="H46" i="27"/>
  <c r="Y46" i="27"/>
  <c r="Y42" i="27"/>
  <c r="J40" i="27"/>
  <c r="J41" i="27"/>
  <c r="J42" i="27"/>
  <c r="J43" i="27"/>
  <c r="J44" i="27"/>
  <c r="J45" i="27"/>
  <c r="J46" i="27"/>
  <c r="J47" i="27"/>
  <c r="J48" i="27"/>
  <c r="J49" i="27"/>
  <c r="J50" i="27"/>
  <c r="J51" i="27"/>
  <c r="J52" i="27"/>
  <c r="J53" i="27"/>
  <c r="J54" i="27"/>
  <c r="J55" i="27"/>
  <c r="J56" i="27"/>
  <c r="J57" i="27"/>
  <c r="K39" i="27"/>
  <c r="K40" i="27"/>
  <c r="K41" i="27"/>
  <c r="K42" i="27"/>
  <c r="K43" i="27"/>
  <c r="K44" i="27"/>
  <c r="K45" i="27"/>
  <c r="K46" i="27"/>
  <c r="K47" i="27"/>
  <c r="K48" i="27"/>
  <c r="K49" i="27"/>
  <c r="K50" i="27"/>
  <c r="K51" i="27"/>
  <c r="K52" i="27"/>
  <c r="K53" i="27"/>
  <c r="K54" i="27"/>
  <c r="K55" i="27"/>
  <c r="K56" i="27"/>
  <c r="K57" i="27"/>
  <c r="H59" i="27"/>
  <c r="H60" i="27"/>
  <c r="H61" i="27"/>
  <c r="H62" i="27"/>
  <c r="H63" i="27"/>
  <c r="H64" i="27"/>
  <c r="H65" i="27"/>
  <c r="H66" i="27"/>
  <c r="H67" i="27"/>
  <c r="H68" i="27"/>
  <c r="H69" i="27"/>
  <c r="H70" i="27"/>
  <c r="Z90" i="27"/>
  <c r="D20" i="27"/>
  <c r="D21" i="27"/>
  <c r="U21" i="27"/>
  <c r="H32" i="27"/>
  <c r="H33" i="27"/>
  <c r="H34" i="27"/>
  <c r="H35" i="27"/>
  <c r="Y31" i="27"/>
  <c r="K20" i="27"/>
  <c r="K21" i="27"/>
  <c r="I43" i="27"/>
  <c r="I44" i="27"/>
  <c r="I45" i="27"/>
  <c r="I46" i="27"/>
  <c r="I47" i="27"/>
  <c r="I48" i="27"/>
  <c r="I49" i="27"/>
  <c r="I50" i="27"/>
  <c r="I51" i="27"/>
  <c r="I52" i="27"/>
  <c r="I53" i="27"/>
  <c r="I54" i="27"/>
  <c r="I55" i="27"/>
  <c r="I56" i="27"/>
  <c r="I57" i="27"/>
  <c r="Z57" i="27"/>
  <c r="Z42" i="27"/>
  <c r="E55" i="27"/>
  <c r="E56" i="27"/>
  <c r="E57" i="27"/>
  <c r="V57" i="27"/>
  <c r="V54" i="27"/>
  <c r="E21" i="27"/>
  <c r="E22" i="27"/>
  <c r="V20" i="27"/>
  <c r="M21" i="27"/>
  <c r="M22" i="27"/>
  <c r="AD20" i="27"/>
  <c r="N37" i="27"/>
  <c r="T21" i="27"/>
  <c r="J66" i="27"/>
  <c r="J67" i="27"/>
  <c r="J68" i="27"/>
  <c r="J69" i="27"/>
  <c r="J70" i="27"/>
  <c r="J71" i="27"/>
  <c r="J72" i="27"/>
  <c r="J73" i="27"/>
  <c r="J31" i="27"/>
  <c r="J32" i="27"/>
  <c r="J33" i="27"/>
  <c r="J34" i="27"/>
  <c r="X27" i="27"/>
  <c r="X23" i="27"/>
  <c r="W20" i="27"/>
  <c r="S23" i="27"/>
  <c r="X20" i="27"/>
  <c r="K64" i="27"/>
  <c r="Z78" i="27"/>
  <c r="K94" i="27"/>
  <c r="K95" i="27"/>
  <c r="K96" i="27"/>
  <c r="K97" i="27"/>
  <c r="V19" i="27"/>
  <c r="Z20" i="27"/>
  <c r="V50" i="27"/>
  <c r="Z35" i="27"/>
  <c r="AD44" i="27"/>
  <c r="U53" i="27"/>
  <c r="L20" i="27"/>
  <c r="L21" i="27"/>
  <c r="S21" i="27"/>
  <c r="S27" i="27"/>
  <c r="Z30" i="27"/>
  <c r="Z34" i="27"/>
  <c r="AC40" i="27"/>
  <c r="X24" i="27"/>
  <c r="L43" i="27"/>
  <c r="L44" i="27"/>
  <c r="Z39" i="27"/>
  <c r="Z19" i="27"/>
  <c r="Z31" i="27"/>
  <c r="V98" i="27"/>
  <c r="V94" i="27"/>
  <c r="V90" i="27"/>
  <c r="V86" i="27"/>
  <c r="V82" i="27"/>
  <c r="V78" i="27"/>
  <c r="V97" i="27"/>
  <c r="V93" i="27"/>
  <c r="V89" i="27"/>
  <c r="V85" i="27"/>
  <c r="V81" i="27"/>
  <c r="V95" i="27"/>
  <c r="V91" i="27"/>
  <c r="V87" i="27"/>
  <c r="V83" i="27"/>
  <c r="V79" i="27"/>
  <c r="V76" i="27"/>
  <c r="V72" i="27"/>
  <c r="V74" i="27"/>
  <c r="V71" i="27"/>
  <c r="V92" i="27"/>
  <c r="V73" i="27"/>
  <c r="V65" i="27"/>
  <c r="V61" i="27"/>
  <c r="V68" i="27"/>
  <c r="V84" i="27"/>
  <c r="V59" i="27"/>
  <c r="V52" i="27"/>
  <c r="V48" i="27"/>
  <c r="V96" i="27"/>
  <c r="V88" i="27"/>
  <c r="V77" i="27"/>
  <c r="V51" i="27"/>
  <c r="V47" i="27"/>
  <c r="V66" i="27"/>
  <c r="V62" i="27"/>
  <c r="V63" i="27"/>
  <c r="V75" i="27"/>
  <c r="V46" i="27"/>
  <c r="V42" i="27"/>
  <c r="V53" i="27"/>
  <c r="V49" i="27"/>
  <c r="V70" i="27"/>
  <c r="V80" i="27"/>
  <c r="V67" i="27"/>
  <c r="V44" i="27"/>
  <c r="V40" i="27"/>
  <c r="V58" i="27"/>
  <c r="V43" i="27"/>
  <c r="V39" i="27"/>
  <c r="V69" i="27"/>
  <c r="V60" i="27"/>
  <c r="V38" i="27"/>
  <c r="V64" i="27"/>
  <c r="Z96" i="27"/>
  <c r="Z92" i="27"/>
  <c r="Z88" i="27"/>
  <c r="Z84" i="27"/>
  <c r="Z80" i="27"/>
  <c r="Z97" i="27"/>
  <c r="Z93" i="27"/>
  <c r="Z89" i="27"/>
  <c r="Z85" i="27"/>
  <c r="Z81" i="27"/>
  <c r="Z74" i="27"/>
  <c r="Z87" i="27"/>
  <c r="Z86" i="27"/>
  <c r="Z69" i="27"/>
  <c r="Z67" i="27"/>
  <c r="Z63" i="27"/>
  <c r="Z59" i="27"/>
  <c r="Z91" i="27"/>
  <c r="Z76" i="27"/>
  <c r="Z72" i="27"/>
  <c r="Z98" i="27"/>
  <c r="Z94" i="27"/>
  <c r="Z77" i="27"/>
  <c r="Z65" i="27"/>
  <c r="Z95" i="27"/>
  <c r="Z66" i="27"/>
  <c r="Z62" i="27"/>
  <c r="Z75" i="27"/>
  <c r="Z68" i="27"/>
  <c r="Z61" i="27"/>
  <c r="Z58" i="27"/>
  <c r="Z79" i="27"/>
  <c r="Z83" i="27"/>
  <c r="Z40" i="27"/>
  <c r="Z70" i="27"/>
  <c r="Z60" i="27"/>
  <c r="Z64" i="27"/>
  <c r="Z82" i="27"/>
  <c r="Z73" i="27"/>
  <c r="Z71" i="27"/>
  <c r="Z41" i="27"/>
  <c r="Z36" i="27"/>
  <c r="Z28" i="27"/>
  <c r="Z37" i="27"/>
  <c r="Z33" i="27"/>
  <c r="Z29" i="27"/>
  <c r="Z32" i="27"/>
  <c r="Z26" i="27"/>
  <c r="Z24" i="27"/>
  <c r="Z25" i="27"/>
  <c r="Z23" i="27"/>
  <c r="W26" i="27"/>
  <c r="AD77" i="27"/>
  <c r="AD76" i="27"/>
  <c r="AD65" i="27"/>
  <c r="AD61" i="27"/>
  <c r="AD66" i="27"/>
  <c r="AD62" i="27"/>
  <c r="AD63" i="27"/>
  <c r="AD89" i="27"/>
  <c r="AD97" i="27"/>
  <c r="AD54" i="27"/>
  <c r="AD87" i="27"/>
  <c r="AD68" i="27"/>
  <c r="AD43" i="27"/>
  <c r="AD39" i="27"/>
  <c r="W27" i="27"/>
  <c r="W25" i="27"/>
  <c r="W23" i="27"/>
  <c r="W21" i="27"/>
  <c r="W19" i="27"/>
  <c r="Z22" i="27"/>
  <c r="W24" i="27"/>
  <c r="Z27" i="27"/>
  <c r="Z38" i="27"/>
  <c r="V41" i="27"/>
  <c r="Y96" i="27"/>
  <c r="Y92" i="27"/>
  <c r="Y88" i="27"/>
  <c r="Y84" i="27"/>
  <c r="Y80" i="27"/>
  <c r="Y95" i="27"/>
  <c r="Y91" i="27"/>
  <c r="Y87" i="27"/>
  <c r="Y83" i="27"/>
  <c r="Y79" i="27"/>
  <c r="Y98" i="27"/>
  <c r="Y94" i="27"/>
  <c r="Y90" i="27"/>
  <c r="Y86" i="27"/>
  <c r="Y82" i="27"/>
  <c r="Y78" i="27"/>
  <c r="Y97" i="27"/>
  <c r="Y81" i="27"/>
  <c r="Y59" i="27"/>
  <c r="Y89" i="27"/>
  <c r="Y85" i="27"/>
  <c r="Y66" i="27"/>
  <c r="Y61" i="27"/>
  <c r="Y41" i="27"/>
  <c r="Y93" i="27"/>
  <c r="Y39" i="27"/>
  <c r="Y20" i="27"/>
  <c r="Y22" i="27"/>
  <c r="Y24" i="27"/>
  <c r="Y26" i="27"/>
  <c r="Y28" i="27"/>
  <c r="U38" i="27"/>
  <c r="AC38" i="27"/>
  <c r="U40" i="27"/>
  <c r="U44" i="27"/>
  <c r="S20" i="27"/>
  <c r="S22" i="27"/>
  <c r="S24" i="27"/>
  <c r="S26" i="27"/>
  <c r="Y29" i="27"/>
  <c r="U49" i="27"/>
  <c r="T20" i="27"/>
  <c r="Y40" i="27"/>
  <c r="U98" i="27"/>
  <c r="U94" i="27"/>
  <c r="U90" i="27"/>
  <c r="U86" i="27"/>
  <c r="U82" i="27"/>
  <c r="U78" i="27"/>
  <c r="U97" i="27"/>
  <c r="U93" i="27"/>
  <c r="U89" i="27"/>
  <c r="U85" i="27"/>
  <c r="U81" i="27"/>
  <c r="U77" i="27"/>
  <c r="U96" i="27"/>
  <c r="U92" i="27"/>
  <c r="U88" i="27"/>
  <c r="U84" i="27"/>
  <c r="U80" i="27"/>
  <c r="U75" i="27"/>
  <c r="U71" i="27"/>
  <c r="U74" i="27"/>
  <c r="U70" i="27"/>
  <c r="U73" i="27"/>
  <c r="U69" i="27"/>
  <c r="U66" i="27"/>
  <c r="U62" i="27"/>
  <c r="U87" i="27"/>
  <c r="U65" i="27"/>
  <c r="U61" i="27"/>
  <c r="U57" i="27"/>
  <c r="U95" i="27"/>
  <c r="U79" i="27"/>
  <c r="U64" i="27"/>
  <c r="U76" i="27"/>
  <c r="U54" i="27"/>
  <c r="U50" i="27"/>
  <c r="U67" i="27"/>
  <c r="U58" i="27"/>
  <c r="U55" i="27"/>
  <c r="U51" i="27"/>
  <c r="U47" i="27"/>
  <c r="U43" i="27"/>
  <c r="U39" i="27"/>
  <c r="U63" i="27"/>
  <c r="U52" i="27"/>
  <c r="U48" i="27"/>
  <c r="U91" i="27"/>
  <c r="U83" i="27"/>
  <c r="U56" i="27"/>
  <c r="U72" i="27"/>
  <c r="U68" i="27"/>
  <c r="U60" i="27"/>
  <c r="U59" i="27"/>
  <c r="U45" i="27"/>
  <c r="U41" i="27"/>
  <c r="AC98" i="27"/>
  <c r="AC94" i="27"/>
  <c r="AC90" i="27"/>
  <c r="AC86" i="27"/>
  <c r="AC82" i="27"/>
  <c r="AC78" i="27"/>
  <c r="AC97" i="27"/>
  <c r="AC93" i="27"/>
  <c r="AC89" i="27"/>
  <c r="AC85" i="27"/>
  <c r="AC81" i="27"/>
  <c r="AC77" i="27"/>
  <c r="AC96" i="27"/>
  <c r="AC92" i="27"/>
  <c r="AC88" i="27"/>
  <c r="AC84" i="27"/>
  <c r="AC80" i="27"/>
  <c r="AC75" i="27"/>
  <c r="AC71" i="27"/>
  <c r="AC67" i="27"/>
  <c r="AC95" i="27"/>
  <c r="AC91" i="27"/>
  <c r="AC87" i="27"/>
  <c r="AC83" i="27"/>
  <c r="AC79" i="27"/>
  <c r="AC74" i="27"/>
  <c r="AC70" i="27"/>
  <c r="AC73" i="27"/>
  <c r="AC69" i="27"/>
  <c r="AC76" i="27"/>
  <c r="AC72" i="27"/>
  <c r="AC66" i="27"/>
  <c r="AC62" i="27"/>
  <c r="AC65" i="27"/>
  <c r="AC61" i="27"/>
  <c r="AC68" i="27"/>
  <c r="AC58" i="27"/>
  <c r="AC63" i="27"/>
  <c r="AC60" i="27"/>
  <c r="AC59" i="27"/>
  <c r="AC39" i="27"/>
  <c r="AC64" i="27"/>
  <c r="AC41" i="27"/>
  <c r="Y19" i="27"/>
  <c r="Y21" i="27"/>
  <c r="Y23" i="27"/>
  <c r="Y25" i="27"/>
  <c r="Y27" i="27"/>
  <c r="Y30" i="27"/>
  <c r="Y38" i="27"/>
  <c r="U42" i="27"/>
  <c r="U46" i="27"/>
  <c r="AA78" i="26"/>
  <c r="AA98" i="26"/>
  <c r="AA40" i="26"/>
  <c r="E39" i="26"/>
  <c r="E40" i="26"/>
  <c r="E41" i="26"/>
  <c r="V38" i="26"/>
  <c r="E19" i="26"/>
  <c r="E20" i="26"/>
  <c r="E21" i="26"/>
  <c r="E22" i="26"/>
  <c r="E23" i="26"/>
  <c r="E24" i="26"/>
  <c r="E25" i="26"/>
  <c r="E26" i="26"/>
  <c r="E27" i="26"/>
  <c r="E28" i="26"/>
  <c r="E29" i="26"/>
  <c r="E30" i="26"/>
  <c r="E31" i="26"/>
  <c r="M19" i="26"/>
  <c r="M20" i="26"/>
  <c r="M21" i="26"/>
  <c r="M22" i="26"/>
  <c r="W22" i="26"/>
  <c r="J19" i="26"/>
  <c r="J20" i="26"/>
  <c r="AA20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Y57" i="26"/>
  <c r="AB38" i="26"/>
  <c r="K59" i="26"/>
  <c r="Z21" i="26"/>
  <c r="N39" i="26"/>
  <c r="K20" i="26"/>
  <c r="AB20" i="26"/>
  <c r="Z23" i="26"/>
  <c r="W26" i="26"/>
  <c r="AA39" i="26"/>
  <c r="D42" i="26"/>
  <c r="D43" i="26"/>
  <c r="D44" i="26"/>
  <c r="D45" i="26"/>
  <c r="U41" i="26"/>
  <c r="J79" i="26"/>
  <c r="N79" i="26"/>
  <c r="V39" i="26"/>
  <c r="U92" i="26"/>
  <c r="M44" i="26"/>
  <c r="M45" i="26"/>
  <c r="M46" i="26"/>
  <c r="M47" i="26"/>
  <c r="M48" i="26"/>
  <c r="M49" i="26"/>
  <c r="M50" i="26"/>
  <c r="M51" i="26"/>
  <c r="M52" i="26"/>
  <c r="M53" i="26"/>
  <c r="M54" i="26"/>
  <c r="M55" i="26"/>
  <c r="M56" i="26"/>
  <c r="M57" i="26"/>
  <c r="Y29" i="26"/>
  <c r="H30" i="26"/>
  <c r="H31" i="26"/>
  <c r="D30" i="26"/>
  <c r="D31" i="26"/>
  <c r="U29" i="26"/>
  <c r="Z96" i="26"/>
  <c r="Z92" i="26"/>
  <c r="Z88" i="26"/>
  <c r="Z84" i="26"/>
  <c r="Z80" i="26"/>
  <c r="Z95" i="26"/>
  <c r="Z91" i="26"/>
  <c r="Z87" i="26"/>
  <c r="Z83" i="26"/>
  <c r="Z79" i="26"/>
  <c r="Z97" i="26"/>
  <c r="Z93" i="26"/>
  <c r="Z89" i="26"/>
  <c r="Z85" i="26"/>
  <c r="Z77" i="26"/>
  <c r="Z74" i="26"/>
  <c r="Z70" i="26"/>
  <c r="Z78" i="26"/>
  <c r="Z76" i="26"/>
  <c r="Z72" i="26"/>
  <c r="Z68" i="26"/>
  <c r="Z64" i="26"/>
  <c r="Z60" i="26"/>
  <c r="Z56" i="26"/>
  <c r="Z98" i="26"/>
  <c r="Z75" i="26"/>
  <c r="Z69" i="26"/>
  <c r="Z63" i="26"/>
  <c r="Z59" i="26"/>
  <c r="Z55" i="26"/>
  <c r="Z51" i="26"/>
  <c r="Z47" i="26"/>
  <c r="Z81" i="26"/>
  <c r="Z53" i="26"/>
  <c r="Z49" i="26"/>
  <c r="Z71" i="26"/>
  <c r="Z65" i="26"/>
  <c r="Z61" i="26"/>
  <c r="Z58" i="26"/>
  <c r="Z46" i="26"/>
  <c r="Z45" i="26"/>
  <c r="Z94" i="26"/>
  <c r="Z73" i="26"/>
  <c r="Z44" i="26"/>
  <c r="Z40" i="26"/>
  <c r="Z42" i="26"/>
  <c r="Z38" i="26"/>
  <c r="Z34" i="26"/>
  <c r="Z82" i="26"/>
  <c r="Z39" i="26"/>
  <c r="Z36" i="26"/>
  <c r="Z32" i="26"/>
  <c r="Z28" i="26"/>
  <c r="Z26" i="26"/>
  <c r="Z24" i="26"/>
  <c r="Z22" i="26"/>
  <c r="Z20" i="26"/>
  <c r="Z86" i="26"/>
  <c r="Z41" i="26"/>
  <c r="Z37" i="26"/>
  <c r="Z31" i="26"/>
  <c r="Z62" i="26"/>
  <c r="Z57" i="26"/>
  <c r="Z54" i="26"/>
  <c r="Z50" i="26"/>
  <c r="Z43" i="26"/>
  <c r="Z52" i="26"/>
  <c r="Z48" i="26"/>
  <c r="Z90" i="26"/>
  <c r="Z67" i="26"/>
  <c r="Z35" i="26"/>
  <c r="Z33" i="26"/>
  <c r="Z29" i="26"/>
  <c r="S25" i="26"/>
  <c r="Z30" i="26"/>
  <c r="S26" i="26"/>
  <c r="S24" i="26"/>
  <c r="S22" i="26"/>
  <c r="S20" i="26"/>
  <c r="AC98" i="26"/>
  <c r="AC94" i="26"/>
  <c r="AC90" i="26"/>
  <c r="AC86" i="26"/>
  <c r="AC82" i="26"/>
  <c r="AC78" i="26"/>
  <c r="AC97" i="26"/>
  <c r="AC93" i="26"/>
  <c r="AC89" i="26"/>
  <c r="AC85" i="26"/>
  <c r="AC81" i="26"/>
  <c r="AC73" i="26"/>
  <c r="AC69" i="26"/>
  <c r="AC95" i="26"/>
  <c r="AC91" i="26"/>
  <c r="AC87" i="26"/>
  <c r="AC76" i="26"/>
  <c r="AC72" i="26"/>
  <c r="AC68" i="26"/>
  <c r="AC80" i="26"/>
  <c r="AC74" i="26"/>
  <c r="AC70" i="26"/>
  <c r="AC79" i="26"/>
  <c r="AC75" i="26"/>
  <c r="AC71" i="26"/>
  <c r="AC67" i="26"/>
  <c r="AC63" i="26"/>
  <c r="AC59" i="26"/>
  <c r="AC65" i="26"/>
  <c r="AC61" i="26"/>
  <c r="AC57" i="26"/>
  <c r="AC64" i="26"/>
  <c r="AC60" i="26"/>
  <c r="AC84" i="26"/>
  <c r="AC83" i="26"/>
  <c r="AC54" i="26"/>
  <c r="AC50" i="26"/>
  <c r="AC46" i="26"/>
  <c r="AC96" i="26"/>
  <c r="AC92" i="26"/>
  <c r="AC77" i="26"/>
  <c r="AC55" i="26"/>
  <c r="AC51" i="26"/>
  <c r="AC47" i="26"/>
  <c r="AC62" i="26"/>
  <c r="AC43" i="26"/>
  <c r="AC39" i="26"/>
  <c r="AC35" i="26"/>
  <c r="AC56" i="26"/>
  <c r="AC45" i="26"/>
  <c r="AC58" i="26"/>
  <c r="AC44" i="26"/>
  <c r="AC40" i="26"/>
  <c r="AC36" i="26"/>
  <c r="AC41" i="26"/>
  <c r="AC37" i="26"/>
  <c r="AC66" i="26"/>
  <c r="AC38" i="26"/>
  <c r="AC34" i="26"/>
  <c r="AC30" i="26"/>
  <c r="AC27" i="26"/>
  <c r="AC25" i="26"/>
  <c r="AC23" i="26"/>
  <c r="AC21" i="26"/>
  <c r="AC19" i="26"/>
  <c r="AC88" i="26"/>
  <c r="AC33" i="26"/>
  <c r="AC42" i="26"/>
  <c r="AC32" i="26"/>
  <c r="AC28" i="26"/>
  <c r="AC26" i="26"/>
  <c r="AC24" i="26"/>
  <c r="AC22" i="26"/>
  <c r="AC20" i="26"/>
  <c r="AC52" i="26"/>
  <c r="AC48" i="26"/>
  <c r="AC31" i="26"/>
  <c r="Z25" i="26"/>
  <c r="AC29" i="26"/>
  <c r="AC49" i="26"/>
  <c r="S21" i="26"/>
  <c r="E42" i="26"/>
  <c r="E43" i="26"/>
  <c r="V41" i="26"/>
  <c r="O20" i="26"/>
  <c r="AC53" i="26"/>
  <c r="S23" i="26"/>
  <c r="W24" i="26"/>
  <c r="K40" i="26"/>
  <c r="AB39" i="26"/>
  <c r="V29" i="26"/>
  <c r="S19" i="26"/>
  <c r="W20" i="26"/>
  <c r="S27" i="26"/>
  <c r="J21" i="26"/>
  <c r="N20" i="26"/>
  <c r="Y43" i="26"/>
  <c r="Z19" i="26"/>
  <c r="V26" i="26"/>
  <c r="Z27" i="26"/>
  <c r="Z66" i="26"/>
  <c r="W21" i="26"/>
  <c r="W23" i="26"/>
  <c r="W25" i="26"/>
  <c r="W27" i="26"/>
  <c r="AD80" i="26"/>
  <c r="X19" i="26"/>
  <c r="T20" i="26"/>
  <c r="T22" i="26"/>
  <c r="T24" i="26"/>
  <c r="T26" i="26"/>
  <c r="V71" i="26"/>
  <c r="T19" i="26"/>
  <c r="T25" i="26"/>
  <c r="W19" i="26"/>
  <c r="Y96" i="26"/>
  <c r="Y92" i="26"/>
  <c r="Y88" i="26"/>
  <c r="Y84" i="26"/>
  <c r="Y80" i="26"/>
  <c r="Y95" i="26"/>
  <c r="Y91" i="26"/>
  <c r="Y87" i="26"/>
  <c r="Y98" i="26"/>
  <c r="Y75" i="26"/>
  <c r="Y71" i="26"/>
  <c r="Y67" i="26"/>
  <c r="Y97" i="26"/>
  <c r="Y93" i="26"/>
  <c r="Y89" i="26"/>
  <c r="Y85" i="26"/>
  <c r="Y79" i="26"/>
  <c r="Y77" i="26"/>
  <c r="Y74" i="26"/>
  <c r="Y70" i="26"/>
  <c r="Y94" i="26"/>
  <c r="Y90" i="26"/>
  <c r="Y86" i="26"/>
  <c r="Y83" i="26"/>
  <c r="Y76" i="26"/>
  <c r="Y72" i="26"/>
  <c r="Y68" i="26"/>
  <c r="Y81" i="26"/>
  <c r="Y78" i="26"/>
  <c r="Y65" i="26"/>
  <c r="Y61" i="26"/>
  <c r="Y82" i="26"/>
  <c r="Y63" i="26"/>
  <c r="Y59" i="26"/>
  <c r="Y73" i="26"/>
  <c r="Y69" i="26"/>
  <c r="Y66" i="26"/>
  <c r="Y62" i="26"/>
  <c r="Y58" i="26"/>
  <c r="Y64" i="26"/>
  <c r="Y60" i="26"/>
  <c r="Y41" i="26"/>
  <c r="Y38" i="26"/>
  <c r="Y19" i="26"/>
  <c r="U20" i="26"/>
  <c r="Y21" i="26"/>
  <c r="U22" i="26"/>
  <c r="Y23" i="26"/>
  <c r="U24" i="26"/>
  <c r="Y25" i="26"/>
  <c r="U26" i="26"/>
  <c r="Y27" i="26"/>
  <c r="U28" i="26"/>
  <c r="AA38" i="26"/>
  <c r="O40" i="26"/>
  <c r="T23" i="26"/>
  <c r="T27" i="26"/>
  <c r="U98" i="26"/>
  <c r="U94" i="26"/>
  <c r="U90" i="26"/>
  <c r="U86" i="26"/>
  <c r="U82" i="26"/>
  <c r="U78" i="26"/>
  <c r="U97" i="26"/>
  <c r="U93" i="26"/>
  <c r="U89" i="26"/>
  <c r="U85" i="26"/>
  <c r="U73" i="26"/>
  <c r="U69" i="26"/>
  <c r="U83" i="26"/>
  <c r="U76" i="26"/>
  <c r="U72" i="26"/>
  <c r="U68" i="26"/>
  <c r="U95" i="26"/>
  <c r="U91" i="26"/>
  <c r="U87" i="26"/>
  <c r="U74" i="26"/>
  <c r="U70" i="26"/>
  <c r="U63" i="26"/>
  <c r="U59" i="26"/>
  <c r="U81" i="26"/>
  <c r="U77" i="26"/>
  <c r="U80" i="26"/>
  <c r="U75" i="26"/>
  <c r="U71" i="26"/>
  <c r="U67" i="26"/>
  <c r="U65" i="26"/>
  <c r="U61" i="26"/>
  <c r="U64" i="26"/>
  <c r="U60" i="26"/>
  <c r="U88" i="26"/>
  <c r="U58" i="26"/>
  <c r="U84" i="26"/>
  <c r="U96" i="26"/>
  <c r="U66" i="26"/>
  <c r="U62" i="26"/>
  <c r="U39" i="26"/>
  <c r="U79" i="26"/>
  <c r="U40" i="26"/>
  <c r="U19" i="26"/>
  <c r="Y20" i="26"/>
  <c r="U21" i="26"/>
  <c r="Y22" i="26"/>
  <c r="U23" i="26"/>
  <c r="Y24" i="26"/>
  <c r="U25" i="26"/>
  <c r="Y26" i="26"/>
  <c r="U27" i="26"/>
  <c r="Y28" i="26"/>
  <c r="Y39" i="26"/>
  <c r="AD90" i="26"/>
  <c r="AD78" i="26"/>
  <c r="AD69" i="26"/>
  <c r="AD42" i="26"/>
  <c r="T21" i="26"/>
  <c r="V98" i="26"/>
  <c r="V94" i="26"/>
  <c r="V90" i="26"/>
  <c r="V86" i="26"/>
  <c r="V82" i="26"/>
  <c r="V97" i="26"/>
  <c r="V93" i="26"/>
  <c r="V89" i="26"/>
  <c r="V85" i="26"/>
  <c r="V81" i="26"/>
  <c r="V77" i="26"/>
  <c r="V83" i="26"/>
  <c r="V76" i="26"/>
  <c r="V72" i="26"/>
  <c r="V68" i="26"/>
  <c r="V96" i="26"/>
  <c r="V92" i="26"/>
  <c r="V88" i="26"/>
  <c r="V84" i="26"/>
  <c r="V80" i="26"/>
  <c r="V78" i="26"/>
  <c r="V73" i="26"/>
  <c r="V69" i="26"/>
  <c r="V66" i="26"/>
  <c r="V62" i="26"/>
  <c r="V58" i="26"/>
  <c r="V95" i="26"/>
  <c r="V91" i="26"/>
  <c r="V87" i="26"/>
  <c r="V74" i="26"/>
  <c r="V70" i="26"/>
  <c r="V65" i="26"/>
  <c r="V61" i="26"/>
  <c r="V75" i="26"/>
  <c r="V67" i="26"/>
  <c r="V79" i="26"/>
  <c r="V64" i="26"/>
  <c r="V59" i="26"/>
  <c r="V63" i="26"/>
  <c r="V40" i="26"/>
  <c r="V60" i="26"/>
  <c r="V19" i="26"/>
  <c r="V21" i="26"/>
  <c r="V23" i="26"/>
  <c r="V27" i="26"/>
  <c r="U38" i="26"/>
  <c r="J41" i="26"/>
  <c r="J59" i="26"/>
  <c r="AA58" i="26"/>
  <c r="O60" i="26"/>
  <c r="AA79" i="26"/>
  <c r="J80" i="26"/>
  <c r="N59" i="26"/>
  <c r="AB78" i="26"/>
  <c r="K79" i="26"/>
  <c r="O81" i="26"/>
  <c r="Y58" i="13"/>
  <c r="D38" i="13"/>
  <c r="E38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I18" i="13"/>
  <c r="I19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32" i="13"/>
  <c r="I33" i="13"/>
  <c r="I34" i="13"/>
  <c r="I35" i="13"/>
  <c r="I36" i="13"/>
  <c r="I37" i="13"/>
  <c r="V22" i="26"/>
  <c r="V55" i="27"/>
  <c r="Y44" i="26"/>
  <c r="CE59" i="27"/>
  <c r="CI62" i="26"/>
  <c r="CI85" i="26"/>
  <c r="CF67" i="26"/>
  <c r="CH85" i="26"/>
  <c r="CE50" i="26"/>
  <c r="CE51" i="26"/>
  <c r="CH61" i="27"/>
  <c r="CE78" i="27"/>
  <c r="CI66" i="26"/>
  <c r="CI89" i="26"/>
  <c r="CF71" i="26"/>
  <c r="CH88" i="26"/>
  <c r="CE57" i="26"/>
  <c r="CE69" i="26"/>
  <c r="CH80" i="27"/>
  <c r="CE58" i="27"/>
  <c r="CF49" i="27"/>
  <c r="CI74" i="26"/>
  <c r="CI79" i="26"/>
  <c r="CF82" i="26"/>
  <c r="CF68" i="26"/>
  <c r="CF97" i="26"/>
  <c r="CH63" i="26"/>
  <c r="CH87" i="26"/>
  <c r="CE46" i="26"/>
  <c r="CE85" i="26"/>
  <c r="CE88" i="26"/>
  <c r="CE64" i="26"/>
  <c r="CE91" i="26"/>
  <c r="CE29" i="27"/>
  <c r="CH71" i="27"/>
  <c r="CH79" i="27"/>
  <c r="CE74" i="27"/>
  <c r="CE98" i="27"/>
  <c r="CF55" i="27"/>
  <c r="CF56" i="27"/>
  <c r="CF96" i="27"/>
  <c r="CF48" i="26"/>
  <c r="CF29" i="26"/>
  <c r="CF31" i="26"/>
  <c r="CI63" i="26"/>
  <c r="CI87" i="26"/>
  <c r="CI78" i="26"/>
  <c r="CI67" i="26"/>
  <c r="CI96" i="26"/>
  <c r="CF30" i="26"/>
  <c r="CF95" i="26"/>
  <c r="CF59" i="26"/>
  <c r="CF69" i="26"/>
  <c r="CF72" i="26"/>
  <c r="CF92" i="26"/>
  <c r="CH66" i="26"/>
  <c r="CH70" i="26"/>
  <c r="CH79" i="26"/>
  <c r="CH78" i="26"/>
  <c r="CH91" i="26"/>
  <c r="CE63" i="26"/>
  <c r="CE97" i="26"/>
  <c r="CE44" i="26"/>
  <c r="CE89" i="26"/>
  <c r="CE65" i="26"/>
  <c r="CE67" i="26"/>
  <c r="CE86" i="26"/>
  <c r="CE95" i="26"/>
  <c r="CH57" i="26"/>
  <c r="CH58" i="27"/>
  <c r="CH74" i="27"/>
  <c r="CH83" i="27"/>
  <c r="CE67" i="27"/>
  <c r="CE93" i="27"/>
  <c r="CE79" i="27"/>
  <c r="CF31" i="27"/>
  <c r="CF46" i="27"/>
  <c r="CF68" i="27"/>
  <c r="CF87" i="27"/>
  <c r="CF81" i="27"/>
  <c r="CI72" i="27"/>
  <c r="CI87" i="27"/>
  <c r="CE37" i="27"/>
  <c r="CH86" i="27"/>
  <c r="CI75" i="26"/>
  <c r="CH67" i="26"/>
  <c r="CE53" i="26"/>
  <c r="CE75" i="26"/>
  <c r="CH63" i="27"/>
  <c r="CE87" i="27"/>
  <c r="CF43" i="27"/>
  <c r="CF89" i="27"/>
  <c r="CI81" i="27"/>
  <c r="CF61" i="26"/>
  <c r="CI40" i="26"/>
  <c r="CF44" i="26"/>
  <c r="CI90" i="26"/>
  <c r="CF78" i="26"/>
  <c r="CF81" i="26"/>
  <c r="CE30" i="26"/>
  <c r="CE62" i="26"/>
  <c r="CE43" i="27"/>
  <c r="CE72" i="27"/>
  <c r="CE91" i="27"/>
  <c r="CF30" i="27"/>
  <c r="CF80" i="27"/>
  <c r="CE30" i="27"/>
  <c r="CH38" i="26"/>
  <c r="CI58" i="26"/>
  <c r="CI76" i="26"/>
  <c r="CI92" i="26"/>
  <c r="CF65" i="26"/>
  <c r="CF66" i="26"/>
  <c r="CF88" i="26"/>
  <c r="CH65" i="26"/>
  <c r="CH73" i="26"/>
  <c r="CI45" i="26"/>
  <c r="CE40" i="26"/>
  <c r="CE82" i="26"/>
  <c r="CH39" i="26"/>
  <c r="CH64" i="27"/>
  <c r="CE28" i="27"/>
  <c r="CE63" i="27"/>
  <c r="CE89" i="27"/>
  <c r="CF42" i="27"/>
  <c r="CI43" i="27"/>
  <c r="CI58" i="27"/>
  <c r="CI65" i="27"/>
  <c r="CI60" i="27"/>
  <c r="CI96" i="27"/>
  <c r="CI42" i="26"/>
  <c r="CF74" i="26"/>
  <c r="CI73" i="26"/>
  <c r="CI69" i="26"/>
  <c r="CI91" i="26"/>
  <c r="CI83" i="26"/>
  <c r="CI71" i="26"/>
  <c r="CI81" i="26"/>
  <c r="CF38" i="26"/>
  <c r="CF63" i="26"/>
  <c r="CF73" i="26"/>
  <c r="CF76" i="26"/>
  <c r="CF96" i="26"/>
  <c r="CH64" i="26"/>
  <c r="CH71" i="26"/>
  <c r="CH81" i="26"/>
  <c r="CH82" i="26"/>
  <c r="CH95" i="26"/>
  <c r="CF32" i="26"/>
  <c r="CE29" i="26"/>
  <c r="CE43" i="26"/>
  <c r="CE49" i="26"/>
  <c r="CE72" i="26"/>
  <c r="CE47" i="26"/>
  <c r="CE80" i="26"/>
  <c r="CE71" i="26"/>
  <c r="CE90" i="26"/>
  <c r="CE54" i="26"/>
  <c r="CE77" i="27"/>
  <c r="CH69" i="27"/>
  <c r="CH60" i="27"/>
  <c r="CE61" i="27"/>
  <c r="CE69" i="27"/>
  <c r="CE80" i="27"/>
  <c r="CE31" i="27"/>
  <c r="CH70" i="27"/>
  <c r="CF29" i="27"/>
  <c r="CF39" i="27"/>
  <c r="CF48" i="27"/>
  <c r="CF78" i="27"/>
  <c r="CF85" i="27"/>
  <c r="CI67" i="27"/>
  <c r="CI94" i="27"/>
  <c r="CI77" i="27"/>
  <c r="CE45" i="27"/>
  <c r="CH38" i="27"/>
  <c r="CH97" i="27"/>
  <c r="CH68" i="26"/>
  <c r="CI95" i="26"/>
  <c r="CH84" i="26"/>
  <c r="CE48" i="26"/>
  <c r="CE94" i="26"/>
  <c r="CH82" i="27"/>
  <c r="CE84" i="27"/>
  <c r="CF41" i="27"/>
  <c r="CF82" i="27"/>
  <c r="CI98" i="26"/>
  <c r="CF64" i="26"/>
  <c r="CH72" i="26"/>
  <c r="CH90" i="26"/>
  <c r="CE52" i="26"/>
  <c r="CE98" i="26"/>
  <c r="CH39" i="27"/>
  <c r="CF86" i="27"/>
  <c r="CI74" i="27"/>
  <c r="CE38" i="27"/>
  <c r="CF41" i="26"/>
  <c r="CI39" i="26"/>
  <c r="CI65" i="26"/>
  <c r="CI80" i="26"/>
  <c r="CF79" i="26"/>
  <c r="CF90" i="26"/>
  <c r="CH93" i="26"/>
  <c r="CE42" i="26"/>
  <c r="CE59" i="26"/>
  <c r="CE77" i="26"/>
  <c r="CE79" i="26"/>
  <c r="CH65" i="27"/>
  <c r="CH84" i="27"/>
  <c r="CE42" i="27"/>
  <c r="CE92" i="27"/>
  <c r="CE86" i="27"/>
  <c r="CF53" i="27"/>
  <c r="CI45" i="27"/>
  <c r="CH60" i="26"/>
  <c r="CI38" i="26"/>
  <c r="CI43" i="26"/>
  <c r="CI64" i="26"/>
  <c r="CI68" i="26"/>
  <c r="CI82" i="26"/>
  <c r="CI84" i="26"/>
  <c r="CI97" i="26"/>
  <c r="CF39" i="26"/>
  <c r="CF91" i="26"/>
  <c r="CF58" i="26"/>
  <c r="CF98" i="26"/>
  <c r="CF94" i="26"/>
  <c r="CF89" i="26"/>
  <c r="CH58" i="26"/>
  <c r="CH96" i="26"/>
  <c r="CH97" i="26"/>
  <c r="CH98" i="26"/>
  <c r="CE38" i="26"/>
  <c r="CE41" i="26"/>
  <c r="CE78" i="26"/>
  <c r="CE68" i="26"/>
  <c r="CE92" i="26"/>
  <c r="CE56" i="26"/>
  <c r="CE70" i="26"/>
  <c r="CE83" i="26"/>
  <c r="CH74" i="26"/>
  <c r="CF57" i="26"/>
  <c r="CE33" i="27"/>
  <c r="CH59" i="27"/>
  <c r="CH62" i="27"/>
  <c r="CH92" i="27"/>
  <c r="CE32" i="27"/>
  <c r="CE47" i="27"/>
  <c r="CE66" i="27"/>
  <c r="CE96" i="27"/>
  <c r="CE81" i="27"/>
  <c r="CE90" i="27"/>
  <c r="CF38" i="27"/>
  <c r="CF94" i="27"/>
  <c r="CF88" i="27"/>
  <c r="CF32" i="27"/>
  <c r="CF59" i="27"/>
  <c r="CI44" i="26"/>
  <c r="CI86" i="26"/>
  <c r="CF42" i="26"/>
  <c r="CF77" i="26"/>
  <c r="CH86" i="26"/>
  <c r="CE84" i="26"/>
  <c r="CE58" i="26"/>
  <c r="CE68" i="27"/>
  <c r="CF52" i="27"/>
  <c r="CH72" i="27"/>
  <c r="CH40" i="27"/>
  <c r="CI61" i="26"/>
  <c r="CF86" i="26"/>
  <c r="CH89" i="26"/>
  <c r="CE39" i="26"/>
  <c r="CE96" i="26"/>
  <c r="CE55" i="26"/>
  <c r="CH29" i="26"/>
  <c r="CH67" i="27"/>
  <c r="CE88" i="27"/>
  <c r="CF40" i="27"/>
  <c r="CF93" i="27"/>
  <c r="CH77" i="27"/>
  <c r="CF40" i="26"/>
  <c r="CI60" i="26"/>
  <c r="CI94" i="26"/>
  <c r="CI93" i="26"/>
  <c r="CF87" i="26"/>
  <c r="CF75" i="26"/>
  <c r="CF85" i="26"/>
  <c r="CH92" i="26"/>
  <c r="CH94" i="26"/>
  <c r="CH62" i="26"/>
  <c r="CE37" i="26"/>
  <c r="CE81" i="26"/>
  <c r="CE73" i="26"/>
  <c r="CH81" i="27"/>
  <c r="CE62" i="27"/>
  <c r="CE76" i="27"/>
  <c r="CE95" i="27"/>
  <c r="CF47" i="27"/>
  <c r="CE41" i="27"/>
  <c r="CF57" i="27"/>
  <c r="CH28" i="26"/>
  <c r="CI41" i="26"/>
  <c r="CI70" i="26"/>
  <c r="CI72" i="26"/>
  <c r="CI77" i="26"/>
  <c r="CI88" i="26"/>
  <c r="CF43" i="26"/>
  <c r="CF70" i="26"/>
  <c r="CF80" i="26"/>
  <c r="CF84" i="26"/>
  <c r="CF93" i="26"/>
  <c r="CH61" i="26"/>
  <c r="CH59" i="26"/>
  <c r="CH69" i="26"/>
  <c r="CH83" i="26"/>
  <c r="CE32" i="26"/>
  <c r="CE31" i="26"/>
  <c r="CE45" i="26"/>
  <c r="CE36" i="26"/>
  <c r="CE76" i="26"/>
  <c r="CE93" i="26"/>
  <c r="CE60" i="26"/>
  <c r="CE74" i="26"/>
  <c r="CE87" i="26"/>
  <c r="CH77" i="26"/>
  <c r="CF45" i="26"/>
  <c r="CI59" i="26"/>
  <c r="CH68" i="27"/>
  <c r="CH85" i="27"/>
  <c r="CH66" i="27"/>
  <c r="CH98" i="27"/>
  <c r="CE73" i="27"/>
  <c r="CE70" i="27"/>
  <c r="CE85" i="27"/>
  <c r="CE94" i="27"/>
  <c r="CF54" i="27"/>
  <c r="CF63" i="27"/>
  <c r="CF79" i="27"/>
  <c r="CF92" i="27"/>
  <c r="CI53" i="27"/>
  <c r="CI79" i="27"/>
  <c r="CF77" i="27"/>
  <c r="D22" i="27"/>
  <c r="D23" i="27"/>
  <c r="U23" i="27"/>
  <c r="X25" i="27"/>
  <c r="X22" i="27"/>
  <c r="X19" i="27"/>
  <c r="X26" i="27"/>
  <c r="X21" i="27"/>
  <c r="H47" i="27"/>
  <c r="H48" i="27"/>
  <c r="H49" i="27"/>
  <c r="H50" i="27"/>
  <c r="H51" i="27"/>
  <c r="H52" i="27"/>
  <c r="H53" i="27"/>
  <c r="H54" i="27"/>
  <c r="H55" i="27"/>
  <c r="H56" i="27"/>
  <c r="H57" i="27"/>
  <c r="Y57" i="27"/>
  <c r="Y44" i="27"/>
  <c r="Y45" i="27"/>
  <c r="AC43" i="27"/>
  <c r="AC20" i="27"/>
  <c r="Z54" i="27"/>
  <c r="Z51" i="27"/>
  <c r="Z52" i="27"/>
  <c r="Z43" i="27"/>
  <c r="Y65" i="27"/>
  <c r="Y64" i="27"/>
  <c r="Y69" i="27"/>
  <c r="Y60" i="27"/>
  <c r="Y63" i="27"/>
  <c r="Y67" i="27"/>
  <c r="Y62" i="27"/>
  <c r="Y49" i="27"/>
  <c r="Y33" i="27"/>
  <c r="Y32" i="27"/>
  <c r="Y43" i="27"/>
  <c r="Y68" i="27"/>
  <c r="Y34" i="27"/>
  <c r="U20" i="27"/>
  <c r="H71" i="27"/>
  <c r="Y70" i="27"/>
  <c r="T22" i="27"/>
  <c r="Z55" i="27"/>
  <c r="Z49" i="27"/>
  <c r="Z48" i="27"/>
  <c r="J35" i="27"/>
  <c r="M23" i="27"/>
  <c r="Z53" i="27"/>
  <c r="Z50" i="27"/>
  <c r="V56" i="27"/>
  <c r="K65" i="27"/>
  <c r="V21" i="27"/>
  <c r="K22" i="27"/>
  <c r="Z45" i="27"/>
  <c r="Z44" i="27"/>
  <c r="L45" i="27"/>
  <c r="AC44" i="27"/>
  <c r="J74" i="27"/>
  <c r="E23" i="27"/>
  <c r="V22" i="27"/>
  <c r="T23" i="27"/>
  <c r="AC21" i="27"/>
  <c r="L22" i="27"/>
  <c r="Z46" i="27"/>
  <c r="Z47" i="27"/>
  <c r="Z56" i="27"/>
  <c r="H36" i="27"/>
  <c r="Y35" i="27"/>
  <c r="Y46" i="26"/>
  <c r="X21" i="26"/>
  <c r="V28" i="26"/>
  <c r="AA19" i="26"/>
  <c r="Y40" i="26"/>
  <c r="E32" i="26"/>
  <c r="V31" i="26"/>
  <c r="Y48" i="26"/>
  <c r="M23" i="26"/>
  <c r="Y42" i="26"/>
  <c r="V25" i="26"/>
  <c r="Y45" i="26"/>
  <c r="V24" i="26"/>
  <c r="V20" i="26"/>
  <c r="AB59" i="26"/>
  <c r="K60" i="26"/>
  <c r="Y51" i="26"/>
  <c r="Y53" i="26"/>
  <c r="Y55" i="26"/>
  <c r="Y56" i="26"/>
  <c r="Y50" i="26"/>
  <c r="Y54" i="26"/>
  <c r="Y52" i="26"/>
  <c r="Y47" i="26"/>
  <c r="Y49" i="26"/>
  <c r="K21" i="26"/>
  <c r="AB21" i="26"/>
  <c r="U30" i="26"/>
  <c r="U43" i="26"/>
  <c r="N40" i="26"/>
  <c r="V42" i="26"/>
  <c r="V30" i="26"/>
  <c r="U42" i="26"/>
  <c r="U44" i="26"/>
  <c r="N80" i="26"/>
  <c r="D46" i="26"/>
  <c r="U45" i="26"/>
  <c r="AA41" i="26"/>
  <c r="J42" i="26"/>
  <c r="AB40" i="26"/>
  <c r="K41" i="26"/>
  <c r="E44" i="26"/>
  <c r="V43" i="26"/>
  <c r="N60" i="26"/>
  <c r="X22" i="26"/>
  <c r="D32" i="26"/>
  <c r="U31" i="26"/>
  <c r="J22" i="26"/>
  <c r="AA21" i="26"/>
  <c r="O21" i="26"/>
  <c r="AA80" i="26"/>
  <c r="J81" i="26"/>
  <c r="AB79" i="26"/>
  <c r="K80" i="26"/>
  <c r="O61" i="26"/>
  <c r="H32" i="26"/>
  <c r="Y31" i="26"/>
  <c r="Y30" i="26"/>
  <c r="J60" i="26"/>
  <c r="AA59" i="26"/>
  <c r="O82" i="26"/>
  <c r="O41" i="26"/>
  <c r="N21" i="26"/>
  <c r="E33" i="26"/>
  <c r="V32" i="26"/>
  <c r="V18" i="13"/>
  <c r="U18" i="13"/>
  <c r="E98" i="13"/>
  <c r="D98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D18" i="13"/>
  <c r="I98" i="13"/>
  <c r="H98" i="13"/>
  <c r="Y98" i="13"/>
  <c r="I78" i="13"/>
  <c r="H78" i="13"/>
  <c r="I59" i="13"/>
  <c r="H59" i="13"/>
  <c r="K22" i="26"/>
  <c r="H79" i="13"/>
  <c r="Y78" i="13"/>
  <c r="I79" i="13"/>
  <c r="Y56" i="27"/>
  <c r="Y55" i="27"/>
  <c r="Y51" i="27"/>
  <c r="D19" i="13"/>
  <c r="D20" i="13"/>
  <c r="CF52" i="26"/>
  <c r="CH54" i="26"/>
  <c r="CH46" i="26"/>
  <c r="CE35" i="27"/>
  <c r="CH90" i="27"/>
  <c r="CF54" i="26"/>
  <c r="CF36" i="27"/>
  <c r="CF70" i="27"/>
  <c r="CF72" i="27"/>
  <c r="CI28" i="27"/>
  <c r="CH44" i="26"/>
  <c r="CF46" i="26"/>
  <c r="CH41" i="26"/>
  <c r="CF66" i="27"/>
  <c r="CF73" i="27"/>
  <c r="CF64" i="27"/>
  <c r="CH88" i="27"/>
  <c r="CF55" i="26"/>
  <c r="CF69" i="27"/>
  <c r="CI29" i="27"/>
  <c r="CF53" i="26"/>
  <c r="CF51" i="26"/>
  <c r="CH31" i="26"/>
  <c r="CH49" i="26"/>
  <c r="CH32" i="26"/>
  <c r="CF62" i="27"/>
  <c r="CF74" i="27"/>
  <c r="CH89" i="27"/>
  <c r="CF56" i="26"/>
  <c r="CH53" i="26"/>
  <c r="CH48" i="26"/>
  <c r="CH40" i="26"/>
  <c r="CH87" i="27"/>
  <c r="CH93" i="27"/>
  <c r="CH94" i="27"/>
  <c r="CE49" i="27"/>
  <c r="CH43" i="26"/>
  <c r="CH50" i="26"/>
  <c r="CH75" i="27"/>
  <c r="CH95" i="27"/>
  <c r="CH76" i="26"/>
  <c r="CH91" i="27"/>
  <c r="CF76" i="27"/>
  <c r="CH33" i="26"/>
  <c r="CH55" i="26"/>
  <c r="CF50" i="26"/>
  <c r="CF49" i="26"/>
  <c r="CF60" i="27"/>
  <c r="CH96" i="27"/>
  <c r="CI35" i="27"/>
  <c r="CF33" i="26"/>
  <c r="CH42" i="26"/>
  <c r="CE46" i="27"/>
  <c r="CH45" i="26"/>
  <c r="CE48" i="27"/>
  <c r="CH56" i="26"/>
  <c r="CF33" i="27"/>
  <c r="CF71" i="27"/>
  <c r="CH75" i="26"/>
  <c r="CF37" i="26"/>
  <c r="CF34" i="26"/>
  <c r="CF47" i="26"/>
  <c r="CH30" i="26"/>
  <c r="CH41" i="27"/>
  <c r="CE36" i="27"/>
  <c r="CF61" i="27"/>
  <c r="CF67" i="27"/>
  <c r="CH73" i="27"/>
  <c r="CH76" i="27"/>
  <c r="CF35" i="27"/>
  <c r="D24" i="27"/>
  <c r="U24" i="27"/>
  <c r="Y54" i="27"/>
  <c r="U22" i="27"/>
  <c r="Y52" i="27"/>
  <c r="Y53" i="27"/>
  <c r="Y50" i="27"/>
  <c r="Y48" i="27"/>
  <c r="Y47" i="27"/>
  <c r="H72" i="27"/>
  <c r="Y71" i="27"/>
  <c r="K66" i="27"/>
  <c r="J75" i="27"/>
  <c r="K23" i="27"/>
  <c r="T24" i="27"/>
  <c r="H37" i="27"/>
  <c r="Y37" i="27"/>
  <c r="Y36" i="27"/>
  <c r="L23" i="27"/>
  <c r="AC22" i="27"/>
  <c r="L46" i="27"/>
  <c r="AC45" i="27"/>
  <c r="J36" i="27"/>
  <c r="M24" i="27"/>
  <c r="AD23" i="27"/>
  <c r="D25" i="27"/>
  <c r="E24" i="27"/>
  <c r="V23" i="27"/>
  <c r="M24" i="26"/>
  <c r="N41" i="26"/>
  <c r="N42" i="26"/>
  <c r="AB60" i="26"/>
  <c r="K61" i="26"/>
  <c r="N81" i="26"/>
  <c r="D47" i="26"/>
  <c r="U46" i="26"/>
  <c r="V33" i="26"/>
  <c r="E34" i="26"/>
  <c r="J82" i="26"/>
  <c r="AA81" i="26"/>
  <c r="N22" i="26"/>
  <c r="N61" i="26"/>
  <c r="O42" i="26"/>
  <c r="H33" i="26"/>
  <c r="Y32" i="26"/>
  <c r="K23" i="26"/>
  <c r="AB22" i="26"/>
  <c r="J43" i="26"/>
  <c r="AA42" i="26"/>
  <c r="O22" i="26"/>
  <c r="K42" i="26"/>
  <c r="AB41" i="26"/>
  <c r="AA60" i="26"/>
  <c r="J61" i="26"/>
  <c r="D33" i="26"/>
  <c r="U32" i="26"/>
  <c r="K81" i="26"/>
  <c r="AB80" i="26"/>
  <c r="J23" i="26"/>
  <c r="AA22" i="26"/>
  <c r="O62" i="26"/>
  <c r="X23" i="26"/>
  <c r="O83" i="26"/>
  <c r="E45" i="26"/>
  <c r="V44" i="26"/>
  <c r="I60" i="13"/>
  <c r="H60" i="13"/>
  <c r="Y59" i="13"/>
  <c r="Y19" i="13"/>
  <c r="V20" i="13"/>
  <c r="U95" i="13"/>
  <c r="U91" i="13"/>
  <c r="U87" i="13"/>
  <c r="U83" i="13"/>
  <c r="U79" i="13"/>
  <c r="U75" i="13"/>
  <c r="U71" i="13"/>
  <c r="U67" i="13"/>
  <c r="U63" i="13"/>
  <c r="U59" i="13"/>
  <c r="U55" i="13"/>
  <c r="U51" i="13"/>
  <c r="U47" i="13"/>
  <c r="U43" i="13"/>
  <c r="U39" i="13"/>
  <c r="V19" i="13"/>
  <c r="V95" i="13"/>
  <c r="V91" i="13"/>
  <c r="V87" i="13"/>
  <c r="V83" i="13"/>
  <c r="V79" i="13"/>
  <c r="V75" i="13"/>
  <c r="V71" i="13"/>
  <c r="V67" i="13"/>
  <c r="V63" i="13"/>
  <c r="V59" i="13"/>
  <c r="V55" i="13"/>
  <c r="V51" i="13"/>
  <c r="V47" i="13"/>
  <c r="V43" i="13"/>
  <c r="V39" i="13"/>
  <c r="V35" i="13"/>
  <c r="V31" i="13"/>
  <c r="V27" i="13"/>
  <c r="V23" i="13"/>
  <c r="U98" i="13"/>
  <c r="U94" i="13"/>
  <c r="U90" i="13"/>
  <c r="U86" i="13"/>
  <c r="U82" i="13"/>
  <c r="U78" i="13"/>
  <c r="U74" i="13"/>
  <c r="U70" i="13"/>
  <c r="U66" i="13"/>
  <c r="U62" i="13"/>
  <c r="U58" i="13"/>
  <c r="U54" i="13"/>
  <c r="U50" i="13"/>
  <c r="U46" i="13"/>
  <c r="U42" i="13"/>
  <c r="U38" i="13"/>
  <c r="V98" i="13"/>
  <c r="V94" i="13"/>
  <c r="V90" i="13"/>
  <c r="V86" i="13"/>
  <c r="V82" i="13"/>
  <c r="V78" i="13"/>
  <c r="V74" i="13"/>
  <c r="V70" i="13"/>
  <c r="V66" i="13"/>
  <c r="V62" i="13"/>
  <c r="V58" i="13"/>
  <c r="V54" i="13"/>
  <c r="V50" i="13"/>
  <c r="V46" i="13"/>
  <c r="V42" i="13"/>
  <c r="V38" i="13"/>
  <c r="V34" i="13"/>
  <c r="V30" i="13"/>
  <c r="V26" i="13"/>
  <c r="V22" i="13"/>
  <c r="U97" i="13"/>
  <c r="U93" i="13"/>
  <c r="U89" i="13"/>
  <c r="U85" i="13"/>
  <c r="U81" i="13"/>
  <c r="U77" i="13"/>
  <c r="U73" i="13"/>
  <c r="U69" i="13"/>
  <c r="U65" i="13"/>
  <c r="U61" i="13"/>
  <c r="U57" i="13"/>
  <c r="U53" i="13"/>
  <c r="U49" i="13"/>
  <c r="U45" i="13"/>
  <c r="U41" i="13"/>
  <c r="V97" i="13"/>
  <c r="V93" i="13"/>
  <c r="V89" i="13"/>
  <c r="V85" i="13"/>
  <c r="V81" i="13"/>
  <c r="V77" i="13"/>
  <c r="V73" i="13"/>
  <c r="V69" i="13"/>
  <c r="V65" i="13"/>
  <c r="V61" i="13"/>
  <c r="V57" i="13"/>
  <c r="V53" i="13"/>
  <c r="V49" i="13"/>
  <c r="V45" i="13"/>
  <c r="V41" i="13"/>
  <c r="V37" i="13"/>
  <c r="V33" i="13"/>
  <c r="V29" i="13"/>
  <c r="V25" i="13"/>
  <c r="V21" i="13"/>
  <c r="U96" i="13"/>
  <c r="U92" i="13"/>
  <c r="U88" i="13"/>
  <c r="U84" i="13"/>
  <c r="U80" i="13"/>
  <c r="U76" i="13"/>
  <c r="U72" i="13"/>
  <c r="U68" i="13"/>
  <c r="U64" i="13"/>
  <c r="U60" i="13"/>
  <c r="U56" i="13"/>
  <c r="U52" i="13"/>
  <c r="U48" i="13"/>
  <c r="U44" i="13"/>
  <c r="U40" i="13"/>
  <c r="V96" i="13"/>
  <c r="V92" i="13"/>
  <c r="V88" i="13"/>
  <c r="V84" i="13"/>
  <c r="V80" i="13"/>
  <c r="V76" i="13"/>
  <c r="V72" i="13"/>
  <c r="V68" i="13"/>
  <c r="V64" i="13"/>
  <c r="V60" i="13"/>
  <c r="V56" i="13"/>
  <c r="V52" i="13"/>
  <c r="V48" i="13"/>
  <c r="V44" i="13"/>
  <c r="V40" i="13"/>
  <c r="V36" i="13"/>
  <c r="V32" i="13"/>
  <c r="V28" i="13"/>
  <c r="V24" i="13"/>
  <c r="I80" i="13"/>
  <c r="U19" i="13"/>
  <c r="H80" i="13"/>
  <c r="Y79" i="13"/>
  <c r="D21" i="13"/>
  <c r="U20" i="13"/>
  <c r="CE51" i="27"/>
  <c r="CH42" i="27"/>
  <c r="CH34" i="26"/>
  <c r="CI47" i="26"/>
  <c r="H73" i="27"/>
  <c r="Y72" i="27"/>
  <c r="U25" i="27"/>
  <c r="D26" i="27"/>
  <c r="AC23" i="27"/>
  <c r="L24" i="27"/>
  <c r="M25" i="27"/>
  <c r="J76" i="27"/>
  <c r="J37" i="27"/>
  <c r="T25" i="27"/>
  <c r="E25" i="27"/>
  <c r="V24" i="27"/>
  <c r="AC46" i="27"/>
  <c r="L47" i="27"/>
  <c r="K24" i="27"/>
  <c r="K67" i="27"/>
  <c r="M25" i="26"/>
  <c r="K62" i="26"/>
  <c r="AB61" i="26"/>
  <c r="N43" i="26"/>
  <c r="D48" i="26"/>
  <c r="U47" i="26"/>
  <c r="N82" i="26"/>
  <c r="O43" i="26"/>
  <c r="J24" i="26"/>
  <c r="AA23" i="26"/>
  <c r="K43" i="26"/>
  <c r="AB42" i="26"/>
  <c r="H34" i="26"/>
  <c r="Y33" i="26"/>
  <c r="J83" i="26"/>
  <c r="AA82" i="26"/>
  <c r="O63" i="26"/>
  <c r="K82" i="26"/>
  <c r="AB81" i="26"/>
  <c r="O84" i="26"/>
  <c r="D34" i="26"/>
  <c r="U33" i="26"/>
  <c r="J44" i="26"/>
  <c r="AA43" i="26"/>
  <c r="N62" i="26"/>
  <c r="E46" i="26"/>
  <c r="V45" i="26"/>
  <c r="AA61" i="26"/>
  <c r="J62" i="26"/>
  <c r="E35" i="26"/>
  <c r="V34" i="26"/>
  <c r="O23" i="26"/>
  <c r="X24" i="26"/>
  <c r="AB23" i="26"/>
  <c r="K24" i="26"/>
  <c r="N23" i="26"/>
  <c r="H61" i="13"/>
  <c r="Y60" i="13"/>
  <c r="I61" i="13"/>
  <c r="Z60" i="13"/>
  <c r="Y20" i="13"/>
  <c r="Z20" i="13"/>
  <c r="AD18" i="13"/>
  <c r="AD79" i="13" s="1"/>
  <c r="H81" i="13"/>
  <c r="Y80" i="13"/>
  <c r="I81" i="13"/>
  <c r="Z80" i="13"/>
  <c r="D22" i="13"/>
  <c r="U21" i="13"/>
  <c r="CE52" i="27"/>
  <c r="CH43" i="27"/>
  <c r="CH35" i="26"/>
  <c r="H74" i="27"/>
  <c r="Y73" i="27"/>
  <c r="K25" i="27"/>
  <c r="L25" i="27"/>
  <c r="AC24" i="27"/>
  <c r="K68" i="27"/>
  <c r="M26" i="27"/>
  <c r="AD25" i="27"/>
  <c r="T26" i="27"/>
  <c r="L48" i="27"/>
  <c r="AC47" i="27"/>
  <c r="D27" i="27"/>
  <c r="U26" i="27"/>
  <c r="E26" i="27"/>
  <c r="V25" i="27"/>
  <c r="J77" i="27"/>
  <c r="M26" i="26"/>
  <c r="AD25" i="26"/>
  <c r="K63" i="26"/>
  <c r="AB62" i="26"/>
  <c r="D49" i="26"/>
  <c r="U48" i="26"/>
  <c r="N44" i="26"/>
  <c r="N83" i="26"/>
  <c r="AE82" i="26"/>
  <c r="E36" i="26"/>
  <c r="V35" i="26"/>
  <c r="N63" i="26"/>
  <c r="AB82" i="26"/>
  <c r="K83" i="26"/>
  <c r="AB43" i="26"/>
  <c r="K44" i="26"/>
  <c r="X25" i="26"/>
  <c r="J63" i="26"/>
  <c r="AA62" i="26"/>
  <c r="O64" i="26"/>
  <c r="AA44" i="26"/>
  <c r="J45" i="26"/>
  <c r="D35" i="26"/>
  <c r="U34" i="26"/>
  <c r="K25" i="26"/>
  <c r="AB24" i="26"/>
  <c r="O24" i="26"/>
  <c r="J25" i="26"/>
  <c r="AA24" i="26"/>
  <c r="N24" i="26"/>
  <c r="AA83" i="26"/>
  <c r="J84" i="26"/>
  <c r="E47" i="26"/>
  <c r="V46" i="26"/>
  <c r="O85" i="26"/>
  <c r="H35" i="26"/>
  <c r="Y34" i="26"/>
  <c r="O44" i="26"/>
  <c r="I62" i="13"/>
  <c r="Z61" i="13"/>
  <c r="H62" i="13"/>
  <c r="Y61" i="13"/>
  <c r="Z21" i="13"/>
  <c r="Y21" i="13"/>
  <c r="I82" i="13"/>
  <c r="Z81" i="13"/>
  <c r="H82" i="13"/>
  <c r="Y81" i="13"/>
  <c r="D23" i="13"/>
  <c r="U22" i="13"/>
  <c r="CH37" i="26"/>
  <c r="CH44" i="27"/>
  <c r="CI49" i="26"/>
  <c r="CE53" i="27"/>
  <c r="CH36" i="26"/>
  <c r="H75" i="27"/>
  <c r="Y74" i="27"/>
  <c r="D28" i="27"/>
  <c r="U27" i="27"/>
  <c r="M27" i="27"/>
  <c r="AD26" i="27"/>
  <c r="L49" i="27"/>
  <c r="AC48" i="27"/>
  <c r="K69" i="27"/>
  <c r="T27" i="27"/>
  <c r="AC25" i="27"/>
  <c r="L26" i="27"/>
  <c r="E27" i="27"/>
  <c r="V26" i="27"/>
  <c r="K26" i="27"/>
  <c r="M27" i="26"/>
  <c r="K64" i="26"/>
  <c r="AB63" i="26"/>
  <c r="AE83" i="26"/>
  <c r="N84" i="26"/>
  <c r="N45" i="26"/>
  <c r="D50" i="26"/>
  <c r="U49" i="26"/>
  <c r="AB83" i="26"/>
  <c r="K84" i="26"/>
  <c r="E48" i="26"/>
  <c r="V47" i="26"/>
  <c r="O25" i="26"/>
  <c r="J85" i="26"/>
  <c r="AA84" i="26"/>
  <c r="N64" i="26"/>
  <c r="AF64" i="26"/>
  <c r="O65" i="26"/>
  <c r="O45" i="26"/>
  <c r="AB25" i="26"/>
  <c r="K26" i="26"/>
  <c r="J64" i="26"/>
  <c r="AA63" i="26"/>
  <c r="H36" i="26"/>
  <c r="Y35" i="26"/>
  <c r="N25" i="26"/>
  <c r="D36" i="26"/>
  <c r="U35" i="26"/>
  <c r="E37" i="26"/>
  <c r="V37" i="26"/>
  <c r="V36" i="26"/>
  <c r="O86" i="26"/>
  <c r="J46" i="26"/>
  <c r="AA45" i="26"/>
  <c r="AB44" i="26"/>
  <c r="K45" i="26"/>
  <c r="X26" i="26"/>
  <c r="J26" i="26"/>
  <c r="AA25" i="26"/>
  <c r="H63" i="13"/>
  <c r="Y62" i="13"/>
  <c r="I63" i="13"/>
  <c r="Z62" i="13"/>
  <c r="Y22" i="13"/>
  <c r="Z22" i="13"/>
  <c r="C384" i="11"/>
  <c r="C383" i="11"/>
  <c r="C382" i="11"/>
  <c r="C381" i="11"/>
  <c r="C380" i="11"/>
  <c r="C379" i="11"/>
  <c r="C378" i="11"/>
  <c r="C377" i="11"/>
  <c r="C376" i="11"/>
  <c r="C375" i="11"/>
  <c r="C374" i="11"/>
  <c r="C373" i="11"/>
  <c r="C372" i="11"/>
  <c r="C371" i="11"/>
  <c r="C370" i="11"/>
  <c r="C369" i="11"/>
  <c r="C368" i="11"/>
  <c r="C367" i="11"/>
  <c r="C366" i="11"/>
  <c r="C365" i="11"/>
  <c r="C364" i="11"/>
  <c r="C363" i="11"/>
  <c r="C362" i="11"/>
  <c r="C361" i="11"/>
  <c r="C360" i="11"/>
  <c r="C359" i="11"/>
  <c r="C358" i="11"/>
  <c r="C357" i="11"/>
  <c r="C356" i="11"/>
  <c r="C355" i="11"/>
  <c r="C354" i="11"/>
  <c r="C353" i="11"/>
  <c r="C352" i="11"/>
  <c r="C351" i="11"/>
  <c r="C350" i="11"/>
  <c r="C349" i="11"/>
  <c r="C348" i="11"/>
  <c r="C347" i="11"/>
  <c r="C346" i="11"/>
  <c r="C345" i="11"/>
  <c r="C344" i="11"/>
  <c r="C343" i="11"/>
  <c r="C342" i="11"/>
  <c r="C341" i="11"/>
  <c r="C340" i="11"/>
  <c r="C339" i="11"/>
  <c r="C338" i="11"/>
  <c r="C337" i="11"/>
  <c r="C336" i="11"/>
  <c r="C335" i="11"/>
  <c r="C334" i="11"/>
  <c r="C333" i="11"/>
  <c r="C332" i="11"/>
  <c r="C331" i="11"/>
  <c r="C330" i="11"/>
  <c r="C329" i="11"/>
  <c r="C328" i="11"/>
  <c r="C327" i="11"/>
  <c r="C326" i="11"/>
  <c r="C325" i="11"/>
  <c r="C324" i="11"/>
  <c r="C323" i="11"/>
  <c r="C322" i="11"/>
  <c r="C321" i="11"/>
  <c r="C320" i="11"/>
  <c r="C319" i="11"/>
  <c r="C318" i="11"/>
  <c r="C317" i="11"/>
  <c r="C316" i="11"/>
  <c r="C315" i="11"/>
  <c r="C314" i="11"/>
  <c r="B313" i="11" s="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98" i="11"/>
  <c r="B97" i="11" s="1"/>
  <c r="H83" i="13"/>
  <c r="Y82" i="13"/>
  <c r="I83" i="13"/>
  <c r="Z82" i="13"/>
  <c r="D24" i="13"/>
  <c r="U23" i="13"/>
  <c r="CI50" i="26"/>
  <c r="CE54" i="27"/>
  <c r="CH45" i="27"/>
  <c r="H76" i="27"/>
  <c r="Y75" i="27"/>
  <c r="L50" i="27"/>
  <c r="AC49" i="27"/>
  <c r="L27" i="27"/>
  <c r="AC26" i="27"/>
  <c r="E28" i="27"/>
  <c r="V27" i="27"/>
  <c r="K27" i="27"/>
  <c r="M28" i="27"/>
  <c r="AD27" i="27"/>
  <c r="K70" i="27"/>
  <c r="D29" i="27"/>
  <c r="U28" i="27"/>
  <c r="M28" i="26"/>
  <c r="AB64" i="26"/>
  <c r="K65" i="26"/>
  <c r="N46" i="26"/>
  <c r="N85" i="26"/>
  <c r="D51" i="26"/>
  <c r="U50" i="26"/>
  <c r="X27" i="26"/>
  <c r="O87" i="26"/>
  <c r="K27" i="26"/>
  <c r="AB26" i="26"/>
  <c r="J86" i="26"/>
  <c r="AA85" i="26"/>
  <c r="O26" i="26"/>
  <c r="AF25" i="26"/>
  <c r="H37" i="26"/>
  <c r="Y37" i="26"/>
  <c r="Y36" i="26"/>
  <c r="K46" i="26"/>
  <c r="AB45" i="26"/>
  <c r="E49" i="26"/>
  <c r="V48" i="26"/>
  <c r="N65" i="26"/>
  <c r="AE64" i="26"/>
  <c r="K85" i="26"/>
  <c r="AB84" i="26"/>
  <c r="N26" i="26"/>
  <c r="O46" i="26"/>
  <c r="AF65" i="26"/>
  <c r="O66" i="26"/>
  <c r="AA64" i="26"/>
  <c r="J65" i="26"/>
  <c r="J27" i="26"/>
  <c r="AA26" i="26"/>
  <c r="J47" i="26"/>
  <c r="AA46" i="26"/>
  <c r="D37" i="26"/>
  <c r="U37" i="26"/>
  <c r="U36" i="26"/>
  <c r="I64" i="13"/>
  <c r="Z63" i="13"/>
  <c r="H64" i="13"/>
  <c r="Y63" i="13"/>
  <c r="Z23" i="13"/>
  <c r="Y23" i="13"/>
  <c r="I84" i="13"/>
  <c r="Z83" i="13"/>
  <c r="H84" i="13"/>
  <c r="Y83" i="13"/>
  <c r="D25" i="13"/>
  <c r="U24" i="13"/>
  <c r="CH46" i="27"/>
  <c r="CH28" i="27"/>
  <c r="CE55" i="27"/>
  <c r="CI51" i="26"/>
  <c r="H77" i="27"/>
  <c r="Y77" i="27"/>
  <c r="Y76" i="27"/>
  <c r="M29" i="27"/>
  <c r="AD28" i="27"/>
  <c r="E29" i="27"/>
  <c r="V28" i="27"/>
  <c r="D30" i="27"/>
  <c r="U29" i="27"/>
  <c r="L28" i="27"/>
  <c r="AC27" i="27"/>
  <c r="K71" i="27"/>
  <c r="K28" i="27"/>
  <c r="L51" i="27"/>
  <c r="AC50" i="27"/>
  <c r="M29" i="26"/>
  <c r="K66" i="26"/>
  <c r="AB65" i="26"/>
  <c r="D52" i="26"/>
  <c r="U51" i="26"/>
  <c r="N86" i="26"/>
  <c r="N47" i="26"/>
  <c r="AA86" i="26"/>
  <c r="J87" i="26"/>
  <c r="O67" i="26"/>
  <c r="K86" i="26"/>
  <c r="AB85" i="26"/>
  <c r="AB46" i="26"/>
  <c r="K47" i="26"/>
  <c r="AA47" i="26"/>
  <c r="J48" i="26"/>
  <c r="N66" i="26"/>
  <c r="AB27" i="26"/>
  <c r="K28" i="26"/>
  <c r="O47" i="26"/>
  <c r="O88" i="26"/>
  <c r="AA65" i="26"/>
  <c r="J66" i="26"/>
  <c r="J28" i="26"/>
  <c r="AA27" i="26"/>
  <c r="E50" i="26"/>
  <c r="V49" i="26"/>
  <c r="N27" i="26"/>
  <c r="O27" i="26"/>
  <c r="H65" i="13"/>
  <c r="Y64" i="13"/>
  <c r="I65" i="13"/>
  <c r="Z64" i="13"/>
  <c r="Z24" i="13"/>
  <c r="Y24" i="13"/>
  <c r="H85" i="13"/>
  <c r="Y84" i="13"/>
  <c r="I85" i="13"/>
  <c r="Z84" i="13"/>
  <c r="D26" i="13"/>
  <c r="U25" i="13"/>
  <c r="CI52" i="26"/>
  <c r="CH47" i="27"/>
  <c r="CE57" i="27"/>
  <c r="CI28" i="26"/>
  <c r="CH29" i="27"/>
  <c r="CE56" i="27"/>
  <c r="K72" i="27"/>
  <c r="L29" i="27"/>
  <c r="AC28" i="27"/>
  <c r="L52" i="27"/>
  <c r="AC51" i="27"/>
  <c r="D31" i="27"/>
  <c r="U30" i="27"/>
  <c r="K29" i="27"/>
  <c r="E30" i="27"/>
  <c r="V29" i="27"/>
  <c r="M30" i="27"/>
  <c r="AD29" i="27"/>
  <c r="M30" i="26"/>
  <c r="K67" i="26"/>
  <c r="AB66" i="26"/>
  <c r="N48" i="26"/>
  <c r="N87" i="26"/>
  <c r="D53" i="26"/>
  <c r="U52" i="26"/>
  <c r="AF47" i="26"/>
  <c r="O48" i="26"/>
  <c r="AA28" i="26"/>
  <c r="J29" i="26"/>
  <c r="K29" i="26"/>
  <c r="AB28" i="26"/>
  <c r="O68" i="26"/>
  <c r="N28" i="26"/>
  <c r="AE27" i="26"/>
  <c r="K48" i="26"/>
  <c r="AB47" i="26"/>
  <c r="AA87" i="26"/>
  <c r="J88" i="26"/>
  <c r="N67" i="26"/>
  <c r="J67" i="26"/>
  <c r="AA66" i="26"/>
  <c r="AA48" i="26"/>
  <c r="J49" i="26"/>
  <c r="O89" i="26"/>
  <c r="AB86" i="26"/>
  <c r="K87" i="26"/>
  <c r="O28" i="26"/>
  <c r="AF27" i="26"/>
  <c r="E51" i="26"/>
  <c r="V50" i="26"/>
  <c r="I66" i="13"/>
  <c r="Z65" i="13"/>
  <c r="H66" i="13"/>
  <c r="Y65" i="13"/>
  <c r="Y25" i="13"/>
  <c r="Z25" i="13"/>
  <c r="I86" i="13"/>
  <c r="Z85" i="13"/>
  <c r="H86" i="13"/>
  <c r="Y85" i="13"/>
  <c r="D27" i="13"/>
  <c r="U26" i="13"/>
  <c r="CI53" i="26"/>
  <c r="CH48" i="27"/>
  <c r="CH30" i="27"/>
  <c r="CI29" i="26"/>
  <c r="L30" i="27"/>
  <c r="AC29" i="27"/>
  <c r="K30" i="27"/>
  <c r="E31" i="27"/>
  <c r="V30" i="27"/>
  <c r="D32" i="27"/>
  <c r="U31" i="27"/>
  <c r="M31" i="27"/>
  <c r="AD30" i="27"/>
  <c r="L53" i="27"/>
  <c r="AC52" i="27"/>
  <c r="K73" i="27"/>
  <c r="M31" i="26"/>
  <c r="AD30" i="26"/>
  <c r="K68" i="26"/>
  <c r="AB67" i="26"/>
  <c r="N88" i="26"/>
  <c r="D54" i="26"/>
  <c r="U53" i="26"/>
  <c r="N49" i="26"/>
  <c r="AE48" i="26"/>
  <c r="N68" i="26"/>
  <c r="N29" i="26"/>
  <c r="J30" i="26"/>
  <c r="AA29" i="26"/>
  <c r="AB87" i="26"/>
  <c r="K88" i="26"/>
  <c r="J68" i="26"/>
  <c r="AA67" i="26"/>
  <c r="O90" i="26"/>
  <c r="O69" i="26"/>
  <c r="J50" i="26"/>
  <c r="AA49" i="26"/>
  <c r="J89" i="26"/>
  <c r="AA88" i="26"/>
  <c r="K49" i="26"/>
  <c r="AB48" i="26"/>
  <c r="E52" i="26"/>
  <c r="V51" i="26"/>
  <c r="AF48" i="26"/>
  <c r="O49" i="26"/>
  <c r="O29" i="26"/>
  <c r="K30" i="26"/>
  <c r="AB29" i="26"/>
  <c r="H67" i="13"/>
  <c r="Y66" i="13"/>
  <c r="I67" i="13"/>
  <c r="Z66" i="13"/>
  <c r="Z26" i="13"/>
  <c r="Y26" i="13"/>
  <c r="I528" i="11"/>
  <c r="H528" i="11"/>
  <c r="I527" i="11"/>
  <c r="H527" i="11"/>
  <c r="I526" i="11"/>
  <c r="H526" i="11"/>
  <c r="I525" i="11"/>
  <c r="H525" i="11"/>
  <c r="I524" i="11"/>
  <c r="H524" i="11"/>
  <c r="I523" i="11"/>
  <c r="H523" i="11"/>
  <c r="I522" i="11"/>
  <c r="H522" i="11"/>
  <c r="I521" i="11"/>
  <c r="H521" i="11"/>
  <c r="I520" i="11"/>
  <c r="H520" i="11"/>
  <c r="I519" i="11"/>
  <c r="H519" i="11"/>
  <c r="I518" i="11"/>
  <c r="H518" i="11"/>
  <c r="I517" i="11"/>
  <c r="H517" i="11"/>
  <c r="I516" i="11"/>
  <c r="H516" i="11"/>
  <c r="I515" i="11"/>
  <c r="H515" i="11"/>
  <c r="I514" i="11"/>
  <c r="H514" i="11"/>
  <c r="I513" i="11"/>
  <c r="H513" i="11"/>
  <c r="I512" i="11"/>
  <c r="H512" i="11"/>
  <c r="I511" i="11"/>
  <c r="H511" i="11"/>
  <c r="I510" i="11"/>
  <c r="H510" i="11"/>
  <c r="I509" i="11"/>
  <c r="H509" i="11"/>
  <c r="I508" i="11"/>
  <c r="H508" i="11"/>
  <c r="I507" i="11"/>
  <c r="H507" i="11"/>
  <c r="I506" i="11"/>
  <c r="H506" i="11"/>
  <c r="I505" i="11"/>
  <c r="H505" i="11"/>
  <c r="I504" i="11"/>
  <c r="H504" i="11"/>
  <c r="I503" i="11"/>
  <c r="H503" i="11"/>
  <c r="I502" i="11"/>
  <c r="H502" i="11"/>
  <c r="I501" i="11"/>
  <c r="H501" i="11"/>
  <c r="I500" i="11"/>
  <c r="H500" i="11"/>
  <c r="I499" i="11"/>
  <c r="H499" i="11"/>
  <c r="I498" i="11"/>
  <c r="H498" i="11"/>
  <c r="I497" i="11"/>
  <c r="H497" i="11"/>
  <c r="I496" i="11"/>
  <c r="H496" i="11"/>
  <c r="I495" i="11"/>
  <c r="H495" i="11"/>
  <c r="I494" i="11"/>
  <c r="H494" i="11"/>
  <c r="I493" i="11"/>
  <c r="H493" i="11"/>
  <c r="I492" i="11"/>
  <c r="H492" i="11"/>
  <c r="I491" i="11"/>
  <c r="H491" i="11"/>
  <c r="I490" i="11"/>
  <c r="H490" i="11"/>
  <c r="I489" i="11"/>
  <c r="H489" i="11"/>
  <c r="I488" i="11"/>
  <c r="H488" i="11"/>
  <c r="I487" i="11"/>
  <c r="H487" i="11"/>
  <c r="I486" i="11"/>
  <c r="H486" i="11"/>
  <c r="I485" i="11"/>
  <c r="H485" i="11"/>
  <c r="I484" i="11"/>
  <c r="H484" i="11"/>
  <c r="I483" i="11"/>
  <c r="H483" i="11"/>
  <c r="I482" i="11"/>
  <c r="H482" i="11"/>
  <c r="I481" i="11"/>
  <c r="H481" i="11"/>
  <c r="I480" i="11"/>
  <c r="H480" i="11"/>
  <c r="I479" i="11"/>
  <c r="H479" i="11"/>
  <c r="I478" i="11"/>
  <c r="H478" i="11"/>
  <c r="I477" i="11"/>
  <c r="H477" i="11"/>
  <c r="I476" i="11"/>
  <c r="H476" i="11"/>
  <c r="I475" i="11"/>
  <c r="H475" i="11"/>
  <c r="I474" i="11"/>
  <c r="H474" i="11"/>
  <c r="I473" i="11"/>
  <c r="H473" i="11"/>
  <c r="I472" i="11"/>
  <c r="H472" i="11"/>
  <c r="I471" i="11"/>
  <c r="H471" i="11"/>
  <c r="I470" i="11"/>
  <c r="H470" i="11"/>
  <c r="I469" i="11"/>
  <c r="H469" i="11"/>
  <c r="I468" i="11"/>
  <c r="H468" i="11"/>
  <c r="I467" i="11"/>
  <c r="H467" i="11"/>
  <c r="I466" i="11"/>
  <c r="H466" i="11"/>
  <c r="I465" i="11"/>
  <c r="H465" i="11"/>
  <c r="I464" i="11"/>
  <c r="H464" i="11"/>
  <c r="I463" i="11"/>
  <c r="H463" i="11"/>
  <c r="I462" i="11"/>
  <c r="H462" i="11"/>
  <c r="I461" i="11"/>
  <c r="H461" i="11"/>
  <c r="I460" i="11"/>
  <c r="H460" i="11"/>
  <c r="I459" i="11"/>
  <c r="H459" i="11"/>
  <c r="I458" i="11"/>
  <c r="H458" i="11"/>
  <c r="I456" i="11"/>
  <c r="H456" i="11"/>
  <c r="I455" i="11"/>
  <c r="H455" i="11"/>
  <c r="I454" i="11"/>
  <c r="H454" i="11"/>
  <c r="I453" i="11"/>
  <c r="H453" i="11"/>
  <c r="I452" i="11"/>
  <c r="H452" i="11"/>
  <c r="I451" i="11"/>
  <c r="H451" i="11"/>
  <c r="I450" i="11"/>
  <c r="H450" i="11"/>
  <c r="I449" i="11"/>
  <c r="H449" i="11"/>
  <c r="I448" i="11"/>
  <c r="H448" i="11"/>
  <c r="I447" i="11"/>
  <c r="H447" i="11"/>
  <c r="I446" i="11"/>
  <c r="H446" i="11"/>
  <c r="I445" i="11"/>
  <c r="H445" i="11"/>
  <c r="I444" i="11"/>
  <c r="H444" i="11"/>
  <c r="I443" i="11"/>
  <c r="H443" i="11"/>
  <c r="I442" i="11"/>
  <c r="H442" i="11"/>
  <c r="I441" i="11"/>
  <c r="H441" i="11"/>
  <c r="I440" i="11"/>
  <c r="H440" i="11"/>
  <c r="I439" i="11"/>
  <c r="H439" i="11"/>
  <c r="I438" i="11"/>
  <c r="H438" i="11"/>
  <c r="I437" i="11"/>
  <c r="H437" i="11"/>
  <c r="I436" i="11"/>
  <c r="H436" i="11"/>
  <c r="I435" i="11"/>
  <c r="H435" i="11"/>
  <c r="I434" i="11"/>
  <c r="H434" i="11"/>
  <c r="I433" i="11"/>
  <c r="H433" i="11"/>
  <c r="I432" i="11"/>
  <c r="H432" i="11"/>
  <c r="I431" i="11"/>
  <c r="H431" i="11"/>
  <c r="I430" i="11"/>
  <c r="H430" i="11"/>
  <c r="I429" i="11"/>
  <c r="H429" i="11"/>
  <c r="I428" i="11"/>
  <c r="H428" i="11"/>
  <c r="I427" i="11"/>
  <c r="H427" i="11"/>
  <c r="I426" i="11"/>
  <c r="H426" i="11"/>
  <c r="I425" i="11"/>
  <c r="H425" i="11"/>
  <c r="I424" i="11"/>
  <c r="H424" i="11"/>
  <c r="I423" i="11"/>
  <c r="H423" i="11"/>
  <c r="I422" i="11"/>
  <c r="H422" i="11"/>
  <c r="I421" i="11"/>
  <c r="H421" i="11"/>
  <c r="I420" i="11"/>
  <c r="H420" i="11"/>
  <c r="I419" i="11"/>
  <c r="H419" i="11"/>
  <c r="I418" i="11"/>
  <c r="H418" i="11"/>
  <c r="I417" i="11"/>
  <c r="H417" i="11"/>
  <c r="I416" i="11"/>
  <c r="H416" i="11"/>
  <c r="I415" i="11"/>
  <c r="H415" i="11"/>
  <c r="I414" i="11"/>
  <c r="H414" i="11"/>
  <c r="I413" i="11"/>
  <c r="H413" i="11"/>
  <c r="I412" i="11"/>
  <c r="H412" i="11"/>
  <c r="I411" i="11"/>
  <c r="H411" i="11"/>
  <c r="I410" i="11"/>
  <c r="H410" i="11"/>
  <c r="I409" i="11"/>
  <c r="H409" i="11"/>
  <c r="I408" i="11"/>
  <c r="H408" i="11"/>
  <c r="I407" i="11"/>
  <c r="H407" i="11"/>
  <c r="I406" i="11"/>
  <c r="H406" i="11"/>
  <c r="I405" i="11"/>
  <c r="H405" i="11"/>
  <c r="I404" i="11"/>
  <c r="H404" i="11"/>
  <c r="I403" i="11"/>
  <c r="H403" i="11"/>
  <c r="I402" i="11"/>
  <c r="H402" i="11"/>
  <c r="I401" i="11"/>
  <c r="H401" i="11"/>
  <c r="I400" i="11"/>
  <c r="H400" i="11"/>
  <c r="I399" i="11"/>
  <c r="H399" i="11"/>
  <c r="I398" i="11"/>
  <c r="H398" i="11"/>
  <c r="I397" i="11"/>
  <c r="H397" i="11"/>
  <c r="I396" i="11"/>
  <c r="H396" i="11"/>
  <c r="I395" i="11"/>
  <c r="H395" i="11"/>
  <c r="I394" i="11"/>
  <c r="H394" i="11"/>
  <c r="I393" i="11"/>
  <c r="H393" i="11"/>
  <c r="I392" i="11"/>
  <c r="H392" i="11"/>
  <c r="I391" i="11"/>
  <c r="H391" i="11"/>
  <c r="I390" i="11"/>
  <c r="H390" i="11"/>
  <c r="I389" i="11"/>
  <c r="H389" i="11"/>
  <c r="I388" i="11"/>
  <c r="H388" i="11"/>
  <c r="I387" i="11"/>
  <c r="H387" i="11"/>
  <c r="I386" i="11"/>
  <c r="H386" i="11"/>
  <c r="I384" i="11"/>
  <c r="H384" i="11"/>
  <c r="I383" i="11"/>
  <c r="H383" i="11"/>
  <c r="I382" i="11"/>
  <c r="H382" i="11"/>
  <c r="I381" i="11"/>
  <c r="H381" i="11"/>
  <c r="I380" i="11"/>
  <c r="H380" i="11"/>
  <c r="I379" i="11"/>
  <c r="H379" i="11"/>
  <c r="I378" i="11"/>
  <c r="H378" i="11"/>
  <c r="I377" i="11"/>
  <c r="H377" i="11"/>
  <c r="I376" i="11"/>
  <c r="H376" i="11"/>
  <c r="I375" i="11"/>
  <c r="H375" i="11"/>
  <c r="I374" i="11"/>
  <c r="H374" i="11"/>
  <c r="I373" i="11"/>
  <c r="H373" i="11"/>
  <c r="I372" i="11"/>
  <c r="H372" i="11"/>
  <c r="I371" i="11"/>
  <c r="H371" i="11"/>
  <c r="I370" i="11"/>
  <c r="H370" i="11"/>
  <c r="I369" i="11"/>
  <c r="H369" i="11"/>
  <c r="I368" i="11"/>
  <c r="H368" i="11"/>
  <c r="I367" i="11"/>
  <c r="H367" i="11"/>
  <c r="I366" i="11"/>
  <c r="H366" i="11"/>
  <c r="I365" i="11"/>
  <c r="H365" i="11"/>
  <c r="I364" i="11"/>
  <c r="H364" i="11"/>
  <c r="I363" i="11"/>
  <c r="H363" i="11"/>
  <c r="I362" i="11"/>
  <c r="H362" i="11"/>
  <c r="I361" i="11"/>
  <c r="H361" i="11"/>
  <c r="I360" i="11"/>
  <c r="H360" i="11"/>
  <c r="I359" i="11"/>
  <c r="H359" i="11"/>
  <c r="I358" i="11"/>
  <c r="H358" i="11"/>
  <c r="I357" i="11"/>
  <c r="H357" i="11"/>
  <c r="I356" i="11"/>
  <c r="H356" i="11"/>
  <c r="I355" i="11"/>
  <c r="H355" i="11"/>
  <c r="I354" i="11"/>
  <c r="H354" i="11"/>
  <c r="I353" i="11"/>
  <c r="H353" i="11"/>
  <c r="I352" i="11"/>
  <c r="H352" i="11"/>
  <c r="I351" i="11"/>
  <c r="H351" i="11"/>
  <c r="I350" i="11"/>
  <c r="H350" i="11"/>
  <c r="I349" i="11"/>
  <c r="H349" i="11"/>
  <c r="I348" i="11"/>
  <c r="H348" i="11"/>
  <c r="I347" i="11"/>
  <c r="H347" i="11"/>
  <c r="I346" i="11"/>
  <c r="H346" i="11"/>
  <c r="I345" i="11"/>
  <c r="H345" i="11"/>
  <c r="I344" i="11"/>
  <c r="H344" i="11"/>
  <c r="I343" i="11"/>
  <c r="H343" i="11"/>
  <c r="I342" i="11"/>
  <c r="H342" i="11"/>
  <c r="I341" i="11"/>
  <c r="H341" i="11"/>
  <c r="I340" i="11"/>
  <c r="H340" i="11"/>
  <c r="I339" i="11"/>
  <c r="H339" i="11"/>
  <c r="I338" i="11"/>
  <c r="H338" i="11"/>
  <c r="I337" i="11"/>
  <c r="H337" i="11"/>
  <c r="I336" i="11"/>
  <c r="H336" i="11"/>
  <c r="I335" i="11"/>
  <c r="H335" i="11"/>
  <c r="I334" i="11"/>
  <c r="H334" i="11"/>
  <c r="I333" i="11"/>
  <c r="H333" i="11"/>
  <c r="I332" i="11"/>
  <c r="H332" i="11"/>
  <c r="I331" i="11"/>
  <c r="H331" i="11"/>
  <c r="I330" i="11"/>
  <c r="H330" i="11"/>
  <c r="I329" i="11"/>
  <c r="H329" i="11"/>
  <c r="I328" i="11"/>
  <c r="H328" i="11"/>
  <c r="I327" i="11"/>
  <c r="H327" i="11"/>
  <c r="I326" i="11"/>
  <c r="H326" i="11"/>
  <c r="I325" i="11"/>
  <c r="H325" i="11"/>
  <c r="I324" i="11"/>
  <c r="H324" i="11"/>
  <c r="I323" i="11"/>
  <c r="H323" i="11"/>
  <c r="I322" i="11"/>
  <c r="H322" i="11"/>
  <c r="I321" i="11"/>
  <c r="H321" i="11"/>
  <c r="I320" i="11"/>
  <c r="H320" i="11"/>
  <c r="I319" i="11"/>
  <c r="H319" i="11"/>
  <c r="I318" i="11"/>
  <c r="H318" i="11"/>
  <c r="I317" i="11"/>
  <c r="H317" i="11"/>
  <c r="I316" i="11"/>
  <c r="H316" i="11"/>
  <c r="I315" i="11"/>
  <c r="H315" i="11"/>
  <c r="I314" i="11"/>
  <c r="H314" i="11"/>
  <c r="I312" i="11"/>
  <c r="H312" i="11"/>
  <c r="I311" i="11"/>
  <c r="H311" i="11"/>
  <c r="I310" i="11"/>
  <c r="H310" i="11"/>
  <c r="I309" i="11"/>
  <c r="H309" i="11"/>
  <c r="I308" i="11"/>
  <c r="H308" i="11"/>
  <c r="I307" i="11"/>
  <c r="H307" i="11"/>
  <c r="I306" i="11"/>
  <c r="H306" i="11"/>
  <c r="I305" i="11"/>
  <c r="H305" i="11"/>
  <c r="I304" i="11"/>
  <c r="H304" i="11"/>
  <c r="I303" i="11"/>
  <c r="H303" i="11"/>
  <c r="I302" i="11"/>
  <c r="H302" i="11"/>
  <c r="I301" i="11"/>
  <c r="H301" i="11"/>
  <c r="I300" i="11"/>
  <c r="H300" i="11"/>
  <c r="I299" i="11"/>
  <c r="H299" i="11"/>
  <c r="I298" i="11"/>
  <c r="H298" i="11"/>
  <c r="I297" i="11"/>
  <c r="H297" i="11"/>
  <c r="I296" i="11"/>
  <c r="H296" i="11"/>
  <c r="I295" i="11"/>
  <c r="H295" i="11"/>
  <c r="I294" i="11"/>
  <c r="H294" i="11"/>
  <c r="I293" i="11"/>
  <c r="H293" i="11"/>
  <c r="I292" i="11"/>
  <c r="H292" i="11"/>
  <c r="I291" i="11"/>
  <c r="H291" i="11"/>
  <c r="I290" i="11"/>
  <c r="H290" i="11"/>
  <c r="I289" i="11"/>
  <c r="H289" i="11"/>
  <c r="I288" i="11"/>
  <c r="H288" i="11"/>
  <c r="I287" i="11"/>
  <c r="H287" i="11"/>
  <c r="I286" i="11"/>
  <c r="H286" i="11"/>
  <c r="I285" i="11"/>
  <c r="H285" i="11"/>
  <c r="I284" i="11"/>
  <c r="H284" i="11"/>
  <c r="I283" i="11"/>
  <c r="H283" i="11"/>
  <c r="I282" i="11"/>
  <c r="H282" i="11"/>
  <c r="I281" i="11"/>
  <c r="H281" i="11"/>
  <c r="I280" i="11"/>
  <c r="H280" i="11"/>
  <c r="I279" i="11"/>
  <c r="H279" i="11"/>
  <c r="I278" i="11"/>
  <c r="H278" i="11"/>
  <c r="I277" i="11"/>
  <c r="H277" i="11"/>
  <c r="I276" i="11"/>
  <c r="H276" i="11"/>
  <c r="I275" i="11"/>
  <c r="H275" i="11"/>
  <c r="I274" i="11"/>
  <c r="H274" i="11"/>
  <c r="I273" i="11"/>
  <c r="H273" i="11"/>
  <c r="I272" i="11"/>
  <c r="H272" i="11"/>
  <c r="I271" i="11"/>
  <c r="H271" i="11"/>
  <c r="I270" i="11"/>
  <c r="H270" i="11"/>
  <c r="I269" i="11"/>
  <c r="H269" i="11"/>
  <c r="I268" i="11"/>
  <c r="H268" i="11"/>
  <c r="I267" i="11"/>
  <c r="H267" i="11"/>
  <c r="I266" i="11"/>
  <c r="H266" i="11"/>
  <c r="I265" i="11"/>
  <c r="H265" i="11"/>
  <c r="I264" i="11"/>
  <c r="H264" i="11"/>
  <c r="I263" i="11"/>
  <c r="H263" i="11"/>
  <c r="I262" i="11"/>
  <c r="H262" i="11"/>
  <c r="I261" i="11"/>
  <c r="H261" i="11"/>
  <c r="I260" i="11"/>
  <c r="H260" i="11"/>
  <c r="I259" i="11"/>
  <c r="H259" i="11"/>
  <c r="I258" i="11"/>
  <c r="H258" i="11"/>
  <c r="I257" i="11"/>
  <c r="H257" i="11"/>
  <c r="I256" i="11"/>
  <c r="H256" i="11"/>
  <c r="I255" i="11"/>
  <c r="H255" i="11"/>
  <c r="I254" i="11"/>
  <c r="H254" i="11"/>
  <c r="I253" i="11"/>
  <c r="H253" i="11"/>
  <c r="I252" i="11"/>
  <c r="H252" i="11"/>
  <c r="I251" i="11"/>
  <c r="H251" i="11"/>
  <c r="I250" i="11"/>
  <c r="H250" i="11"/>
  <c r="I249" i="11"/>
  <c r="H249" i="11"/>
  <c r="I248" i="11"/>
  <c r="H248" i="11"/>
  <c r="I247" i="11"/>
  <c r="H247" i="11"/>
  <c r="I246" i="11"/>
  <c r="H246" i="11"/>
  <c r="I245" i="11"/>
  <c r="H245" i="11"/>
  <c r="I244" i="11"/>
  <c r="H244" i="11"/>
  <c r="I243" i="11"/>
  <c r="H243" i="11"/>
  <c r="I242" i="11"/>
  <c r="H242" i="11"/>
  <c r="I240" i="11"/>
  <c r="H240" i="11"/>
  <c r="I239" i="11"/>
  <c r="H239" i="11"/>
  <c r="I238" i="11"/>
  <c r="H238" i="11"/>
  <c r="I237" i="11"/>
  <c r="H237" i="11"/>
  <c r="I236" i="11"/>
  <c r="H236" i="11"/>
  <c r="I235" i="11"/>
  <c r="H235" i="11"/>
  <c r="I234" i="11"/>
  <c r="H234" i="11"/>
  <c r="I233" i="11"/>
  <c r="H233" i="11"/>
  <c r="I232" i="11"/>
  <c r="H232" i="11"/>
  <c r="I231" i="11"/>
  <c r="H231" i="11"/>
  <c r="I230" i="11"/>
  <c r="H230" i="11"/>
  <c r="I229" i="11"/>
  <c r="H229" i="11"/>
  <c r="I228" i="11"/>
  <c r="H228" i="11"/>
  <c r="I227" i="11"/>
  <c r="H227" i="11"/>
  <c r="I226" i="11"/>
  <c r="H226" i="11"/>
  <c r="I225" i="11"/>
  <c r="H225" i="11"/>
  <c r="I224" i="11"/>
  <c r="H224" i="11"/>
  <c r="I223" i="11"/>
  <c r="H223" i="11"/>
  <c r="I222" i="11"/>
  <c r="H222" i="11"/>
  <c r="I221" i="11"/>
  <c r="H221" i="11"/>
  <c r="I220" i="11"/>
  <c r="H220" i="11"/>
  <c r="I219" i="11"/>
  <c r="H219" i="11"/>
  <c r="I218" i="11"/>
  <c r="H218" i="11"/>
  <c r="I217" i="11"/>
  <c r="H217" i="11"/>
  <c r="I216" i="11"/>
  <c r="H216" i="11"/>
  <c r="I215" i="11"/>
  <c r="H215" i="11"/>
  <c r="I214" i="11"/>
  <c r="H214" i="11"/>
  <c r="I213" i="11"/>
  <c r="H213" i="11"/>
  <c r="I212" i="11"/>
  <c r="H212" i="11"/>
  <c r="I211" i="11"/>
  <c r="H211" i="11"/>
  <c r="I210" i="11"/>
  <c r="H210" i="11"/>
  <c r="I209" i="11"/>
  <c r="H209" i="11"/>
  <c r="I208" i="11"/>
  <c r="H208" i="11"/>
  <c r="I207" i="11"/>
  <c r="H207" i="11"/>
  <c r="I206" i="11"/>
  <c r="H206" i="11"/>
  <c r="I205" i="11"/>
  <c r="H205" i="11"/>
  <c r="I204" i="11"/>
  <c r="H204" i="11"/>
  <c r="I203" i="11"/>
  <c r="H203" i="11"/>
  <c r="I202" i="11"/>
  <c r="H202" i="11"/>
  <c r="I201" i="11"/>
  <c r="H201" i="11"/>
  <c r="I200" i="11"/>
  <c r="H200" i="11"/>
  <c r="I199" i="11"/>
  <c r="H199" i="11"/>
  <c r="I198" i="11"/>
  <c r="H198" i="11"/>
  <c r="I197" i="11"/>
  <c r="H197" i="11"/>
  <c r="I196" i="11"/>
  <c r="H196" i="11"/>
  <c r="I195" i="11"/>
  <c r="H195" i="11"/>
  <c r="I194" i="11"/>
  <c r="H194" i="11"/>
  <c r="I193" i="11"/>
  <c r="H193" i="11"/>
  <c r="I192" i="11"/>
  <c r="H192" i="11"/>
  <c r="I191" i="11"/>
  <c r="H191" i="11"/>
  <c r="I190" i="11"/>
  <c r="H190" i="11"/>
  <c r="I189" i="11"/>
  <c r="H189" i="11"/>
  <c r="I188" i="11"/>
  <c r="H188" i="11"/>
  <c r="I187" i="11"/>
  <c r="H187" i="11"/>
  <c r="I186" i="11"/>
  <c r="H186" i="11"/>
  <c r="I185" i="11"/>
  <c r="H185" i="11"/>
  <c r="I184" i="11"/>
  <c r="H184" i="11"/>
  <c r="I183" i="11"/>
  <c r="H183" i="11"/>
  <c r="I182" i="11"/>
  <c r="H182" i="11"/>
  <c r="I181" i="11"/>
  <c r="H181" i="11"/>
  <c r="I180" i="11"/>
  <c r="H180" i="11"/>
  <c r="I179" i="11"/>
  <c r="H179" i="11"/>
  <c r="I178" i="11"/>
  <c r="H178" i="11"/>
  <c r="I177" i="11"/>
  <c r="H177" i="11"/>
  <c r="I176" i="11"/>
  <c r="H176" i="11"/>
  <c r="I175" i="11"/>
  <c r="H175" i="11"/>
  <c r="I174" i="11"/>
  <c r="H174" i="11"/>
  <c r="I173" i="11"/>
  <c r="H173" i="11"/>
  <c r="I172" i="11"/>
  <c r="H172" i="11"/>
  <c r="I171" i="11"/>
  <c r="H171" i="11"/>
  <c r="I170" i="11"/>
  <c r="H170" i="11"/>
  <c r="H99" i="11"/>
  <c r="I99" i="11"/>
  <c r="H100" i="11"/>
  <c r="I100" i="11"/>
  <c r="H101" i="11"/>
  <c r="I101" i="11"/>
  <c r="H102" i="11"/>
  <c r="I102" i="11"/>
  <c r="H103" i="11"/>
  <c r="I103" i="11"/>
  <c r="H104" i="11"/>
  <c r="I104" i="11"/>
  <c r="H105" i="11"/>
  <c r="I105" i="11"/>
  <c r="H106" i="11"/>
  <c r="I106" i="11"/>
  <c r="H107" i="11"/>
  <c r="I107" i="11"/>
  <c r="H108" i="11"/>
  <c r="I108" i="11"/>
  <c r="H109" i="11"/>
  <c r="I109" i="11"/>
  <c r="H110" i="11"/>
  <c r="I110" i="11"/>
  <c r="H111" i="11"/>
  <c r="I111" i="11"/>
  <c r="H112" i="11"/>
  <c r="I112" i="11"/>
  <c r="H113" i="11"/>
  <c r="I113" i="11"/>
  <c r="H114" i="11"/>
  <c r="I114" i="11"/>
  <c r="H115" i="11"/>
  <c r="I115" i="11"/>
  <c r="H116" i="11"/>
  <c r="I116" i="11"/>
  <c r="H117" i="11"/>
  <c r="I117" i="11"/>
  <c r="H118" i="11"/>
  <c r="I118" i="11"/>
  <c r="H119" i="11"/>
  <c r="I119" i="11"/>
  <c r="H120" i="11"/>
  <c r="I120" i="11"/>
  <c r="H121" i="11"/>
  <c r="I121" i="11"/>
  <c r="H122" i="11"/>
  <c r="I122" i="11"/>
  <c r="H123" i="11"/>
  <c r="I123" i="11"/>
  <c r="H124" i="11"/>
  <c r="I124" i="11"/>
  <c r="H125" i="11"/>
  <c r="I125" i="11"/>
  <c r="H126" i="11"/>
  <c r="I126" i="11"/>
  <c r="H127" i="11"/>
  <c r="I127" i="11"/>
  <c r="H128" i="11"/>
  <c r="I128" i="11"/>
  <c r="H129" i="11"/>
  <c r="I129" i="11"/>
  <c r="H130" i="11"/>
  <c r="I130" i="11"/>
  <c r="H131" i="11"/>
  <c r="I131" i="11"/>
  <c r="H132" i="11"/>
  <c r="I132" i="11"/>
  <c r="H133" i="11"/>
  <c r="I133" i="11"/>
  <c r="H134" i="11"/>
  <c r="I134" i="11"/>
  <c r="H135" i="11"/>
  <c r="I135" i="11"/>
  <c r="H136" i="11"/>
  <c r="I136" i="11"/>
  <c r="H137" i="11"/>
  <c r="I137" i="11"/>
  <c r="H138" i="11"/>
  <c r="I138" i="11"/>
  <c r="H139" i="11"/>
  <c r="I139" i="11"/>
  <c r="H140" i="11"/>
  <c r="I140" i="11"/>
  <c r="H141" i="11"/>
  <c r="I141" i="11"/>
  <c r="H142" i="11"/>
  <c r="I142" i="11"/>
  <c r="H143" i="11"/>
  <c r="I143" i="11"/>
  <c r="H144" i="11"/>
  <c r="I144" i="11"/>
  <c r="H145" i="11"/>
  <c r="I145" i="11"/>
  <c r="H146" i="11"/>
  <c r="I146" i="11"/>
  <c r="H147" i="11"/>
  <c r="I147" i="11"/>
  <c r="H148" i="11"/>
  <c r="I148" i="11"/>
  <c r="H149" i="11"/>
  <c r="I149" i="11"/>
  <c r="H150" i="11"/>
  <c r="I150" i="11"/>
  <c r="H151" i="11"/>
  <c r="I151" i="11"/>
  <c r="H152" i="11"/>
  <c r="I152" i="11"/>
  <c r="H153" i="11"/>
  <c r="I153" i="11"/>
  <c r="H154" i="11"/>
  <c r="I154" i="11"/>
  <c r="H155" i="11"/>
  <c r="I155" i="11"/>
  <c r="H156" i="11"/>
  <c r="I156" i="11"/>
  <c r="H157" i="11"/>
  <c r="I157" i="11"/>
  <c r="H158" i="11"/>
  <c r="I158" i="11"/>
  <c r="H159" i="11"/>
  <c r="I159" i="11"/>
  <c r="H160" i="11"/>
  <c r="I160" i="11"/>
  <c r="H161" i="11"/>
  <c r="I161" i="11"/>
  <c r="H162" i="11"/>
  <c r="I162" i="11"/>
  <c r="H163" i="11"/>
  <c r="I163" i="11"/>
  <c r="H164" i="11"/>
  <c r="I164" i="11"/>
  <c r="H165" i="11"/>
  <c r="I165" i="11"/>
  <c r="H166" i="11"/>
  <c r="I166" i="11"/>
  <c r="H167" i="11"/>
  <c r="I167" i="11"/>
  <c r="H168" i="11"/>
  <c r="I168" i="11"/>
  <c r="I98" i="11"/>
  <c r="H98" i="11"/>
  <c r="H28" i="11"/>
  <c r="I28" i="11"/>
  <c r="H29" i="11"/>
  <c r="I29" i="11"/>
  <c r="H30" i="11"/>
  <c r="I30" i="11"/>
  <c r="H31" i="11"/>
  <c r="I31" i="11"/>
  <c r="H32" i="11"/>
  <c r="I32" i="11"/>
  <c r="H33" i="11"/>
  <c r="I33" i="11"/>
  <c r="H34" i="11"/>
  <c r="I34" i="11"/>
  <c r="H35" i="11"/>
  <c r="I35" i="11"/>
  <c r="H36" i="11"/>
  <c r="I36" i="11"/>
  <c r="H37" i="11"/>
  <c r="I37" i="11"/>
  <c r="H38" i="11"/>
  <c r="I38" i="11"/>
  <c r="H39" i="11"/>
  <c r="I39" i="11"/>
  <c r="H40" i="11"/>
  <c r="I40" i="11"/>
  <c r="H41" i="11"/>
  <c r="I41" i="11"/>
  <c r="H42" i="11"/>
  <c r="I42" i="11"/>
  <c r="H43" i="11"/>
  <c r="I43" i="11"/>
  <c r="H44" i="11"/>
  <c r="I44" i="11"/>
  <c r="H45" i="11"/>
  <c r="I45" i="11"/>
  <c r="H46" i="11"/>
  <c r="I46" i="11"/>
  <c r="H47" i="11"/>
  <c r="I47" i="11"/>
  <c r="H48" i="11"/>
  <c r="I48" i="11"/>
  <c r="H49" i="11"/>
  <c r="I49" i="11"/>
  <c r="H50" i="11"/>
  <c r="I50" i="11"/>
  <c r="H51" i="11"/>
  <c r="I51" i="11"/>
  <c r="H52" i="11"/>
  <c r="I52" i="11"/>
  <c r="H53" i="11"/>
  <c r="I53" i="11"/>
  <c r="H54" i="11"/>
  <c r="I54" i="11"/>
  <c r="H55" i="11"/>
  <c r="I55" i="11"/>
  <c r="H56" i="11"/>
  <c r="I56" i="11"/>
  <c r="H57" i="11"/>
  <c r="I57" i="11"/>
  <c r="H58" i="11"/>
  <c r="I58" i="11"/>
  <c r="H59" i="11"/>
  <c r="I59" i="11"/>
  <c r="H60" i="11"/>
  <c r="I60" i="11"/>
  <c r="H61" i="11"/>
  <c r="I61" i="11"/>
  <c r="H62" i="11"/>
  <c r="I62" i="11"/>
  <c r="H63" i="11"/>
  <c r="I63" i="11"/>
  <c r="H64" i="11"/>
  <c r="I64" i="11"/>
  <c r="H65" i="11"/>
  <c r="I65" i="11"/>
  <c r="H66" i="11"/>
  <c r="I66" i="11"/>
  <c r="H67" i="11"/>
  <c r="I67" i="11"/>
  <c r="H68" i="11"/>
  <c r="I68" i="11"/>
  <c r="H69" i="11"/>
  <c r="I69" i="11"/>
  <c r="H70" i="11"/>
  <c r="I70" i="11"/>
  <c r="H71" i="11"/>
  <c r="I71" i="11"/>
  <c r="H72" i="11"/>
  <c r="I72" i="11"/>
  <c r="H73" i="11"/>
  <c r="I73" i="11"/>
  <c r="H74" i="11"/>
  <c r="I74" i="11"/>
  <c r="H75" i="11"/>
  <c r="I75" i="11"/>
  <c r="H76" i="11"/>
  <c r="I76" i="11"/>
  <c r="H77" i="11"/>
  <c r="I77" i="11"/>
  <c r="H78" i="11"/>
  <c r="I78" i="11"/>
  <c r="H79" i="11"/>
  <c r="I79" i="11"/>
  <c r="H80" i="11"/>
  <c r="I80" i="11"/>
  <c r="H81" i="11"/>
  <c r="I81" i="11"/>
  <c r="H82" i="11"/>
  <c r="I82" i="11"/>
  <c r="H83" i="11"/>
  <c r="I83" i="11"/>
  <c r="H84" i="11"/>
  <c r="I84" i="11"/>
  <c r="H85" i="11"/>
  <c r="I85" i="11"/>
  <c r="H86" i="11"/>
  <c r="I86" i="11"/>
  <c r="H87" i="11"/>
  <c r="I87" i="11"/>
  <c r="H88" i="11"/>
  <c r="I88" i="11"/>
  <c r="H89" i="11"/>
  <c r="I89" i="11"/>
  <c r="H90" i="11"/>
  <c r="I90" i="11"/>
  <c r="H91" i="11"/>
  <c r="I91" i="11"/>
  <c r="H92" i="11"/>
  <c r="I92" i="11"/>
  <c r="H93" i="11"/>
  <c r="I93" i="11"/>
  <c r="H94" i="11"/>
  <c r="I94" i="11"/>
  <c r="H95" i="11"/>
  <c r="I95" i="11"/>
  <c r="H96" i="11"/>
  <c r="I96" i="11"/>
  <c r="H27" i="11"/>
  <c r="I27" i="11"/>
  <c r="CJ98" i="13"/>
  <c r="CG98" i="13"/>
  <c r="M98" i="13"/>
  <c r="L98" i="13"/>
  <c r="CJ97" i="13"/>
  <c r="CG97" i="13"/>
  <c r="CJ96" i="13"/>
  <c r="CG96" i="13"/>
  <c r="CJ95" i="13"/>
  <c r="CG95" i="13"/>
  <c r="CJ94" i="13"/>
  <c r="CG94" i="13"/>
  <c r="CJ93" i="13"/>
  <c r="CG93" i="13"/>
  <c r="CJ92" i="13"/>
  <c r="CG92" i="13"/>
  <c r="CJ91" i="13"/>
  <c r="CG91" i="13"/>
  <c r="CJ90" i="13"/>
  <c r="CG90" i="13"/>
  <c r="CJ89" i="13"/>
  <c r="CG89" i="13"/>
  <c r="CJ88" i="13"/>
  <c r="CG88" i="13"/>
  <c r="CJ87" i="13"/>
  <c r="CG87" i="13"/>
  <c r="CJ86" i="13"/>
  <c r="CG86" i="13"/>
  <c r="CJ85" i="13"/>
  <c r="CG85" i="13"/>
  <c r="CJ84" i="13"/>
  <c r="CG84" i="13"/>
  <c r="CJ83" i="13"/>
  <c r="CG83" i="13"/>
  <c r="CJ82" i="13"/>
  <c r="CG82" i="13"/>
  <c r="CJ81" i="13"/>
  <c r="CG81" i="13"/>
  <c r="CJ80" i="13"/>
  <c r="CG80" i="13"/>
  <c r="CJ79" i="13"/>
  <c r="CG79" i="13"/>
  <c r="CJ78" i="13"/>
  <c r="CG78" i="13"/>
  <c r="M78" i="13"/>
  <c r="M79" i="13"/>
  <c r="L78" i="13"/>
  <c r="CJ77" i="13"/>
  <c r="CG77" i="13"/>
  <c r="CJ76" i="13"/>
  <c r="CG76" i="13"/>
  <c r="CJ75" i="13"/>
  <c r="CG75" i="13"/>
  <c r="CJ74" i="13"/>
  <c r="CG74" i="13"/>
  <c r="CJ73" i="13"/>
  <c r="CG73" i="13"/>
  <c r="CJ72" i="13"/>
  <c r="CG72" i="13"/>
  <c r="CJ71" i="13"/>
  <c r="CG71" i="13"/>
  <c r="CJ70" i="13"/>
  <c r="CG70" i="13"/>
  <c r="CJ69" i="13"/>
  <c r="CG69" i="13"/>
  <c r="CJ68" i="13"/>
  <c r="CG68" i="13"/>
  <c r="CJ67" i="13"/>
  <c r="CG67" i="13"/>
  <c r="CJ66" i="13"/>
  <c r="CG66" i="13"/>
  <c r="CJ65" i="13"/>
  <c r="CG65" i="13"/>
  <c r="CJ64" i="13"/>
  <c r="CG64" i="13"/>
  <c r="CJ63" i="13"/>
  <c r="CG63" i="13"/>
  <c r="CJ62" i="13"/>
  <c r="CG62" i="13"/>
  <c r="CJ61" i="13"/>
  <c r="CG61" i="13"/>
  <c r="CJ60" i="13"/>
  <c r="CG60" i="13"/>
  <c r="CJ59" i="13"/>
  <c r="CG59" i="13"/>
  <c r="CJ58" i="13"/>
  <c r="CG58" i="13"/>
  <c r="AD58" i="13"/>
  <c r="CE58" i="13"/>
  <c r="CJ57" i="13"/>
  <c r="CG57" i="13"/>
  <c r="CJ56" i="13"/>
  <c r="CG56" i="13"/>
  <c r="CJ55" i="13"/>
  <c r="CG55" i="13"/>
  <c r="CJ54" i="13"/>
  <c r="CG54" i="13"/>
  <c r="CJ53" i="13"/>
  <c r="CG53" i="13"/>
  <c r="CJ52" i="13"/>
  <c r="CG52" i="13"/>
  <c r="CJ51" i="13"/>
  <c r="CG51" i="13"/>
  <c r="CJ50" i="13"/>
  <c r="CG50" i="13"/>
  <c r="CJ49" i="13"/>
  <c r="CG49" i="13"/>
  <c r="CJ48" i="13"/>
  <c r="CG48" i="13"/>
  <c r="CJ47" i="13"/>
  <c r="CG47" i="13"/>
  <c r="CJ46" i="13"/>
  <c r="CG46" i="13"/>
  <c r="CJ45" i="13"/>
  <c r="CG45" i="13"/>
  <c r="CJ44" i="13"/>
  <c r="CG44" i="13"/>
  <c r="CJ43" i="13"/>
  <c r="CG43" i="13"/>
  <c r="CJ42" i="13"/>
  <c r="CG42" i="13"/>
  <c r="CJ41" i="13"/>
  <c r="CG41" i="13"/>
  <c r="CJ40" i="13"/>
  <c r="CG40" i="13"/>
  <c r="CJ39" i="13"/>
  <c r="CG39" i="13"/>
  <c r="CJ38" i="13"/>
  <c r="CG38" i="13"/>
  <c r="CJ37" i="13"/>
  <c r="CG37" i="13"/>
  <c r="CJ36" i="13"/>
  <c r="CG36" i="13"/>
  <c r="CJ35" i="13"/>
  <c r="CG35" i="13"/>
  <c r="CJ34" i="13"/>
  <c r="CG34" i="13"/>
  <c r="CJ33" i="13"/>
  <c r="CG33" i="13"/>
  <c r="CJ32" i="13"/>
  <c r="CG32" i="13"/>
  <c r="CJ31" i="13"/>
  <c r="CG31" i="13"/>
  <c r="CJ30" i="13"/>
  <c r="CG30" i="13"/>
  <c r="CJ29" i="13"/>
  <c r="CG29" i="13"/>
  <c r="CJ28" i="13"/>
  <c r="CG28" i="13"/>
  <c r="CE98" i="13"/>
  <c r="CE78" i="13"/>
  <c r="B25" i="11"/>
  <c r="H87" i="13"/>
  <c r="Y86" i="13"/>
  <c r="I87" i="13"/>
  <c r="Z86" i="13"/>
  <c r="D28" i="13"/>
  <c r="U27" i="13"/>
  <c r="CI54" i="26"/>
  <c r="CI30" i="26"/>
  <c r="CH31" i="27"/>
  <c r="CH49" i="27"/>
  <c r="L54" i="27"/>
  <c r="AC53" i="27"/>
  <c r="E32" i="27"/>
  <c r="V31" i="27"/>
  <c r="L31" i="27"/>
  <c r="AC30" i="27"/>
  <c r="K31" i="27"/>
  <c r="M32" i="27"/>
  <c r="AD31" i="27"/>
  <c r="K74" i="27"/>
  <c r="D33" i="27"/>
  <c r="U32" i="27"/>
  <c r="M32" i="26"/>
  <c r="AD31" i="26"/>
  <c r="AB68" i="26"/>
  <c r="K69" i="26"/>
  <c r="N50" i="26"/>
  <c r="D55" i="26"/>
  <c r="U54" i="26"/>
  <c r="N89" i="26"/>
  <c r="E53" i="26"/>
  <c r="V52" i="26"/>
  <c r="AB30" i="26"/>
  <c r="K31" i="26"/>
  <c r="AB49" i="26"/>
  <c r="K50" i="26"/>
  <c r="AA30" i="26"/>
  <c r="J31" i="26"/>
  <c r="O70" i="26"/>
  <c r="AF69" i="26"/>
  <c r="O30" i="26"/>
  <c r="O50" i="26"/>
  <c r="N30" i="26"/>
  <c r="J51" i="26"/>
  <c r="AA50" i="26"/>
  <c r="J69" i="26"/>
  <c r="AA68" i="26"/>
  <c r="N69" i="26"/>
  <c r="J90" i="26"/>
  <c r="AA89" i="26"/>
  <c r="O91" i="26"/>
  <c r="AF90" i="26"/>
  <c r="K89" i="26"/>
  <c r="AB88" i="26"/>
  <c r="I68" i="13"/>
  <c r="Z67" i="13"/>
  <c r="H68" i="13"/>
  <c r="Y67" i="13"/>
  <c r="Y27" i="13"/>
  <c r="Z27" i="13"/>
  <c r="L79" i="13"/>
  <c r="AD98" i="13"/>
  <c r="CI80" i="13"/>
  <c r="CI65" i="13"/>
  <c r="L59" i="13"/>
  <c r="CI58" i="13"/>
  <c r="M59" i="13"/>
  <c r="M80" i="13"/>
  <c r="L80" i="13"/>
  <c r="AC78" i="13"/>
  <c r="CI62" i="13"/>
  <c r="AC58" i="13"/>
  <c r="AC79" i="13"/>
  <c r="AC98" i="13"/>
  <c r="CI79" i="13"/>
  <c r="CH58" i="13"/>
  <c r="AD19" i="13"/>
  <c r="AC19" i="13"/>
  <c r="CI36" i="13"/>
  <c r="CI32" i="13"/>
  <c r="X27" i="13"/>
  <c r="CI43" i="13"/>
  <c r="CI38" i="13"/>
  <c r="CI34" i="13"/>
  <c r="CI30" i="13"/>
  <c r="X24" i="13"/>
  <c r="X20" i="13"/>
  <c r="X23" i="13"/>
  <c r="CI40" i="13"/>
  <c r="CI28" i="13"/>
  <c r="CI39" i="13"/>
  <c r="CI35" i="13"/>
  <c r="CI31" i="13"/>
  <c r="X26" i="13"/>
  <c r="X25" i="13"/>
  <c r="X19" i="13"/>
  <c r="CI56" i="13"/>
  <c r="CI41" i="13"/>
  <c r="CI37" i="13"/>
  <c r="CI33" i="13"/>
  <c r="CI29" i="13"/>
  <c r="X22" i="13"/>
  <c r="X21" i="13"/>
  <c r="CI45" i="13"/>
  <c r="CH59" i="13"/>
  <c r="CI47" i="13"/>
  <c r="CI49" i="13"/>
  <c r="CI51" i="13"/>
  <c r="CI53" i="13"/>
  <c r="S19" i="13"/>
  <c r="T19" i="13"/>
  <c r="CI42" i="13"/>
  <c r="CI44" i="13"/>
  <c r="CI46" i="13"/>
  <c r="CI48" i="13"/>
  <c r="CI50" i="13"/>
  <c r="CI52" i="13"/>
  <c r="CI54" i="13"/>
  <c r="CI64" i="13"/>
  <c r="CI57" i="13"/>
  <c r="CI77" i="13"/>
  <c r="CI98" i="13"/>
  <c r="CH38" i="13"/>
  <c r="CH78" i="13"/>
  <c r="CH98" i="13"/>
  <c r="CE38" i="13"/>
  <c r="CE79" i="13"/>
  <c r="I88" i="13"/>
  <c r="Z87" i="13"/>
  <c r="H88" i="13"/>
  <c r="Y87" i="13"/>
  <c r="D29" i="13"/>
  <c r="U28" i="13"/>
  <c r="CI75" i="13"/>
  <c r="CI69" i="13"/>
  <c r="CI55" i="26"/>
  <c r="CI31" i="26"/>
  <c r="CH50" i="27"/>
  <c r="CH32" i="27"/>
  <c r="K32" i="27"/>
  <c r="K75" i="27"/>
  <c r="L32" i="27"/>
  <c r="AC31" i="27"/>
  <c r="E33" i="27"/>
  <c r="V32" i="27"/>
  <c r="D34" i="27"/>
  <c r="U33" i="27"/>
  <c r="M33" i="27"/>
  <c r="AD32" i="27"/>
  <c r="L55" i="27"/>
  <c r="AC54" i="27"/>
  <c r="M33" i="26"/>
  <c r="AD32" i="26"/>
  <c r="AB69" i="26"/>
  <c r="K70" i="26"/>
  <c r="D56" i="26"/>
  <c r="U55" i="26"/>
  <c r="N90" i="26"/>
  <c r="N51" i="26"/>
  <c r="AB31" i="26"/>
  <c r="K32" i="26"/>
  <c r="K90" i="26"/>
  <c r="AB89" i="26"/>
  <c r="AA69" i="26"/>
  <c r="J70" i="26"/>
  <c r="O51" i="26"/>
  <c r="AA31" i="26"/>
  <c r="J32" i="26"/>
  <c r="O31" i="26"/>
  <c r="O92" i="26"/>
  <c r="AF91" i="26"/>
  <c r="AA90" i="26"/>
  <c r="J91" i="26"/>
  <c r="AA51" i="26"/>
  <c r="J52" i="26"/>
  <c r="O71" i="26"/>
  <c r="N70" i="26"/>
  <c r="AE69" i="26"/>
  <c r="N31" i="26"/>
  <c r="AB50" i="26"/>
  <c r="K51" i="26"/>
  <c r="E54" i="26"/>
  <c r="V53" i="26"/>
  <c r="CI72" i="13"/>
  <c r="H69" i="13"/>
  <c r="Y68" i="13"/>
  <c r="I69" i="13"/>
  <c r="Z68" i="13"/>
  <c r="Z28" i="13"/>
  <c r="Y28" i="13"/>
  <c r="CI78" i="13"/>
  <c r="CI61" i="13"/>
  <c r="CI76" i="13"/>
  <c r="CI70" i="13"/>
  <c r="CI74" i="13"/>
  <c r="CE59" i="13"/>
  <c r="CI71" i="13"/>
  <c r="L81" i="13"/>
  <c r="AC80" i="13"/>
  <c r="L60" i="13"/>
  <c r="AC59" i="13"/>
  <c r="CI66" i="13"/>
  <c r="CI63" i="13"/>
  <c r="M60" i="13"/>
  <c r="AD59" i="13"/>
  <c r="CI59" i="13"/>
  <c r="CI67" i="13"/>
  <c r="CI73" i="13"/>
  <c r="M81" i="13"/>
  <c r="AD80" i="13"/>
  <c r="CI60" i="13"/>
  <c r="CI55" i="13"/>
  <c r="CE39" i="13"/>
  <c r="CH39" i="13"/>
  <c r="AC20" i="13"/>
  <c r="T20" i="13"/>
  <c r="S20" i="13"/>
  <c r="CH60" i="13"/>
  <c r="H89" i="13"/>
  <c r="Y88" i="13"/>
  <c r="I89" i="13"/>
  <c r="Z88" i="13"/>
  <c r="D30" i="13"/>
  <c r="U29" i="13"/>
  <c r="CI32" i="26"/>
  <c r="CI56" i="26"/>
  <c r="CH51" i="27"/>
  <c r="CH33" i="27"/>
  <c r="CI57" i="26"/>
  <c r="E34" i="27"/>
  <c r="V33" i="27"/>
  <c r="L56" i="27"/>
  <c r="AC55" i="27"/>
  <c r="D35" i="27"/>
  <c r="U34" i="27"/>
  <c r="L33" i="27"/>
  <c r="AC32" i="27"/>
  <c r="M34" i="27"/>
  <c r="AD33" i="27"/>
  <c r="K76" i="27"/>
  <c r="K33" i="27"/>
  <c r="M34" i="26"/>
  <c r="AD33" i="26"/>
  <c r="K71" i="26"/>
  <c r="AB70" i="26"/>
  <c r="N52" i="26"/>
  <c r="N91" i="26"/>
  <c r="D57" i="26"/>
  <c r="U57" i="26"/>
  <c r="U56" i="26"/>
  <c r="K33" i="26"/>
  <c r="AB32" i="26"/>
  <c r="O72" i="26"/>
  <c r="K52" i="26"/>
  <c r="AB51" i="26"/>
  <c r="AA91" i="26"/>
  <c r="J92" i="26"/>
  <c r="AB90" i="26"/>
  <c r="K91" i="26"/>
  <c r="AA32" i="26"/>
  <c r="J33" i="26"/>
  <c r="O93" i="26"/>
  <c r="N32" i="26"/>
  <c r="O32" i="26"/>
  <c r="O52" i="26"/>
  <c r="E55" i="26"/>
  <c r="V54" i="26"/>
  <c r="N71" i="26"/>
  <c r="AA52" i="26"/>
  <c r="J53" i="26"/>
  <c r="AA70" i="26"/>
  <c r="J71" i="26"/>
  <c r="I70" i="13"/>
  <c r="Z69" i="13"/>
  <c r="H70" i="13"/>
  <c r="Y69" i="13"/>
  <c r="Y29" i="13"/>
  <c r="Z29" i="13"/>
  <c r="AD21" i="13"/>
  <c r="CH40" i="13"/>
  <c r="CI81" i="13"/>
  <c r="M61" i="13"/>
  <c r="AD60" i="13"/>
  <c r="L82" i="13"/>
  <c r="AC81" i="13"/>
  <c r="M82" i="13"/>
  <c r="L61" i="13"/>
  <c r="AC60" i="13"/>
  <c r="T21" i="13"/>
  <c r="AC21" i="13"/>
  <c r="CH80" i="13"/>
  <c r="CE80" i="13"/>
  <c r="AD23" i="13"/>
  <c r="CE40" i="13"/>
  <c r="CH61" i="13"/>
  <c r="CE60" i="13"/>
  <c r="S21" i="13"/>
  <c r="T22" i="13"/>
  <c r="I90" i="13"/>
  <c r="Z89" i="13"/>
  <c r="H90" i="13"/>
  <c r="Y89" i="13"/>
  <c r="D31" i="13"/>
  <c r="U30" i="13"/>
  <c r="CH34" i="27"/>
  <c r="CI33" i="26"/>
  <c r="CH52" i="27"/>
  <c r="K34" i="27"/>
  <c r="K77" i="27"/>
  <c r="L34" i="27"/>
  <c r="AC33" i="27"/>
  <c r="M35" i="27"/>
  <c r="AD34" i="27"/>
  <c r="D36" i="27"/>
  <c r="U35" i="27"/>
  <c r="AC56" i="27"/>
  <c r="L57" i="27"/>
  <c r="AC57" i="27"/>
  <c r="E35" i="27"/>
  <c r="V34" i="27"/>
  <c r="M35" i="26"/>
  <c r="AD34" i="26"/>
  <c r="K72" i="26"/>
  <c r="AB71" i="26"/>
  <c r="N92" i="26"/>
  <c r="N53" i="26"/>
  <c r="E56" i="26"/>
  <c r="V55" i="26"/>
  <c r="N33" i="26"/>
  <c r="J54" i="26"/>
  <c r="AA53" i="26"/>
  <c r="AF93" i="26"/>
  <c r="O94" i="26"/>
  <c r="AA33" i="26"/>
  <c r="J34" i="26"/>
  <c r="K34" i="26"/>
  <c r="AB33" i="26"/>
  <c r="J72" i="26"/>
  <c r="AA71" i="26"/>
  <c r="AF32" i="26"/>
  <c r="O33" i="26"/>
  <c r="N72" i="26"/>
  <c r="O73" i="26"/>
  <c r="O53" i="26"/>
  <c r="J93" i="26"/>
  <c r="AA92" i="26"/>
  <c r="K53" i="26"/>
  <c r="AB52" i="26"/>
  <c r="AB91" i="26"/>
  <c r="K92" i="26"/>
  <c r="H71" i="13"/>
  <c r="Y70" i="13"/>
  <c r="I71" i="13"/>
  <c r="Z70" i="13"/>
  <c r="Y30" i="13"/>
  <c r="Z30" i="13"/>
  <c r="CI82" i="13"/>
  <c r="L83" i="13"/>
  <c r="AC82" i="13"/>
  <c r="M83" i="13"/>
  <c r="AD82" i="13"/>
  <c r="L62" i="13"/>
  <c r="AC61" i="13"/>
  <c r="M62" i="13"/>
  <c r="AD61" i="13"/>
  <c r="AC22" i="13"/>
  <c r="CE81" i="13"/>
  <c r="CH81" i="13"/>
  <c r="CE41" i="13"/>
  <c r="CE61" i="13"/>
  <c r="S22" i="13"/>
  <c r="CH62" i="13"/>
  <c r="CH41" i="13"/>
  <c r="AD24" i="13"/>
  <c r="T23" i="13"/>
  <c r="H91" i="13"/>
  <c r="Y90" i="13"/>
  <c r="I91" i="13"/>
  <c r="Z90" i="13"/>
  <c r="D32" i="13"/>
  <c r="U31" i="13"/>
  <c r="CH35" i="27"/>
  <c r="CH53" i="27"/>
  <c r="CI34" i="26"/>
  <c r="E36" i="27"/>
  <c r="V35" i="27"/>
  <c r="L35" i="27"/>
  <c r="AC34" i="27"/>
  <c r="M36" i="27"/>
  <c r="AD35" i="27"/>
  <c r="D37" i="27"/>
  <c r="U37" i="27"/>
  <c r="U36" i="27"/>
  <c r="K35" i="27"/>
  <c r="M36" i="26"/>
  <c r="AD35" i="26"/>
  <c r="K73" i="26"/>
  <c r="AB72" i="26"/>
  <c r="N54" i="26"/>
  <c r="N93" i="26"/>
  <c r="N73" i="26"/>
  <c r="AB34" i="26"/>
  <c r="K35" i="26"/>
  <c r="O95" i="26"/>
  <c r="AB53" i="26"/>
  <c r="K54" i="26"/>
  <c r="J35" i="26"/>
  <c r="AA34" i="26"/>
  <c r="K93" i="26"/>
  <c r="AB92" i="26"/>
  <c r="J94" i="26"/>
  <c r="AA93" i="26"/>
  <c r="O34" i="26"/>
  <c r="N34" i="26"/>
  <c r="J55" i="26"/>
  <c r="AA54" i="26"/>
  <c r="J73" i="26"/>
  <c r="AA72" i="26"/>
  <c r="E57" i="26"/>
  <c r="V57" i="26"/>
  <c r="V56" i="26"/>
  <c r="O54" i="26"/>
  <c r="O74" i="26"/>
  <c r="I72" i="13"/>
  <c r="Z71" i="13"/>
  <c r="H72" i="13"/>
  <c r="Y71" i="13"/>
  <c r="Z31" i="13"/>
  <c r="Y31" i="13"/>
  <c r="CI83" i="13"/>
  <c r="L63" i="13"/>
  <c r="AC62" i="13"/>
  <c r="L84" i="13"/>
  <c r="AC83" i="13"/>
  <c r="M84" i="13"/>
  <c r="AD83" i="13"/>
  <c r="M63" i="13"/>
  <c r="AD62" i="13"/>
  <c r="AC23" i="13"/>
  <c r="CH82" i="13"/>
  <c r="CE82" i="13"/>
  <c r="CH63" i="13"/>
  <c r="CE62" i="13"/>
  <c r="CH42" i="13"/>
  <c r="CE42" i="13"/>
  <c r="AD25" i="13"/>
  <c r="S23" i="13"/>
  <c r="T24" i="13"/>
  <c r="I92" i="13"/>
  <c r="Z91" i="13"/>
  <c r="H92" i="13"/>
  <c r="Y91" i="13"/>
  <c r="D33" i="13"/>
  <c r="U32" i="13"/>
  <c r="CI35" i="26"/>
  <c r="CH54" i="27"/>
  <c r="CH36" i="27"/>
  <c r="CH37" i="27"/>
  <c r="M37" i="27"/>
  <c r="AD37" i="27"/>
  <c r="AD36" i="27"/>
  <c r="L36" i="27"/>
  <c r="AC35" i="27"/>
  <c r="K36" i="27"/>
  <c r="E37" i="27"/>
  <c r="V37" i="27"/>
  <c r="V36" i="27"/>
  <c r="M37" i="26"/>
  <c r="AD37" i="26"/>
  <c r="AD36" i="26"/>
  <c r="AB73" i="26"/>
  <c r="K74" i="26"/>
  <c r="N94" i="26"/>
  <c r="AE54" i="26"/>
  <c r="N55" i="26"/>
  <c r="O75" i="26"/>
  <c r="AB54" i="26"/>
  <c r="K55" i="26"/>
  <c r="O96" i="26"/>
  <c r="AF95" i="26"/>
  <c r="K94" i="26"/>
  <c r="AB93" i="26"/>
  <c r="O55" i="26"/>
  <c r="O35" i="26"/>
  <c r="K36" i="26"/>
  <c r="AB35" i="26"/>
  <c r="AE34" i="26"/>
  <c r="N35" i="26"/>
  <c r="AA94" i="26"/>
  <c r="J95" i="26"/>
  <c r="N74" i="26"/>
  <c r="AA55" i="26"/>
  <c r="J56" i="26"/>
  <c r="AA73" i="26"/>
  <c r="J74" i="26"/>
  <c r="J36" i="26"/>
  <c r="AA35" i="26"/>
  <c r="H73" i="13"/>
  <c r="Y72" i="13"/>
  <c r="I73" i="13"/>
  <c r="Z72" i="13"/>
  <c r="Y32" i="13"/>
  <c r="Z32" i="13"/>
  <c r="CI84" i="13"/>
  <c r="M64" i="13"/>
  <c r="AD63" i="13"/>
  <c r="L85" i="13"/>
  <c r="AC84" i="13"/>
  <c r="M85" i="13"/>
  <c r="AD84" i="13"/>
  <c r="L64" i="13"/>
  <c r="AC63" i="13"/>
  <c r="AC24" i="13"/>
  <c r="CE83" i="13"/>
  <c r="CH83" i="13"/>
  <c r="CE43" i="13"/>
  <c r="CH43" i="13"/>
  <c r="CE63" i="13"/>
  <c r="S24" i="13"/>
  <c r="CH64" i="13"/>
  <c r="AD26" i="13"/>
  <c r="T25" i="13"/>
  <c r="H93" i="13"/>
  <c r="Y92" i="13"/>
  <c r="I93" i="13"/>
  <c r="Z92" i="13"/>
  <c r="D34" i="13"/>
  <c r="U33" i="13"/>
  <c r="CI36" i="26"/>
  <c r="CH55" i="27"/>
  <c r="CI37" i="26"/>
  <c r="L37" i="27"/>
  <c r="AC37" i="27"/>
  <c r="AC36" i="27"/>
  <c r="K37" i="27"/>
  <c r="K75" i="26"/>
  <c r="AB74" i="26"/>
  <c r="N56" i="26"/>
  <c r="AE55" i="26"/>
  <c r="N95" i="26"/>
  <c r="AA36" i="26"/>
  <c r="J37" i="26"/>
  <c r="AA37" i="26"/>
  <c r="AA74" i="26"/>
  <c r="J75" i="26"/>
  <c r="AE35" i="26"/>
  <c r="N36" i="26"/>
  <c r="K56" i="26"/>
  <c r="AB55" i="26"/>
  <c r="O56" i="26"/>
  <c r="AA95" i="26"/>
  <c r="J96" i="26"/>
  <c r="K37" i="26"/>
  <c r="AB37" i="26"/>
  <c r="AB36" i="26"/>
  <c r="AB94" i="26"/>
  <c r="K95" i="26"/>
  <c r="O76" i="26"/>
  <c r="AA56" i="26"/>
  <c r="J57" i="26"/>
  <c r="AA57" i="26"/>
  <c r="N75" i="26"/>
  <c r="O36" i="26"/>
  <c r="O97" i="26"/>
  <c r="AF97" i="26"/>
  <c r="I74" i="13"/>
  <c r="Z73" i="13"/>
  <c r="H74" i="13"/>
  <c r="Y73" i="13"/>
  <c r="Y33" i="13"/>
  <c r="Z33" i="13"/>
  <c r="CI85" i="13"/>
  <c r="L65" i="13"/>
  <c r="AC64" i="13"/>
  <c r="L86" i="13"/>
  <c r="AC85" i="13"/>
  <c r="M86" i="13"/>
  <c r="AD85" i="13"/>
  <c r="M65" i="13"/>
  <c r="AD64" i="13"/>
  <c r="AC25" i="13"/>
  <c r="CH84" i="13"/>
  <c r="CE84" i="13"/>
  <c r="AD27" i="13"/>
  <c r="CE64" i="13"/>
  <c r="CH44" i="13"/>
  <c r="CE44" i="13"/>
  <c r="CH65" i="13"/>
  <c r="S25" i="13"/>
  <c r="T26" i="13"/>
  <c r="I94" i="13"/>
  <c r="Z93" i="13"/>
  <c r="H94" i="13"/>
  <c r="Y93" i="13"/>
  <c r="D35" i="13"/>
  <c r="U34" i="13"/>
  <c r="CH57" i="27"/>
  <c r="CH56" i="27"/>
  <c r="K76" i="26"/>
  <c r="AB75" i="26"/>
  <c r="N96" i="26"/>
  <c r="AE95" i="26"/>
  <c r="N57" i="26"/>
  <c r="AB95" i="26"/>
  <c r="K96" i="26"/>
  <c r="N37" i="26"/>
  <c r="AE36" i="26"/>
  <c r="O37" i="26"/>
  <c r="K57" i="26"/>
  <c r="AB57" i="26"/>
  <c r="AB56" i="26"/>
  <c r="N76" i="26"/>
  <c r="J76" i="26"/>
  <c r="AA75" i="26"/>
  <c r="O77" i="26"/>
  <c r="J97" i="26"/>
  <c r="AA97" i="26"/>
  <c r="AA96" i="26"/>
  <c r="O57" i="26"/>
  <c r="H75" i="13"/>
  <c r="Y74" i="13"/>
  <c r="I75" i="13"/>
  <c r="Z74" i="13"/>
  <c r="Z34" i="13"/>
  <c r="Y34" i="13"/>
  <c r="CI86" i="13"/>
  <c r="L87" i="13"/>
  <c r="AC86" i="13"/>
  <c r="M87" i="13"/>
  <c r="AD86" i="13"/>
  <c r="M66" i="13"/>
  <c r="AD65" i="13"/>
  <c r="L66" i="13"/>
  <c r="AC65" i="13"/>
  <c r="AC26" i="13"/>
  <c r="CE85" i="13"/>
  <c r="CH85" i="13"/>
  <c r="CH66" i="13"/>
  <c r="CE65" i="13"/>
  <c r="S26" i="13"/>
  <c r="CH45" i="13"/>
  <c r="CE45" i="13"/>
  <c r="AD28" i="13"/>
  <c r="T27" i="13"/>
  <c r="H95" i="13"/>
  <c r="Y94" i="13"/>
  <c r="I95" i="13"/>
  <c r="Z94" i="13"/>
  <c r="D36" i="13"/>
  <c r="U35" i="13"/>
  <c r="AB76" i="26"/>
  <c r="K77" i="26"/>
  <c r="AB77" i="26"/>
  <c r="AE96" i="26"/>
  <c r="N97" i="26"/>
  <c r="J77" i="26"/>
  <c r="AA77" i="26"/>
  <c r="AA76" i="26"/>
  <c r="N77" i="26"/>
  <c r="AE77" i="26"/>
  <c r="K97" i="26"/>
  <c r="AB97" i="26"/>
  <c r="AB96" i="26"/>
  <c r="I76" i="13"/>
  <c r="Z75" i="13"/>
  <c r="H76" i="13"/>
  <c r="Y75" i="13"/>
  <c r="Y35" i="13"/>
  <c r="Z35" i="13"/>
  <c r="CI87" i="13"/>
  <c r="L67" i="13"/>
  <c r="AC66" i="13"/>
  <c r="M88" i="13"/>
  <c r="AD87" i="13"/>
  <c r="M67" i="13"/>
  <c r="AD66" i="13"/>
  <c r="L88" i="13"/>
  <c r="AC87" i="13"/>
  <c r="AC27" i="13"/>
  <c r="CH86" i="13"/>
  <c r="CE86" i="13"/>
  <c r="CH67" i="13"/>
  <c r="S27" i="13"/>
  <c r="CH46" i="13"/>
  <c r="CE46" i="13"/>
  <c r="AD29" i="13"/>
  <c r="CE66" i="13"/>
  <c r="I96" i="13"/>
  <c r="Z95" i="13"/>
  <c r="H96" i="13"/>
  <c r="Y95" i="13"/>
  <c r="D37" i="13"/>
  <c r="U37" i="13"/>
  <c r="U36" i="13"/>
  <c r="H77" i="13"/>
  <c r="Y77" i="13"/>
  <c r="Y76" i="13"/>
  <c r="I77" i="13"/>
  <c r="Z77" i="13"/>
  <c r="Z76" i="13"/>
  <c r="Z36" i="13"/>
  <c r="Y36" i="13"/>
  <c r="CI88" i="13"/>
  <c r="M89" i="13"/>
  <c r="AD88" i="13"/>
  <c r="L89" i="13"/>
  <c r="AC88" i="13"/>
  <c r="M68" i="13"/>
  <c r="AD67" i="13"/>
  <c r="L68" i="13"/>
  <c r="AC67" i="13"/>
  <c r="AC28" i="13"/>
  <c r="CE87" i="13"/>
  <c r="CH87" i="13"/>
  <c r="CH68" i="13"/>
  <c r="CH47" i="13"/>
  <c r="CE67" i="13"/>
  <c r="AD30" i="13"/>
  <c r="CH28" i="13"/>
  <c r="H97" i="13"/>
  <c r="Y97" i="13"/>
  <c r="Y96" i="13"/>
  <c r="I97" i="13"/>
  <c r="Z97" i="13"/>
  <c r="Z96" i="13"/>
  <c r="Y37" i="13"/>
  <c r="Z37" i="13"/>
  <c r="CI89" i="13"/>
  <c r="L69" i="13"/>
  <c r="AC68" i="13"/>
  <c r="M90" i="13"/>
  <c r="AD89" i="13"/>
  <c r="L90" i="13"/>
  <c r="AC89" i="13"/>
  <c r="M69" i="13"/>
  <c r="AD68" i="13"/>
  <c r="AC29" i="13"/>
  <c r="CH88" i="13"/>
  <c r="CE88" i="13"/>
  <c r="CE68" i="13"/>
  <c r="AD31" i="13"/>
  <c r="CE48" i="13"/>
  <c r="CH69" i="13"/>
  <c r="CE28" i="13"/>
  <c r="CH29" i="13"/>
  <c r="Z38" i="13"/>
  <c r="Y38" i="13"/>
  <c r="CI90" i="13"/>
  <c r="M91" i="13"/>
  <c r="AD90" i="13"/>
  <c r="L70" i="13"/>
  <c r="AC69" i="13"/>
  <c r="M70" i="13"/>
  <c r="AD69" i="13"/>
  <c r="L91" i="13"/>
  <c r="AC90" i="13"/>
  <c r="AC30" i="13"/>
  <c r="CE89" i="13"/>
  <c r="CH89" i="13"/>
  <c r="CE69" i="13"/>
  <c r="CE29" i="13"/>
  <c r="AD32" i="13"/>
  <c r="CH70" i="13"/>
  <c r="CE49" i="13"/>
  <c r="CH49" i="13"/>
  <c r="CH30" i="13"/>
  <c r="Y39" i="13"/>
  <c r="Z39" i="13"/>
  <c r="CI91" i="13"/>
  <c r="L92" i="13"/>
  <c r="AC91" i="13"/>
  <c r="L71" i="13"/>
  <c r="AC70" i="13"/>
  <c r="M92" i="13"/>
  <c r="AD91" i="13"/>
  <c r="M71" i="13"/>
  <c r="AD70" i="13"/>
  <c r="AC31" i="13"/>
  <c r="CH90" i="13"/>
  <c r="CE90" i="13"/>
  <c r="AD33" i="13"/>
  <c r="CE50" i="13"/>
  <c r="CH71" i="13"/>
  <c r="CE70" i="13"/>
  <c r="CE30" i="13"/>
  <c r="CH31" i="13"/>
  <c r="Z40" i="13"/>
  <c r="Y40" i="13"/>
  <c r="CI92" i="13"/>
  <c r="M72" i="13"/>
  <c r="AD71" i="13"/>
  <c r="L72" i="13"/>
  <c r="AC71" i="13"/>
  <c r="M93" i="13"/>
  <c r="AD92" i="13"/>
  <c r="L93" i="13"/>
  <c r="AC92" i="13"/>
  <c r="AC32" i="13"/>
  <c r="CE91" i="13"/>
  <c r="CH91" i="13"/>
  <c r="CE51" i="13"/>
  <c r="CH72" i="13"/>
  <c r="CE71" i="13"/>
  <c r="AD34" i="13"/>
  <c r="CH51" i="13"/>
  <c r="CE31" i="13"/>
  <c r="CH32" i="13"/>
  <c r="Y41" i="13"/>
  <c r="Z41" i="13"/>
  <c r="CI93" i="13"/>
  <c r="L73" i="13"/>
  <c r="AC72" i="13"/>
  <c r="M94" i="13"/>
  <c r="AD93" i="13"/>
  <c r="L94" i="13"/>
  <c r="AC93" i="13"/>
  <c r="M73" i="13"/>
  <c r="AD72" i="13"/>
  <c r="AC33" i="13"/>
  <c r="CH92" i="13"/>
  <c r="CE92" i="13"/>
  <c r="CH52" i="13"/>
  <c r="CH73" i="13"/>
  <c r="CE32" i="13"/>
  <c r="CE72" i="13"/>
  <c r="CE52" i="13"/>
  <c r="AD35" i="13"/>
  <c r="CH33" i="13"/>
  <c r="Z42" i="13"/>
  <c r="Y42" i="13"/>
  <c r="CI94" i="13"/>
  <c r="M74" i="13"/>
  <c r="AD73" i="13"/>
  <c r="L74" i="13"/>
  <c r="AC73" i="13"/>
  <c r="L95" i="13"/>
  <c r="AC94" i="13"/>
  <c r="M95" i="13"/>
  <c r="AD94" i="13"/>
  <c r="AC34" i="13"/>
  <c r="CE93" i="13"/>
  <c r="CH93" i="13"/>
  <c r="CH74" i="13"/>
  <c r="CE73" i="13"/>
  <c r="CE53" i="13"/>
  <c r="CH53" i="13"/>
  <c r="CE33" i="13"/>
  <c r="AD36" i="13"/>
  <c r="CH34" i="13"/>
  <c r="Y43" i="13"/>
  <c r="Z43" i="13"/>
  <c r="CI95" i="13"/>
  <c r="L75" i="13"/>
  <c r="AC74" i="13"/>
  <c r="M96" i="13"/>
  <c r="AD95" i="13"/>
  <c r="M75" i="13"/>
  <c r="AD74" i="13"/>
  <c r="L96" i="13"/>
  <c r="AC95" i="13"/>
  <c r="AC35" i="13"/>
  <c r="CH94" i="13"/>
  <c r="CE94" i="13"/>
  <c r="CH75" i="13"/>
  <c r="CE74" i="13"/>
  <c r="CE34" i="13"/>
  <c r="CH54" i="13"/>
  <c r="CE54" i="13"/>
  <c r="AD37" i="13"/>
  <c r="CH35" i="13"/>
  <c r="Z44" i="13"/>
  <c r="Y44" i="13"/>
  <c r="CI96" i="13"/>
  <c r="CI97" i="13"/>
  <c r="L97" i="13"/>
  <c r="AC96" i="13"/>
  <c r="M97" i="13"/>
  <c r="AD96" i="13"/>
  <c r="L76" i="13"/>
  <c r="AC75" i="13"/>
  <c r="M76" i="13"/>
  <c r="AD75" i="13"/>
  <c r="AC36" i="13"/>
  <c r="CH95" i="13"/>
  <c r="AD38" i="13"/>
  <c r="CE55" i="13"/>
  <c r="CE35" i="13"/>
  <c r="CE75" i="13"/>
  <c r="CH55" i="13"/>
  <c r="CH76" i="13"/>
  <c r="CH36" i="13"/>
  <c r="Y45" i="13"/>
  <c r="Z45" i="13"/>
  <c r="M77" i="13"/>
  <c r="AD76" i="13"/>
  <c r="AD97" i="13"/>
  <c r="L77" i="13"/>
  <c r="AC76" i="13"/>
  <c r="AC97" i="13"/>
  <c r="AC37" i="13"/>
  <c r="CH96" i="13"/>
  <c r="CE96" i="13"/>
  <c r="CH56" i="13"/>
  <c r="CH77" i="13"/>
  <c r="AD39" i="13"/>
  <c r="CE76" i="13"/>
  <c r="CE56" i="13"/>
  <c r="CE36" i="13"/>
  <c r="CH37" i="13"/>
  <c r="Z46" i="13"/>
  <c r="Y46" i="13"/>
  <c r="AC77" i="13"/>
  <c r="AD77" i="13"/>
  <c r="AC38" i="13"/>
  <c r="CE97" i="13"/>
  <c r="CH97" i="13"/>
  <c r="CE57" i="13"/>
  <c r="CE37" i="13"/>
  <c r="CH57" i="13"/>
  <c r="AD40" i="13"/>
  <c r="CE77" i="13"/>
  <c r="Y47" i="13"/>
  <c r="Z47" i="13"/>
  <c r="AC39" i="13"/>
  <c r="AD41" i="13"/>
  <c r="Z48" i="13"/>
  <c r="Y48" i="13"/>
  <c r="AC40" i="13"/>
  <c r="AD42" i="13"/>
  <c r="Y49" i="13"/>
  <c r="Z49" i="13"/>
  <c r="AC41" i="13"/>
  <c r="AD43" i="13"/>
  <c r="Z50" i="13"/>
  <c r="Y50" i="13"/>
  <c r="AC42" i="13"/>
  <c r="AD44" i="13"/>
  <c r="Y51" i="13"/>
  <c r="Z51" i="13"/>
  <c r="AC43" i="13"/>
  <c r="AD45" i="13"/>
  <c r="Z52" i="13"/>
  <c r="Y52" i="13"/>
  <c r="AC44" i="13"/>
  <c r="AD46" i="13"/>
  <c r="Y53" i="13"/>
  <c r="Z53" i="13"/>
  <c r="AC45" i="13"/>
  <c r="AD47" i="13"/>
  <c r="Z54" i="13"/>
  <c r="Y54" i="13"/>
  <c r="AC46" i="13"/>
  <c r="AD48" i="13"/>
  <c r="Y55" i="13"/>
  <c r="Z55" i="13"/>
  <c r="AC47" i="13"/>
  <c r="AD49" i="13"/>
  <c r="Z57" i="13"/>
  <c r="Z56" i="13"/>
  <c r="Y57" i="13"/>
  <c r="Y56" i="13"/>
  <c r="AC48" i="13"/>
  <c r="AD50" i="13"/>
  <c r="AC49" i="13"/>
  <c r="AD51" i="13"/>
  <c r="AC50" i="13"/>
  <c r="AD52" i="13"/>
  <c r="AC51" i="13"/>
  <c r="AD53" i="13"/>
  <c r="AC52" i="13"/>
  <c r="AD54" i="13"/>
  <c r="AC53" i="13"/>
  <c r="AD55" i="13"/>
  <c r="AC54" i="13"/>
  <c r="AD56" i="13"/>
  <c r="AC55" i="13"/>
  <c r="AD57" i="13"/>
  <c r="AC56" i="13"/>
  <c r="AC57" i="13"/>
  <c r="CF60" i="13" l="1"/>
  <c r="F130" i="11"/>
  <c r="AX130" i="11" s="1"/>
  <c r="CE95" i="13"/>
  <c r="AE75" i="26"/>
  <c r="AE85" i="26"/>
  <c r="AE41" i="26"/>
  <c r="AF19" i="26"/>
  <c r="AF39" i="26"/>
  <c r="AF61" i="26"/>
  <c r="AF83" i="26"/>
  <c r="AF81" i="26"/>
  <c r="AF79" i="26"/>
  <c r="AF60" i="26"/>
  <c r="AF42" i="26"/>
  <c r="AF80" i="26"/>
  <c r="AF38" i="26"/>
  <c r="AF40" i="26"/>
  <c r="AF62" i="26"/>
  <c r="AF98" i="26"/>
  <c r="AF20" i="26"/>
  <c r="AF41" i="26"/>
  <c r="AF82" i="26"/>
  <c r="AF58" i="26"/>
  <c r="AF78" i="26"/>
  <c r="AF21" i="26"/>
  <c r="AF22" i="26"/>
  <c r="W53" i="13"/>
  <c r="W81" i="13"/>
  <c r="F242" i="11"/>
  <c r="AX242" i="11" s="1"/>
  <c r="CF28" i="26"/>
  <c r="F297" i="11"/>
  <c r="AX297" i="11" s="1"/>
  <c r="CF83" i="26"/>
  <c r="E510" i="11"/>
  <c r="AY510" i="11" s="1"/>
  <c r="CH80" i="26"/>
  <c r="AE76" i="26"/>
  <c r="AF96" i="26"/>
  <c r="W26" i="13"/>
  <c r="AE93" i="26"/>
  <c r="AF53" i="26"/>
  <c r="AE33" i="26"/>
  <c r="AF52" i="26"/>
  <c r="AE91" i="26"/>
  <c r="AF92" i="26"/>
  <c r="CI68" i="13"/>
  <c r="AF30" i="26"/>
  <c r="AF68" i="26"/>
  <c r="AD29" i="26"/>
  <c r="AE65" i="26"/>
  <c r="AF66" i="26"/>
  <c r="AF45" i="26"/>
  <c r="AD27" i="26"/>
  <c r="AE63" i="26"/>
  <c r="AF84" i="26"/>
  <c r="CI48" i="26"/>
  <c r="AE40" i="26"/>
  <c r="AD73" i="26"/>
  <c r="AD41" i="26"/>
  <c r="AE98" i="26"/>
  <c r="W54" i="13"/>
  <c r="W67" i="13"/>
  <c r="F207" i="11"/>
  <c r="AX207" i="11" s="1"/>
  <c r="CF65" i="27"/>
  <c r="F217" i="11"/>
  <c r="AX217" i="11" s="1"/>
  <c r="CF75" i="27"/>
  <c r="E224" i="11"/>
  <c r="AY224" i="11" s="1"/>
  <c r="CE82" i="27"/>
  <c r="E239" i="11"/>
  <c r="AY239" i="11" s="1"/>
  <c r="CE97" i="27"/>
  <c r="E247" i="11"/>
  <c r="AY247" i="11" s="1"/>
  <c r="CE33" i="26"/>
  <c r="E477" i="11"/>
  <c r="AY477" i="11" s="1"/>
  <c r="CH47" i="26"/>
  <c r="E481" i="11"/>
  <c r="AY481" i="11" s="1"/>
  <c r="CH51" i="26"/>
  <c r="E482" i="11"/>
  <c r="AY482" i="11" s="1"/>
  <c r="CH52" i="26"/>
  <c r="F276" i="11"/>
  <c r="AX276" i="11" s="1"/>
  <c r="CF62" i="26"/>
  <c r="AE37" i="26"/>
  <c r="W22" i="13"/>
  <c r="AE89" i="26"/>
  <c r="W20" i="13"/>
  <c r="F192" i="11"/>
  <c r="AX192" i="11" s="1"/>
  <c r="CF50" i="27"/>
  <c r="F225" i="11"/>
  <c r="AX225" i="11" s="1"/>
  <c r="CF83" i="27"/>
  <c r="E275" i="11"/>
  <c r="AY275" i="11" s="1"/>
  <c r="CE61" i="26"/>
  <c r="F476" i="11"/>
  <c r="AX476" i="11" s="1"/>
  <c r="CI46" i="26"/>
  <c r="AF76" i="26"/>
  <c r="AF75" i="26"/>
  <c r="AF55" i="26"/>
  <c r="AE73" i="26"/>
  <c r="AF34" i="26"/>
  <c r="W25" i="13"/>
  <c r="AE72" i="26"/>
  <c r="AF72" i="26"/>
  <c r="AD81" i="13"/>
  <c r="AE90" i="26"/>
  <c r="AD22" i="13"/>
  <c r="AF70" i="26"/>
  <c r="AE29" i="26"/>
  <c r="AE88" i="26"/>
  <c r="AE66" i="26"/>
  <c r="AF67" i="26"/>
  <c r="AF26" i="26"/>
  <c r="AD26" i="26"/>
  <c r="AF23" i="26"/>
  <c r="AF63" i="26"/>
  <c r="AE43" i="26"/>
  <c r="AE22" i="26"/>
  <c r="AF59" i="26"/>
  <c r="AD92" i="26"/>
  <c r="W29" i="13"/>
  <c r="W57" i="13"/>
  <c r="W68" i="13"/>
  <c r="W74" i="13"/>
  <c r="E181" i="11"/>
  <c r="AY181" i="11" s="1"/>
  <c r="CE39" i="27"/>
  <c r="E206" i="11"/>
  <c r="AY206" i="11" s="1"/>
  <c r="CE64" i="27"/>
  <c r="E207" i="11"/>
  <c r="AY207" i="11" s="1"/>
  <c r="E217" i="11"/>
  <c r="AY217" i="11" s="1"/>
  <c r="F232" i="11"/>
  <c r="AX232" i="11" s="1"/>
  <c r="CF90" i="27"/>
  <c r="F233" i="11"/>
  <c r="AX233" i="11" s="1"/>
  <c r="CH50" i="13"/>
  <c r="CH48" i="13"/>
  <c r="AF77" i="26"/>
  <c r="AF35" i="26"/>
  <c r="AF33" i="26"/>
  <c r="AE32" i="26"/>
  <c r="AF51" i="26"/>
  <c r="AF71" i="26"/>
  <c r="AE51" i="26"/>
  <c r="AE28" i="26"/>
  <c r="AE87" i="26"/>
  <c r="AE26" i="26"/>
  <c r="AF87" i="26"/>
  <c r="AE25" i="26"/>
  <c r="AE79" i="26"/>
  <c r="AD21" i="26"/>
  <c r="AD96" i="26"/>
  <c r="Z59" i="13"/>
  <c r="Z98" i="13"/>
  <c r="Z19" i="13"/>
  <c r="Z79" i="13"/>
  <c r="Z78" i="13"/>
  <c r="W30" i="13"/>
  <c r="W75" i="13"/>
  <c r="F409" i="11"/>
  <c r="AX409" i="11" s="1"/>
  <c r="CI51" i="27"/>
  <c r="F447" i="11"/>
  <c r="AX447" i="11" s="1"/>
  <c r="CI89" i="27"/>
  <c r="CF60" i="26"/>
  <c r="AF31" i="26"/>
  <c r="AF89" i="26"/>
  <c r="AF88" i="26"/>
  <c r="AE86" i="26"/>
  <c r="AE84" i="26"/>
  <c r="AE24" i="26"/>
  <c r="AE44" i="26"/>
  <c r="AF43" i="26"/>
  <c r="AE62" i="26"/>
  <c r="CF95" i="27"/>
  <c r="AE39" i="26"/>
  <c r="AD82" i="26"/>
  <c r="AD95" i="26"/>
  <c r="AD88" i="26"/>
  <c r="AD83" i="26"/>
  <c r="AD65" i="26"/>
  <c r="AD51" i="26"/>
  <c r="AD52" i="26"/>
  <c r="AD24" i="26"/>
  <c r="AD39" i="26"/>
  <c r="AD97" i="26"/>
  <c r="AD91" i="26"/>
  <c r="AD84" i="26"/>
  <c r="AD74" i="26"/>
  <c r="AD40" i="26"/>
  <c r="AD44" i="26"/>
  <c r="AD63" i="26"/>
  <c r="AD93" i="26"/>
  <c r="AD87" i="26"/>
  <c r="AD79" i="26"/>
  <c r="AD71" i="26"/>
  <c r="AD59" i="26"/>
  <c r="AD19" i="26"/>
  <c r="AD22" i="26"/>
  <c r="AD45" i="26"/>
  <c r="AD67" i="26"/>
  <c r="AD89" i="26"/>
  <c r="AD76" i="26"/>
  <c r="AD66" i="26"/>
  <c r="AD70" i="26"/>
  <c r="AD46" i="26"/>
  <c r="AD50" i="26"/>
  <c r="AD23" i="26"/>
  <c r="AD57" i="26"/>
  <c r="AD98" i="26"/>
  <c r="AD85" i="26"/>
  <c r="AD72" i="26"/>
  <c r="AD62" i="26"/>
  <c r="AD64" i="26"/>
  <c r="AD20" i="26"/>
  <c r="AD48" i="26"/>
  <c r="AD56" i="26"/>
  <c r="AD49" i="26"/>
  <c r="AD43" i="26"/>
  <c r="AD94" i="26"/>
  <c r="AD81" i="26"/>
  <c r="AD68" i="26"/>
  <c r="AD58" i="26"/>
  <c r="AD60" i="26"/>
  <c r="AD53" i="26"/>
  <c r="AD55" i="26"/>
  <c r="E213" i="11"/>
  <c r="AY213" i="11" s="1"/>
  <c r="CE71" i="27"/>
  <c r="W97" i="13"/>
  <c r="W94" i="13"/>
  <c r="W87" i="13"/>
  <c r="W79" i="13"/>
  <c r="W77" i="13"/>
  <c r="W73" i="13"/>
  <c r="W66" i="13"/>
  <c r="W59" i="13"/>
  <c r="W52" i="13"/>
  <c r="W46" i="13"/>
  <c r="W42" i="13"/>
  <c r="W36" i="13"/>
  <c r="W28" i="13"/>
  <c r="W98" i="13"/>
  <c r="W93" i="13"/>
  <c r="W86" i="13"/>
  <c r="W72" i="13"/>
  <c r="W65" i="13"/>
  <c r="W58" i="13"/>
  <c r="W51" i="13"/>
  <c r="W41" i="13"/>
  <c r="W35" i="13"/>
  <c r="W92" i="13"/>
  <c r="W85" i="13"/>
  <c r="W78" i="13"/>
  <c r="W71" i="13"/>
  <c r="W64" i="13"/>
  <c r="W50" i="13"/>
  <c r="W45" i="13"/>
  <c r="W34" i="13"/>
  <c r="W91" i="13"/>
  <c r="W84" i="13"/>
  <c r="W70" i="13"/>
  <c r="W63" i="13"/>
  <c r="W56" i="13"/>
  <c r="W40" i="13"/>
  <c r="W37" i="13"/>
  <c r="W33" i="13"/>
  <c r="W90" i="13"/>
  <c r="W83" i="13"/>
  <c r="W62" i="13"/>
  <c r="W55" i="13"/>
  <c r="W49" i="13"/>
  <c r="W44" i="13"/>
  <c r="W39" i="13"/>
  <c r="W32" i="13"/>
  <c r="W96" i="13"/>
  <c r="W89" i="13"/>
  <c r="W82" i="13"/>
  <c r="W76" i="13"/>
  <c r="W69" i="13"/>
  <c r="W61" i="13"/>
  <c r="W43" i="13"/>
  <c r="W38" i="13"/>
  <c r="W31" i="13"/>
  <c r="F249" i="11"/>
  <c r="AX249" i="11" s="1"/>
  <c r="CF35" i="26"/>
  <c r="E280" i="11"/>
  <c r="AY280" i="11" s="1"/>
  <c r="CE66" i="26"/>
  <c r="AE56" i="26"/>
  <c r="W27" i="13"/>
  <c r="CF80" i="13"/>
  <c r="AE68" i="26"/>
  <c r="CF48" i="13"/>
  <c r="CF88" i="13"/>
  <c r="AE97" i="26"/>
  <c r="AE57" i="26"/>
  <c r="AE94" i="26"/>
  <c r="AF74" i="26"/>
  <c r="AF94" i="26"/>
  <c r="AE71" i="26"/>
  <c r="W23" i="13"/>
  <c r="AE30" i="26"/>
  <c r="AF50" i="26"/>
  <c r="AD78" i="13"/>
  <c r="CH79" i="13"/>
  <c r="AF46" i="26"/>
  <c r="AD28" i="26"/>
  <c r="AF44" i="26"/>
  <c r="AF24" i="26"/>
  <c r="AD47" i="26"/>
  <c r="AD77" i="26"/>
  <c r="AD38" i="26"/>
  <c r="F186" i="11"/>
  <c r="AX186" i="11" s="1"/>
  <c r="CF44" i="27"/>
  <c r="E436" i="11"/>
  <c r="AY436" i="11" s="1"/>
  <c r="CH78" i="27"/>
  <c r="AE38" i="26"/>
  <c r="AE81" i="26"/>
  <c r="AE80" i="26"/>
  <c r="AE21" i="26"/>
  <c r="AE58" i="26"/>
  <c r="AE60" i="26"/>
  <c r="AE42" i="26"/>
  <c r="AE19" i="26"/>
  <c r="AE78" i="26"/>
  <c r="AE59" i="26"/>
  <c r="CF95" i="13"/>
  <c r="AF57" i="26"/>
  <c r="AF37" i="26"/>
  <c r="AE74" i="26"/>
  <c r="AF54" i="26"/>
  <c r="AE92" i="26"/>
  <c r="W21" i="13"/>
  <c r="AF49" i="26"/>
  <c r="AF56" i="26"/>
  <c r="AF36" i="26"/>
  <c r="AF73" i="26"/>
  <c r="AE53" i="26"/>
  <c r="W24" i="13"/>
  <c r="AE52" i="26"/>
  <c r="AE70" i="26"/>
  <c r="AE31" i="26"/>
  <c r="AE50" i="26"/>
  <c r="W19" i="13"/>
  <c r="AD20" i="13"/>
  <c r="AF29" i="26"/>
  <c r="AE49" i="26"/>
  <c r="AF28" i="26"/>
  <c r="AE67" i="26"/>
  <c r="AE46" i="26"/>
  <c r="AF86" i="26"/>
  <c r="AE45" i="26"/>
  <c r="AF85" i="26"/>
  <c r="AE23" i="26"/>
  <c r="AE61" i="26"/>
  <c r="AE20" i="26"/>
  <c r="AD54" i="26"/>
  <c r="AD75" i="26"/>
  <c r="AD86" i="26"/>
  <c r="AD58" i="27"/>
  <c r="AD40" i="27"/>
  <c r="AD98" i="27"/>
  <c r="AD72" i="27"/>
  <c r="AD75" i="27"/>
  <c r="AD60" i="27"/>
  <c r="AD67" i="27"/>
  <c r="AD50" i="27"/>
  <c r="AD45" i="27"/>
  <c r="AD21" i="27"/>
  <c r="AD94" i="27"/>
  <c r="AD96" i="27"/>
  <c r="AD93" i="27"/>
  <c r="AD52" i="27"/>
  <c r="AD64" i="27"/>
  <c r="AD46" i="27"/>
  <c r="AD41" i="27"/>
  <c r="AD22" i="27"/>
  <c r="AD90" i="27"/>
  <c r="AD91" i="27"/>
  <c r="AD88" i="27"/>
  <c r="AD48" i="27"/>
  <c r="AD59" i="27"/>
  <c r="AD42" i="27"/>
  <c r="AD84" i="27"/>
  <c r="AD49" i="27"/>
  <c r="AD86" i="27"/>
  <c r="AD85" i="27"/>
  <c r="AD83" i="27"/>
  <c r="AD92" i="27"/>
  <c r="AD55" i="27"/>
  <c r="AD38" i="27"/>
  <c r="AD57" i="27"/>
  <c r="AD53" i="27"/>
  <c r="AD82" i="27"/>
  <c r="AD80" i="27"/>
  <c r="AD73" i="27"/>
  <c r="AD81" i="27"/>
  <c r="AD51" i="27"/>
  <c r="AD71" i="27"/>
  <c r="AD74" i="27"/>
  <c r="AD24" i="27"/>
  <c r="AD78" i="27"/>
  <c r="AD70" i="27"/>
  <c r="AD95" i="27"/>
  <c r="AD69" i="27"/>
  <c r="AD47" i="27"/>
  <c r="AD79" i="27"/>
  <c r="AD56" i="27"/>
  <c r="AD19" i="27"/>
  <c r="W47" i="13"/>
  <c r="E186" i="11"/>
  <c r="AY186" i="11" s="1"/>
  <c r="X97" i="27"/>
  <c r="X93" i="27"/>
  <c r="X86" i="27"/>
  <c r="X78" i="27"/>
  <c r="X71" i="27"/>
  <c r="X64" i="27"/>
  <c r="X50" i="27"/>
  <c r="X42" i="27"/>
  <c r="X34" i="27"/>
  <c r="X98" i="27"/>
  <c r="X85" i="27"/>
  <c r="X70" i="27"/>
  <c r="X63" i="27"/>
  <c r="X49" i="27"/>
  <c r="X41" i="27"/>
  <c r="X37" i="27"/>
  <c r="X33" i="27"/>
  <c r="X92" i="27"/>
  <c r="X84" i="27"/>
  <c r="X69" i="27"/>
  <c r="X62" i="27"/>
  <c r="X56" i="27"/>
  <c r="X48" i="27"/>
  <c r="X40" i="27"/>
  <c r="X32" i="27"/>
  <c r="X91" i="27"/>
  <c r="X83" i="27"/>
  <c r="X76" i="27"/>
  <c r="X68" i="27"/>
  <c r="X61" i="27"/>
  <c r="X55" i="27"/>
  <c r="X47" i="27"/>
  <c r="X39" i="27"/>
  <c r="X31" i="27"/>
  <c r="X90" i="27"/>
  <c r="X82" i="27"/>
  <c r="X75" i="27"/>
  <c r="X57" i="27"/>
  <c r="X54" i="27"/>
  <c r="X46" i="27"/>
  <c r="X38" i="27"/>
  <c r="X30" i="27"/>
  <c r="X95" i="27"/>
  <c r="X88" i="27"/>
  <c r="X80" i="27"/>
  <c r="X73" i="27"/>
  <c r="X66" i="27"/>
  <c r="X59" i="27"/>
  <c r="X52" i="27"/>
  <c r="X44" i="27"/>
  <c r="X36" i="27"/>
  <c r="W97" i="27"/>
  <c r="W98" i="27"/>
  <c r="AS88" i="11"/>
  <c r="AR143" i="11"/>
  <c r="AW143" i="11" s="1"/>
  <c r="AR338" i="11"/>
  <c r="AW338" i="11" s="1"/>
  <c r="AZ338" i="11" s="1"/>
  <c r="AA338" i="11" s="1"/>
  <c r="AR409" i="11"/>
  <c r="AR94" i="11"/>
  <c r="AW94" i="11" s="1"/>
  <c r="AR131" i="11"/>
  <c r="AR267" i="11"/>
  <c r="AR275" i="11"/>
  <c r="AS455" i="11"/>
  <c r="AS83" i="11"/>
  <c r="AW83" i="11" s="1"/>
  <c r="AS36" i="11"/>
  <c r="AW36" i="11" s="1"/>
  <c r="AS33" i="11"/>
  <c r="AS187" i="11"/>
  <c r="AW187" i="11" s="1"/>
  <c r="AZ187" i="11" s="1"/>
  <c r="AA187" i="11" s="1"/>
  <c r="AS231" i="11"/>
  <c r="AS345" i="11"/>
  <c r="AS349" i="11"/>
  <c r="AR433" i="11"/>
  <c r="AS500" i="11"/>
  <c r="AW500" i="11" s="1"/>
  <c r="AZ500" i="11" s="1"/>
  <c r="AA500" i="11" s="1"/>
  <c r="AS506" i="11"/>
  <c r="AS513" i="11"/>
  <c r="AR204" i="11"/>
  <c r="AS238" i="11"/>
  <c r="AR253" i="11"/>
  <c r="AS260" i="11"/>
  <c r="AS413" i="11"/>
  <c r="AS425" i="11"/>
  <c r="AW425" i="11" s="1"/>
  <c r="AZ425" i="11" s="1"/>
  <c r="AA425" i="11" s="1"/>
  <c r="AS431" i="11"/>
  <c r="AW431" i="11" s="1"/>
  <c r="AR367" i="11"/>
  <c r="AR456" i="11"/>
  <c r="AW456" i="11" s="1"/>
  <c r="AR330" i="11"/>
  <c r="AR364" i="11"/>
  <c r="AS154" i="11"/>
  <c r="AS203" i="11"/>
  <c r="AS517" i="11"/>
  <c r="AW517" i="11" s="1"/>
  <c r="AZ517" i="11" s="1"/>
  <c r="AA517" i="11" s="1"/>
  <c r="AS223" i="11"/>
  <c r="AW223" i="11" s="1"/>
  <c r="AZ223" i="11" s="1"/>
  <c r="AA223" i="11" s="1"/>
  <c r="AR95" i="11"/>
  <c r="AR40" i="11"/>
  <c r="AW40" i="11" s="1"/>
  <c r="AS150" i="11"/>
  <c r="AW150" i="11" s="1"/>
  <c r="AZ150" i="11" s="1"/>
  <c r="AA150" i="11" s="1"/>
  <c r="AR170" i="11"/>
  <c r="AW170" i="11" s="1"/>
  <c r="AZ170" i="11" s="1"/>
  <c r="AA170" i="11" s="1"/>
  <c r="AR329" i="11"/>
  <c r="AR344" i="11"/>
  <c r="AW344" i="11" s="1"/>
  <c r="AZ344" i="11" s="1"/>
  <c r="AA344" i="11" s="1"/>
  <c r="AR355" i="11"/>
  <c r="AR375" i="11"/>
  <c r="AR399" i="11"/>
  <c r="AR404" i="11"/>
  <c r="AW404" i="11" s="1"/>
  <c r="AR465" i="11"/>
  <c r="AW465" i="11" s="1"/>
  <c r="AZ465" i="11" s="1"/>
  <c r="AA465" i="11" s="1"/>
  <c r="AS107" i="11"/>
  <c r="AW107" i="11" s="1"/>
  <c r="AR54" i="11"/>
  <c r="AS125" i="11"/>
  <c r="AW125" i="11" s="1"/>
  <c r="AR134" i="11"/>
  <c r="AR174" i="11"/>
  <c r="AW174" i="11" s="1"/>
  <c r="AZ174" i="11" s="1"/>
  <c r="AA174" i="11" s="1"/>
  <c r="AR181" i="11"/>
  <c r="AR186" i="11"/>
  <c r="AW186" i="11" s="1"/>
  <c r="AR208" i="11"/>
  <c r="AS245" i="11"/>
  <c r="AW245" i="11" s="1"/>
  <c r="AZ245" i="11" s="1"/>
  <c r="AA245" i="11" s="1"/>
  <c r="AR298" i="11"/>
  <c r="AR322" i="11"/>
  <c r="AW322" i="11" s="1"/>
  <c r="AZ322" i="11" s="1"/>
  <c r="AA322" i="11" s="1"/>
  <c r="AR30" i="11"/>
  <c r="AW30" i="11" s="1"/>
  <c r="AS27" i="11"/>
  <c r="AW27" i="11" s="1"/>
  <c r="AS123" i="11"/>
  <c r="AR255" i="11"/>
  <c r="AW255" i="11" s="1"/>
  <c r="AZ255" i="11" s="1"/>
  <c r="AA255" i="11" s="1"/>
  <c r="AS384" i="11"/>
  <c r="AW384" i="11" s="1"/>
  <c r="AZ384" i="11" s="1"/>
  <c r="AA384" i="11" s="1"/>
  <c r="AS394" i="11"/>
  <c r="AW394" i="11" s="1"/>
  <c r="AR427" i="11"/>
  <c r="AS173" i="11"/>
  <c r="AW173" i="11" s="1"/>
  <c r="AZ173" i="11" s="1"/>
  <c r="AA173" i="11" s="1"/>
  <c r="AS321" i="11"/>
  <c r="AW321" i="11" s="1"/>
  <c r="AZ321" i="11" s="1"/>
  <c r="AA321" i="11" s="1"/>
  <c r="AR337" i="11"/>
  <c r="AW337" i="11" s="1"/>
  <c r="AZ337" i="11" s="1"/>
  <c r="AA337" i="11" s="1"/>
  <c r="AR390" i="11"/>
  <c r="AS407" i="11"/>
  <c r="AW407" i="11" s="1"/>
  <c r="AR469" i="11"/>
  <c r="AW469" i="11" s="1"/>
  <c r="AZ469" i="11" s="1"/>
  <c r="AA469" i="11" s="1"/>
  <c r="AR481" i="11"/>
  <c r="AS494" i="11"/>
  <c r="AS353" i="11"/>
  <c r="AW353" i="11" s="1"/>
  <c r="AZ353" i="11" s="1"/>
  <c r="AA353" i="11" s="1"/>
  <c r="AS142" i="11"/>
  <c r="AW142" i="11" s="1"/>
  <c r="AS155" i="11"/>
  <c r="AW155" i="11" s="1"/>
  <c r="AR166" i="11"/>
  <c r="AS205" i="11"/>
  <c r="AW205" i="11" s="1"/>
  <c r="AZ205" i="11" s="1"/>
  <c r="AA205" i="11" s="1"/>
  <c r="AR224" i="11"/>
  <c r="AW224" i="11" s="1"/>
  <c r="AZ224" i="11" s="1"/>
  <c r="AA224" i="11" s="1"/>
  <c r="AR363" i="11"/>
  <c r="AW363" i="11" s="1"/>
  <c r="AZ363" i="11" s="1"/>
  <c r="AA363" i="11" s="1"/>
  <c r="AS379" i="11"/>
  <c r="AS483" i="11"/>
  <c r="AW483" i="11" s="1"/>
  <c r="AZ483" i="11" s="1"/>
  <c r="AA483" i="11" s="1"/>
  <c r="AR520" i="11"/>
  <c r="AW520" i="11" s="1"/>
  <c r="AZ520" i="11" s="1"/>
  <c r="AA520" i="11" s="1"/>
  <c r="AS521" i="11"/>
  <c r="AW521" i="11" s="1"/>
  <c r="AZ521" i="11" s="1"/>
  <c r="AA521" i="11" s="1"/>
  <c r="AS526" i="11"/>
  <c r="AS271" i="11"/>
  <c r="AR271" i="11"/>
  <c r="AR305" i="11"/>
  <c r="AW305" i="11" s="1"/>
  <c r="AZ305" i="11" s="1"/>
  <c r="AA305" i="11" s="1"/>
  <c r="AS305" i="11"/>
  <c r="AS360" i="11"/>
  <c r="AR360" i="11"/>
  <c r="AS429" i="11"/>
  <c r="AR429" i="11"/>
  <c r="AS84" i="11"/>
  <c r="AW84" i="11" s="1"/>
  <c r="AR80" i="11"/>
  <c r="AR76" i="11"/>
  <c r="AR72" i="11"/>
  <c r="AR68" i="11"/>
  <c r="AR64" i="11"/>
  <c r="AW64" i="11" s="1"/>
  <c r="AR60" i="11"/>
  <c r="AW60" i="11" s="1"/>
  <c r="AS57" i="11"/>
  <c r="AW57" i="11" s="1"/>
  <c r="AS48" i="11"/>
  <c r="AW48" i="11" s="1"/>
  <c r="AS35" i="11"/>
  <c r="AW35" i="11" s="1"/>
  <c r="AS135" i="11"/>
  <c r="AS162" i="11"/>
  <c r="AW162" i="11" s="1"/>
  <c r="AS296" i="11"/>
  <c r="AR296" i="11"/>
  <c r="AS333" i="11"/>
  <c r="AR333" i="11"/>
  <c r="AR361" i="11"/>
  <c r="AS361" i="11"/>
  <c r="AR423" i="11"/>
  <c r="AW423" i="11" s="1"/>
  <c r="AZ423" i="11" s="1"/>
  <c r="AA423" i="11" s="1"/>
  <c r="AS423" i="11"/>
  <c r="AS449" i="11"/>
  <c r="AR449" i="11"/>
  <c r="AR510" i="11"/>
  <c r="AS510" i="11"/>
  <c r="AR93" i="11"/>
  <c r="AW93" i="11" s="1"/>
  <c r="AR82" i="11"/>
  <c r="AW82" i="11" s="1"/>
  <c r="AR56" i="11"/>
  <c r="AW56" i="11" s="1"/>
  <c r="AS50" i="11"/>
  <c r="AS34" i="11"/>
  <c r="AS126" i="11"/>
  <c r="AW126" i="11" s="1"/>
  <c r="AW131" i="11"/>
  <c r="AS183" i="11"/>
  <c r="AW183" i="11" s="1"/>
  <c r="AZ183" i="11" s="1"/>
  <c r="AA183" i="11" s="1"/>
  <c r="AR227" i="11"/>
  <c r="AW227" i="11" s="1"/>
  <c r="AZ227" i="11" s="1"/>
  <c r="AA227" i="11" s="1"/>
  <c r="AS230" i="11"/>
  <c r="AW230" i="11" s="1"/>
  <c r="AZ230" i="11" s="1"/>
  <c r="AA230" i="11" s="1"/>
  <c r="AR234" i="11"/>
  <c r="AW234" i="11" s="1"/>
  <c r="AZ234" i="11" s="1"/>
  <c r="AA234" i="11" s="1"/>
  <c r="AR278" i="11"/>
  <c r="AS278" i="11"/>
  <c r="AR302" i="11"/>
  <c r="AR310" i="11"/>
  <c r="AS310" i="11"/>
  <c r="AS477" i="11"/>
  <c r="AW477" i="11" s="1"/>
  <c r="AR92" i="11"/>
  <c r="AW92" i="11" s="1"/>
  <c r="AR89" i="11"/>
  <c r="AW89" i="11" s="1"/>
  <c r="AR81" i="11"/>
  <c r="AR104" i="11"/>
  <c r="AS109" i="11"/>
  <c r="AW109" i="11" s="1"/>
  <c r="AR118" i="11"/>
  <c r="AW118" i="11" s="1"/>
  <c r="AZ118" i="11" s="1"/>
  <c r="AA118" i="11" s="1"/>
  <c r="AW123" i="11"/>
  <c r="AS127" i="11"/>
  <c r="AW127" i="11" s="1"/>
  <c r="AR158" i="11"/>
  <c r="AW158" i="11" s="1"/>
  <c r="AZ158" i="11" s="1"/>
  <c r="AA158" i="11" s="1"/>
  <c r="AR195" i="11"/>
  <c r="AW195" i="11" s="1"/>
  <c r="AZ195" i="11" s="1"/>
  <c r="AA195" i="11" s="1"/>
  <c r="AR222" i="11"/>
  <c r="AR236" i="11"/>
  <c r="AS276" i="11"/>
  <c r="AW276" i="11" s="1"/>
  <c r="AZ276" i="11" s="1"/>
  <c r="AA276" i="11" s="1"/>
  <c r="AS304" i="11"/>
  <c r="AW304" i="11" s="1"/>
  <c r="AZ304" i="11" s="1"/>
  <c r="AA304" i="11" s="1"/>
  <c r="AS381" i="11"/>
  <c r="AR381" i="11"/>
  <c r="AR398" i="11"/>
  <c r="AS398" i="11"/>
  <c r="AS411" i="11"/>
  <c r="AW411" i="11" s="1"/>
  <c r="AZ411" i="11" s="1"/>
  <c r="AA411" i="11" s="1"/>
  <c r="AS415" i="11"/>
  <c r="AW415" i="11" s="1"/>
  <c r="AR441" i="11"/>
  <c r="AW441" i="11" s="1"/>
  <c r="AS441" i="11"/>
  <c r="AS172" i="11"/>
  <c r="AW172" i="11" s="1"/>
  <c r="AZ172" i="11" s="1"/>
  <c r="AA172" i="11" s="1"/>
  <c r="AS178" i="11"/>
  <c r="AW178" i="11" s="1"/>
  <c r="AZ178" i="11" s="1"/>
  <c r="AA178" i="11" s="1"/>
  <c r="AW208" i="11"/>
  <c r="AZ208" i="11" s="1"/>
  <c r="AA208" i="11" s="1"/>
  <c r="AS343" i="11"/>
  <c r="AW383" i="11"/>
  <c r="AZ383" i="11" s="1"/>
  <c r="AA383" i="11" s="1"/>
  <c r="AW473" i="11"/>
  <c r="AZ473" i="11" s="1"/>
  <c r="AA473" i="11" s="1"/>
  <c r="AS52" i="11"/>
  <c r="AW52" i="11" s="1"/>
  <c r="AS105" i="11"/>
  <c r="AW105" i="11" s="1"/>
  <c r="AR91" i="11"/>
  <c r="AW91" i="11" s="1"/>
  <c r="AR78" i="11"/>
  <c r="AW78" i="11" s="1"/>
  <c r="AR74" i="11"/>
  <c r="AW74" i="11" s="1"/>
  <c r="AR70" i="11"/>
  <c r="AR66" i="11"/>
  <c r="AR62" i="11"/>
  <c r="AW62" i="11" s="1"/>
  <c r="AR58" i="11"/>
  <c r="AS31" i="11"/>
  <c r="AW31" i="11" s="1"/>
  <c r="AR28" i="11"/>
  <c r="AW28" i="11" s="1"/>
  <c r="AS147" i="11"/>
  <c r="AS168" i="11"/>
  <c r="AW168" i="11" s="1"/>
  <c r="AR192" i="11"/>
  <c r="AR194" i="11"/>
  <c r="AW194" i="11" s="1"/>
  <c r="AZ194" i="11" s="1"/>
  <c r="AA194" i="11" s="1"/>
  <c r="AS242" i="11"/>
  <c r="AR242" i="11"/>
  <c r="AS289" i="11"/>
  <c r="AW289" i="11" s="1"/>
  <c r="AZ289" i="11" s="1"/>
  <c r="AA289" i="11" s="1"/>
  <c r="AR289" i="11"/>
  <c r="AS341" i="11"/>
  <c r="AR341" i="11"/>
  <c r="AR392" i="11"/>
  <c r="AS392" i="11"/>
  <c r="AR447" i="11"/>
  <c r="AS447" i="11"/>
  <c r="AW181" i="11"/>
  <c r="AW231" i="11"/>
  <c r="AZ231" i="11" s="1"/>
  <c r="AA231" i="11" s="1"/>
  <c r="AS281" i="11"/>
  <c r="AR281" i="11"/>
  <c r="AS335" i="11"/>
  <c r="AR335" i="11"/>
  <c r="AR388" i="11"/>
  <c r="AS388" i="11"/>
  <c r="AS96" i="11"/>
  <c r="AW96" i="11" s="1"/>
  <c r="AR86" i="11"/>
  <c r="AS45" i="11"/>
  <c r="AW45" i="11" s="1"/>
  <c r="AW34" i="11"/>
  <c r="AR191" i="11"/>
  <c r="AW191" i="11" s="1"/>
  <c r="AZ191" i="11" s="1"/>
  <c r="AA191" i="11" s="1"/>
  <c r="AR196" i="11"/>
  <c r="AW196" i="11" s="1"/>
  <c r="AZ196" i="11" s="1"/>
  <c r="AA196" i="11" s="1"/>
  <c r="AR216" i="11"/>
  <c r="AW216" i="11" s="1"/>
  <c r="AZ216" i="11" s="1"/>
  <c r="AA216" i="11" s="1"/>
  <c r="AR235" i="11"/>
  <c r="AR272" i="11"/>
  <c r="AW272" i="11" s="1"/>
  <c r="AZ272" i="11" s="1"/>
  <c r="AA272" i="11" s="1"/>
  <c r="AS319" i="11"/>
  <c r="AR319" i="11"/>
  <c r="AW319" i="11" s="1"/>
  <c r="AZ319" i="11" s="1"/>
  <c r="AA319" i="11" s="1"/>
  <c r="AS339" i="11"/>
  <c r="AR339" i="11"/>
  <c r="AR351" i="11"/>
  <c r="AS351" i="11"/>
  <c r="AR417" i="11"/>
  <c r="AW417" i="11" s="1"/>
  <c r="AS417" i="11"/>
  <c r="AR471" i="11"/>
  <c r="AS471" i="11"/>
  <c r="AW471" i="11" s="1"/>
  <c r="AZ471" i="11" s="1"/>
  <c r="AA471" i="11" s="1"/>
  <c r="AS369" i="11"/>
  <c r="AW369" i="11" s="1"/>
  <c r="AZ369" i="11" s="1"/>
  <c r="AA369" i="11" s="1"/>
  <c r="AW343" i="11"/>
  <c r="AZ343" i="11" s="1"/>
  <c r="AA343" i="11" s="1"/>
  <c r="AW399" i="11"/>
  <c r="AS402" i="11"/>
  <c r="AW402" i="11" s="1"/>
  <c r="AS301" i="11"/>
  <c r="AR318" i="11"/>
  <c r="AW318" i="11" s="1"/>
  <c r="AZ318" i="11" s="1"/>
  <c r="AA318" i="11" s="1"/>
  <c r="AW494" i="11"/>
  <c r="AZ494" i="11" s="1"/>
  <c r="AA494" i="11" s="1"/>
  <c r="AS527" i="11"/>
  <c r="AW527" i="11" s="1"/>
  <c r="AZ527" i="11" s="1"/>
  <c r="AA527" i="11" s="1"/>
  <c r="AS445" i="11"/>
  <c r="AS451" i="11"/>
  <c r="AS326" i="11"/>
  <c r="AW326" i="11" s="1"/>
  <c r="AZ326" i="11" s="1"/>
  <c r="AA326" i="11" s="1"/>
  <c r="AW135" i="11"/>
  <c r="AR149" i="11"/>
  <c r="AS149" i="11"/>
  <c r="AS240" i="11"/>
  <c r="AR240" i="11"/>
  <c r="AR317" i="11"/>
  <c r="AS317" i="11"/>
  <c r="AW26" i="11"/>
  <c r="AW50" i="11"/>
  <c r="AR38" i="11"/>
  <c r="AW38" i="11" s="1"/>
  <c r="AR100" i="11"/>
  <c r="AW100" i="11" s="1"/>
  <c r="AS115" i="11"/>
  <c r="AR119" i="11"/>
  <c r="AW119" i="11" s="1"/>
  <c r="AR138" i="11"/>
  <c r="AW138" i="11" s="1"/>
  <c r="AR146" i="11"/>
  <c r="AS163" i="11"/>
  <c r="AW163" i="11" s="1"/>
  <c r="AS167" i="11"/>
  <c r="AW167" i="11" s="1"/>
  <c r="AR179" i="11"/>
  <c r="AS179" i="11"/>
  <c r="AS202" i="11"/>
  <c r="AR202" i="11"/>
  <c r="AS210" i="11"/>
  <c r="AR210" i="11"/>
  <c r="AW211" i="11"/>
  <c r="AZ211" i="11" s="1"/>
  <c r="AA211" i="11" s="1"/>
  <c r="AR297" i="11"/>
  <c r="AS297" i="11"/>
  <c r="AR365" i="11"/>
  <c r="AS365" i="11"/>
  <c r="AS368" i="11"/>
  <c r="AR368" i="11"/>
  <c r="AS77" i="11"/>
  <c r="AW77" i="11" s="1"/>
  <c r="AS75" i="11"/>
  <c r="AW75" i="11" s="1"/>
  <c r="AS65" i="11"/>
  <c r="AW65" i="11" s="1"/>
  <c r="AS61" i="11"/>
  <c r="AW61" i="11" s="1"/>
  <c r="AS108" i="11"/>
  <c r="AW108" i="11" s="1"/>
  <c r="AR161" i="11"/>
  <c r="AS161" i="11"/>
  <c r="AR206" i="11"/>
  <c r="AS206" i="11"/>
  <c r="AR334" i="11"/>
  <c r="AS334" i="11"/>
  <c r="AS357" i="11"/>
  <c r="AR357" i="11"/>
  <c r="AW357" i="11" s="1"/>
  <c r="AZ357" i="11" s="1"/>
  <c r="AA357" i="11" s="1"/>
  <c r="AR485" i="11"/>
  <c r="AS485" i="11"/>
  <c r="AR505" i="11"/>
  <c r="AS505" i="11"/>
  <c r="AR509" i="11"/>
  <c r="AS509" i="11"/>
  <c r="AS79" i="11"/>
  <c r="AW79" i="11" s="1"/>
  <c r="AS73" i="11"/>
  <c r="AW73" i="11" s="1"/>
  <c r="AS71" i="11"/>
  <c r="AW71" i="11" s="1"/>
  <c r="AS69" i="11"/>
  <c r="AW69" i="11" s="1"/>
  <c r="AS67" i="11"/>
  <c r="AW67" i="11" s="1"/>
  <c r="AS63" i="11"/>
  <c r="AW63" i="11" s="1"/>
  <c r="AS59" i="11"/>
  <c r="AW59" i="11" s="1"/>
  <c r="AR87" i="11"/>
  <c r="AW87" i="11" s="1"/>
  <c r="AR85" i="11"/>
  <c r="AR153" i="11"/>
  <c r="AS153" i="11"/>
  <c r="AS200" i="11"/>
  <c r="AR200" i="11"/>
  <c r="AW200" i="11" s="1"/>
  <c r="AZ200" i="11" s="1"/>
  <c r="AA200" i="11" s="1"/>
  <c r="AS214" i="11"/>
  <c r="AR214" i="11"/>
  <c r="AS218" i="11"/>
  <c r="AR218" i="11"/>
  <c r="AS246" i="11"/>
  <c r="AR246" i="11"/>
  <c r="AS314" i="11"/>
  <c r="AR314" i="11"/>
  <c r="AW314" i="11" s="1"/>
  <c r="AZ314" i="11" s="1"/>
  <c r="AA314" i="11" s="1"/>
  <c r="AS42" i="11"/>
  <c r="AW42" i="11" s="1"/>
  <c r="AS32" i="11"/>
  <c r="AW32" i="11" s="1"/>
  <c r="AR199" i="11"/>
  <c r="AS199" i="11"/>
  <c r="AS232" i="11"/>
  <c r="AR232" i="11"/>
  <c r="AR252" i="11"/>
  <c r="AS252" i="11"/>
  <c r="AR332" i="11"/>
  <c r="AS332" i="11"/>
  <c r="AS29" i="11"/>
  <c r="AW29" i="11" s="1"/>
  <c r="AS159" i="11"/>
  <c r="AW159" i="11" s="1"/>
  <c r="AY26" i="11"/>
  <c r="AW88" i="11"/>
  <c r="AS37" i="11"/>
  <c r="AW37" i="11" s="1"/>
  <c r="AW115" i="11"/>
  <c r="AS122" i="11"/>
  <c r="AR122" i="11"/>
  <c r="AR157" i="11"/>
  <c r="AS157" i="11"/>
  <c r="AR165" i="11"/>
  <c r="AS165" i="11"/>
  <c r="AR207" i="11"/>
  <c r="AS207" i="11"/>
  <c r="AS249" i="11"/>
  <c r="AR249" i="11"/>
  <c r="AR325" i="11"/>
  <c r="AS325" i="11"/>
  <c r="AW90" i="11"/>
  <c r="AS101" i="11"/>
  <c r="AW101" i="11" s="1"/>
  <c r="AS190" i="11"/>
  <c r="AW190" i="11" s="1"/>
  <c r="AZ190" i="11" s="1"/>
  <c r="AA190" i="11" s="1"/>
  <c r="AS53" i="11"/>
  <c r="AW53" i="11" s="1"/>
  <c r="AR114" i="11"/>
  <c r="AS151" i="11"/>
  <c r="AW151" i="11" s="1"/>
  <c r="AR209" i="11"/>
  <c r="AS209" i="11"/>
  <c r="AW209" i="11" s="1"/>
  <c r="AZ209" i="11" s="1"/>
  <c r="AA209" i="11" s="1"/>
  <c r="AR228" i="11"/>
  <c r="AW228" i="11" s="1"/>
  <c r="AZ228" i="11" s="1"/>
  <c r="AA228" i="11" s="1"/>
  <c r="AW235" i="11"/>
  <c r="AZ235" i="11" s="1"/>
  <c r="AA235" i="11" s="1"/>
  <c r="AS247" i="11"/>
  <c r="AR247" i="11"/>
  <c r="AW247" i="11" s="1"/>
  <c r="AZ247" i="11" s="1"/>
  <c r="AA247" i="11" s="1"/>
  <c r="AS139" i="11"/>
  <c r="AW139" i="11" s="1"/>
  <c r="AR180" i="11"/>
  <c r="AS180" i="11"/>
  <c r="AW182" i="11"/>
  <c r="AZ182" i="11" s="1"/>
  <c r="AA182" i="11" s="1"/>
  <c r="AS197" i="11"/>
  <c r="AW197" i="11" s="1"/>
  <c r="AZ197" i="11" s="1"/>
  <c r="AA197" i="11" s="1"/>
  <c r="AS198" i="11"/>
  <c r="AR198" i="11"/>
  <c r="AW260" i="11"/>
  <c r="AZ260" i="11" s="1"/>
  <c r="AA260" i="11" s="1"/>
  <c r="AS265" i="11"/>
  <c r="AR265" i="11"/>
  <c r="AS277" i="11"/>
  <c r="AR277" i="11"/>
  <c r="AR295" i="11"/>
  <c r="AS295" i="11"/>
  <c r="AS273" i="11"/>
  <c r="AR273" i="11"/>
  <c r="AW213" i="11"/>
  <c r="AZ213" i="11" s="1"/>
  <c r="AA213" i="11" s="1"/>
  <c r="AR268" i="11"/>
  <c r="AS268" i="11"/>
  <c r="AS285" i="11"/>
  <c r="AR285" i="11"/>
  <c r="AW285" i="11" s="1"/>
  <c r="AZ285" i="11" s="1"/>
  <c r="AA285" i="11" s="1"/>
  <c r="AS315" i="11"/>
  <c r="AR315" i="11"/>
  <c r="AW203" i="11"/>
  <c r="AZ203" i="11" s="1"/>
  <c r="AA203" i="11" s="1"/>
  <c r="AS226" i="11"/>
  <c r="AR226" i="11"/>
  <c r="AR264" i="11"/>
  <c r="AS264" i="11"/>
  <c r="AR279" i="11"/>
  <c r="AS279" i="11"/>
  <c r="AR299" i="11"/>
  <c r="AS299" i="11"/>
  <c r="AS307" i="11"/>
  <c r="AR307" i="11"/>
  <c r="AW345" i="11"/>
  <c r="AZ345" i="11" s="1"/>
  <c r="AA345" i="11" s="1"/>
  <c r="AW238" i="11"/>
  <c r="AZ238" i="11" s="1"/>
  <c r="AA238" i="11" s="1"/>
  <c r="AS254" i="11"/>
  <c r="AW254" i="11" s="1"/>
  <c r="AZ254" i="11" s="1"/>
  <c r="AA254" i="11" s="1"/>
  <c r="AS258" i="11"/>
  <c r="AW258" i="11" s="1"/>
  <c r="AZ258" i="11" s="1"/>
  <c r="AA258" i="11" s="1"/>
  <c r="AS327" i="11"/>
  <c r="AR327" i="11"/>
  <c r="AS340" i="11"/>
  <c r="AW340" i="11" s="1"/>
  <c r="AZ340" i="11" s="1"/>
  <c r="AA340" i="11" s="1"/>
  <c r="AR396" i="11"/>
  <c r="AS396" i="11"/>
  <c r="AS453" i="11"/>
  <c r="AR453" i="11"/>
  <c r="AS467" i="11"/>
  <c r="AR467" i="11"/>
  <c r="AR287" i="11"/>
  <c r="AS287" i="11"/>
  <c r="AR291" i="11"/>
  <c r="AS291" i="11"/>
  <c r="AW291" i="11" s="1"/>
  <c r="AZ291" i="11" s="1"/>
  <c r="AA291" i="11" s="1"/>
  <c r="AR303" i="11"/>
  <c r="AS303" i="11"/>
  <c r="AW352" i="11"/>
  <c r="AZ352" i="11" s="1"/>
  <c r="AA352" i="11" s="1"/>
  <c r="AR439" i="11"/>
  <c r="AW439" i="11" s="1"/>
  <c r="AZ439" i="11" s="1"/>
  <c r="AA439" i="11" s="1"/>
  <c r="AW256" i="11"/>
  <c r="AS336" i="11"/>
  <c r="AW336" i="11" s="1"/>
  <c r="AZ336" i="11" s="1"/>
  <c r="AA336" i="11" s="1"/>
  <c r="AR400" i="11"/>
  <c r="AS400" i="11"/>
  <c r="AW400" i="11" s="1"/>
  <c r="AR437" i="11"/>
  <c r="AS437" i="11"/>
  <c r="AR498" i="11"/>
  <c r="AS498" i="11"/>
  <c r="AR516" i="11"/>
  <c r="AS516" i="11"/>
  <c r="AR331" i="11"/>
  <c r="AW331" i="11" s="1"/>
  <c r="AZ331" i="11" s="1"/>
  <c r="AA331" i="11" s="1"/>
  <c r="AR359" i="11"/>
  <c r="AW359" i="11" s="1"/>
  <c r="AZ359" i="11" s="1"/>
  <c r="AA359" i="11" s="1"/>
  <c r="AR371" i="11"/>
  <c r="AW371" i="11" s="1"/>
  <c r="AZ371" i="11" s="1"/>
  <c r="AA371" i="11" s="1"/>
  <c r="AR421" i="11"/>
  <c r="AW421" i="11" s="1"/>
  <c r="AR462" i="11"/>
  <c r="AW462" i="11" s="1"/>
  <c r="AZ462" i="11" s="1"/>
  <c r="AA462" i="11" s="1"/>
  <c r="AR475" i="11"/>
  <c r="AW479" i="11"/>
  <c r="AZ479" i="11" s="1"/>
  <c r="AA479" i="11" s="1"/>
  <c r="AR487" i="11"/>
  <c r="AW330" i="11"/>
  <c r="AZ330" i="11" s="1"/>
  <c r="AA330" i="11" s="1"/>
  <c r="AR443" i="11"/>
  <c r="AS443" i="11"/>
  <c r="AR525" i="11"/>
  <c r="AS525" i="11"/>
  <c r="AW364" i="11"/>
  <c r="AZ364" i="11" s="1"/>
  <c r="AA364" i="11" s="1"/>
  <c r="AW475" i="11"/>
  <c r="AZ475" i="11" s="1"/>
  <c r="AA475" i="11" s="1"/>
  <c r="AR489" i="11"/>
  <c r="AS489" i="11"/>
  <c r="AR496" i="11"/>
  <c r="AS496" i="11"/>
  <c r="AW496" i="11" s="1"/>
  <c r="AZ496" i="11" s="1"/>
  <c r="AA496" i="11" s="1"/>
  <c r="AR518" i="11"/>
  <c r="AS518" i="11"/>
  <c r="AW518" i="11" s="1"/>
  <c r="AZ518" i="11" s="1"/>
  <c r="AA518" i="11" s="1"/>
  <c r="AW329" i="11"/>
  <c r="AZ329" i="11" s="1"/>
  <c r="AA329" i="11" s="1"/>
  <c r="AW367" i="11"/>
  <c r="AZ367" i="11" s="1"/>
  <c r="AA367" i="11" s="1"/>
  <c r="AR435" i="11"/>
  <c r="AS435" i="11"/>
  <c r="AW460" i="11"/>
  <c r="AZ460" i="11" s="1"/>
  <c r="AA460" i="11" s="1"/>
  <c r="AR522" i="11"/>
  <c r="AS522" i="11"/>
  <c r="AR376" i="11"/>
  <c r="AW376" i="11" s="1"/>
  <c r="AZ376" i="11" s="1"/>
  <c r="AA376" i="11" s="1"/>
  <c r="AW390" i="11"/>
  <c r="AS504" i="11"/>
  <c r="AW504" i="11" s="1"/>
  <c r="AZ504" i="11" s="1"/>
  <c r="AA504" i="11" s="1"/>
  <c r="AS507" i="11"/>
  <c r="AW507" i="11" s="1"/>
  <c r="AZ507" i="11" s="1"/>
  <c r="AA507" i="11" s="1"/>
  <c r="AW373" i="11"/>
  <c r="AZ373" i="11" s="1"/>
  <c r="AA373" i="11" s="1"/>
  <c r="AR387" i="11"/>
  <c r="AW387" i="11" s="1"/>
  <c r="AZ387" i="11" s="1"/>
  <c r="AA387" i="11" s="1"/>
  <c r="AW445" i="11"/>
  <c r="AZ445" i="11" s="1"/>
  <c r="AA445" i="11" s="1"/>
  <c r="AW513" i="11"/>
  <c r="AZ513" i="11" s="1"/>
  <c r="AA513" i="11" s="1"/>
  <c r="AS514" i="11"/>
  <c r="AW514" i="11" s="1"/>
  <c r="AZ514" i="11" s="1"/>
  <c r="AA514" i="11" s="1"/>
  <c r="AW54" i="11"/>
  <c r="AW80" i="11"/>
  <c r="AW76" i="11"/>
  <c r="AW72" i="11"/>
  <c r="AW68" i="11"/>
  <c r="AW86" i="11"/>
  <c r="AW104" i="11"/>
  <c r="AR175" i="11"/>
  <c r="AS175" i="11"/>
  <c r="AW95" i="11"/>
  <c r="AS300" i="11"/>
  <c r="AR300" i="11"/>
  <c r="AW70" i="11"/>
  <c r="AW66" i="11"/>
  <c r="AW58" i="11"/>
  <c r="AW46" i="11"/>
  <c r="AS51" i="11"/>
  <c r="AW51" i="11" s="1"/>
  <c r="AW44" i="11"/>
  <c r="AS43" i="11"/>
  <c r="AW43" i="11" s="1"/>
  <c r="AW85" i="11"/>
  <c r="AW81" i="11"/>
  <c r="AS55" i="11"/>
  <c r="AW55" i="11" s="1"/>
  <c r="AS49" i="11"/>
  <c r="AW49" i="11" s="1"/>
  <c r="AS41" i="11"/>
  <c r="AW41" i="11" s="1"/>
  <c r="AS103" i="11"/>
  <c r="AR103" i="11"/>
  <c r="AR121" i="11"/>
  <c r="AS121" i="11"/>
  <c r="AS185" i="11"/>
  <c r="AR185" i="11"/>
  <c r="AX27" i="11"/>
  <c r="F28" i="11"/>
  <c r="AW103" i="11"/>
  <c r="AS111" i="11"/>
  <c r="AR111" i="11"/>
  <c r="AW111" i="11" s="1"/>
  <c r="AW113" i="11"/>
  <c r="AR152" i="11"/>
  <c r="AS152" i="11"/>
  <c r="AR156" i="11"/>
  <c r="AS156" i="11"/>
  <c r="AS47" i="11"/>
  <c r="AW47" i="11" s="1"/>
  <c r="AS39" i="11"/>
  <c r="AW39" i="11" s="1"/>
  <c r="AR217" i="11"/>
  <c r="AS217" i="11"/>
  <c r="AW114" i="11"/>
  <c r="AW33" i="11"/>
  <c r="AS99" i="11"/>
  <c r="AR99" i="11"/>
  <c r="AW166" i="11"/>
  <c r="AR128" i="11"/>
  <c r="AS128" i="11"/>
  <c r="AR132" i="11"/>
  <c r="AS132" i="11"/>
  <c r="AR136" i="11"/>
  <c r="AS136" i="11"/>
  <c r="AR140" i="11"/>
  <c r="AS140" i="11"/>
  <c r="AR144" i="11"/>
  <c r="AS144" i="11"/>
  <c r="AR164" i="11"/>
  <c r="AS164" i="11"/>
  <c r="AW176" i="11"/>
  <c r="AZ176" i="11" s="1"/>
  <c r="AA176" i="11" s="1"/>
  <c r="AW215" i="11"/>
  <c r="AZ215" i="11" s="1"/>
  <c r="AA215" i="11" s="1"/>
  <c r="AR244" i="11"/>
  <c r="AS244" i="11"/>
  <c r="E28" i="11"/>
  <c r="AR116" i="11"/>
  <c r="AS116" i="11"/>
  <c r="AR124" i="11"/>
  <c r="AS124" i="11"/>
  <c r="AW130" i="11"/>
  <c r="AZ130" i="11" s="1"/>
  <c r="AA130" i="11" s="1"/>
  <c r="AW134" i="11"/>
  <c r="AW146" i="11"/>
  <c r="AR237" i="11"/>
  <c r="AS237" i="11"/>
  <c r="AR98" i="11"/>
  <c r="AW98" i="11" s="1"/>
  <c r="AR102" i="11"/>
  <c r="AW102" i="11" s="1"/>
  <c r="AR106" i="11"/>
  <c r="AW106" i="11" s="1"/>
  <c r="AR110" i="11"/>
  <c r="AW110" i="11" s="1"/>
  <c r="AR117" i="11"/>
  <c r="AW117" i="11" s="1"/>
  <c r="AS129" i="11"/>
  <c r="AW129" i="11" s="1"/>
  <c r="AS133" i="11"/>
  <c r="AW133" i="11" s="1"/>
  <c r="AS137" i="11"/>
  <c r="AW137" i="11" s="1"/>
  <c r="AS141" i="11"/>
  <c r="AW141" i="11" s="1"/>
  <c r="AS145" i="11"/>
  <c r="AW145" i="11" s="1"/>
  <c r="AS184" i="11"/>
  <c r="AR184" i="11"/>
  <c r="AS188" i="11"/>
  <c r="AR188" i="11"/>
  <c r="AW188" i="11" s="1"/>
  <c r="AZ188" i="11" s="1"/>
  <c r="AA188" i="11" s="1"/>
  <c r="AS201" i="11"/>
  <c r="AW201" i="11" s="1"/>
  <c r="AZ201" i="11" s="1"/>
  <c r="AA201" i="11" s="1"/>
  <c r="AR219" i="11"/>
  <c r="AS219" i="11"/>
  <c r="AR225" i="11"/>
  <c r="AS225" i="11"/>
  <c r="AR259" i="11"/>
  <c r="AS259" i="11"/>
  <c r="AR120" i="11"/>
  <c r="AW120" i="11" s="1"/>
  <c r="AS120" i="11"/>
  <c r="AR148" i="11"/>
  <c r="AS148" i="11"/>
  <c r="AR171" i="11"/>
  <c r="AS171" i="11"/>
  <c r="AW204" i="11"/>
  <c r="AZ204" i="11" s="1"/>
  <c r="AA204" i="11" s="1"/>
  <c r="AW147" i="11"/>
  <c r="AR160" i="11"/>
  <c r="AS160" i="11"/>
  <c r="AW210" i="11"/>
  <c r="AZ210" i="11" s="1"/>
  <c r="AA210" i="11" s="1"/>
  <c r="AR112" i="11"/>
  <c r="AS112" i="11"/>
  <c r="AW154" i="11"/>
  <c r="AW177" i="11"/>
  <c r="AZ177" i="11" s="1"/>
  <c r="AA177" i="11" s="1"/>
  <c r="AS193" i="11"/>
  <c r="AW193" i="11" s="1"/>
  <c r="AZ193" i="11" s="1"/>
  <c r="AA193" i="11" s="1"/>
  <c r="AS221" i="11"/>
  <c r="AW221" i="11" s="1"/>
  <c r="AZ221" i="11" s="1"/>
  <c r="AA221" i="11" s="1"/>
  <c r="AR233" i="11"/>
  <c r="AS233" i="11"/>
  <c r="AR239" i="11"/>
  <c r="AS239" i="11"/>
  <c r="AW236" i="11"/>
  <c r="AZ236" i="11" s="1"/>
  <c r="AA236" i="11" s="1"/>
  <c r="AW243" i="11"/>
  <c r="AZ243" i="11" s="1"/>
  <c r="AA243" i="11" s="1"/>
  <c r="AW263" i="11"/>
  <c r="AZ263" i="11" s="1"/>
  <c r="AA263" i="11" s="1"/>
  <c r="AR309" i="11"/>
  <c r="AS309" i="11"/>
  <c r="AS189" i="11"/>
  <c r="AW189" i="11" s="1"/>
  <c r="AZ189" i="11" s="1"/>
  <c r="AA189" i="11" s="1"/>
  <c r="AR220" i="11"/>
  <c r="AW220" i="11" s="1"/>
  <c r="AZ220" i="11" s="1"/>
  <c r="AA220" i="11" s="1"/>
  <c r="AR262" i="11"/>
  <c r="AS262" i="11"/>
  <c r="AS266" i="11"/>
  <c r="AR266" i="11"/>
  <c r="AR293" i="11"/>
  <c r="AS293" i="11"/>
  <c r="AR212" i="11"/>
  <c r="AW212" i="11" s="1"/>
  <c r="AZ212" i="11" s="1"/>
  <c r="AA212" i="11" s="1"/>
  <c r="AR248" i="11"/>
  <c r="AS248" i="11"/>
  <c r="AS251" i="11"/>
  <c r="AR251" i="11"/>
  <c r="AR290" i="11"/>
  <c r="AS290" i="11"/>
  <c r="AW192" i="11"/>
  <c r="AZ192" i="11" s="1"/>
  <c r="AA192" i="11" s="1"/>
  <c r="AW206" i="11"/>
  <c r="AZ206" i="11" s="1"/>
  <c r="AA206" i="11" s="1"/>
  <c r="AR229" i="11"/>
  <c r="AS229" i="11"/>
  <c r="AR312" i="11"/>
  <c r="AS312" i="11"/>
  <c r="AW222" i="11"/>
  <c r="AZ222" i="11" s="1"/>
  <c r="AA222" i="11" s="1"/>
  <c r="AZ256" i="11"/>
  <c r="AA256" i="11" s="1"/>
  <c r="AS257" i="11"/>
  <c r="AR257" i="11"/>
  <c r="AW265" i="11"/>
  <c r="AZ265" i="11" s="1"/>
  <c r="AA265" i="11" s="1"/>
  <c r="AW283" i="11"/>
  <c r="AZ283" i="11" s="1"/>
  <c r="AA283" i="11" s="1"/>
  <c r="AR280" i="11"/>
  <c r="AS280" i="11"/>
  <c r="AR282" i="11"/>
  <c r="AS282" i="11"/>
  <c r="AW253" i="11"/>
  <c r="AZ253" i="11" s="1"/>
  <c r="AA253" i="11" s="1"/>
  <c r="AW298" i="11"/>
  <c r="AZ298" i="11" s="1"/>
  <c r="AA298" i="11" s="1"/>
  <c r="AW301" i="11"/>
  <c r="AZ301" i="11" s="1"/>
  <c r="AA301" i="11" s="1"/>
  <c r="AR261" i="11"/>
  <c r="AW261" i="11" s="1"/>
  <c r="AZ261" i="11" s="1"/>
  <c r="AA261" i="11" s="1"/>
  <c r="AS270" i="11"/>
  <c r="AR270" i="11"/>
  <c r="AS523" i="11"/>
  <c r="AR523" i="11"/>
  <c r="AS250" i="11"/>
  <c r="AW250" i="11" s="1"/>
  <c r="AZ250" i="11" s="1"/>
  <c r="AA250" i="11" s="1"/>
  <c r="AW267" i="11"/>
  <c r="AZ267" i="11" s="1"/>
  <c r="AA267" i="11" s="1"/>
  <c r="AW269" i="11"/>
  <c r="AZ269" i="11" s="1"/>
  <c r="AA269" i="11" s="1"/>
  <c r="AS274" i="11"/>
  <c r="AR274" i="11"/>
  <c r="AW275" i="11"/>
  <c r="AR448" i="11"/>
  <c r="AS448" i="11"/>
  <c r="AR292" i="11"/>
  <c r="AS292" i="11"/>
  <c r="AS294" i="11"/>
  <c r="AW294" i="11" s="1"/>
  <c r="AZ294" i="11" s="1"/>
  <c r="AA294" i="11" s="1"/>
  <c r="AS306" i="11"/>
  <c r="AR306" i="11"/>
  <c r="AR348" i="11"/>
  <c r="AS348" i="11"/>
  <c r="AW349" i="11"/>
  <c r="AZ349" i="11" s="1"/>
  <c r="AA349" i="11" s="1"/>
  <c r="AS356" i="11"/>
  <c r="AR356" i="11"/>
  <c r="AW309" i="11"/>
  <c r="AZ309" i="11" s="1"/>
  <c r="AA309" i="11" s="1"/>
  <c r="AR284" i="11"/>
  <c r="AS284" i="11"/>
  <c r="AS286" i="11"/>
  <c r="AW286" i="11" s="1"/>
  <c r="AZ286" i="11" s="1"/>
  <c r="AA286" i="11" s="1"/>
  <c r="AR350" i="11"/>
  <c r="AS350" i="11"/>
  <c r="AR459" i="11"/>
  <c r="AS459" i="11"/>
  <c r="AR288" i="11"/>
  <c r="AS288" i="11"/>
  <c r="AS380" i="11"/>
  <c r="AR380" i="11"/>
  <c r="AR420" i="11"/>
  <c r="AS420" i="11"/>
  <c r="AR308" i="11"/>
  <c r="AW308" i="11" s="1"/>
  <c r="AZ308" i="11" s="1"/>
  <c r="AA308" i="11" s="1"/>
  <c r="AW323" i="11"/>
  <c r="AZ323" i="11" s="1"/>
  <c r="AA323" i="11" s="1"/>
  <c r="AW392" i="11"/>
  <c r="AR472" i="11"/>
  <c r="AS472" i="11"/>
  <c r="AW472" i="11" s="1"/>
  <c r="AZ472" i="11" s="1"/>
  <c r="AA472" i="11" s="1"/>
  <c r="AS316" i="11"/>
  <c r="AR316" i="11"/>
  <c r="AW316" i="11" s="1"/>
  <c r="AZ316" i="11" s="1"/>
  <c r="AA316" i="11" s="1"/>
  <c r="AS328" i="11"/>
  <c r="AR328" i="11"/>
  <c r="AS372" i="11"/>
  <c r="AR372" i="11"/>
  <c r="AW302" i="11"/>
  <c r="AZ302" i="11" s="1"/>
  <c r="AA302" i="11" s="1"/>
  <c r="AS311" i="11"/>
  <c r="AW311" i="11" s="1"/>
  <c r="AZ311" i="11" s="1"/>
  <c r="AA311" i="11" s="1"/>
  <c r="AS324" i="11"/>
  <c r="AR324" i="11"/>
  <c r="AW377" i="11"/>
  <c r="AZ377" i="11" s="1"/>
  <c r="AA377" i="11" s="1"/>
  <c r="AS320" i="11"/>
  <c r="AR320" i="11"/>
  <c r="AR408" i="11"/>
  <c r="AS408" i="11"/>
  <c r="AR346" i="11"/>
  <c r="AS346" i="11"/>
  <c r="AS454" i="11"/>
  <c r="AR454" i="11"/>
  <c r="AS466" i="11"/>
  <c r="AR466" i="11"/>
  <c r="AR358" i="11"/>
  <c r="AS358" i="11"/>
  <c r="AW375" i="11"/>
  <c r="AZ375" i="11" s="1"/>
  <c r="AA375" i="11" s="1"/>
  <c r="AR391" i="11"/>
  <c r="AW391" i="11" s="1"/>
  <c r="AR403" i="11"/>
  <c r="AW403" i="11" s="1"/>
  <c r="AZ403" i="11" s="1"/>
  <c r="AA403" i="11" s="1"/>
  <c r="AS406" i="11"/>
  <c r="AR406" i="11"/>
  <c r="AW355" i="11"/>
  <c r="AZ355" i="11" s="1"/>
  <c r="AA355" i="11" s="1"/>
  <c r="AW386" i="11"/>
  <c r="AZ386" i="11" s="1"/>
  <c r="AA386" i="11" s="1"/>
  <c r="AS418" i="11"/>
  <c r="AR418" i="11"/>
  <c r="AW418" i="11" s="1"/>
  <c r="AZ418" i="11" s="1"/>
  <c r="AA418" i="11" s="1"/>
  <c r="AS434" i="11"/>
  <c r="AR434" i="11"/>
  <c r="AS450" i="11"/>
  <c r="AR450" i="11"/>
  <c r="AS499" i="11"/>
  <c r="AR499" i="11"/>
  <c r="AR512" i="11"/>
  <c r="AS512" i="11"/>
  <c r="AR342" i="11"/>
  <c r="AS342" i="11"/>
  <c r="AW347" i="11"/>
  <c r="AZ347" i="11" s="1"/>
  <c r="AA347" i="11" s="1"/>
  <c r="AR440" i="11"/>
  <c r="AS440" i="11"/>
  <c r="AW455" i="11"/>
  <c r="AR354" i="11"/>
  <c r="AS354" i="11"/>
  <c r="AW354" i="11" s="1"/>
  <c r="AZ354" i="11" s="1"/>
  <c r="AA354" i="11" s="1"/>
  <c r="AW379" i="11"/>
  <c r="AZ379" i="11" s="1"/>
  <c r="AA379" i="11" s="1"/>
  <c r="AR436" i="11"/>
  <c r="AS436" i="11"/>
  <c r="AS492" i="11"/>
  <c r="AR492" i="11"/>
  <c r="AS410" i="11"/>
  <c r="AR410" i="11"/>
  <c r="AW413" i="11"/>
  <c r="AS430" i="11"/>
  <c r="AR430" i="11"/>
  <c r="AW430" i="11" s="1"/>
  <c r="AZ430" i="11" s="1"/>
  <c r="AA430" i="11" s="1"/>
  <c r="AR444" i="11"/>
  <c r="AS444" i="11"/>
  <c r="AW444" i="11" s="1"/>
  <c r="AR463" i="11"/>
  <c r="AS463" i="11"/>
  <c r="AS474" i="11"/>
  <c r="AR474" i="11"/>
  <c r="AS478" i="11"/>
  <c r="AR478" i="11"/>
  <c r="AS482" i="11"/>
  <c r="AR482" i="11"/>
  <c r="AS362" i="11"/>
  <c r="AW362" i="11" s="1"/>
  <c r="AZ362" i="11" s="1"/>
  <c r="AA362" i="11" s="1"/>
  <c r="AS366" i="11"/>
  <c r="AW366" i="11" s="1"/>
  <c r="AZ366" i="11" s="1"/>
  <c r="AA366" i="11" s="1"/>
  <c r="AS370" i="11"/>
  <c r="AW370" i="11" s="1"/>
  <c r="AZ370" i="11" s="1"/>
  <c r="AA370" i="11" s="1"/>
  <c r="AS374" i="11"/>
  <c r="AW374" i="11" s="1"/>
  <c r="AZ374" i="11" s="1"/>
  <c r="AA374" i="11" s="1"/>
  <c r="AS378" i="11"/>
  <c r="AW378" i="11" s="1"/>
  <c r="AZ378" i="11" s="1"/>
  <c r="AA378" i="11" s="1"/>
  <c r="AS382" i="11"/>
  <c r="AW382" i="11" s="1"/>
  <c r="AZ382" i="11" s="1"/>
  <c r="AA382" i="11" s="1"/>
  <c r="AS389" i="11"/>
  <c r="AW389" i="11" s="1"/>
  <c r="AS393" i="11"/>
  <c r="AW393" i="11" s="1"/>
  <c r="AZ393" i="11" s="1"/>
  <c r="AA393" i="11" s="1"/>
  <c r="AS395" i="11"/>
  <c r="AW395" i="11" s="1"/>
  <c r="AS397" i="11"/>
  <c r="AW397" i="11" s="1"/>
  <c r="AS401" i="11"/>
  <c r="AW401" i="11" s="1"/>
  <c r="AZ401" i="11" s="1"/>
  <c r="AA401" i="11" s="1"/>
  <c r="AS405" i="11"/>
  <c r="AW405" i="11" s="1"/>
  <c r="AW409" i="11"/>
  <c r="AZ409" i="11" s="1"/>
  <c r="AA409" i="11" s="1"/>
  <c r="AS422" i="11"/>
  <c r="AR422" i="11"/>
  <c r="AR428" i="11"/>
  <c r="AS428" i="11"/>
  <c r="AS442" i="11"/>
  <c r="AR442" i="11"/>
  <c r="AW451" i="11"/>
  <c r="AS461" i="11"/>
  <c r="AR461" i="11"/>
  <c r="AR480" i="11"/>
  <c r="AS480" i="11"/>
  <c r="AS508" i="11"/>
  <c r="AR508" i="11"/>
  <c r="AR416" i="11"/>
  <c r="AS416" i="11"/>
  <c r="AW419" i="11"/>
  <c r="AS426" i="11"/>
  <c r="AR426" i="11"/>
  <c r="AR432" i="11"/>
  <c r="AS432" i="11"/>
  <c r="AS470" i="11"/>
  <c r="AR470" i="11"/>
  <c r="AW470" i="11" s="1"/>
  <c r="AZ470" i="11" s="1"/>
  <c r="AA470" i="11" s="1"/>
  <c r="AW502" i="11"/>
  <c r="AZ502" i="11" s="1"/>
  <c r="AA502" i="11" s="1"/>
  <c r="AS414" i="11"/>
  <c r="AR414" i="11"/>
  <c r="AW427" i="11"/>
  <c r="AW433" i="11"/>
  <c r="AS446" i="11"/>
  <c r="AR446" i="11"/>
  <c r="AR452" i="11"/>
  <c r="AS452" i="11"/>
  <c r="AR491" i="11"/>
  <c r="AS491" i="11"/>
  <c r="AW491" i="11" s="1"/>
  <c r="AZ491" i="11" s="1"/>
  <c r="AA491" i="11" s="1"/>
  <c r="AR412" i="11"/>
  <c r="AS412" i="11"/>
  <c r="AR424" i="11"/>
  <c r="AS424" i="11"/>
  <c r="AS438" i="11"/>
  <c r="AR438" i="11"/>
  <c r="AW458" i="11"/>
  <c r="AZ458" i="11" s="1"/>
  <c r="AA458" i="11" s="1"/>
  <c r="AR468" i="11"/>
  <c r="AS468" i="11"/>
  <c r="AR464" i="11"/>
  <c r="AS464" i="11"/>
  <c r="AW481" i="11"/>
  <c r="AZ481" i="11" s="1"/>
  <c r="AA481" i="11" s="1"/>
  <c r="AW487" i="11"/>
  <c r="AZ487" i="11" s="1"/>
  <c r="AA487" i="11" s="1"/>
  <c r="AS490" i="11"/>
  <c r="AR490" i="11"/>
  <c r="AR488" i="11"/>
  <c r="AS488" i="11"/>
  <c r="AW505" i="11"/>
  <c r="AZ505" i="11" s="1"/>
  <c r="AA505" i="11" s="1"/>
  <c r="AR476" i="11"/>
  <c r="AS476" i="11"/>
  <c r="AS486" i="11"/>
  <c r="AR486" i="11"/>
  <c r="AR493" i="11"/>
  <c r="AS493" i="11"/>
  <c r="AW509" i="11"/>
  <c r="AZ509" i="11" s="1"/>
  <c r="AA509" i="11" s="1"/>
  <c r="AR484" i="11"/>
  <c r="AS484" i="11"/>
  <c r="AS511" i="11"/>
  <c r="AR511" i="11"/>
  <c r="AS501" i="11"/>
  <c r="AW501" i="11" s="1"/>
  <c r="AZ501" i="11" s="1"/>
  <c r="AA501" i="11" s="1"/>
  <c r="AS503" i="11"/>
  <c r="AR503" i="11"/>
  <c r="AS519" i="11"/>
  <c r="AR519" i="11"/>
  <c r="AS515" i="11"/>
  <c r="AR515" i="11"/>
  <c r="AW526" i="11"/>
  <c r="AZ526" i="11" s="1"/>
  <c r="AA526" i="11" s="1"/>
  <c r="AS495" i="11"/>
  <c r="AR495" i="11"/>
  <c r="AW506" i="11"/>
  <c r="AZ506" i="11" s="1"/>
  <c r="AA506" i="11" s="1"/>
  <c r="AW524" i="11"/>
  <c r="AZ524" i="11" s="1"/>
  <c r="AA524" i="11" s="1"/>
  <c r="AS497" i="11"/>
  <c r="AW497" i="11" s="1"/>
  <c r="AZ497" i="11" s="1"/>
  <c r="AA497" i="11" s="1"/>
  <c r="AS528" i="11"/>
  <c r="AR528" i="11"/>
  <c r="AZ275" i="11" l="1"/>
  <c r="AA275" i="11" s="1"/>
  <c r="AZ106" i="11"/>
  <c r="AA106" i="11" s="1"/>
  <c r="F424" i="11"/>
  <c r="AX424" i="11" s="1"/>
  <c r="CI66" i="27"/>
  <c r="F412" i="11"/>
  <c r="AX412" i="11" s="1"/>
  <c r="CI54" i="27"/>
  <c r="F413" i="11"/>
  <c r="AX413" i="11" s="1"/>
  <c r="CI55" i="27"/>
  <c r="F406" i="11"/>
  <c r="AX406" i="11" s="1"/>
  <c r="CI48" i="27"/>
  <c r="F399" i="11"/>
  <c r="AX399" i="11" s="1"/>
  <c r="AZ399" i="11" s="1"/>
  <c r="AA399" i="11" s="1"/>
  <c r="CI41" i="27"/>
  <c r="F408" i="11"/>
  <c r="AX408" i="11" s="1"/>
  <c r="CI50" i="27"/>
  <c r="F117" i="11"/>
  <c r="AX117" i="11" s="1"/>
  <c r="CF47" i="13"/>
  <c r="CF43" i="13"/>
  <c r="F113" i="11"/>
  <c r="AX113" i="11" s="1"/>
  <c r="AZ113" i="11" s="1"/>
  <c r="AA113" i="11" s="1"/>
  <c r="F109" i="11"/>
  <c r="AX109" i="11" s="1"/>
  <c r="AZ109" i="11" s="1"/>
  <c r="AA109" i="11" s="1"/>
  <c r="CF39" i="13"/>
  <c r="F107" i="11"/>
  <c r="AX107" i="11" s="1"/>
  <c r="CF37" i="13"/>
  <c r="F115" i="11"/>
  <c r="AX115" i="11" s="1"/>
  <c r="CF45" i="13"/>
  <c r="F111" i="11"/>
  <c r="AX111" i="11" s="1"/>
  <c r="AZ111" i="11" s="1"/>
  <c r="AA111" i="11" s="1"/>
  <c r="CF41" i="13"/>
  <c r="F98" i="11"/>
  <c r="AX98" i="11" s="1"/>
  <c r="AZ98" i="11" s="1"/>
  <c r="AA98" i="11" s="1"/>
  <c r="CF28" i="13"/>
  <c r="F147" i="11"/>
  <c r="AX147" i="11" s="1"/>
  <c r="CF77" i="13"/>
  <c r="F414" i="11"/>
  <c r="AX414" i="11" s="1"/>
  <c r="CI56" i="27"/>
  <c r="F120" i="11"/>
  <c r="AX120" i="11" s="1"/>
  <c r="CF50" i="13"/>
  <c r="AZ151" i="11"/>
  <c r="AA151" i="11" s="1"/>
  <c r="F240" i="11"/>
  <c r="AX240" i="11" s="1"/>
  <c r="CF98" i="27"/>
  <c r="F438" i="11"/>
  <c r="AX438" i="11" s="1"/>
  <c r="CI80" i="27"/>
  <c r="CI75" i="27"/>
  <c r="F433" i="11"/>
  <c r="AX433" i="11" s="1"/>
  <c r="AZ433" i="11" s="1"/>
  <c r="AA433" i="11" s="1"/>
  <c r="F426" i="11"/>
  <c r="AX426" i="11" s="1"/>
  <c r="CI68" i="27"/>
  <c r="F420" i="11"/>
  <c r="AX420" i="11" s="1"/>
  <c r="CI62" i="27"/>
  <c r="F421" i="11"/>
  <c r="AX421" i="11" s="1"/>
  <c r="CI63" i="27"/>
  <c r="F429" i="11"/>
  <c r="AX429" i="11" s="1"/>
  <c r="CI71" i="27"/>
  <c r="CF69" i="13"/>
  <c r="F139" i="11"/>
  <c r="AX139" i="11" s="1"/>
  <c r="F119" i="11"/>
  <c r="AX119" i="11" s="1"/>
  <c r="CF49" i="13"/>
  <c r="F126" i="11"/>
  <c r="AX126" i="11" s="1"/>
  <c r="AZ126" i="11" s="1"/>
  <c r="AA126" i="11" s="1"/>
  <c r="CF56" i="13"/>
  <c r="F134" i="11"/>
  <c r="AX134" i="11" s="1"/>
  <c r="AZ134" i="11" s="1"/>
  <c r="AA134" i="11" s="1"/>
  <c r="CF64" i="13"/>
  <c r="F128" i="11"/>
  <c r="AX128" i="11" s="1"/>
  <c r="CF58" i="13"/>
  <c r="F112" i="11"/>
  <c r="AX112" i="11" s="1"/>
  <c r="CF42" i="13"/>
  <c r="F157" i="11"/>
  <c r="AX157" i="11" s="1"/>
  <c r="CF87" i="13"/>
  <c r="F100" i="11"/>
  <c r="AX100" i="11" s="1"/>
  <c r="AZ100" i="11" s="1"/>
  <c r="AA100" i="11" s="1"/>
  <c r="CF30" i="13"/>
  <c r="F144" i="11"/>
  <c r="AX144" i="11" s="1"/>
  <c r="CF74" i="13"/>
  <c r="AZ167" i="11"/>
  <c r="AA167" i="11" s="1"/>
  <c r="F422" i="11"/>
  <c r="AX422" i="11" s="1"/>
  <c r="CI64" i="27"/>
  <c r="F131" i="11"/>
  <c r="AX131" i="11" s="1"/>
  <c r="CF61" i="13"/>
  <c r="F149" i="11"/>
  <c r="AX149" i="11" s="1"/>
  <c r="CF79" i="13"/>
  <c r="AZ139" i="11"/>
  <c r="AA139" i="11" s="1"/>
  <c r="AZ394" i="11"/>
  <c r="AA394" i="11" s="1"/>
  <c r="AZ107" i="11"/>
  <c r="AA107" i="11" s="1"/>
  <c r="F239" i="11"/>
  <c r="AX239" i="11" s="1"/>
  <c r="CF97" i="27"/>
  <c r="F446" i="11"/>
  <c r="AX446" i="11" s="1"/>
  <c r="CI88" i="27"/>
  <c r="F440" i="11"/>
  <c r="AX440" i="11" s="1"/>
  <c r="CI82" i="27"/>
  <c r="F434" i="11"/>
  <c r="AX434" i="11" s="1"/>
  <c r="CI76" i="27"/>
  <c r="F427" i="11"/>
  <c r="AX427" i="11" s="1"/>
  <c r="AZ427" i="11" s="1"/>
  <c r="AA427" i="11" s="1"/>
  <c r="CI69" i="27"/>
  <c r="F428" i="11"/>
  <c r="AX428" i="11" s="1"/>
  <c r="CI70" i="27"/>
  <c r="F436" i="11"/>
  <c r="AX436" i="11" s="1"/>
  <c r="CI78" i="27"/>
  <c r="CF76" i="13"/>
  <c r="F146" i="11"/>
  <c r="AX146" i="11" s="1"/>
  <c r="AZ146" i="11" s="1"/>
  <c r="AA146" i="11" s="1"/>
  <c r="F125" i="11"/>
  <c r="AX125" i="11" s="1"/>
  <c r="AZ125" i="11" s="1"/>
  <c r="AA125" i="11" s="1"/>
  <c r="CF55" i="13"/>
  <c r="F133" i="11"/>
  <c r="AX133" i="11" s="1"/>
  <c r="CF63" i="13"/>
  <c r="F141" i="11"/>
  <c r="AX141" i="11" s="1"/>
  <c r="AZ141" i="11" s="1"/>
  <c r="AA141" i="11" s="1"/>
  <c r="CF71" i="13"/>
  <c r="F135" i="11"/>
  <c r="AX135" i="11" s="1"/>
  <c r="AZ135" i="11" s="1"/>
  <c r="AA135" i="11" s="1"/>
  <c r="CF65" i="13"/>
  <c r="F116" i="11"/>
  <c r="AX116" i="11" s="1"/>
  <c r="CF46" i="13"/>
  <c r="F164" i="11"/>
  <c r="AX164" i="11" s="1"/>
  <c r="CF94" i="13"/>
  <c r="CF68" i="13"/>
  <c r="F138" i="11"/>
  <c r="AX138" i="11" s="1"/>
  <c r="AZ145" i="11"/>
  <c r="AA145" i="11" s="1"/>
  <c r="AZ415" i="11"/>
  <c r="AA415" i="11" s="1"/>
  <c r="CI73" i="27"/>
  <c r="F431" i="11"/>
  <c r="AX431" i="11" s="1"/>
  <c r="F407" i="11"/>
  <c r="AX407" i="11" s="1"/>
  <c r="AZ407" i="11" s="1"/>
  <c r="AA407" i="11" s="1"/>
  <c r="CI49" i="27"/>
  <c r="F114" i="11"/>
  <c r="AX114" i="11" s="1"/>
  <c r="AZ114" i="11" s="1"/>
  <c r="AA114" i="11" s="1"/>
  <c r="CF44" i="13"/>
  <c r="F106" i="11"/>
  <c r="AX106" i="11" s="1"/>
  <c r="CF36" i="13"/>
  <c r="CF75" i="13"/>
  <c r="F145" i="11"/>
  <c r="AX145" i="11" s="1"/>
  <c r="AZ389" i="11"/>
  <c r="AA389" i="11" s="1"/>
  <c r="AZ133" i="11"/>
  <c r="AA133" i="11" s="1"/>
  <c r="AZ115" i="11"/>
  <c r="AA115" i="11" s="1"/>
  <c r="AZ138" i="11"/>
  <c r="AA138" i="11" s="1"/>
  <c r="AZ168" i="11"/>
  <c r="AA168" i="11" s="1"/>
  <c r="F394" i="11"/>
  <c r="AX394" i="11" s="1"/>
  <c r="CI36" i="27"/>
  <c r="CI95" i="27"/>
  <c r="F453" i="11"/>
  <c r="AX453" i="11" s="1"/>
  <c r="F448" i="11"/>
  <c r="AX448" i="11" s="1"/>
  <c r="CI90" i="27"/>
  <c r="F441" i="11"/>
  <c r="AX441" i="11" s="1"/>
  <c r="AZ441" i="11" s="1"/>
  <c r="AA441" i="11" s="1"/>
  <c r="CI83" i="27"/>
  <c r="F442" i="11"/>
  <c r="AX442" i="11" s="1"/>
  <c r="CI84" i="27"/>
  <c r="F443" i="11"/>
  <c r="AX443" i="11" s="1"/>
  <c r="CI85" i="27"/>
  <c r="F444" i="11"/>
  <c r="AX444" i="11" s="1"/>
  <c r="AZ444" i="11" s="1"/>
  <c r="AA444" i="11" s="1"/>
  <c r="CI86" i="27"/>
  <c r="CF82" i="13"/>
  <c r="F152" i="11"/>
  <c r="AX152" i="11" s="1"/>
  <c r="F132" i="11"/>
  <c r="AX132" i="11" s="1"/>
  <c r="CF62" i="13"/>
  <c r="F140" i="11"/>
  <c r="AX140" i="11" s="1"/>
  <c r="CF70" i="13"/>
  <c r="F148" i="11"/>
  <c r="AX148" i="11" s="1"/>
  <c r="CF78" i="13"/>
  <c r="F142" i="11"/>
  <c r="AX142" i="11" s="1"/>
  <c r="AZ142" i="11" s="1"/>
  <c r="AA142" i="11" s="1"/>
  <c r="CF72" i="13"/>
  <c r="F122" i="11"/>
  <c r="AX122" i="11" s="1"/>
  <c r="CF52" i="13"/>
  <c r="F167" i="11"/>
  <c r="AX167" i="11" s="1"/>
  <c r="CF97" i="13"/>
  <c r="CF57" i="13"/>
  <c r="F127" i="11"/>
  <c r="AX127" i="11" s="1"/>
  <c r="F137" i="11"/>
  <c r="AX137" i="11" s="1"/>
  <c r="AZ137" i="11" s="1"/>
  <c r="AA137" i="11" s="1"/>
  <c r="CF67" i="13"/>
  <c r="F151" i="11"/>
  <c r="AX151" i="11" s="1"/>
  <c r="CF81" i="13"/>
  <c r="F415" i="11"/>
  <c r="AX415" i="11" s="1"/>
  <c r="CI57" i="27"/>
  <c r="F110" i="11"/>
  <c r="AX110" i="11" s="1"/>
  <c r="CF40" i="13"/>
  <c r="AZ120" i="11"/>
  <c r="AA120" i="11" s="1"/>
  <c r="AZ119" i="11"/>
  <c r="AA119" i="11" s="1"/>
  <c r="AZ127" i="11"/>
  <c r="AA127" i="11" s="1"/>
  <c r="AZ477" i="11"/>
  <c r="AA477" i="11" s="1"/>
  <c r="AZ186" i="11"/>
  <c r="AA186" i="11" s="1"/>
  <c r="F402" i="11"/>
  <c r="AX402" i="11" s="1"/>
  <c r="AZ402" i="11" s="1"/>
  <c r="AA402" i="11" s="1"/>
  <c r="CI44" i="27"/>
  <c r="F388" i="11"/>
  <c r="AX388" i="11" s="1"/>
  <c r="CI30" i="27"/>
  <c r="F389" i="11"/>
  <c r="AX389" i="11" s="1"/>
  <c r="CI31" i="27"/>
  <c r="F449" i="11"/>
  <c r="AX449" i="11" s="1"/>
  <c r="CI91" i="27"/>
  <c r="F450" i="11"/>
  <c r="AX450" i="11" s="1"/>
  <c r="CI92" i="27"/>
  <c r="F456" i="11"/>
  <c r="AX456" i="11" s="1"/>
  <c r="AZ456" i="11" s="1"/>
  <c r="AA456" i="11" s="1"/>
  <c r="CI98" i="27"/>
  <c r="F451" i="11"/>
  <c r="AX451" i="11" s="1"/>
  <c r="AZ451" i="11" s="1"/>
  <c r="AA451" i="11" s="1"/>
  <c r="CI93" i="27"/>
  <c r="F159" i="11"/>
  <c r="AX159" i="11" s="1"/>
  <c r="AZ159" i="11" s="1"/>
  <c r="AA159" i="11" s="1"/>
  <c r="CF89" i="13"/>
  <c r="F153" i="11"/>
  <c r="AX153" i="11" s="1"/>
  <c r="CF83" i="13"/>
  <c r="F154" i="11"/>
  <c r="AX154" i="11" s="1"/>
  <c r="AZ154" i="11" s="1"/>
  <c r="AA154" i="11" s="1"/>
  <c r="CF84" i="13"/>
  <c r="F155" i="11"/>
  <c r="AX155" i="11" s="1"/>
  <c r="CF85" i="13"/>
  <c r="F156" i="11"/>
  <c r="AX156" i="11" s="1"/>
  <c r="CF86" i="13"/>
  <c r="F129" i="11"/>
  <c r="AX129" i="11" s="1"/>
  <c r="AZ129" i="11" s="1"/>
  <c r="AA129" i="11" s="1"/>
  <c r="CF59" i="13"/>
  <c r="F99" i="11"/>
  <c r="AX99" i="11" s="1"/>
  <c r="CF29" i="13"/>
  <c r="F124" i="11"/>
  <c r="AX124" i="11" s="1"/>
  <c r="CF54" i="13"/>
  <c r="F123" i="11"/>
  <c r="AX123" i="11" s="1"/>
  <c r="CF53" i="13"/>
  <c r="F419" i="11"/>
  <c r="AX419" i="11" s="1"/>
  <c r="AZ419" i="11" s="1"/>
  <c r="AA419" i="11" s="1"/>
  <c r="CI61" i="27"/>
  <c r="F121" i="11"/>
  <c r="AX121" i="11" s="1"/>
  <c r="CF51" i="13"/>
  <c r="AZ147" i="11"/>
  <c r="AA147" i="11" s="1"/>
  <c r="AZ117" i="11"/>
  <c r="AA117" i="11" s="1"/>
  <c r="AZ123" i="11"/>
  <c r="AA123" i="11" s="1"/>
  <c r="CI52" i="27"/>
  <c r="F410" i="11"/>
  <c r="AX410" i="11" s="1"/>
  <c r="CI38" i="27"/>
  <c r="F396" i="11"/>
  <c r="AX396" i="11" s="1"/>
  <c r="F397" i="11"/>
  <c r="AX397" i="11" s="1"/>
  <c r="AZ397" i="11" s="1"/>
  <c r="AA397" i="11" s="1"/>
  <c r="CI39" i="27"/>
  <c r="F390" i="11"/>
  <c r="AX390" i="11" s="1"/>
  <c r="AZ390" i="11" s="1"/>
  <c r="AA390" i="11" s="1"/>
  <c r="CI32" i="27"/>
  <c r="F391" i="11"/>
  <c r="AX391" i="11" s="1"/>
  <c r="AZ391" i="11" s="1"/>
  <c r="AA391" i="11" s="1"/>
  <c r="CI33" i="27"/>
  <c r="F392" i="11"/>
  <c r="AX392" i="11" s="1"/>
  <c r="AZ392" i="11" s="1"/>
  <c r="AA392" i="11" s="1"/>
  <c r="CI34" i="27"/>
  <c r="F455" i="11"/>
  <c r="AX455" i="11" s="1"/>
  <c r="AZ455" i="11" s="1"/>
  <c r="AA455" i="11" s="1"/>
  <c r="CI97" i="27"/>
  <c r="F101" i="11"/>
  <c r="AX101" i="11" s="1"/>
  <c r="AZ101" i="11" s="1"/>
  <c r="AA101" i="11" s="1"/>
  <c r="CF31" i="13"/>
  <c r="F166" i="11"/>
  <c r="AX166" i="11" s="1"/>
  <c r="AZ166" i="11" s="1"/>
  <c r="AA166" i="11" s="1"/>
  <c r="CF96" i="13"/>
  <c r="F160" i="11"/>
  <c r="AX160" i="11" s="1"/>
  <c r="CF90" i="13"/>
  <c r="F161" i="11"/>
  <c r="AX161" i="11" s="1"/>
  <c r="CF91" i="13"/>
  <c r="F162" i="11"/>
  <c r="AX162" i="11" s="1"/>
  <c r="AZ162" i="11" s="1"/>
  <c r="AA162" i="11" s="1"/>
  <c r="CF92" i="13"/>
  <c r="F163" i="11"/>
  <c r="AX163" i="11" s="1"/>
  <c r="AZ163" i="11" s="1"/>
  <c r="AA163" i="11" s="1"/>
  <c r="CF93" i="13"/>
  <c r="F136" i="11"/>
  <c r="AX136" i="11" s="1"/>
  <c r="CF66" i="13"/>
  <c r="AZ413" i="11"/>
  <c r="AA413" i="11" s="1"/>
  <c r="AZ110" i="11"/>
  <c r="AA110" i="11" s="1"/>
  <c r="AZ104" i="11"/>
  <c r="AA104" i="11" s="1"/>
  <c r="AZ421" i="11"/>
  <c r="AA421" i="11" s="1"/>
  <c r="AZ181" i="11"/>
  <c r="AA181" i="11" s="1"/>
  <c r="AZ131" i="11"/>
  <c r="AA131" i="11" s="1"/>
  <c r="AZ155" i="11"/>
  <c r="AA155" i="11" s="1"/>
  <c r="AZ431" i="11"/>
  <c r="AA431" i="11" s="1"/>
  <c r="F417" i="11"/>
  <c r="AX417" i="11" s="1"/>
  <c r="AZ417" i="11" s="1"/>
  <c r="AA417" i="11" s="1"/>
  <c r="CI59" i="27"/>
  <c r="CI46" i="27"/>
  <c r="F404" i="11"/>
  <c r="AX404" i="11" s="1"/>
  <c r="AZ404" i="11" s="1"/>
  <c r="AA404" i="11" s="1"/>
  <c r="F405" i="11"/>
  <c r="AX405" i="11" s="1"/>
  <c r="AZ405" i="11" s="1"/>
  <c r="AA405" i="11" s="1"/>
  <c r="CI47" i="27"/>
  <c r="F398" i="11"/>
  <c r="AX398" i="11" s="1"/>
  <c r="CI40" i="27"/>
  <c r="F395" i="11"/>
  <c r="AX395" i="11" s="1"/>
  <c r="AZ395" i="11" s="1"/>
  <c r="AA395" i="11" s="1"/>
  <c r="CI37" i="27"/>
  <c r="F400" i="11"/>
  <c r="AX400" i="11" s="1"/>
  <c r="AZ400" i="11" s="1"/>
  <c r="AA400" i="11" s="1"/>
  <c r="CI42" i="27"/>
  <c r="CF38" i="13"/>
  <c r="F108" i="11"/>
  <c r="AX108" i="11" s="1"/>
  <c r="AZ108" i="11" s="1"/>
  <c r="AA108" i="11" s="1"/>
  <c r="F102" i="11"/>
  <c r="AX102" i="11" s="1"/>
  <c r="AZ102" i="11" s="1"/>
  <c r="AA102" i="11" s="1"/>
  <c r="CF32" i="13"/>
  <c r="F103" i="11"/>
  <c r="AX103" i="11" s="1"/>
  <c r="AZ103" i="11" s="1"/>
  <c r="AA103" i="11" s="1"/>
  <c r="CF33" i="13"/>
  <c r="F104" i="11"/>
  <c r="AX104" i="11" s="1"/>
  <c r="CF34" i="13"/>
  <c r="F105" i="11"/>
  <c r="AX105" i="11" s="1"/>
  <c r="AZ105" i="11" s="1"/>
  <c r="AA105" i="11" s="1"/>
  <c r="CF35" i="13"/>
  <c r="F168" i="11"/>
  <c r="AX168" i="11" s="1"/>
  <c r="CF98" i="13"/>
  <c r="F143" i="11"/>
  <c r="AX143" i="11" s="1"/>
  <c r="AZ143" i="11" s="1"/>
  <c r="AA143" i="11" s="1"/>
  <c r="CF73" i="13"/>
  <c r="AW295" i="11"/>
  <c r="AZ295" i="11" s="1"/>
  <c r="AA295" i="11" s="1"/>
  <c r="AW219" i="11"/>
  <c r="AZ219" i="11" s="1"/>
  <c r="AA219" i="11" s="1"/>
  <c r="AW185" i="11"/>
  <c r="AZ185" i="11" s="1"/>
  <c r="AA185" i="11" s="1"/>
  <c r="AW307" i="11"/>
  <c r="AZ307" i="11" s="1"/>
  <c r="AA307" i="11" s="1"/>
  <c r="AW268" i="11"/>
  <c r="AZ268" i="11" s="1"/>
  <c r="AA268" i="11" s="1"/>
  <c r="AW180" i="11"/>
  <c r="AZ180" i="11" s="1"/>
  <c r="AA180" i="11" s="1"/>
  <c r="AW335" i="11"/>
  <c r="AZ335" i="11" s="1"/>
  <c r="AA335" i="11" s="1"/>
  <c r="AW523" i="11"/>
  <c r="AZ523" i="11" s="1"/>
  <c r="AA523" i="11" s="1"/>
  <c r="AW121" i="11"/>
  <c r="AW218" i="11"/>
  <c r="AZ218" i="11" s="1"/>
  <c r="AA218" i="11" s="1"/>
  <c r="AW153" i="11"/>
  <c r="AZ153" i="11" s="1"/>
  <c r="AA153" i="11" s="1"/>
  <c r="AW240" i="11"/>
  <c r="AZ240" i="11" s="1"/>
  <c r="AA240" i="11" s="1"/>
  <c r="AW281" i="11"/>
  <c r="AZ281" i="11" s="1"/>
  <c r="AA281" i="11" s="1"/>
  <c r="AW341" i="11"/>
  <c r="AZ341" i="11" s="1"/>
  <c r="AA341" i="11" s="1"/>
  <c r="AW398" i="11"/>
  <c r="AZ398" i="11" s="1"/>
  <c r="AA398" i="11" s="1"/>
  <c r="AW508" i="11"/>
  <c r="AZ508" i="11" s="1"/>
  <c r="AA508" i="11" s="1"/>
  <c r="AW179" i="11"/>
  <c r="AZ179" i="11" s="1"/>
  <c r="AA179" i="11" s="1"/>
  <c r="AW429" i="11"/>
  <c r="AW447" i="11"/>
  <c r="AZ447" i="11" s="1"/>
  <c r="AA447" i="11" s="1"/>
  <c r="AW278" i="11"/>
  <c r="AZ278" i="11" s="1"/>
  <c r="AA278" i="11" s="1"/>
  <c r="AW449" i="11"/>
  <c r="AZ449" i="11" s="1"/>
  <c r="AA449" i="11" s="1"/>
  <c r="AW360" i="11"/>
  <c r="AZ360" i="11" s="1"/>
  <c r="AA360" i="11" s="1"/>
  <c r="AW351" i="11"/>
  <c r="AZ351" i="11" s="1"/>
  <c r="AA351" i="11" s="1"/>
  <c r="AW503" i="11"/>
  <c r="AZ503" i="11" s="1"/>
  <c r="AA503" i="11" s="1"/>
  <c r="AW448" i="11"/>
  <c r="AZ448" i="11" s="1"/>
  <c r="AA448" i="11" s="1"/>
  <c r="AW262" i="11"/>
  <c r="AZ262" i="11" s="1"/>
  <c r="AA262" i="11" s="1"/>
  <c r="AW226" i="11"/>
  <c r="AZ226" i="11" s="1"/>
  <c r="AA226" i="11" s="1"/>
  <c r="AW249" i="11"/>
  <c r="AZ249" i="11" s="1"/>
  <c r="AA249" i="11" s="1"/>
  <c r="AW317" i="11"/>
  <c r="AZ317" i="11" s="1"/>
  <c r="AA317" i="11" s="1"/>
  <c r="AW339" i="11"/>
  <c r="AZ339" i="11" s="1"/>
  <c r="AA339" i="11" s="1"/>
  <c r="AW437" i="11"/>
  <c r="AZ437" i="11" s="1"/>
  <c r="AA437" i="11" s="1"/>
  <c r="AW288" i="11"/>
  <c r="AZ288" i="11" s="1"/>
  <c r="AA288" i="11" s="1"/>
  <c r="AW259" i="11"/>
  <c r="AZ259" i="11" s="1"/>
  <c r="AA259" i="11" s="1"/>
  <c r="AW277" i="11"/>
  <c r="AZ277" i="11" s="1"/>
  <c r="AA277" i="11" s="1"/>
  <c r="AW214" i="11"/>
  <c r="AZ214" i="11" s="1"/>
  <c r="AA214" i="11" s="1"/>
  <c r="AW467" i="11"/>
  <c r="AZ467" i="11" s="1"/>
  <c r="AA467" i="11" s="1"/>
  <c r="AW207" i="11"/>
  <c r="AZ207" i="11" s="1"/>
  <c r="AA207" i="11" s="1"/>
  <c r="AW361" i="11"/>
  <c r="AZ361" i="11" s="1"/>
  <c r="AA361" i="11" s="1"/>
  <c r="AW271" i="11"/>
  <c r="AZ271" i="11" s="1"/>
  <c r="AA271" i="11" s="1"/>
  <c r="AW244" i="11"/>
  <c r="AZ244" i="11" s="1"/>
  <c r="AA244" i="11" s="1"/>
  <c r="AW435" i="11"/>
  <c r="AZ435" i="11" s="1"/>
  <c r="AA435" i="11" s="1"/>
  <c r="AW453" i="11"/>
  <c r="AZ453" i="11" s="1"/>
  <c r="AA453" i="11" s="1"/>
  <c r="AW157" i="11"/>
  <c r="AZ157" i="11" s="1"/>
  <c r="AA157" i="11" s="1"/>
  <c r="AW232" i="11"/>
  <c r="AZ232" i="11" s="1"/>
  <c r="AA232" i="11" s="1"/>
  <c r="AW297" i="11"/>
  <c r="AZ297" i="11" s="1"/>
  <c r="AA297" i="11" s="1"/>
  <c r="AW388" i="11"/>
  <c r="AZ388" i="11" s="1"/>
  <c r="AA388" i="11" s="1"/>
  <c r="AW296" i="11"/>
  <c r="AZ296" i="11" s="1"/>
  <c r="AA296" i="11" s="1"/>
  <c r="AZ27" i="11"/>
  <c r="AA27" i="11" s="1"/>
  <c r="AW410" i="11"/>
  <c r="AZ410" i="11" s="1"/>
  <c r="AA410" i="11" s="1"/>
  <c r="AW184" i="11"/>
  <c r="AZ184" i="11" s="1"/>
  <c r="AA184" i="11" s="1"/>
  <c r="AW175" i="11"/>
  <c r="AZ175" i="11" s="1"/>
  <c r="AA175" i="11" s="1"/>
  <c r="AW396" i="11"/>
  <c r="AZ396" i="11" s="1"/>
  <c r="AA396" i="11" s="1"/>
  <c r="AW246" i="11"/>
  <c r="AZ246" i="11" s="1"/>
  <c r="AA246" i="11" s="1"/>
  <c r="AW334" i="11"/>
  <c r="AZ334" i="11" s="1"/>
  <c r="AA334" i="11" s="1"/>
  <c r="AW149" i="11"/>
  <c r="AZ149" i="11" s="1"/>
  <c r="AA149" i="11" s="1"/>
  <c r="AW381" i="11"/>
  <c r="AZ381" i="11" s="1"/>
  <c r="AA381" i="11" s="1"/>
  <c r="AW492" i="11"/>
  <c r="AZ492" i="11" s="1"/>
  <c r="AA492" i="11" s="1"/>
  <c r="AW324" i="11"/>
  <c r="AZ324" i="11" s="1"/>
  <c r="AA324" i="11" s="1"/>
  <c r="AW152" i="11"/>
  <c r="AW299" i="11"/>
  <c r="AZ299" i="11" s="1"/>
  <c r="AA299" i="11" s="1"/>
  <c r="AW165" i="11"/>
  <c r="AZ165" i="11" s="1"/>
  <c r="AA165" i="11" s="1"/>
  <c r="AW485" i="11"/>
  <c r="AZ485" i="11" s="1"/>
  <c r="AA485" i="11" s="1"/>
  <c r="AW310" i="11"/>
  <c r="AZ310" i="11" s="1"/>
  <c r="AA310" i="11" s="1"/>
  <c r="AW510" i="11"/>
  <c r="AZ510" i="11" s="1"/>
  <c r="AA510" i="11" s="1"/>
  <c r="AW333" i="11"/>
  <c r="AZ333" i="11" s="1"/>
  <c r="AA333" i="11" s="1"/>
  <c r="AW199" i="11"/>
  <c r="AZ199" i="11" s="1"/>
  <c r="AA199" i="11" s="1"/>
  <c r="AW242" i="11"/>
  <c r="AZ242" i="11" s="1"/>
  <c r="AA242" i="11" s="1"/>
  <c r="AW489" i="11"/>
  <c r="AZ489" i="11" s="1"/>
  <c r="AA489" i="11" s="1"/>
  <c r="AW350" i="11"/>
  <c r="AZ350" i="11" s="1"/>
  <c r="AA350" i="11" s="1"/>
  <c r="AW293" i="11"/>
  <c r="AZ293" i="11" s="1"/>
  <c r="AA293" i="11" s="1"/>
  <c r="AW516" i="11"/>
  <c r="AZ516" i="11" s="1"/>
  <c r="AA516" i="11" s="1"/>
  <c r="AW279" i="11"/>
  <c r="AZ279" i="11" s="1"/>
  <c r="AA279" i="11" s="1"/>
  <c r="AW325" i="11"/>
  <c r="AZ325" i="11" s="1"/>
  <c r="AA325" i="11" s="1"/>
  <c r="AW368" i="11"/>
  <c r="AZ368" i="11" s="1"/>
  <c r="AA368" i="11" s="1"/>
  <c r="AW342" i="11"/>
  <c r="AZ342" i="11" s="1"/>
  <c r="AA342" i="11" s="1"/>
  <c r="AW515" i="11"/>
  <c r="AZ515" i="11" s="1"/>
  <c r="AA515" i="11" s="1"/>
  <c r="AW274" i="11"/>
  <c r="AZ274" i="11" s="1"/>
  <c r="AA274" i="11" s="1"/>
  <c r="AW257" i="11"/>
  <c r="AZ257" i="11" s="1"/>
  <c r="AA257" i="11" s="1"/>
  <c r="AW251" i="11"/>
  <c r="AZ251" i="11" s="1"/>
  <c r="AA251" i="11" s="1"/>
  <c r="AW266" i="11"/>
  <c r="AZ266" i="11" s="1"/>
  <c r="AA266" i="11" s="1"/>
  <c r="AW525" i="11"/>
  <c r="AZ525" i="11" s="1"/>
  <c r="AA525" i="11" s="1"/>
  <c r="AW303" i="11"/>
  <c r="AZ303" i="11" s="1"/>
  <c r="AA303" i="11" s="1"/>
  <c r="AW198" i="11"/>
  <c r="AZ198" i="11" s="1"/>
  <c r="AA198" i="11" s="1"/>
  <c r="AW252" i="11"/>
  <c r="AZ252" i="11" s="1"/>
  <c r="AA252" i="11" s="1"/>
  <c r="AW365" i="11"/>
  <c r="AZ365" i="11" s="1"/>
  <c r="AA365" i="11" s="1"/>
  <c r="AW284" i="11"/>
  <c r="AZ284" i="11" s="1"/>
  <c r="AA284" i="11" s="1"/>
  <c r="AW112" i="11"/>
  <c r="AZ112" i="11" s="1"/>
  <c r="AA112" i="11" s="1"/>
  <c r="AW287" i="11"/>
  <c r="AZ287" i="11" s="1"/>
  <c r="AA287" i="11" s="1"/>
  <c r="AW422" i="11"/>
  <c r="AZ422" i="11" s="1"/>
  <c r="AA422" i="11" s="1"/>
  <c r="AW420" i="11"/>
  <c r="AZ420" i="11" s="1"/>
  <c r="AA420" i="11" s="1"/>
  <c r="AW282" i="11"/>
  <c r="AZ282" i="11" s="1"/>
  <c r="AA282" i="11" s="1"/>
  <c r="AW171" i="11"/>
  <c r="AZ171" i="11" s="1"/>
  <c r="AA171" i="11" s="1"/>
  <c r="AW498" i="11"/>
  <c r="AZ498" i="11" s="1"/>
  <c r="AA498" i="11" s="1"/>
  <c r="AW264" i="11"/>
  <c r="AZ264" i="11" s="1"/>
  <c r="AA264" i="11" s="1"/>
  <c r="AW161" i="11"/>
  <c r="AZ161" i="11" s="1"/>
  <c r="AA161" i="11" s="1"/>
  <c r="AW440" i="11"/>
  <c r="AZ440" i="11" s="1"/>
  <c r="AA440" i="11" s="1"/>
  <c r="AW476" i="11"/>
  <c r="AZ476" i="11" s="1"/>
  <c r="AA476" i="11" s="1"/>
  <c r="AW459" i="11"/>
  <c r="AZ459" i="11" s="1"/>
  <c r="AA459" i="11" s="1"/>
  <c r="AW416" i="11"/>
  <c r="AZ416" i="11" s="1"/>
  <c r="AA416" i="11" s="1"/>
  <c r="AW478" i="11"/>
  <c r="AZ478" i="11" s="1"/>
  <c r="AA478" i="11" s="1"/>
  <c r="AW292" i="11"/>
  <c r="AZ292" i="11" s="1"/>
  <c r="AA292" i="11" s="1"/>
  <c r="AW443" i="11"/>
  <c r="AZ443" i="11" s="1"/>
  <c r="AA443" i="11" s="1"/>
  <c r="AW327" i="11"/>
  <c r="AZ327" i="11" s="1"/>
  <c r="AA327" i="11" s="1"/>
  <c r="AW225" i="11"/>
  <c r="AZ225" i="11" s="1"/>
  <c r="AA225" i="11" s="1"/>
  <c r="AW202" i="11"/>
  <c r="AZ202" i="11" s="1"/>
  <c r="AA202" i="11" s="1"/>
  <c r="AW495" i="11"/>
  <c r="AZ495" i="11" s="1"/>
  <c r="AA495" i="11" s="1"/>
  <c r="AW511" i="11"/>
  <c r="AZ511" i="11" s="1"/>
  <c r="AA511" i="11" s="1"/>
  <c r="AW468" i="11"/>
  <c r="AZ468" i="11" s="1"/>
  <c r="AA468" i="11" s="1"/>
  <c r="AW512" i="11"/>
  <c r="AZ512" i="11" s="1"/>
  <c r="AA512" i="11" s="1"/>
  <c r="AW466" i="11"/>
  <c r="AZ466" i="11" s="1"/>
  <c r="AA466" i="11" s="1"/>
  <c r="AW328" i="11"/>
  <c r="AZ328" i="11" s="1"/>
  <c r="AA328" i="11" s="1"/>
  <c r="AW270" i="11"/>
  <c r="AZ270" i="11" s="1"/>
  <c r="AA270" i="11" s="1"/>
  <c r="AW132" i="11"/>
  <c r="AZ132" i="11" s="1"/>
  <c r="AA132" i="11" s="1"/>
  <c r="AW332" i="11"/>
  <c r="AZ332" i="11" s="1"/>
  <c r="AA332" i="11" s="1"/>
  <c r="AW499" i="11"/>
  <c r="AZ499" i="11" s="1"/>
  <c r="AA499" i="11" s="1"/>
  <c r="AW522" i="11"/>
  <c r="AZ522" i="11" s="1"/>
  <c r="AA522" i="11" s="1"/>
  <c r="AW122" i="11"/>
  <c r="AZ122" i="11" s="1"/>
  <c r="AA122" i="11" s="1"/>
  <c r="AW116" i="11"/>
  <c r="AZ116" i="11" s="1"/>
  <c r="AA116" i="11" s="1"/>
  <c r="AW233" i="11"/>
  <c r="AZ233" i="11" s="1"/>
  <c r="AA233" i="11" s="1"/>
  <c r="AW164" i="11"/>
  <c r="AZ164" i="11" s="1"/>
  <c r="AA164" i="11" s="1"/>
  <c r="AZ26" i="11"/>
  <c r="AA26" i="11" s="1"/>
  <c r="AW346" i="11"/>
  <c r="AZ346" i="11" s="1"/>
  <c r="AA346" i="11" s="1"/>
  <c r="AW519" i="11"/>
  <c r="AZ519" i="11" s="1"/>
  <c r="AA519" i="11" s="1"/>
  <c r="AW484" i="11"/>
  <c r="AZ484" i="11" s="1"/>
  <c r="AA484" i="11" s="1"/>
  <c r="AW426" i="11"/>
  <c r="AW474" i="11"/>
  <c r="AZ474" i="11" s="1"/>
  <c r="AA474" i="11" s="1"/>
  <c r="AW372" i="11"/>
  <c r="AZ372" i="11" s="1"/>
  <c r="AA372" i="11" s="1"/>
  <c r="AW290" i="11"/>
  <c r="AZ290" i="11" s="1"/>
  <c r="AA290" i="11" s="1"/>
  <c r="AW300" i="11"/>
  <c r="AZ300" i="11" s="1"/>
  <c r="AA300" i="11" s="1"/>
  <c r="AW315" i="11"/>
  <c r="AZ315" i="11" s="1"/>
  <c r="AA315" i="11" s="1"/>
  <c r="AW312" i="11"/>
  <c r="AZ312" i="11" s="1"/>
  <c r="AA312" i="11" s="1"/>
  <c r="AW99" i="11"/>
  <c r="AW488" i="11"/>
  <c r="AZ488" i="11" s="1"/>
  <c r="AA488" i="11" s="1"/>
  <c r="AW461" i="11"/>
  <c r="AZ461" i="11" s="1"/>
  <c r="AA461" i="11" s="1"/>
  <c r="AW428" i="11"/>
  <c r="AZ428" i="11" s="1"/>
  <c r="AA428" i="11" s="1"/>
  <c r="AW380" i="11"/>
  <c r="AZ380" i="11" s="1"/>
  <c r="AA380" i="11" s="1"/>
  <c r="AW280" i="11"/>
  <c r="AZ280" i="11" s="1"/>
  <c r="AA280" i="11" s="1"/>
  <c r="AW124" i="11"/>
  <c r="AZ124" i="11" s="1"/>
  <c r="AA124" i="11" s="1"/>
  <c r="AW273" i="11"/>
  <c r="AZ273" i="11" s="1"/>
  <c r="AA273" i="11" s="1"/>
  <c r="AW482" i="11"/>
  <c r="AZ482" i="11" s="1"/>
  <c r="AA482" i="11" s="1"/>
  <c r="AW356" i="11"/>
  <c r="AZ356" i="11" s="1"/>
  <c r="AA356" i="11" s="1"/>
  <c r="AW306" i="11"/>
  <c r="AZ306" i="11" s="1"/>
  <c r="AA306" i="11" s="1"/>
  <c r="AW239" i="11"/>
  <c r="AZ239" i="11" s="1"/>
  <c r="AA239" i="11" s="1"/>
  <c r="AW160" i="11"/>
  <c r="AZ160" i="11" s="1"/>
  <c r="AA160" i="11" s="1"/>
  <c r="AW217" i="11"/>
  <c r="AZ217" i="11" s="1"/>
  <c r="AA217" i="11" s="1"/>
  <c r="AW408" i="11"/>
  <c r="AZ408" i="11" s="1"/>
  <c r="AA408" i="11" s="1"/>
  <c r="AW248" i="11"/>
  <c r="AZ248" i="11" s="1"/>
  <c r="AA248" i="11" s="1"/>
  <c r="AW148" i="11"/>
  <c r="AZ148" i="11" s="1"/>
  <c r="AA148" i="11" s="1"/>
  <c r="AW486" i="11"/>
  <c r="AZ486" i="11" s="1"/>
  <c r="AA486" i="11" s="1"/>
  <c r="AW490" i="11"/>
  <c r="AZ490" i="11" s="1"/>
  <c r="AA490" i="11" s="1"/>
  <c r="AW464" i="11"/>
  <c r="AZ464" i="11" s="1"/>
  <c r="AA464" i="11" s="1"/>
  <c r="AW424" i="11"/>
  <c r="AW432" i="11"/>
  <c r="AZ432" i="11" s="1"/>
  <c r="AA432" i="11" s="1"/>
  <c r="AW434" i="11"/>
  <c r="AZ434" i="11" s="1"/>
  <c r="AA434" i="11" s="1"/>
  <c r="AW406" i="11"/>
  <c r="AW358" i="11"/>
  <c r="AZ358" i="11" s="1"/>
  <c r="AA358" i="11" s="1"/>
  <c r="AW237" i="11"/>
  <c r="AZ237" i="11" s="1"/>
  <c r="AA237" i="11" s="1"/>
  <c r="AW140" i="11"/>
  <c r="AZ140" i="11" s="1"/>
  <c r="AA140" i="11" s="1"/>
  <c r="AW136" i="11"/>
  <c r="AZ136" i="11" s="1"/>
  <c r="AA136" i="11" s="1"/>
  <c r="AW412" i="11"/>
  <c r="AZ412" i="11" s="1"/>
  <c r="AA412" i="11" s="1"/>
  <c r="AW452" i="11"/>
  <c r="AZ452" i="11" s="1"/>
  <c r="AA452" i="11" s="1"/>
  <c r="AW463" i="11"/>
  <c r="AZ463" i="11" s="1"/>
  <c r="AA463" i="11" s="1"/>
  <c r="AW436" i="11"/>
  <c r="AZ436" i="11" s="1"/>
  <c r="AA436" i="11" s="1"/>
  <c r="AW156" i="11"/>
  <c r="AZ156" i="11" s="1"/>
  <c r="AA156" i="11" s="1"/>
  <c r="AW438" i="11"/>
  <c r="AZ438" i="11" s="1"/>
  <c r="AA438" i="11" s="1"/>
  <c r="AW446" i="11"/>
  <c r="AZ446" i="11" s="1"/>
  <c r="AA446" i="11" s="1"/>
  <c r="AW414" i="11"/>
  <c r="AZ414" i="11" s="1"/>
  <c r="AA414" i="11" s="1"/>
  <c r="AW442" i="11"/>
  <c r="AZ442" i="11" s="1"/>
  <c r="AA442" i="11" s="1"/>
  <c r="AW450" i="11"/>
  <c r="AZ450" i="11" s="1"/>
  <c r="AA450" i="11" s="1"/>
  <c r="AW454" i="11"/>
  <c r="AZ454" i="11" s="1"/>
  <c r="AA454" i="11" s="1"/>
  <c r="F29" i="11"/>
  <c r="AX28" i="11"/>
  <c r="AW348" i="11"/>
  <c r="AZ348" i="11" s="1"/>
  <c r="AA348" i="11" s="1"/>
  <c r="AW229" i="11"/>
  <c r="AZ229" i="11" s="1"/>
  <c r="AA229" i="11" s="1"/>
  <c r="AW528" i="11"/>
  <c r="AZ528" i="11" s="1"/>
  <c r="AA528" i="11" s="1"/>
  <c r="AW493" i="11"/>
  <c r="AZ493" i="11" s="1"/>
  <c r="AA493" i="11" s="1"/>
  <c r="AW480" i="11"/>
  <c r="AZ480" i="11" s="1"/>
  <c r="AA480" i="11" s="1"/>
  <c r="AW320" i="11"/>
  <c r="AZ320" i="11" s="1"/>
  <c r="AA320" i="11" s="1"/>
  <c r="E29" i="11"/>
  <c r="AY28" i="11"/>
  <c r="AW144" i="11"/>
  <c r="AW128" i="11"/>
  <c r="AZ99" i="11" l="1"/>
  <c r="AA99" i="11" s="1"/>
  <c r="AZ406" i="11"/>
  <c r="AA406" i="11" s="1"/>
  <c r="AZ152" i="11"/>
  <c r="AA152" i="11" s="1"/>
  <c r="AZ128" i="11"/>
  <c r="AA128" i="11" s="1"/>
  <c r="AZ144" i="11"/>
  <c r="AA144" i="11" s="1"/>
  <c r="AZ426" i="11"/>
  <c r="AA426" i="11" s="1"/>
  <c r="AZ429" i="11"/>
  <c r="AA429" i="11" s="1"/>
  <c r="AZ121" i="11"/>
  <c r="AA121" i="11" s="1"/>
  <c r="AZ424" i="11"/>
  <c r="AA424" i="11" s="1"/>
  <c r="AY29" i="11"/>
  <c r="E30" i="11"/>
  <c r="AX29" i="11"/>
  <c r="AZ29" i="11" s="1"/>
  <c r="AA29" i="11" s="1"/>
  <c r="F30" i="11"/>
  <c r="AZ28" i="11"/>
  <c r="AA28" i="11" s="1"/>
  <c r="F31" i="11" l="1"/>
  <c r="AX30" i="11"/>
  <c r="E31" i="11"/>
  <c r="AY30" i="11"/>
  <c r="AZ30" i="11" l="1"/>
  <c r="AA30" i="11" s="1"/>
  <c r="AY31" i="11"/>
  <c r="E32" i="11"/>
  <c r="AX31" i="11"/>
  <c r="AZ31" i="11" s="1"/>
  <c r="AA31" i="11" s="1"/>
  <c r="F32" i="11"/>
  <c r="E33" i="11" l="1"/>
  <c r="AY32" i="11"/>
  <c r="F33" i="11"/>
  <c r="AX32" i="11"/>
  <c r="AZ32" i="11" l="1"/>
  <c r="AA32" i="11" s="1"/>
  <c r="AX33" i="11"/>
  <c r="F34" i="11"/>
  <c r="AY33" i="11"/>
  <c r="E34" i="11"/>
  <c r="AZ33" i="11" l="1"/>
  <c r="AA33" i="11" s="1"/>
  <c r="E35" i="11"/>
  <c r="AY34" i="11"/>
  <c r="F35" i="11"/>
  <c r="AX34" i="11"/>
  <c r="AZ34" i="11" l="1"/>
  <c r="AA34" i="11" s="1"/>
  <c r="AX35" i="11"/>
  <c r="F36" i="11"/>
  <c r="AY35" i="11"/>
  <c r="E36" i="11"/>
  <c r="AZ35" i="11" l="1"/>
  <c r="AA35" i="11" s="1"/>
  <c r="AY36" i="11"/>
  <c r="E37" i="11"/>
  <c r="AX36" i="11"/>
  <c r="F37" i="11"/>
  <c r="AZ36" i="11" l="1"/>
  <c r="AA36" i="11" s="1"/>
  <c r="AX37" i="11"/>
  <c r="F38" i="11"/>
  <c r="AY37" i="11"/>
  <c r="E38" i="11"/>
  <c r="AZ37" i="11" l="1"/>
  <c r="AA37" i="11" s="1"/>
  <c r="E39" i="11"/>
  <c r="AY38" i="11"/>
  <c r="AX38" i="11"/>
  <c r="F39" i="11"/>
  <c r="AX39" i="11" l="1"/>
  <c r="F40" i="11"/>
  <c r="AY39" i="11"/>
  <c r="E40" i="11"/>
  <c r="AZ38" i="11"/>
  <c r="AA38" i="11" s="1"/>
  <c r="AZ39" i="11" l="1"/>
  <c r="AA39" i="11" s="1"/>
  <c r="AX40" i="11"/>
  <c r="F41" i="11"/>
  <c r="E41" i="11"/>
  <c r="AY40" i="11"/>
  <c r="AZ40" i="11" l="1"/>
  <c r="AA40" i="11" s="1"/>
  <c r="AY41" i="11"/>
  <c r="E42" i="11"/>
  <c r="AX41" i="11"/>
  <c r="AZ41" i="11" s="1"/>
  <c r="AA41" i="11" s="1"/>
  <c r="F42" i="11"/>
  <c r="AX42" i="11" l="1"/>
  <c r="F43" i="11"/>
  <c r="E43" i="11"/>
  <c r="AY42" i="11"/>
  <c r="AZ42" i="11" l="1"/>
  <c r="AA42" i="11" s="1"/>
  <c r="AY43" i="11"/>
  <c r="E44" i="11"/>
  <c r="AX43" i="11"/>
  <c r="AZ43" i="11" s="1"/>
  <c r="AA43" i="11" s="1"/>
  <c r="F44" i="11"/>
  <c r="AX44" i="11" l="1"/>
  <c r="F45" i="11"/>
  <c r="AY44" i="11"/>
  <c r="E45" i="11"/>
  <c r="AZ44" i="11" l="1"/>
  <c r="AA44" i="11" s="1"/>
  <c r="AY45" i="11"/>
  <c r="E46" i="11"/>
  <c r="AX45" i="11"/>
  <c r="F46" i="11"/>
  <c r="AZ45" i="11" l="1"/>
  <c r="AA45" i="11" s="1"/>
  <c r="AX46" i="11"/>
  <c r="F47" i="11"/>
  <c r="E47" i="11"/>
  <c r="AY46" i="11"/>
  <c r="AZ46" i="11" l="1"/>
  <c r="AA46" i="11" s="1"/>
  <c r="AX47" i="11"/>
  <c r="F48" i="11"/>
  <c r="AY47" i="11"/>
  <c r="E48" i="11"/>
  <c r="E49" i="11" l="1"/>
  <c r="AY48" i="11"/>
  <c r="AX48" i="11"/>
  <c r="F49" i="11"/>
  <c r="AZ47" i="11"/>
  <c r="AA47" i="11" s="1"/>
  <c r="AY49" i="11" l="1"/>
  <c r="E50" i="11"/>
  <c r="AX49" i="11"/>
  <c r="F50" i="11"/>
  <c r="AZ48" i="11"/>
  <c r="AA48" i="11" s="1"/>
  <c r="E51" i="11" l="1"/>
  <c r="AY50" i="11"/>
  <c r="AX50" i="11"/>
  <c r="AZ50" i="11" s="1"/>
  <c r="AA50" i="11" s="1"/>
  <c r="F51" i="11"/>
  <c r="AZ49" i="11"/>
  <c r="AA49" i="11" s="1"/>
  <c r="AX51" i="11" l="1"/>
  <c r="F52" i="11"/>
  <c r="AY51" i="11"/>
  <c r="E52" i="11"/>
  <c r="AZ51" i="11" l="1"/>
  <c r="AA51" i="11" s="1"/>
  <c r="F53" i="11"/>
  <c r="AX52" i="11"/>
  <c r="AY52" i="11"/>
  <c r="E53" i="11"/>
  <c r="AZ52" i="11" l="1"/>
  <c r="AA52" i="11" s="1"/>
  <c r="AY53" i="11"/>
  <c r="E54" i="11"/>
  <c r="AX53" i="11"/>
  <c r="AZ53" i="11" s="1"/>
  <c r="AA53" i="11" s="1"/>
  <c r="F54" i="11"/>
  <c r="AX54" i="11" l="1"/>
  <c r="F55" i="11"/>
  <c r="E55" i="11"/>
  <c r="AY54" i="11"/>
  <c r="AY55" i="11" l="1"/>
  <c r="E56" i="11"/>
  <c r="AX55" i="11"/>
  <c r="AZ55" i="11" s="1"/>
  <c r="AA55" i="11" s="1"/>
  <c r="F56" i="11"/>
  <c r="AZ54" i="11"/>
  <c r="AA54" i="11" s="1"/>
  <c r="F57" i="11" l="1"/>
  <c r="AX56" i="11"/>
  <c r="AY56" i="11"/>
  <c r="E57" i="11"/>
  <c r="AZ56" i="11" l="1"/>
  <c r="AA56" i="11" s="1"/>
  <c r="AY57" i="11"/>
  <c r="E58" i="11"/>
  <c r="AX57" i="11"/>
  <c r="F58" i="11"/>
  <c r="AZ57" i="11" l="1"/>
  <c r="AA57" i="11" s="1"/>
  <c r="AX58" i="11"/>
  <c r="F59" i="11"/>
  <c r="E59" i="11"/>
  <c r="AY58" i="11"/>
  <c r="AZ58" i="11" l="1"/>
  <c r="AA58" i="11" s="1"/>
  <c r="E60" i="11"/>
  <c r="AY59" i="11"/>
  <c r="AX59" i="11"/>
  <c r="F60" i="11"/>
  <c r="AZ59" i="11" l="1"/>
  <c r="AA59" i="11" s="1"/>
  <c r="F61" i="11"/>
  <c r="AX60" i="11"/>
  <c r="AY60" i="11"/>
  <c r="E61" i="11"/>
  <c r="E62" i="11" l="1"/>
  <c r="AY61" i="11"/>
  <c r="AZ60" i="11"/>
  <c r="AA60" i="11" s="1"/>
  <c r="F62" i="11"/>
  <c r="AX61" i="11"/>
  <c r="AZ61" i="11" s="1"/>
  <c r="AA61" i="11" s="1"/>
  <c r="F63" i="11" l="1"/>
  <c r="AX62" i="11"/>
  <c r="AY62" i="11"/>
  <c r="E63" i="11"/>
  <c r="AZ62" i="11" l="1"/>
  <c r="AA62" i="11" s="1"/>
  <c r="F64" i="11"/>
  <c r="AX63" i="11"/>
  <c r="E64" i="11"/>
  <c r="AY63" i="11"/>
  <c r="AZ63" i="11" l="1"/>
  <c r="AA63" i="11" s="1"/>
  <c r="AY64" i="11"/>
  <c r="E65" i="11"/>
  <c r="F65" i="11"/>
  <c r="AX64" i="11"/>
  <c r="AZ64" i="11" l="1"/>
  <c r="AA64" i="11" s="1"/>
  <c r="F66" i="11"/>
  <c r="AX65" i="11"/>
  <c r="E66" i="11"/>
  <c r="AY65" i="11"/>
  <c r="AZ65" i="11" l="1"/>
  <c r="AA65" i="11" s="1"/>
  <c r="AY66" i="11"/>
  <c r="E67" i="11"/>
  <c r="F67" i="11"/>
  <c r="AX66" i="11"/>
  <c r="AZ66" i="11" l="1"/>
  <c r="AA66" i="11" s="1"/>
  <c r="F68" i="11"/>
  <c r="AX67" i="11"/>
  <c r="E68" i="11"/>
  <c r="AY67" i="11"/>
  <c r="AZ67" i="11" l="1"/>
  <c r="AA67" i="11" s="1"/>
  <c r="AY68" i="11"/>
  <c r="E69" i="11"/>
  <c r="F69" i="11"/>
  <c r="AX68" i="11"/>
  <c r="AZ68" i="11" l="1"/>
  <c r="AA68" i="11" s="1"/>
  <c r="F70" i="11"/>
  <c r="AX69" i="11"/>
  <c r="E70" i="11"/>
  <c r="AY69" i="11"/>
  <c r="AZ69" i="11" l="1"/>
  <c r="AA69" i="11" s="1"/>
  <c r="AY70" i="11"/>
  <c r="E71" i="11"/>
  <c r="F71" i="11"/>
  <c r="AX70" i="11"/>
  <c r="AZ70" i="11" l="1"/>
  <c r="AA70" i="11" s="1"/>
  <c r="F72" i="11"/>
  <c r="AX71" i="11"/>
  <c r="E72" i="11"/>
  <c r="AY71" i="11"/>
  <c r="AY72" i="11" l="1"/>
  <c r="E73" i="11"/>
  <c r="AZ71" i="11"/>
  <c r="AA71" i="11" s="1"/>
  <c r="F73" i="11"/>
  <c r="AX72" i="11"/>
  <c r="AZ72" i="11" s="1"/>
  <c r="AA72" i="11" s="1"/>
  <c r="E74" i="11" l="1"/>
  <c r="AY73" i="11"/>
  <c r="F74" i="11"/>
  <c r="AX73" i="11"/>
  <c r="AZ73" i="11" l="1"/>
  <c r="AA73" i="11" s="1"/>
  <c r="F75" i="11"/>
  <c r="AX74" i="11"/>
  <c r="AY74" i="11"/>
  <c r="E75" i="11"/>
  <c r="E76" i="11" l="1"/>
  <c r="AY75" i="11"/>
  <c r="AZ74" i="11"/>
  <c r="AA74" i="11" s="1"/>
  <c r="F76" i="11"/>
  <c r="AX75" i="11"/>
  <c r="AZ75" i="11" s="1"/>
  <c r="AA75" i="11" s="1"/>
  <c r="F77" i="11" l="1"/>
  <c r="AX76" i="11"/>
  <c r="AY76" i="11"/>
  <c r="E77" i="11"/>
  <c r="E78" i="11" l="1"/>
  <c r="AY77" i="11"/>
  <c r="AZ76" i="11"/>
  <c r="AA76" i="11" s="1"/>
  <c r="F78" i="11"/>
  <c r="AX77" i="11"/>
  <c r="AZ77" i="11" s="1"/>
  <c r="AA77" i="11" s="1"/>
  <c r="F79" i="11" l="1"/>
  <c r="AX78" i="11"/>
  <c r="AY78" i="11"/>
  <c r="E79" i="11"/>
  <c r="E80" i="11" l="1"/>
  <c r="AY79" i="11"/>
  <c r="AZ78" i="11"/>
  <c r="AA78" i="11" s="1"/>
  <c r="F80" i="11"/>
  <c r="AX79" i="11"/>
  <c r="AZ79" i="11" s="1"/>
  <c r="AA79" i="11" s="1"/>
  <c r="AY80" i="11" l="1"/>
  <c r="E81" i="11"/>
  <c r="F81" i="11"/>
  <c r="AX80" i="11"/>
  <c r="AZ80" i="11" s="1"/>
  <c r="AA80" i="11" s="1"/>
  <c r="E82" i="11" l="1"/>
  <c r="AY81" i="11"/>
  <c r="F82" i="11"/>
  <c r="AX81" i="11"/>
  <c r="AZ81" i="11" s="1"/>
  <c r="AA81" i="11" s="1"/>
  <c r="F83" i="11" l="1"/>
  <c r="AX82" i="11"/>
  <c r="AY82" i="11"/>
  <c r="E83" i="11"/>
  <c r="AZ82" i="11" l="1"/>
  <c r="AA82" i="11" s="1"/>
  <c r="E84" i="11"/>
  <c r="AY83" i="11"/>
  <c r="F84" i="11"/>
  <c r="AX83" i="11"/>
  <c r="AZ83" i="11" l="1"/>
  <c r="AA83" i="11" s="1"/>
  <c r="F85" i="11"/>
  <c r="AX84" i="11"/>
  <c r="AY84" i="11"/>
  <c r="E85" i="11"/>
  <c r="AZ84" i="11" l="1"/>
  <c r="AA84" i="11" s="1"/>
  <c r="F86" i="11"/>
  <c r="AX85" i="11"/>
  <c r="AY85" i="11"/>
  <c r="E86" i="11"/>
  <c r="AZ85" i="11" l="1"/>
  <c r="AA85" i="11" s="1"/>
  <c r="E87" i="11"/>
  <c r="AY86" i="11"/>
  <c r="AX86" i="11"/>
  <c r="F87" i="11"/>
  <c r="AZ86" i="11" l="1"/>
  <c r="AA86" i="11" s="1"/>
  <c r="F88" i="11"/>
  <c r="AX87" i="11"/>
  <c r="E88" i="11"/>
  <c r="AY87" i="11"/>
  <c r="AZ87" i="11" l="1"/>
  <c r="AA87" i="11" s="1"/>
  <c r="E89" i="11"/>
  <c r="AY88" i="11"/>
  <c r="F89" i="11"/>
  <c r="AX88" i="11"/>
  <c r="AZ88" i="11" l="1"/>
  <c r="AA88" i="11" s="1"/>
  <c r="F90" i="11"/>
  <c r="AX89" i="11"/>
  <c r="AZ89" i="11" s="1"/>
  <c r="AA89" i="11" s="1"/>
  <c r="E90" i="11"/>
  <c r="AY89" i="11"/>
  <c r="AY90" i="11" l="1"/>
  <c r="E91" i="11"/>
  <c r="F91" i="11"/>
  <c r="AX90" i="11"/>
  <c r="AZ90" i="11" s="1"/>
  <c r="AA90" i="11" s="1"/>
  <c r="F92" i="11" l="1"/>
  <c r="AX91" i="11"/>
  <c r="E92" i="11"/>
  <c r="AY91" i="11"/>
  <c r="AZ91" i="11" l="1"/>
  <c r="AA91" i="11" s="1"/>
  <c r="E93" i="11"/>
  <c r="AY92" i="11"/>
  <c r="F93" i="11"/>
  <c r="AX92" i="11"/>
  <c r="AZ92" i="11" l="1"/>
  <c r="AA92" i="11" s="1"/>
  <c r="F94" i="11"/>
  <c r="AX93" i="11"/>
  <c r="E94" i="11"/>
  <c r="AY93" i="11"/>
  <c r="AZ93" i="11" l="1"/>
  <c r="AA93" i="11" s="1"/>
  <c r="E95" i="11"/>
  <c r="AY94" i="11"/>
  <c r="F95" i="11"/>
  <c r="AX94" i="11"/>
  <c r="AZ94" i="11" l="1"/>
  <c r="AA94" i="11" s="1"/>
  <c r="F96" i="11"/>
  <c r="AX96" i="11" s="1"/>
  <c r="AX95" i="11"/>
  <c r="E96" i="11"/>
  <c r="AY96" i="11" s="1"/>
  <c r="AY95" i="11"/>
  <c r="AZ96" i="11" l="1"/>
  <c r="AA96" i="11" s="1"/>
  <c r="AZ95" i="11"/>
  <c r="AA95" i="11" s="1"/>
</calcChain>
</file>

<file path=xl/sharedStrings.xml><?xml version="1.0" encoding="utf-8"?>
<sst xmlns="http://schemas.openxmlformats.org/spreadsheetml/2006/main" count="1185" uniqueCount="247">
  <si>
    <t>E</t>
  </si>
  <si>
    <t>RH</t>
  </si>
  <si>
    <t>atmospheric</t>
  </si>
  <si>
    <t>tidal</t>
  </si>
  <si>
    <t>splash</t>
  </si>
  <si>
    <t>B1</t>
  </si>
  <si>
    <t>Year</t>
  </si>
  <si>
    <t>B2</t>
  </si>
  <si>
    <t>C1</t>
  </si>
  <si>
    <t>A1B</t>
  </si>
  <si>
    <t>Year built</t>
  </si>
  <si>
    <t>yr</t>
  </si>
  <si>
    <t>A1FI</t>
  </si>
  <si>
    <t>Mean</t>
  </si>
  <si>
    <t>Class</t>
  </si>
  <si>
    <t>CB1</t>
  </si>
  <si>
    <t>CB2</t>
  </si>
  <si>
    <t>CB3</t>
  </si>
  <si>
    <t>CB4</t>
  </si>
  <si>
    <t>(°C)</t>
  </si>
  <si>
    <t>CL1</t>
  </si>
  <si>
    <t>CL2</t>
  </si>
  <si>
    <t>CL3</t>
  </si>
  <si>
    <t>CL4</t>
  </si>
  <si>
    <t>CL5</t>
  </si>
  <si>
    <t>mm</t>
  </si>
  <si>
    <t>MRI-CGCM2.3.2</t>
  </si>
  <si>
    <t>Scenario</t>
  </si>
  <si>
    <t>Model</t>
  </si>
  <si>
    <t>Mean RH</t>
  </si>
  <si>
    <t>Mean temp</t>
  </si>
  <si>
    <t>CSIRO Mk3.5</t>
  </si>
  <si>
    <t>(%)</t>
  </si>
  <si>
    <t>Description</t>
  </si>
  <si>
    <t>(km)</t>
  </si>
  <si>
    <t>Base</t>
  </si>
  <si>
    <t>(Reference)</t>
  </si>
  <si>
    <t>Temp change</t>
  </si>
  <si>
    <t>RH change</t>
  </si>
  <si>
    <t>Source:ipcc-data.org/ddc_co2.html</t>
  </si>
  <si>
    <t>Projections</t>
  </si>
  <si>
    <r>
      <t>CO</t>
    </r>
    <r>
      <rPr>
        <vertAlign val="subscript"/>
        <sz val="11"/>
        <color theme="1"/>
        <rFont val="Calibri"/>
        <family val="2"/>
        <scheme val="minor"/>
      </rPr>
      <t>2</t>
    </r>
  </si>
  <si>
    <t>Summer Sea Temp</t>
  </si>
  <si>
    <t>°C</t>
  </si>
  <si>
    <t>%</t>
  </si>
  <si>
    <t>ppm</t>
  </si>
  <si>
    <t>Temp</t>
  </si>
  <si>
    <t>CO2</t>
  </si>
  <si>
    <t>g/l</t>
  </si>
  <si>
    <t>C2</t>
  </si>
  <si>
    <t>Asset Code</t>
  </si>
  <si>
    <r>
      <t>CO</t>
    </r>
    <r>
      <rPr>
        <b/>
        <vertAlign val="sub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 concentration</t>
    </r>
  </si>
  <si>
    <t>Zone</t>
  </si>
  <si>
    <t>Start Year</t>
  </si>
  <si>
    <r>
      <t>Start Yr, t</t>
    </r>
    <r>
      <rPr>
        <vertAlign val="subscript"/>
        <sz val="11"/>
        <color theme="1"/>
        <rFont val="Calibri"/>
        <family val="2"/>
        <scheme val="minor"/>
      </rPr>
      <t>0</t>
    </r>
  </si>
  <si>
    <t>MIROC-Medres</t>
  </si>
  <si>
    <t>Disabled</t>
  </si>
  <si>
    <t>243A</t>
  </si>
  <si>
    <t>006B</t>
  </si>
  <si>
    <t>002C</t>
  </si>
  <si>
    <t>042D</t>
  </si>
  <si>
    <t>078E</t>
  </si>
  <si>
    <t>054F</t>
  </si>
  <si>
    <t>Pile No 54 @ Berth 12</t>
  </si>
  <si>
    <t>Pile No 34 @ Berth 13</t>
  </si>
  <si>
    <t>Pile No 78 @ Berth 42</t>
  </si>
  <si>
    <t>Deck No 1 @ Berth 55</t>
  </si>
  <si>
    <t>Pile No 2 @ Berth 09</t>
  </si>
  <si>
    <t>Pile No 6 @ Berth 08</t>
  </si>
  <si>
    <t>Deck No 3 @ Berth 07</t>
  </si>
  <si>
    <t>076E</t>
  </si>
  <si>
    <t>178E</t>
  </si>
  <si>
    <t>154F</t>
  </si>
  <si>
    <t>278E</t>
  </si>
  <si>
    <t>354F</t>
  </si>
  <si>
    <t>224F</t>
  </si>
  <si>
    <t>Deck No 2 @ Berth 07</t>
  </si>
  <si>
    <t>Pile No 2 @ Berth 08</t>
  </si>
  <si>
    <t>Pile No 22 @ Berth 09</t>
  </si>
  <si>
    <t>Deck No 10 @ Berth 55</t>
  </si>
  <si>
    <t>Pile No 178 @ Berth 42</t>
  </si>
  <si>
    <t>Pile No 254 @ Berth 12</t>
  </si>
  <si>
    <t>Pile No 334 @ Berth 13</t>
  </si>
  <si>
    <t>178G</t>
  </si>
  <si>
    <t>Most Likely</t>
  </si>
  <si>
    <t>Hotter &amp; Drier</t>
  </si>
  <si>
    <t>Baseline</t>
  </si>
  <si>
    <t>Model:</t>
  </si>
  <si>
    <t>MIROC-Hires</t>
  </si>
  <si>
    <t>Annual</t>
  </si>
  <si>
    <t>Temperature</t>
  </si>
  <si>
    <t>Rainfall</t>
  </si>
  <si>
    <t>Relative Humidity</t>
  </si>
  <si>
    <t>Sea surface salinity</t>
  </si>
  <si>
    <t>Sea surface temperature</t>
  </si>
  <si>
    <t>DJF</t>
  </si>
  <si>
    <t>1 degree grid centred on</t>
  </si>
  <si>
    <t>1975 - 2004</t>
  </si>
  <si>
    <t>Variables</t>
  </si>
  <si>
    <t>Annual Surface Temp</t>
  </si>
  <si>
    <t>Annual Rainfall</t>
  </si>
  <si>
    <t>Annual Sea Surface Temp</t>
  </si>
  <si>
    <t>Annual Relative Humidity</t>
  </si>
  <si>
    <t>Annual Sea Surface Salinity</t>
  </si>
  <si>
    <t>Summer Sea Surface Salinity</t>
  </si>
  <si>
    <t>Summer Sea Surface Temp</t>
  </si>
  <si>
    <t>SSS change</t>
  </si>
  <si>
    <t>Summer SST change</t>
  </si>
  <si>
    <t>Summer SSS change</t>
  </si>
  <si>
    <t>SST change</t>
  </si>
  <si>
    <t>Rainfall change</t>
  </si>
  <si>
    <t>Mean rainfall</t>
  </si>
  <si>
    <t>Summer Sea Salinity</t>
  </si>
  <si>
    <t>Mean Sea Temp</t>
  </si>
  <si>
    <t>Mean Sea Salinity</t>
  </si>
  <si>
    <t>y</t>
  </si>
  <si>
    <t>corrosion loss</t>
  </si>
  <si>
    <t>t</t>
  </si>
  <si>
    <t>exposure time</t>
  </si>
  <si>
    <t>TOW</t>
  </si>
  <si>
    <t>Cooler &amp; Wetter</t>
  </si>
  <si>
    <t>C3</t>
  </si>
  <si>
    <t>C4</t>
  </si>
  <si>
    <t>C5</t>
  </si>
  <si>
    <t>Category</t>
  </si>
  <si>
    <t>Very Low</t>
  </si>
  <si>
    <t>Low</t>
  </si>
  <si>
    <t>Medium</t>
  </si>
  <si>
    <t>High</t>
  </si>
  <si>
    <t>Very High</t>
  </si>
  <si>
    <t>*AS2312/ISO9223</t>
  </si>
  <si>
    <t>(µm/yr)</t>
  </si>
  <si>
    <t>1.3 - 25</t>
  </si>
  <si>
    <t>25 - 50</t>
  </si>
  <si>
    <t>50 - 80</t>
  </si>
  <si>
    <t>80 - 190</t>
  </si>
  <si>
    <t>&lt;1.3</t>
  </si>
  <si>
    <t>Typical exterior environment</t>
  </si>
  <si>
    <t>Few alpine areas</t>
  </si>
  <si>
    <t>Arid/rural/urban</t>
  </si>
  <si>
    <t>Coastal</t>
  </si>
  <si>
    <t>Seashore (calm)</t>
  </si>
  <si>
    <t>Seashore (surf)/offshore</t>
  </si>
  <si>
    <r>
      <t>to convert corrosion rates g/m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to µm/yr divide 7.9</t>
    </r>
  </si>
  <si>
    <t>Atmospheric classification</t>
  </si>
  <si>
    <t>Test site</t>
  </si>
  <si>
    <t>Corrosion rate - μm/yr</t>
  </si>
  <si>
    <t>A: Very low</t>
  </si>
  <si>
    <t>Mt Buller (Vic)</t>
  </si>
  <si>
    <t>B: Low</t>
  </si>
  <si>
    <t>Arthurs Pass (NZ)</t>
  </si>
  <si>
    <t>Dubbo (NSW)</t>
  </si>
  <si>
    <t>Newman (WA)</t>
  </si>
  <si>
    <t>Toowoomba (Qld)</t>
  </si>
  <si>
    <t>Adelaide: Woodville (SA)</t>
  </si>
  <si>
    <t>Auckland: Parnell (NZ)</t>
  </si>
  <si>
    <t>Brisbane: Hamilton (Qld)</t>
  </si>
  <si>
    <t>Canberra: (ACT)</t>
  </si>
  <si>
    <t>Hobart: City (Tas)</t>
  </si>
  <si>
    <t>Melbourne: Clayton (Vic)</t>
  </si>
  <si>
    <t>Perth: Bentley (WA)</t>
  </si>
  <si>
    <t>Sydney: Ryde (NSW)</t>
  </si>
  <si>
    <t>Wellington: Judgeford (NZ)</t>
  </si>
  <si>
    <t>Whyalla (SA)</t>
  </si>
  <si>
    <t>C: Medium</t>
  </si>
  <si>
    <t>Auckland: Harbour Bridge (NZ)</t>
  </si>
  <si>
    <t>Geelong: North Shore (Vic)</t>
  </si>
  <si>
    <t>Melbourne: Altone Beach (Vic)</t>
  </si>
  <si>
    <t>Newcastle: City (NSW)</t>
  </si>
  <si>
    <t>New Plymouth: Airport (NZ)</t>
  </si>
  <si>
    <t>Perth: Kwinana (WA)</t>
  </si>
  <si>
    <t>Port Kembla: Jetty (NSW)</t>
  </si>
  <si>
    <t>Sydney: City (NSW)</t>
  </si>
  <si>
    <t>D: High</t>
  </si>
  <si>
    <t>Greymouth (NZ)</t>
  </si>
  <si>
    <t>Melbourne: Seaford Beach (Vic)</t>
  </si>
  <si>
    <t>Newcastle: Boolaroo (NSW)</t>
  </si>
  <si>
    <t>Port Pirie (SA)</t>
  </si>
  <si>
    <t>E-M: Very high (marine)</t>
  </si>
  <si>
    <t>Cowley Beach (Qld)</t>
  </si>
  <si>
    <t>Newcastle Beach (NSW)</t>
  </si>
  <si>
    <t>F: Inland Tropical</t>
  </si>
  <si>
    <t>Goroka (P.N.G.)</t>
  </si>
  <si>
    <t>Innisfail (Qld) - sheltered</t>
  </si>
  <si>
    <t>Port Moresby (PNG)</t>
  </si>
  <si>
    <t>Rabaul (PNG)</t>
  </si>
  <si>
    <t>Townsville (Qld)</t>
  </si>
  <si>
    <t>Tully (Qld)</t>
  </si>
  <si>
    <t>Innisfail (Qld) - open</t>
  </si>
  <si>
    <r>
      <t>D</t>
    </r>
    <r>
      <rPr>
        <vertAlign val="subscript"/>
        <sz val="11"/>
        <color rgb="FF006100"/>
        <rFont val="Calibri"/>
        <family val="2"/>
        <scheme val="minor"/>
      </rPr>
      <t>rain</t>
    </r>
  </si>
  <si>
    <t>A</t>
  </si>
  <si>
    <t>B</t>
  </si>
  <si>
    <t>C</t>
  </si>
  <si>
    <t>D</t>
  </si>
  <si>
    <t>Coastal zone</t>
  </si>
  <si>
    <r>
      <t>D</t>
    </r>
    <r>
      <rPr>
        <vertAlign val="subscript"/>
        <sz val="11"/>
        <color theme="1"/>
        <rFont val="Calibri"/>
        <family val="2"/>
        <scheme val="minor"/>
      </rPr>
      <t>rain</t>
    </r>
  </si>
  <si>
    <t>Number of rain days</t>
  </si>
  <si>
    <t>no of rain days per year</t>
  </si>
  <si>
    <t>Hazard zone</t>
  </si>
  <si>
    <t>days/yr</t>
  </si>
  <si>
    <r>
      <t>α</t>
    </r>
    <r>
      <rPr>
        <vertAlign val="subscript"/>
        <sz val="11"/>
        <color theme="1"/>
        <rFont val="Calibri"/>
        <family val="2"/>
        <scheme val="minor"/>
      </rPr>
      <t>coast</t>
    </r>
  </si>
  <si>
    <r>
      <t>α</t>
    </r>
    <r>
      <rPr>
        <vertAlign val="subscript"/>
        <sz val="11"/>
        <color theme="1"/>
        <rFont val="Calibri"/>
        <family val="2"/>
        <scheme val="minor"/>
      </rPr>
      <t>ocean</t>
    </r>
  </si>
  <si>
    <t>Coastal exposure condition</t>
  </si>
  <si>
    <t>Closed bay</t>
  </si>
  <si>
    <t>Partially closed bay</t>
  </si>
  <si>
    <t>Open bay</t>
  </si>
  <si>
    <t>Open surf</t>
  </si>
  <si>
    <r>
      <t>β</t>
    </r>
    <r>
      <rPr>
        <vertAlign val="subscript"/>
        <sz val="11"/>
        <color theme="1"/>
        <rFont val="Calibri"/>
        <family val="2"/>
        <scheme val="minor"/>
      </rPr>
      <t>coast</t>
    </r>
  </si>
  <si>
    <t>Site classification</t>
  </si>
  <si>
    <t>Open to sea</t>
  </si>
  <si>
    <t>Urban (suburbs)</t>
  </si>
  <si>
    <t>Urban (city centre)</t>
  </si>
  <si>
    <t>Other sites</t>
  </si>
  <si>
    <r>
      <t>α</t>
    </r>
    <r>
      <rPr>
        <vertAlign val="subscript"/>
        <sz val="11"/>
        <color theme="1"/>
        <rFont val="Calibri"/>
        <family val="2"/>
        <scheme val="minor"/>
      </rPr>
      <t>exo</t>
    </r>
  </si>
  <si>
    <t>Coastal exposure</t>
  </si>
  <si>
    <t>EXP1</t>
  </si>
  <si>
    <t>EXP2</t>
  </si>
  <si>
    <t>EXP3</t>
  </si>
  <si>
    <t>EXP4</t>
  </si>
  <si>
    <t>SITE1</t>
  </si>
  <si>
    <t>SITE2</t>
  </si>
  <si>
    <t>SITE3</t>
  </si>
  <si>
    <t>SITE4</t>
  </si>
  <si>
    <t>Zone factors</t>
  </si>
  <si>
    <r>
      <t>α</t>
    </r>
    <r>
      <rPr>
        <vertAlign val="subscript"/>
        <sz val="11"/>
        <color rgb="FF006100"/>
        <rFont val="Calibri"/>
        <family val="2"/>
        <scheme val="minor"/>
      </rPr>
      <t>coast</t>
    </r>
  </si>
  <si>
    <r>
      <t>α</t>
    </r>
    <r>
      <rPr>
        <vertAlign val="subscript"/>
        <sz val="11"/>
        <color rgb="FF006100"/>
        <rFont val="Calibri"/>
        <family val="2"/>
        <scheme val="minor"/>
      </rPr>
      <t>ocean</t>
    </r>
  </si>
  <si>
    <r>
      <t>β</t>
    </r>
    <r>
      <rPr>
        <vertAlign val="subscript"/>
        <sz val="11"/>
        <color rgb="FF006100"/>
        <rFont val="Calibri"/>
        <family val="2"/>
        <scheme val="minor"/>
      </rPr>
      <t>coast</t>
    </r>
  </si>
  <si>
    <r>
      <t>α</t>
    </r>
    <r>
      <rPr>
        <vertAlign val="subscript"/>
        <sz val="11"/>
        <color rgb="FF006100"/>
        <rFont val="Calibri"/>
        <family val="2"/>
        <scheme val="minor"/>
      </rPr>
      <t>exp</t>
    </r>
  </si>
  <si>
    <r>
      <t>α</t>
    </r>
    <r>
      <rPr>
        <vertAlign val="subscript"/>
        <sz val="11"/>
        <rFont val="Calibri"/>
        <family val="2"/>
        <scheme val="minor"/>
      </rPr>
      <t>coast</t>
    </r>
  </si>
  <si>
    <r>
      <t>α</t>
    </r>
    <r>
      <rPr>
        <vertAlign val="subscript"/>
        <sz val="11"/>
        <rFont val="Calibri"/>
        <family val="2"/>
        <scheme val="minor"/>
      </rPr>
      <t>ocean</t>
    </r>
  </si>
  <si>
    <r>
      <t>β</t>
    </r>
    <r>
      <rPr>
        <vertAlign val="subscript"/>
        <sz val="11"/>
        <rFont val="Calibri"/>
        <family val="2"/>
        <scheme val="minor"/>
      </rPr>
      <t>coast</t>
    </r>
  </si>
  <si>
    <r>
      <t>α</t>
    </r>
    <r>
      <rPr>
        <vertAlign val="subscript"/>
        <sz val="11"/>
        <rFont val="Calibri"/>
        <family val="2"/>
        <scheme val="minor"/>
      </rPr>
      <t>exp</t>
    </r>
  </si>
  <si>
    <r>
      <t>L</t>
    </r>
    <r>
      <rPr>
        <vertAlign val="subscript"/>
        <sz val="11"/>
        <color rgb="FF006100"/>
        <rFont val="Calibri"/>
        <family val="2"/>
        <scheme val="minor"/>
      </rPr>
      <t>coast</t>
    </r>
  </si>
  <si>
    <r>
      <t>L</t>
    </r>
    <r>
      <rPr>
        <vertAlign val="subscript"/>
        <sz val="11"/>
        <color theme="1"/>
        <rFont val="Calibri"/>
        <family val="2"/>
        <scheme val="minor"/>
      </rPr>
      <t>coast</t>
    </r>
  </si>
  <si>
    <t>km</t>
  </si>
  <si>
    <r>
      <t>mg/m</t>
    </r>
    <r>
      <rPr>
        <vertAlign val="superscript"/>
        <sz val="11"/>
        <color theme="1"/>
        <rFont val="Calibri"/>
        <family val="2"/>
        <scheme val="minor"/>
      </rPr>
      <t>2</t>
    </r>
  </si>
  <si>
    <t>Cl</t>
  </si>
  <si>
    <r>
      <t>airborne salinity at site (mg/m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per day)</t>
    </r>
  </si>
  <si>
    <t>T</t>
  </si>
  <si>
    <t>Y</t>
  </si>
  <si>
    <t>h/yr</t>
  </si>
  <si>
    <t>µm</t>
  </si>
  <si>
    <t>Coast class</t>
  </si>
  <si>
    <t>Site class</t>
  </si>
  <si>
    <t>Distance from coast</t>
  </si>
  <si>
    <t>Pile No X @ Berth Y</t>
  </si>
  <si>
    <t>Botany Bay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</si>
</sst>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"/>
    <numFmt numFmtId="165" formatCode="0.000"/>
    <numFmt numFmtId="166" formatCode="0.0000"/>
    <numFmt numFmtId="167" formatCode="0.0%"/>
  </numFmts>
  <fonts count="19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610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0"/>
      <color rgb="FF9C6500"/>
      <name val="Arial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11"/>
      <color rgb="FFEE0000"/>
      <name val="Calibri"/>
      <family val="2"/>
      <scheme val="minor"/>
    </font>
    <font>
      <sz val="11"/>
      <color rgb="FF000000"/>
      <name val="Calibri"/>
      <family val="2"/>
    </font>
    <font>
      <b/>
      <vertAlign val="subscript"/>
      <sz val="11"/>
      <color theme="1"/>
      <name val="Calibri"/>
      <family val="2"/>
      <scheme val="minor"/>
    </font>
    <font>
      <vertAlign val="subscript"/>
      <sz val="11"/>
      <name val="Calibri"/>
      <family val="2"/>
      <scheme val="minor"/>
    </font>
    <font>
      <sz val="10"/>
      <name val="Arial"/>
      <family val="2"/>
    </font>
    <font>
      <vertAlign val="subscript"/>
      <sz val="11"/>
      <color rgb="FF006100"/>
      <name val="Calibri"/>
      <family val="2"/>
      <scheme val="minor"/>
    </font>
    <font>
      <sz val="11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4">
    <xf numFmtId="0" fontId="0" fillId="0" borderId="0"/>
    <xf numFmtId="0" fontId="1" fillId="2" borderId="0" applyNumberFormat="0" applyBorder="0" applyAlignment="0" applyProtection="0"/>
    <xf numFmtId="9" fontId="3" fillId="0" borderId="0" applyFont="0" applyFill="0" applyBorder="0" applyAlignment="0" applyProtection="0"/>
    <xf numFmtId="0" fontId="6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1" fillId="0" borderId="0"/>
    <xf numFmtId="0" fontId="16" fillId="0" borderId="0"/>
    <xf numFmtId="0" fontId="3" fillId="0" borderId="0"/>
    <xf numFmtId="0" fontId="1" fillId="2" borderId="0" applyNumberFormat="0" applyBorder="0" applyAlignment="0" applyProtection="0"/>
    <xf numFmtId="9" fontId="3" fillId="0" borderId="0" applyFont="0" applyFill="0" applyBorder="0" applyAlignment="0" applyProtection="0"/>
    <xf numFmtId="0" fontId="8" fillId="6" borderId="0" applyNumberFormat="0" applyBorder="0" applyAlignment="0" applyProtection="0"/>
  </cellStyleXfs>
  <cellXfs count="213">
    <xf numFmtId="0" fontId="0" fillId="0" borderId="0" xfId="0"/>
    <xf numFmtId="0" fontId="0" fillId="0" borderId="1" xfId="0" applyBorder="1"/>
    <xf numFmtId="0" fontId="0" fillId="0" borderId="0" xfId="0" applyBorder="1"/>
    <xf numFmtId="11" fontId="0" fillId="0" borderId="0" xfId="0" applyNumberFormat="1"/>
    <xf numFmtId="0" fontId="5" fillId="0" borderId="0" xfId="0" applyFont="1"/>
    <xf numFmtId="0" fontId="6" fillId="3" borderId="0" xfId="3" applyAlignment="1">
      <alignment horizontal="center"/>
    </xf>
    <xf numFmtId="0" fontId="0" fillId="4" borderId="8" xfId="4" applyFont="1" applyBorder="1" applyAlignment="1">
      <alignment horizontal="center"/>
    </xf>
    <xf numFmtId="0" fontId="0" fillId="4" borderId="3" xfId="4" applyFont="1" applyBorder="1" applyAlignment="1">
      <alignment horizontal="center"/>
    </xf>
    <xf numFmtId="0" fontId="0" fillId="0" borderId="0" xfId="2" applyNumberFormat="1" applyFont="1"/>
    <xf numFmtId="166" fontId="0" fillId="0" borderId="0" xfId="0" applyNumberFormat="1" applyBorder="1" applyAlignment="1">
      <alignment horizontal="center"/>
    </xf>
    <xf numFmtId="0" fontId="0" fillId="7" borderId="0" xfId="0" applyFill="1"/>
    <xf numFmtId="2" fontId="0" fillId="7" borderId="0" xfId="0" applyNumberFormat="1" applyFill="1"/>
    <xf numFmtId="9" fontId="0" fillId="7" borderId="0" xfId="2" applyFont="1" applyFill="1"/>
    <xf numFmtId="9" fontId="0" fillId="0" borderId="0" xfId="2" applyFont="1" applyFill="1"/>
    <xf numFmtId="0" fontId="10" fillId="0" borderId="0" xfId="0" applyFont="1" applyFill="1"/>
    <xf numFmtId="9" fontId="6" fillId="0" borderId="0" xfId="2" applyFont="1" applyFill="1" applyAlignment="1">
      <alignment horizontal="center"/>
    </xf>
    <xf numFmtId="0" fontId="6" fillId="0" borderId="0" xfId="2" applyNumberFormat="1" applyFont="1" applyFill="1" applyAlignment="1">
      <alignment horizontal="center"/>
    </xf>
    <xf numFmtId="0" fontId="11" fillId="0" borderId="0" xfId="2" applyNumberFormat="1" applyFont="1" applyFill="1" applyAlignment="1">
      <alignment horizontal="center"/>
    </xf>
    <xf numFmtId="9" fontId="0" fillId="7" borderId="0" xfId="2" applyFont="1" applyFill="1" applyAlignment="1">
      <alignment horizontal="center"/>
    </xf>
    <xf numFmtId="0" fontId="0" fillId="7" borderId="0" xfId="0" applyFill="1" applyAlignment="1">
      <alignment horizontal="center"/>
    </xf>
    <xf numFmtId="0" fontId="1" fillId="2" borderId="0" xfId="1" applyAlignment="1">
      <alignment horizontal="center"/>
    </xf>
    <xf numFmtId="2" fontId="1" fillId="2" borderId="0" xfId="1" applyNumberFormat="1" applyAlignment="1">
      <alignment horizontal="center"/>
    </xf>
    <xf numFmtId="0" fontId="1" fillId="0" borderId="0" xfId="1" applyFill="1"/>
    <xf numFmtId="11" fontId="0" fillId="0" borderId="0" xfId="0" applyNumberFormat="1" applyFill="1"/>
    <xf numFmtId="9" fontId="0" fillId="0" borderId="0" xfId="2" applyFont="1" applyFill="1" applyAlignment="1">
      <alignment horizontal="center"/>
    </xf>
    <xf numFmtId="0" fontId="0" fillId="0" borderId="0" xfId="0" applyFill="1" applyAlignment="1">
      <alignment horizontal="center"/>
    </xf>
    <xf numFmtId="0" fontId="1" fillId="7" borderId="0" xfId="1" applyFill="1"/>
    <xf numFmtId="9" fontId="6" fillId="7" borderId="0" xfId="2" applyFont="1" applyFill="1" applyAlignment="1">
      <alignment horizontal="center"/>
    </xf>
    <xf numFmtId="0" fontId="11" fillId="7" borderId="0" xfId="2" applyNumberFormat="1" applyFont="1" applyFill="1" applyAlignment="1">
      <alignment horizontal="center"/>
    </xf>
    <xf numFmtId="0" fontId="6" fillId="7" borderId="0" xfId="2" applyNumberFormat="1" applyFont="1" applyFill="1" applyAlignment="1">
      <alignment horizontal="center"/>
    </xf>
    <xf numFmtId="0" fontId="0" fillId="7" borderId="0" xfId="2" applyNumberFormat="1" applyFont="1" applyFill="1"/>
    <xf numFmtId="0" fontId="1" fillId="7" borderId="0" xfId="1" applyFill="1" applyAlignment="1">
      <alignment horizontal="center"/>
    </xf>
    <xf numFmtId="0" fontId="3" fillId="0" borderId="0" xfId="6" applyFill="1"/>
    <xf numFmtId="0" fontId="1" fillId="7" borderId="0" xfId="0" applyFont="1" applyFill="1"/>
    <xf numFmtId="0" fontId="0" fillId="10" borderId="0" xfId="5" applyFont="1" applyFill="1"/>
    <xf numFmtId="0" fontId="0" fillId="10" borderId="0" xfId="0" applyFill="1"/>
    <xf numFmtId="0" fontId="0" fillId="10" borderId="0" xfId="0" applyFill="1" applyAlignment="1">
      <alignment horizontal="center"/>
    </xf>
    <xf numFmtId="0" fontId="3" fillId="11" borderId="0" xfId="5" applyFill="1" applyAlignment="1">
      <alignment horizontal="center"/>
    </xf>
    <xf numFmtId="0" fontId="0" fillId="11" borderId="0" xfId="5" applyFont="1" applyFill="1" applyAlignment="1">
      <alignment horizontal="center"/>
    </xf>
    <xf numFmtId="0" fontId="0" fillId="11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64" fontId="0" fillId="7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2" fontId="0" fillId="7" borderId="0" xfId="0" applyNumberFormat="1" applyFill="1" applyAlignment="1">
      <alignment horizontal="center"/>
    </xf>
    <xf numFmtId="2" fontId="0" fillId="0" borderId="0" xfId="0" applyNumberFormat="1" applyFill="1" applyAlignment="1">
      <alignment horizontal="center"/>
    </xf>
    <xf numFmtId="165" fontId="0" fillId="7" borderId="0" xfId="0" applyNumberFormat="1" applyFill="1" applyAlignment="1">
      <alignment horizontal="center"/>
    </xf>
    <xf numFmtId="165" fontId="0" fillId="0" borderId="0" xfId="0" applyNumberFormat="1" applyFill="1" applyAlignment="1">
      <alignment horizontal="center"/>
    </xf>
    <xf numFmtId="11" fontId="0" fillId="7" borderId="0" xfId="0" applyNumberFormat="1" applyFill="1" applyAlignment="1">
      <alignment horizontal="center"/>
    </xf>
    <xf numFmtId="11" fontId="0" fillId="0" borderId="0" xfId="0" applyNumberFormat="1" applyFill="1" applyAlignment="1">
      <alignment horizontal="center"/>
    </xf>
    <xf numFmtId="165" fontId="0" fillId="0" borderId="0" xfId="2" applyNumberFormat="1" applyFont="1" applyAlignment="1">
      <alignment horizontal="center"/>
    </xf>
    <xf numFmtId="165" fontId="0" fillId="7" borderId="0" xfId="2" applyNumberFormat="1" applyFont="1" applyFill="1" applyAlignment="1">
      <alignment horizontal="center"/>
    </xf>
    <xf numFmtId="0" fontId="0" fillId="10" borderId="0" xfId="5" applyFont="1" applyFill="1" applyAlignment="1">
      <alignment horizontal="center"/>
    </xf>
    <xf numFmtId="0" fontId="0" fillId="0" borderId="0" xfId="0"/>
    <xf numFmtId="2" fontId="0" fillId="0" borderId="0" xfId="0" applyNumberFormat="1"/>
    <xf numFmtId="0" fontId="0" fillId="0" borderId="0" xfId="0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/>
    <xf numFmtId="0" fontId="9" fillId="0" borderId="0" xfId="0" applyFont="1"/>
    <xf numFmtId="0" fontId="12" fillId="0" borderId="0" xfId="0" applyFont="1"/>
    <xf numFmtId="0" fontId="0" fillId="0" borderId="0" xfId="0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/>
    </xf>
    <xf numFmtId="0" fontId="0" fillId="14" borderId="0" xfId="0" applyFill="1" applyAlignment="1">
      <alignment horizontal="center"/>
    </xf>
    <xf numFmtId="0" fontId="0" fillId="13" borderId="1" xfId="0" applyFill="1" applyBorder="1" applyAlignment="1">
      <alignment horizontal="center"/>
    </xf>
    <xf numFmtId="0" fontId="0" fillId="0" borderId="0" xfId="0" applyFont="1"/>
    <xf numFmtId="0" fontId="9" fillId="0" borderId="0" xfId="0" applyFont="1" applyAlignment="1">
      <alignment horizontal="center"/>
    </xf>
    <xf numFmtId="2" fontId="9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4" fontId="11" fillId="0" borderId="0" xfId="0" applyNumberFormat="1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/>
    <xf numFmtId="0" fontId="2" fillId="0" borderId="0" xfId="0" applyFont="1"/>
    <xf numFmtId="0" fontId="0" fillId="0" borderId="0" xfId="0" applyFill="1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" xfId="0" applyBorder="1" applyAlignment="1">
      <alignment horizontal="center"/>
    </xf>
    <xf numFmtId="2" fontId="0" fillId="0" borderId="0" xfId="0" applyNumberFormat="1"/>
    <xf numFmtId="166" fontId="0" fillId="0" borderId="0" xfId="0" applyNumberFormat="1" applyBorder="1" applyAlignment="1">
      <alignment horizontal="center"/>
    </xf>
    <xf numFmtId="166" fontId="0" fillId="0" borderId="9" xfId="0" applyNumberFormat="1" applyBorder="1" applyAlignment="1">
      <alignment horizontal="center"/>
    </xf>
    <xf numFmtId="0" fontId="0" fillId="7" borderId="0" xfId="0" applyFill="1"/>
    <xf numFmtId="0" fontId="0" fillId="0" borderId="0" xfId="0" applyFill="1"/>
    <xf numFmtId="0" fontId="10" fillId="0" borderId="0" xfId="0" applyFont="1" applyFill="1"/>
    <xf numFmtId="0" fontId="6" fillId="0" borderId="0" xfId="2" applyNumberFormat="1" applyFont="1" applyFill="1" applyAlignment="1">
      <alignment horizontal="center"/>
    </xf>
    <xf numFmtId="0" fontId="11" fillId="0" borderId="0" xfId="2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0" fillId="7" borderId="0" xfId="0" applyFill="1" applyAlignment="1">
      <alignment horizontal="center"/>
    </xf>
    <xf numFmtId="2" fontId="0" fillId="0" borderId="0" xfId="0" applyNumberFormat="1" applyAlignment="1">
      <alignment horizontal="center"/>
    </xf>
    <xf numFmtId="9" fontId="0" fillId="0" borderId="0" xfId="2" applyFont="1" applyFill="1" applyAlignment="1">
      <alignment horizontal="center"/>
    </xf>
    <xf numFmtId="0" fontId="0" fillId="0" borderId="0" xfId="0" applyFill="1" applyAlignment="1">
      <alignment horizontal="center"/>
    </xf>
    <xf numFmtId="0" fontId="0" fillId="11" borderId="0" xfId="5" applyFont="1" applyFill="1" applyAlignment="1">
      <alignment horizontal="center"/>
    </xf>
    <xf numFmtId="0" fontId="0" fillId="11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Fill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9" xfId="0" applyBorder="1"/>
    <xf numFmtId="0" fontId="3" fillId="9" borderId="5" xfId="7" applyBorder="1"/>
    <xf numFmtId="0" fontId="3" fillId="9" borderId="8" xfId="7" applyBorder="1"/>
    <xf numFmtId="0" fontId="3" fillId="9" borderId="8" xfId="7" applyBorder="1" applyAlignment="1">
      <alignment horizontal="center"/>
    </xf>
    <xf numFmtId="0" fontId="3" fillId="9" borderId="6" xfId="7" applyBorder="1"/>
    <xf numFmtId="0" fontId="0" fillId="9" borderId="0" xfId="7" applyFont="1" applyBorder="1"/>
    <xf numFmtId="0" fontId="0" fillId="9" borderId="0" xfId="7" applyFont="1" applyBorder="1" applyAlignment="1">
      <alignment horizontal="center"/>
    </xf>
    <xf numFmtId="11" fontId="0" fillId="0" borderId="0" xfId="0" applyNumberFormat="1" applyFill="1" applyAlignment="1">
      <alignment horizontal="center"/>
    </xf>
    <xf numFmtId="9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0" fontId="9" fillId="0" borderId="0" xfId="3" applyFont="1" applyFill="1" applyAlignment="1">
      <alignment horizontal="center"/>
    </xf>
    <xf numFmtId="0" fontId="0" fillId="16" borderId="1" xfId="0" applyFill="1" applyBorder="1"/>
    <xf numFmtId="0" fontId="6" fillId="0" borderId="0" xfId="3" applyFill="1" applyAlignment="1">
      <alignment horizontal="center"/>
    </xf>
    <xf numFmtId="0" fontId="11" fillId="0" borderId="0" xfId="0" applyFont="1" applyFill="1" applyAlignment="1">
      <alignment horizontal="center"/>
    </xf>
    <xf numFmtId="0" fontId="0" fillId="11" borderId="0" xfId="0" applyFill="1"/>
    <xf numFmtId="0" fontId="0" fillId="0" borderId="0" xfId="0"/>
    <xf numFmtId="0" fontId="6" fillId="3" borderId="0" xfId="3" applyAlignment="1">
      <alignment horizontal="center"/>
    </xf>
    <xf numFmtId="9" fontId="6" fillId="0" borderId="0" xfId="2" applyFont="1" applyFill="1" applyAlignment="1">
      <alignment horizontal="center"/>
    </xf>
    <xf numFmtId="0" fontId="0" fillId="0" borderId="0" xfId="0" applyAlignment="1">
      <alignment horizontal="center"/>
    </xf>
    <xf numFmtId="0" fontId="0" fillId="7" borderId="0" xfId="0" applyFill="1" applyAlignment="1">
      <alignment horizontal="center"/>
    </xf>
    <xf numFmtId="0" fontId="0" fillId="0" borderId="0" xfId="0" applyFill="1" applyAlignment="1">
      <alignment horizontal="center"/>
    </xf>
    <xf numFmtId="165" fontId="0" fillId="0" borderId="0" xfId="2" applyNumberFormat="1" applyFont="1" applyAlignment="1">
      <alignment horizontal="center"/>
    </xf>
    <xf numFmtId="0" fontId="0" fillId="0" borderId="0" xfId="0" applyAlignment="1">
      <alignment horizontal="left"/>
    </xf>
    <xf numFmtId="0" fontId="9" fillId="0" borderId="0" xfId="3" applyFont="1" applyFill="1" applyAlignment="1">
      <alignment horizontal="left"/>
    </xf>
    <xf numFmtId="9" fontId="0" fillId="7" borderId="0" xfId="0" applyNumberFormat="1" applyFill="1" applyAlignment="1">
      <alignment horizontal="center"/>
    </xf>
    <xf numFmtId="167" fontId="0" fillId="7" borderId="0" xfId="0" applyNumberFormat="1" applyFill="1" applyAlignment="1">
      <alignment horizontal="center"/>
    </xf>
    <xf numFmtId="2" fontId="0" fillId="0" borderId="0" xfId="2" applyNumberFormat="1" applyFont="1" applyAlignment="1">
      <alignment horizontal="center"/>
    </xf>
    <xf numFmtId="2" fontId="0" fillId="7" borderId="0" xfId="2" applyNumberFormat="1" applyFont="1" applyFill="1" applyAlignment="1">
      <alignment horizontal="center"/>
    </xf>
    <xf numFmtId="0" fontId="2" fillId="0" borderId="0" xfId="7" applyFont="1" applyFill="1" applyBorder="1"/>
    <xf numFmtId="0" fontId="0" fillId="13" borderId="1" xfId="0" applyFill="1" applyBorder="1" applyAlignment="1">
      <alignment horizontal="center"/>
    </xf>
    <xf numFmtId="0" fontId="0" fillId="14" borderId="0" xfId="0" applyFill="1" applyAlignment="1">
      <alignment horizontal="center"/>
    </xf>
    <xf numFmtId="0" fontId="0" fillId="0" borderId="0" xfId="0"/>
    <xf numFmtId="0" fontId="0" fillId="13" borderId="1" xfId="0" applyFill="1" applyBorder="1" applyAlignment="1">
      <alignment horizontal="center" wrapText="1"/>
    </xf>
    <xf numFmtId="0" fontId="0" fillId="13" borderId="1" xfId="0" applyFill="1" applyBorder="1" applyAlignment="1">
      <alignment horizontal="center"/>
    </xf>
    <xf numFmtId="0" fontId="2" fillId="0" borderId="0" xfId="0" applyFont="1" applyAlignment="1">
      <alignment horizontal="center"/>
    </xf>
    <xf numFmtId="0" fontId="0" fillId="14" borderId="0" xfId="0" applyFill="1" applyAlignment="1">
      <alignment horizontal="center"/>
    </xf>
    <xf numFmtId="0" fontId="0" fillId="15" borderId="0" xfId="0" applyFill="1"/>
    <xf numFmtId="0" fontId="0" fillId="13" borderId="1" xfId="0" applyFill="1" applyBorder="1" applyAlignment="1">
      <alignment horizontal="center"/>
    </xf>
    <xf numFmtId="0" fontId="0" fillId="0" borderId="0" xfId="0"/>
    <xf numFmtId="0" fontId="0" fillId="0" borderId="0" xfId="0"/>
    <xf numFmtId="2" fontId="0" fillId="0" borderId="0" xfId="0" applyNumberFormat="1"/>
    <xf numFmtId="0" fontId="0" fillId="12" borderId="0" xfId="0" applyFill="1"/>
    <xf numFmtId="2" fontId="0" fillId="12" borderId="0" xfId="0" applyNumberFormat="1" applyFill="1"/>
    <xf numFmtId="0" fontId="2" fillId="0" borderId="0" xfId="0" applyFont="1" applyAlignment="1">
      <alignment horizontal="center"/>
    </xf>
    <xf numFmtId="2" fontId="9" fillId="0" borderId="0" xfId="0" applyNumberFormat="1" applyFont="1"/>
    <xf numFmtId="2" fontId="11" fillId="12" borderId="0" xfId="0" applyNumberFormat="1" applyFont="1" applyFill="1"/>
    <xf numFmtId="0" fontId="11" fillId="0" borderId="0" xfId="0" applyFont="1"/>
    <xf numFmtId="0" fontId="0" fillId="0" borderId="0" xfId="0"/>
    <xf numFmtId="2" fontId="0" fillId="0" borderId="0" xfId="0" applyNumberFormat="1"/>
    <xf numFmtId="0" fontId="0" fillId="12" borderId="0" xfId="0" applyFill="1"/>
    <xf numFmtId="2" fontId="0" fillId="12" borderId="0" xfId="0" applyNumberFormat="1" applyFill="1"/>
    <xf numFmtId="0" fontId="2" fillId="0" borderId="0" xfId="0" applyFont="1" applyAlignment="1">
      <alignment horizontal="center"/>
    </xf>
    <xf numFmtId="2" fontId="9" fillId="0" borderId="0" xfId="0" applyNumberFormat="1" applyFont="1"/>
    <xf numFmtId="2" fontId="11" fillId="12" borderId="0" xfId="0" applyNumberFormat="1" applyFont="1" applyFill="1"/>
    <xf numFmtId="0" fontId="11" fillId="0" borderId="0" xfId="0" applyFont="1"/>
    <xf numFmtId="0" fontId="0" fillId="0" borderId="0" xfId="0"/>
    <xf numFmtId="0" fontId="0" fillId="0" borderId="0" xfId="0"/>
    <xf numFmtId="2" fontId="0" fillId="0" borderId="0" xfId="0" applyNumberFormat="1"/>
    <xf numFmtId="0" fontId="0" fillId="12" borderId="0" xfId="0" applyFill="1"/>
    <xf numFmtId="2" fontId="0" fillId="12" borderId="0" xfId="0" applyNumberFormat="1" applyFill="1"/>
    <xf numFmtId="0" fontId="2" fillId="0" borderId="0" xfId="0" applyFont="1" applyAlignment="1">
      <alignment horizontal="center"/>
    </xf>
    <xf numFmtId="2" fontId="9" fillId="0" borderId="0" xfId="0" applyNumberFormat="1" applyFont="1"/>
    <xf numFmtId="2" fontId="11" fillId="12" borderId="0" xfId="0" applyNumberFormat="1" applyFont="1" applyFill="1"/>
    <xf numFmtId="0" fontId="11" fillId="0" borderId="0" xfId="0" applyFont="1"/>
    <xf numFmtId="0" fontId="0" fillId="0" borderId="0" xfId="0"/>
    <xf numFmtId="0" fontId="0" fillId="0" borderId="1" xfId="0" applyBorder="1"/>
    <xf numFmtId="2" fontId="0" fillId="0" borderId="0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7" xfId="0" applyFill="1" applyBorder="1"/>
    <xf numFmtId="0" fontId="0" fillId="0" borderId="5" xfId="0" applyBorder="1"/>
    <xf numFmtId="0" fontId="0" fillId="0" borderId="8" xfId="0" applyBorder="1"/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/>
    <xf numFmtId="0" fontId="0" fillId="4" borderId="5" xfId="4" applyFont="1" applyBorder="1" applyAlignment="1">
      <alignment horizontal="center"/>
    </xf>
    <xf numFmtId="0" fontId="0" fillId="0" borderId="6" xfId="0" applyBorder="1" applyAlignment="1">
      <alignment horizontal="center"/>
    </xf>
    <xf numFmtId="2" fontId="0" fillId="0" borderId="3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11" borderId="0" xfId="5" applyFont="1" applyFill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/>
    <xf numFmtId="0" fontId="6" fillId="3" borderId="0" xfId="3" applyAlignment="1">
      <alignment horizontal="center"/>
    </xf>
    <xf numFmtId="0" fontId="0" fillId="7" borderId="0" xfId="0" applyFill="1" applyAlignment="1">
      <alignment horizontal="center"/>
    </xf>
    <xf numFmtId="0" fontId="0" fillId="0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64" fontId="0" fillId="7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2" fontId="0" fillId="0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0" fontId="11" fillId="0" borderId="0" xfId="3" applyFont="1" applyFill="1" applyAlignment="1">
      <alignment horizontal="left"/>
    </xf>
    <xf numFmtId="0" fontId="5" fillId="0" borderId="0" xfId="0" applyFont="1" applyAlignment="1">
      <alignment horizontal="center"/>
    </xf>
    <xf numFmtId="0" fontId="18" fillId="7" borderId="0" xfId="3" applyFont="1" applyFill="1" applyAlignment="1">
      <alignment horizontal="center"/>
    </xf>
    <xf numFmtId="0" fontId="2" fillId="0" borderId="0" xfId="0" applyFont="1" applyAlignment="1">
      <alignment horizontal="center"/>
    </xf>
    <xf numFmtId="0" fontId="0" fillId="13" borderId="1" xfId="0" applyFill="1" applyBorder="1" applyAlignment="1">
      <alignment horizontal="center"/>
    </xf>
    <xf numFmtId="0" fontId="0" fillId="13" borderId="10" xfId="0" applyFill="1" applyBorder="1" applyAlignment="1">
      <alignment horizontal="center"/>
    </xf>
    <xf numFmtId="0" fontId="0" fillId="13" borderId="11" xfId="0" applyFill="1" applyBorder="1" applyAlignment="1">
      <alignment horizontal="center"/>
    </xf>
    <xf numFmtId="0" fontId="0" fillId="14" borderId="0" xfId="0" applyFill="1" applyAlignment="1">
      <alignment horizontal="center"/>
    </xf>
    <xf numFmtId="0" fontId="0" fillId="9" borderId="3" xfId="7" applyFont="1" applyBorder="1" applyAlignment="1">
      <alignment horizontal="left" wrapText="1"/>
    </xf>
    <xf numFmtId="0" fontId="0" fillId="9" borderId="2" xfId="7" applyFont="1" applyBorder="1" applyAlignment="1">
      <alignment horizontal="left" wrapText="1"/>
    </xf>
    <xf numFmtId="0" fontId="0" fillId="0" borderId="0" xfId="0"/>
    <xf numFmtId="0" fontId="0" fillId="0" borderId="1" xfId="0" applyBorder="1"/>
  </cellXfs>
  <cellStyles count="14">
    <cellStyle name="20% - Accent1" xfId="4" builtinId="30"/>
    <cellStyle name="20% - Accent2" xfId="5" builtinId="34"/>
    <cellStyle name="20% - Accent3" xfId="1" builtinId="38"/>
    <cellStyle name="20% - Accent3 2" xfId="11"/>
    <cellStyle name="20% - Accent4" xfId="6" builtinId="42"/>
    <cellStyle name="20% - Accent6" xfId="7" builtinId="50"/>
    <cellStyle name="Good" xfId="3" builtinId="26"/>
    <cellStyle name="Neutral 2" xfId="13"/>
    <cellStyle name="Normal" xfId="0" builtinId="0"/>
    <cellStyle name="Normal 2" xfId="9"/>
    <cellStyle name="Normal 3" xfId="10"/>
    <cellStyle name="Normal 4" xfId="8"/>
    <cellStyle name="Percent" xfId="2" builtinId="5"/>
    <cellStyle name="Percent 2" xfId="1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MostLikely!$B$5:$B$9</c:f>
              <c:numCache>
                <c:formatCode>0.00</c:formatCode>
                <c:ptCount val="5"/>
                <c:pt idx="0">
                  <c:v>0</c:v>
                </c:pt>
                <c:pt idx="1">
                  <c:v>0.23333333333333331</c:v>
                </c:pt>
                <c:pt idx="2">
                  <c:v>0.7</c:v>
                </c:pt>
                <c:pt idx="3">
                  <c:v>1.7</c:v>
                </c:pt>
                <c:pt idx="4">
                  <c:v>2.2999999999999998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MostLikely!$C$5:$C$9</c:f>
              <c:numCache>
                <c:formatCode>0.00</c:formatCode>
                <c:ptCount val="5"/>
                <c:pt idx="0">
                  <c:v>0</c:v>
                </c:pt>
                <c:pt idx="1">
                  <c:v>0.24</c:v>
                </c:pt>
                <c:pt idx="2">
                  <c:v>0.72</c:v>
                </c:pt>
                <c:pt idx="3">
                  <c:v>1.4</c:v>
                </c:pt>
                <c:pt idx="4">
                  <c:v>1.71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482432"/>
        <c:axId val="40483008"/>
      </c:scatterChart>
      <c:valAx>
        <c:axId val="4048243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0483008"/>
        <c:crosses val="autoZero"/>
        <c:crossBetween val="midCat"/>
      </c:valAx>
      <c:valAx>
        <c:axId val="40483008"/>
        <c:scaling>
          <c:orientation val="minMax"/>
          <c:max val="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40482432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MostLikely!$F$5:$F$9</c:f>
              <c:numCache>
                <c:formatCode>0.00</c:formatCode>
                <c:ptCount val="5"/>
                <c:pt idx="0">
                  <c:v>0</c:v>
                </c:pt>
                <c:pt idx="1">
                  <c:v>-0.23333333333333331</c:v>
                </c:pt>
                <c:pt idx="2">
                  <c:v>-0.7</c:v>
                </c:pt>
                <c:pt idx="3">
                  <c:v>-1.8</c:v>
                </c:pt>
                <c:pt idx="4">
                  <c:v>-2.5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MostLikely!$G$5:$G$9</c:f>
              <c:numCache>
                <c:formatCode>0.00</c:formatCode>
                <c:ptCount val="5"/>
                <c:pt idx="0">
                  <c:v>0</c:v>
                </c:pt>
                <c:pt idx="1">
                  <c:v>-0.26666666666666666</c:v>
                </c:pt>
                <c:pt idx="2">
                  <c:v>-0.8</c:v>
                </c:pt>
                <c:pt idx="3" formatCode="General">
                  <c:v>-1.37</c:v>
                </c:pt>
                <c:pt idx="4">
                  <c:v>-1.8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657536"/>
        <c:axId val="249658112"/>
      </c:scatterChart>
      <c:valAx>
        <c:axId val="24965753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49658112"/>
        <c:crosses val="autoZero"/>
        <c:crossBetween val="midCat"/>
      </c:valAx>
      <c:valAx>
        <c:axId val="249658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496575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MostLikely!$S$17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MostLikely!$S$18:$S$98</c:f>
              <c:numCache>
                <c:formatCode>0.00</c:formatCode>
                <c:ptCount val="81"/>
                <c:pt idx="0">
                  <c:v>17.3</c:v>
                </c:pt>
                <c:pt idx="1">
                  <c:v>17.311666666666667</c:v>
                </c:pt>
                <c:pt idx="2">
                  <c:v>17.323333333333334</c:v>
                </c:pt>
                <c:pt idx="3">
                  <c:v>17.335000000000001</c:v>
                </c:pt>
                <c:pt idx="4">
                  <c:v>17.346666666666668</c:v>
                </c:pt>
                <c:pt idx="5">
                  <c:v>17.358333333333334</c:v>
                </c:pt>
                <c:pt idx="6">
                  <c:v>17.37</c:v>
                </c:pt>
                <c:pt idx="7">
                  <c:v>17.381666666666668</c:v>
                </c:pt>
                <c:pt idx="8">
                  <c:v>17.393333333333334</c:v>
                </c:pt>
                <c:pt idx="9">
                  <c:v>17.405000000000001</c:v>
                </c:pt>
                <c:pt idx="10">
                  <c:v>17.416666666666668</c:v>
                </c:pt>
                <c:pt idx="11">
                  <c:v>17.428333333333335</c:v>
                </c:pt>
                <c:pt idx="12">
                  <c:v>17.440000000000001</c:v>
                </c:pt>
                <c:pt idx="13">
                  <c:v>17.451666666666668</c:v>
                </c:pt>
                <c:pt idx="14">
                  <c:v>17.463333333333335</c:v>
                </c:pt>
                <c:pt idx="15">
                  <c:v>17.475000000000001</c:v>
                </c:pt>
                <c:pt idx="16">
                  <c:v>17.486666666666668</c:v>
                </c:pt>
                <c:pt idx="17">
                  <c:v>17.498333333333335</c:v>
                </c:pt>
                <c:pt idx="18">
                  <c:v>17.510000000000002</c:v>
                </c:pt>
                <c:pt idx="19">
                  <c:v>17.521666666666668</c:v>
                </c:pt>
                <c:pt idx="20">
                  <c:v>17.533333333333335</c:v>
                </c:pt>
                <c:pt idx="21">
                  <c:v>17.556666666666668</c:v>
                </c:pt>
                <c:pt idx="22">
                  <c:v>17.580000000000002</c:v>
                </c:pt>
                <c:pt idx="23">
                  <c:v>17.603333333333335</c:v>
                </c:pt>
                <c:pt idx="24">
                  <c:v>17.626666666666669</c:v>
                </c:pt>
                <c:pt idx="25">
                  <c:v>17.650000000000002</c:v>
                </c:pt>
                <c:pt idx="26">
                  <c:v>17.673333333333336</c:v>
                </c:pt>
                <c:pt idx="27">
                  <c:v>17.696666666666669</c:v>
                </c:pt>
                <c:pt idx="28">
                  <c:v>17.72</c:v>
                </c:pt>
                <c:pt idx="29">
                  <c:v>17.743333333333332</c:v>
                </c:pt>
                <c:pt idx="30">
                  <c:v>17.766666666666666</c:v>
                </c:pt>
                <c:pt idx="31">
                  <c:v>17.79</c:v>
                </c:pt>
                <c:pt idx="32">
                  <c:v>17.813333333333333</c:v>
                </c:pt>
                <c:pt idx="33">
                  <c:v>17.836666666666666</c:v>
                </c:pt>
                <c:pt idx="34">
                  <c:v>17.86</c:v>
                </c:pt>
                <c:pt idx="35">
                  <c:v>17.883333333333333</c:v>
                </c:pt>
                <c:pt idx="36">
                  <c:v>17.906666666666666</c:v>
                </c:pt>
                <c:pt idx="37">
                  <c:v>17.93</c:v>
                </c:pt>
                <c:pt idx="38">
                  <c:v>17.953333333333333</c:v>
                </c:pt>
                <c:pt idx="39">
                  <c:v>17.976666666666667</c:v>
                </c:pt>
                <c:pt idx="40">
                  <c:v>18</c:v>
                </c:pt>
                <c:pt idx="41">
                  <c:v>18.05</c:v>
                </c:pt>
                <c:pt idx="42">
                  <c:v>18.100000000000001</c:v>
                </c:pt>
                <c:pt idx="43">
                  <c:v>18.150000000000002</c:v>
                </c:pt>
                <c:pt idx="44">
                  <c:v>18.2</c:v>
                </c:pt>
                <c:pt idx="45">
                  <c:v>18.25</c:v>
                </c:pt>
                <c:pt idx="46">
                  <c:v>18.3</c:v>
                </c:pt>
                <c:pt idx="47">
                  <c:v>18.350000000000001</c:v>
                </c:pt>
                <c:pt idx="48">
                  <c:v>18.400000000000002</c:v>
                </c:pt>
                <c:pt idx="49">
                  <c:v>18.450000000000003</c:v>
                </c:pt>
                <c:pt idx="50">
                  <c:v>18.5</c:v>
                </c:pt>
                <c:pt idx="51">
                  <c:v>18.55</c:v>
                </c:pt>
                <c:pt idx="52">
                  <c:v>18.600000000000001</c:v>
                </c:pt>
                <c:pt idx="53">
                  <c:v>18.650000000000002</c:v>
                </c:pt>
                <c:pt idx="54">
                  <c:v>18.700000000000003</c:v>
                </c:pt>
                <c:pt idx="55">
                  <c:v>18.75</c:v>
                </c:pt>
                <c:pt idx="56">
                  <c:v>18.8</c:v>
                </c:pt>
                <c:pt idx="57">
                  <c:v>18.850000000000001</c:v>
                </c:pt>
                <c:pt idx="58">
                  <c:v>18.900000000000002</c:v>
                </c:pt>
                <c:pt idx="59">
                  <c:v>18.950000000000003</c:v>
                </c:pt>
                <c:pt idx="60">
                  <c:v>19</c:v>
                </c:pt>
                <c:pt idx="61">
                  <c:v>19.03</c:v>
                </c:pt>
                <c:pt idx="62">
                  <c:v>19.060000000000002</c:v>
                </c:pt>
                <c:pt idx="63">
                  <c:v>19.09</c:v>
                </c:pt>
                <c:pt idx="64">
                  <c:v>19.12</c:v>
                </c:pt>
                <c:pt idx="65">
                  <c:v>19.150000000000002</c:v>
                </c:pt>
                <c:pt idx="66">
                  <c:v>19.18</c:v>
                </c:pt>
                <c:pt idx="67">
                  <c:v>19.21</c:v>
                </c:pt>
                <c:pt idx="68">
                  <c:v>19.240000000000002</c:v>
                </c:pt>
                <c:pt idx="69">
                  <c:v>19.27</c:v>
                </c:pt>
                <c:pt idx="70">
                  <c:v>19.3</c:v>
                </c:pt>
                <c:pt idx="71">
                  <c:v>19.330000000000002</c:v>
                </c:pt>
                <c:pt idx="72">
                  <c:v>19.36</c:v>
                </c:pt>
                <c:pt idx="73">
                  <c:v>19.39</c:v>
                </c:pt>
                <c:pt idx="74">
                  <c:v>19.420000000000002</c:v>
                </c:pt>
                <c:pt idx="75">
                  <c:v>19.45</c:v>
                </c:pt>
                <c:pt idx="76">
                  <c:v>19.48</c:v>
                </c:pt>
                <c:pt idx="77">
                  <c:v>19.509999999999998</c:v>
                </c:pt>
                <c:pt idx="78">
                  <c:v>19.54</c:v>
                </c:pt>
                <c:pt idx="79">
                  <c:v>19.57</c:v>
                </c:pt>
                <c:pt idx="80">
                  <c:v>19.600000000000001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MostLikely!$T$17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MostLikely!$T$18:$T$98</c:f>
              <c:numCache>
                <c:formatCode>0.00</c:formatCode>
                <c:ptCount val="81"/>
                <c:pt idx="0">
                  <c:v>17.3</c:v>
                </c:pt>
                <c:pt idx="1">
                  <c:v>17.312000000000001</c:v>
                </c:pt>
                <c:pt idx="2">
                  <c:v>17.324000000000002</c:v>
                </c:pt>
                <c:pt idx="3">
                  <c:v>17.336000000000002</c:v>
                </c:pt>
                <c:pt idx="4">
                  <c:v>17.347999999999999</c:v>
                </c:pt>
                <c:pt idx="5">
                  <c:v>17.36</c:v>
                </c:pt>
                <c:pt idx="6">
                  <c:v>17.372</c:v>
                </c:pt>
                <c:pt idx="7">
                  <c:v>17.384</c:v>
                </c:pt>
                <c:pt idx="8">
                  <c:v>17.396000000000001</c:v>
                </c:pt>
                <c:pt idx="9">
                  <c:v>17.408000000000001</c:v>
                </c:pt>
                <c:pt idx="10">
                  <c:v>17.420000000000002</c:v>
                </c:pt>
                <c:pt idx="11">
                  <c:v>17.432000000000002</c:v>
                </c:pt>
                <c:pt idx="12">
                  <c:v>17.443999999999999</c:v>
                </c:pt>
                <c:pt idx="13">
                  <c:v>17.456</c:v>
                </c:pt>
                <c:pt idx="14">
                  <c:v>17.468</c:v>
                </c:pt>
                <c:pt idx="15">
                  <c:v>17.48</c:v>
                </c:pt>
                <c:pt idx="16">
                  <c:v>17.492000000000001</c:v>
                </c:pt>
                <c:pt idx="17">
                  <c:v>17.504000000000001</c:v>
                </c:pt>
                <c:pt idx="18">
                  <c:v>17.516000000000002</c:v>
                </c:pt>
                <c:pt idx="19">
                  <c:v>17.528000000000002</c:v>
                </c:pt>
                <c:pt idx="20">
                  <c:v>17.54</c:v>
                </c:pt>
                <c:pt idx="21">
                  <c:v>17.564</c:v>
                </c:pt>
                <c:pt idx="22">
                  <c:v>17.588000000000001</c:v>
                </c:pt>
                <c:pt idx="23">
                  <c:v>17.612000000000002</c:v>
                </c:pt>
                <c:pt idx="24">
                  <c:v>17.635999999999999</c:v>
                </c:pt>
                <c:pt idx="25">
                  <c:v>17.66</c:v>
                </c:pt>
                <c:pt idx="26">
                  <c:v>17.684000000000001</c:v>
                </c:pt>
                <c:pt idx="27">
                  <c:v>17.708000000000002</c:v>
                </c:pt>
                <c:pt idx="28">
                  <c:v>17.731999999999999</c:v>
                </c:pt>
                <c:pt idx="29">
                  <c:v>17.756</c:v>
                </c:pt>
                <c:pt idx="30">
                  <c:v>17.78</c:v>
                </c:pt>
                <c:pt idx="31">
                  <c:v>17.804000000000002</c:v>
                </c:pt>
                <c:pt idx="32">
                  <c:v>17.827999999999999</c:v>
                </c:pt>
                <c:pt idx="33">
                  <c:v>17.852</c:v>
                </c:pt>
                <c:pt idx="34">
                  <c:v>17.876000000000001</c:v>
                </c:pt>
                <c:pt idx="35">
                  <c:v>17.900000000000002</c:v>
                </c:pt>
                <c:pt idx="36">
                  <c:v>17.923999999999999</c:v>
                </c:pt>
                <c:pt idx="37">
                  <c:v>17.948</c:v>
                </c:pt>
                <c:pt idx="38">
                  <c:v>17.972000000000001</c:v>
                </c:pt>
                <c:pt idx="39">
                  <c:v>17.996000000000002</c:v>
                </c:pt>
                <c:pt idx="40">
                  <c:v>18.02</c:v>
                </c:pt>
                <c:pt idx="41">
                  <c:v>18.054000000000002</c:v>
                </c:pt>
                <c:pt idx="42">
                  <c:v>18.088000000000001</c:v>
                </c:pt>
                <c:pt idx="43">
                  <c:v>18.122</c:v>
                </c:pt>
                <c:pt idx="44">
                  <c:v>18.156000000000002</c:v>
                </c:pt>
                <c:pt idx="45">
                  <c:v>18.190000000000001</c:v>
                </c:pt>
                <c:pt idx="46">
                  <c:v>18.224</c:v>
                </c:pt>
                <c:pt idx="47">
                  <c:v>18.258000000000003</c:v>
                </c:pt>
                <c:pt idx="48">
                  <c:v>18.292000000000002</c:v>
                </c:pt>
                <c:pt idx="49">
                  <c:v>18.326000000000001</c:v>
                </c:pt>
                <c:pt idx="50">
                  <c:v>18.36</c:v>
                </c:pt>
                <c:pt idx="51">
                  <c:v>18.394000000000002</c:v>
                </c:pt>
                <c:pt idx="52">
                  <c:v>18.428000000000001</c:v>
                </c:pt>
                <c:pt idx="53">
                  <c:v>18.462</c:v>
                </c:pt>
                <c:pt idx="54">
                  <c:v>18.496000000000002</c:v>
                </c:pt>
                <c:pt idx="55">
                  <c:v>18.53</c:v>
                </c:pt>
                <c:pt idx="56">
                  <c:v>18.564</c:v>
                </c:pt>
                <c:pt idx="57">
                  <c:v>18.598000000000003</c:v>
                </c:pt>
                <c:pt idx="58">
                  <c:v>18.632000000000001</c:v>
                </c:pt>
                <c:pt idx="59">
                  <c:v>18.666</c:v>
                </c:pt>
                <c:pt idx="60">
                  <c:v>18.7</c:v>
                </c:pt>
                <c:pt idx="61">
                  <c:v>18.715500000000002</c:v>
                </c:pt>
                <c:pt idx="62">
                  <c:v>18.731000000000002</c:v>
                </c:pt>
                <c:pt idx="63">
                  <c:v>18.746500000000001</c:v>
                </c:pt>
                <c:pt idx="64">
                  <c:v>18.762</c:v>
                </c:pt>
                <c:pt idx="65">
                  <c:v>18.7775</c:v>
                </c:pt>
                <c:pt idx="66">
                  <c:v>18.792999999999999</c:v>
                </c:pt>
                <c:pt idx="67">
                  <c:v>18.808500000000002</c:v>
                </c:pt>
                <c:pt idx="68">
                  <c:v>18.824000000000002</c:v>
                </c:pt>
                <c:pt idx="69">
                  <c:v>18.839500000000001</c:v>
                </c:pt>
                <c:pt idx="70">
                  <c:v>18.855</c:v>
                </c:pt>
                <c:pt idx="71">
                  <c:v>18.8705</c:v>
                </c:pt>
                <c:pt idx="72">
                  <c:v>18.886000000000003</c:v>
                </c:pt>
                <c:pt idx="73">
                  <c:v>18.901500000000002</c:v>
                </c:pt>
                <c:pt idx="74">
                  <c:v>18.917000000000002</c:v>
                </c:pt>
                <c:pt idx="75">
                  <c:v>18.932500000000001</c:v>
                </c:pt>
                <c:pt idx="76">
                  <c:v>18.948</c:v>
                </c:pt>
                <c:pt idx="77">
                  <c:v>18.963500000000003</c:v>
                </c:pt>
                <c:pt idx="78">
                  <c:v>18.979000000000003</c:v>
                </c:pt>
                <c:pt idx="79">
                  <c:v>18.994500000000002</c:v>
                </c:pt>
                <c:pt idx="80">
                  <c:v>19.010000000000002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26016"/>
        <c:axId val="50726592"/>
      </c:scatterChart>
      <c:valAx>
        <c:axId val="50726016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726592"/>
        <c:crosses val="autoZero"/>
        <c:crossBetween val="midCat"/>
      </c:valAx>
      <c:valAx>
        <c:axId val="5072659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temperature</a:t>
                </a:r>
                <a:r>
                  <a:rPr lang="en-AU" baseline="0"/>
                  <a:t>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0726016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18063867016622923"/>
          <c:y val="8.2949475065616798E-2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MostLikely!$W$17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MostLikely!$W$18:$W$128</c:f>
              <c:numCache>
                <c:formatCode>0.00</c:formatCode>
                <c:ptCount val="111"/>
                <c:pt idx="0">
                  <c:v>74.5</c:v>
                </c:pt>
                <c:pt idx="1">
                  <c:v>74.491308333333336</c:v>
                </c:pt>
                <c:pt idx="2">
                  <c:v>74.482616666666672</c:v>
                </c:pt>
                <c:pt idx="3">
                  <c:v>74.473924999999994</c:v>
                </c:pt>
                <c:pt idx="4">
                  <c:v>74.46523333333333</c:v>
                </c:pt>
                <c:pt idx="5">
                  <c:v>74.456541666666666</c:v>
                </c:pt>
                <c:pt idx="6">
                  <c:v>74.447850000000003</c:v>
                </c:pt>
                <c:pt idx="7">
                  <c:v>74.439158333333339</c:v>
                </c:pt>
                <c:pt idx="8">
                  <c:v>74.430466666666661</c:v>
                </c:pt>
                <c:pt idx="9">
                  <c:v>74.421774999999997</c:v>
                </c:pt>
                <c:pt idx="10">
                  <c:v>74.413083333333333</c:v>
                </c:pt>
                <c:pt idx="11">
                  <c:v>74.404391666666669</c:v>
                </c:pt>
                <c:pt idx="12">
                  <c:v>74.395700000000005</c:v>
                </c:pt>
                <c:pt idx="13">
                  <c:v>74.387008333333327</c:v>
                </c:pt>
                <c:pt idx="14">
                  <c:v>74.378316666666663</c:v>
                </c:pt>
                <c:pt idx="15">
                  <c:v>74.369624999999999</c:v>
                </c:pt>
                <c:pt idx="16">
                  <c:v>74.360933333333335</c:v>
                </c:pt>
                <c:pt idx="17">
                  <c:v>74.352241666666671</c:v>
                </c:pt>
                <c:pt idx="18">
                  <c:v>74.343549999999993</c:v>
                </c:pt>
                <c:pt idx="19">
                  <c:v>74.334858333333329</c:v>
                </c:pt>
                <c:pt idx="20">
                  <c:v>74.326166666666666</c:v>
                </c:pt>
                <c:pt idx="21">
                  <c:v>74.308783333333338</c:v>
                </c:pt>
                <c:pt idx="22">
                  <c:v>74.291399999999996</c:v>
                </c:pt>
                <c:pt idx="23">
                  <c:v>74.274016666666668</c:v>
                </c:pt>
                <c:pt idx="24">
                  <c:v>74.25663333333334</c:v>
                </c:pt>
                <c:pt idx="25">
                  <c:v>74.239249999999998</c:v>
                </c:pt>
                <c:pt idx="26">
                  <c:v>74.221866666666671</c:v>
                </c:pt>
                <c:pt idx="27">
                  <c:v>74.204483333333329</c:v>
                </c:pt>
                <c:pt idx="28">
                  <c:v>74.187100000000001</c:v>
                </c:pt>
                <c:pt idx="29">
                  <c:v>74.169716666666673</c:v>
                </c:pt>
                <c:pt idx="30">
                  <c:v>74.152333333333331</c:v>
                </c:pt>
                <c:pt idx="31">
                  <c:v>74.134950000000003</c:v>
                </c:pt>
                <c:pt idx="32">
                  <c:v>74.117566666666661</c:v>
                </c:pt>
                <c:pt idx="33">
                  <c:v>74.100183333333334</c:v>
                </c:pt>
                <c:pt idx="34">
                  <c:v>74.082800000000006</c:v>
                </c:pt>
                <c:pt idx="35">
                  <c:v>74.065416666666664</c:v>
                </c:pt>
                <c:pt idx="36">
                  <c:v>74.048033333333336</c:v>
                </c:pt>
                <c:pt idx="37">
                  <c:v>74.030649999999994</c:v>
                </c:pt>
                <c:pt idx="38">
                  <c:v>74.013266666666667</c:v>
                </c:pt>
                <c:pt idx="39">
                  <c:v>73.995883333333339</c:v>
                </c:pt>
                <c:pt idx="40">
                  <c:v>73.978499999999997</c:v>
                </c:pt>
                <c:pt idx="41">
                  <c:v>73.937524999999994</c:v>
                </c:pt>
                <c:pt idx="42">
                  <c:v>73.896550000000005</c:v>
                </c:pt>
                <c:pt idx="43">
                  <c:v>73.855575000000002</c:v>
                </c:pt>
                <c:pt idx="44">
                  <c:v>73.814599999999999</c:v>
                </c:pt>
                <c:pt idx="45">
                  <c:v>73.773624999999996</c:v>
                </c:pt>
                <c:pt idx="46">
                  <c:v>73.732650000000007</c:v>
                </c:pt>
                <c:pt idx="47">
                  <c:v>73.691675000000004</c:v>
                </c:pt>
                <c:pt idx="48">
                  <c:v>73.650700000000001</c:v>
                </c:pt>
                <c:pt idx="49">
                  <c:v>73.609724999999997</c:v>
                </c:pt>
                <c:pt idx="50">
                  <c:v>73.568749999999994</c:v>
                </c:pt>
                <c:pt idx="51">
                  <c:v>73.527775000000005</c:v>
                </c:pt>
                <c:pt idx="52">
                  <c:v>73.486800000000002</c:v>
                </c:pt>
                <c:pt idx="53">
                  <c:v>73.445824999999999</c:v>
                </c:pt>
                <c:pt idx="54">
                  <c:v>73.404849999999996</c:v>
                </c:pt>
                <c:pt idx="55">
                  <c:v>73.363875000000007</c:v>
                </c:pt>
                <c:pt idx="56">
                  <c:v>73.322900000000004</c:v>
                </c:pt>
                <c:pt idx="57">
                  <c:v>73.281925000000001</c:v>
                </c:pt>
                <c:pt idx="58">
                  <c:v>73.240949999999998</c:v>
                </c:pt>
                <c:pt idx="59">
                  <c:v>73.199974999999995</c:v>
                </c:pt>
                <c:pt idx="60">
                  <c:v>73.159000000000006</c:v>
                </c:pt>
                <c:pt idx="61">
                  <c:v>73.132925</c:v>
                </c:pt>
                <c:pt idx="62">
                  <c:v>73.106849999999994</c:v>
                </c:pt>
                <c:pt idx="63">
                  <c:v>73.080775000000003</c:v>
                </c:pt>
                <c:pt idx="64">
                  <c:v>73.054699999999997</c:v>
                </c:pt>
                <c:pt idx="65">
                  <c:v>73.028625000000005</c:v>
                </c:pt>
                <c:pt idx="66">
                  <c:v>73.002549999999999</c:v>
                </c:pt>
                <c:pt idx="67">
                  <c:v>72.976474999999994</c:v>
                </c:pt>
                <c:pt idx="68">
                  <c:v>72.950400000000002</c:v>
                </c:pt>
                <c:pt idx="69">
                  <c:v>72.924324999999996</c:v>
                </c:pt>
                <c:pt idx="70">
                  <c:v>72.898250000000004</c:v>
                </c:pt>
                <c:pt idx="71">
                  <c:v>72.872174999999999</c:v>
                </c:pt>
                <c:pt idx="72">
                  <c:v>72.846099999999993</c:v>
                </c:pt>
                <c:pt idx="73">
                  <c:v>72.820025000000001</c:v>
                </c:pt>
                <c:pt idx="74">
                  <c:v>72.793949999999995</c:v>
                </c:pt>
                <c:pt idx="75">
                  <c:v>72.767875000000004</c:v>
                </c:pt>
                <c:pt idx="76">
                  <c:v>72.741799999999998</c:v>
                </c:pt>
                <c:pt idx="77">
                  <c:v>72.715724999999992</c:v>
                </c:pt>
                <c:pt idx="78">
                  <c:v>72.68965</c:v>
                </c:pt>
                <c:pt idx="79">
                  <c:v>72.663574999999994</c:v>
                </c:pt>
                <c:pt idx="80">
                  <c:v>72.637500000000003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MostLikely!$X$17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MostLikely!$X$18:$X$128</c:f>
              <c:numCache>
                <c:formatCode>0.00</c:formatCode>
                <c:ptCount val="111"/>
                <c:pt idx="0">
                  <c:v>74.5</c:v>
                </c:pt>
                <c:pt idx="1">
                  <c:v>74.490066666666664</c:v>
                </c:pt>
                <c:pt idx="2">
                  <c:v>74.480133333333328</c:v>
                </c:pt>
                <c:pt idx="3">
                  <c:v>74.470200000000006</c:v>
                </c:pt>
                <c:pt idx="4">
                  <c:v>74.460266666666669</c:v>
                </c:pt>
                <c:pt idx="5">
                  <c:v>74.450333333333333</c:v>
                </c:pt>
                <c:pt idx="6">
                  <c:v>74.440399999999997</c:v>
                </c:pt>
                <c:pt idx="7">
                  <c:v>74.430466666666661</c:v>
                </c:pt>
                <c:pt idx="8">
                  <c:v>74.420533333333339</c:v>
                </c:pt>
                <c:pt idx="9">
                  <c:v>74.410600000000002</c:v>
                </c:pt>
                <c:pt idx="10">
                  <c:v>74.400666666666666</c:v>
                </c:pt>
                <c:pt idx="11">
                  <c:v>74.39073333333333</c:v>
                </c:pt>
                <c:pt idx="12">
                  <c:v>74.380799999999994</c:v>
                </c:pt>
                <c:pt idx="13">
                  <c:v>74.370866666666672</c:v>
                </c:pt>
                <c:pt idx="14">
                  <c:v>74.360933333333335</c:v>
                </c:pt>
                <c:pt idx="15">
                  <c:v>74.350999999999999</c:v>
                </c:pt>
                <c:pt idx="16">
                  <c:v>74.341066666666663</c:v>
                </c:pt>
                <c:pt idx="17">
                  <c:v>74.331133333333327</c:v>
                </c:pt>
                <c:pt idx="18">
                  <c:v>74.321200000000005</c:v>
                </c:pt>
                <c:pt idx="19">
                  <c:v>74.311266666666668</c:v>
                </c:pt>
                <c:pt idx="20">
                  <c:v>74.301333333333332</c:v>
                </c:pt>
                <c:pt idx="21">
                  <c:v>74.28146666666666</c:v>
                </c:pt>
                <c:pt idx="22">
                  <c:v>74.261600000000001</c:v>
                </c:pt>
                <c:pt idx="23">
                  <c:v>74.241733333333329</c:v>
                </c:pt>
                <c:pt idx="24">
                  <c:v>74.221866666666671</c:v>
                </c:pt>
                <c:pt idx="25">
                  <c:v>74.201999999999998</c:v>
                </c:pt>
                <c:pt idx="26">
                  <c:v>74.18213333333334</c:v>
                </c:pt>
                <c:pt idx="27">
                  <c:v>74.162266666666667</c:v>
                </c:pt>
                <c:pt idx="28">
                  <c:v>74.142399999999995</c:v>
                </c:pt>
                <c:pt idx="29">
                  <c:v>74.122533333333337</c:v>
                </c:pt>
                <c:pt idx="30">
                  <c:v>74.102666666666664</c:v>
                </c:pt>
                <c:pt idx="31">
                  <c:v>74.082800000000006</c:v>
                </c:pt>
                <c:pt idx="32">
                  <c:v>74.062933333333334</c:v>
                </c:pt>
                <c:pt idx="33">
                  <c:v>74.043066666666661</c:v>
                </c:pt>
                <c:pt idx="34">
                  <c:v>74.023200000000003</c:v>
                </c:pt>
                <c:pt idx="35">
                  <c:v>74.00333333333333</c:v>
                </c:pt>
                <c:pt idx="36">
                  <c:v>73.983466666666672</c:v>
                </c:pt>
                <c:pt idx="37">
                  <c:v>73.9636</c:v>
                </c:pt>
                <c:pt idx="38">
                  <c:v>73.943733333333327</c:v>
                </c:pt>
                <c:pt idx="39">
                  <c:v>73.923866666666669</c:v>
                </c:pt>
                <c:pt idx="40">
                  <c:v>73.903999999999996</c:v>
                </c:pt>
                <c:pt idx="41">
                  <c:v>73.8827675</c:v>
                </c:pt>
                <c:pt idx="42">
                  <c:v>73.861535000000003</c:v>
                </c:pt>
                <c:pt idx="43">
                  <c:v>73.840302500000007</c:v>
                </c:pt>
                <c:pt idx="44">
                  <c:v>73.819069999999996</c:v>
                </c:pt>
                <c:pt idx="45">
                  <c:v>73.7978375</c:v>
                </c:pt>
                <c:pt idx="46">
                  <c:v>73.776605000000004</c:v>
                </c:pt>
                <c:pt idx="47">
                  <c:v>73.755372500000007</c:v>
                </c:pt>
                <c:pt idx="48">
                  <c:v>73.734139999999996</c:v>
                </c:pt>
                <c:pt idx="49">
                  <c:v>73.7129075</c:v>
                </c:pt>
                <c:pt idx="50">
                  <c:v>73.691675000000004</c:v>
                </c:pt>
                <c:pt idx="51">
                  <c:v>73.670442500000007</c:v>
                </c:pt>
                <c:pt idx="52">
                  <c:v>73.649209999999997</c:v>
                </c:pt>
                <c:pt idx="53">
                  <c:v>73.6279775</c:v>
                </c:pt>
                <c:pt idx="54">
                  <c:v>73.606745000000004</c:v>
                </c:pt>
                <c:pt idx="55">
                  <c:v>73.585512500000007</c:v>
                </c:pt>
                <c:pt idx="56">
                  <c:v>73.564279999999997</c:v>
                </c:pt>
                <c:pt idx="57">
                  <c:v>73.5430475</c:v>
                </c:pt>
                <c:pt idx="58">
                  <c:v>73.521815000000004</c:v>
                </c:pt>
                <c:pt idx="59">
                  <c:v>73.500582500000007</c:v>
                </c:pt>
                <c:pt idx="60">
                  <c:v>73.479349999999997</c:v>
                </c:pt>
                <c:pt idx="61">
                  <c:v>73.463332500000007</c:v>
                </c:pt>
                <c:pt idx="62">
                  <c:v>73.447315000000003</c:v>
                </c:pt>
                <c:pt idx="63">
                  <c:v>73.431297499999999</c:v>
                </c:pt>
                <c:pt idx="64">
                  <c:v>73.415279999999996</c:v>
                </c:pt>
                <c:pt idx="65">
                  <c:v>73.399262500000006</c:v>
                </c:pt>
                <c:pt idx="66">
                  <c:v>73.383245000000002</c:v>
                </c:pt>
                <c:pt idx="67">
                  <c:v>73.367227499999998</c:v>
                </c:pt>
                <c:pt idx="68">
                  <c:v>73.351209999999995</c:v>
                </c:pt>
                <c:pt idx="69">
                  <c:v>73.335192500000005</c:v>
                </c:pt>
                <c:pt idx="70">
                  <c:v>73.319175000000001</c:v>
                </c:pt>
                <c:pt idx="71">
                  <c:v>73.303157499999998</c:v>
                </c:pt>
                <c:pt idx="72">
                  <c:v>73.287139999999994</c:v>
                </c:pt>
                <c:pt idx="73">
                  <c:v>73.271122500000004</c:v>
                </c:pt>
                <c:pt idx="74">
                  <c:v>73.255105</c:v>
                </c:pt>
                <c:pt idx="75">
                  <c:v>73.239087499999997</c:v>
                </c:pt>
                <c:pt idx="76">
                  <c:v>73.223069999999993</c:v>
                </c:pt>
                <c:pt idx="77">
                  <c:v>73.207052500000003</c:v>
                </c:pt>
                <c:pt idx="78">
                  <c:v>73.191034999999999</c:v>
                </c:pt>
                <c:pt idx="79">
                  <c:v>73.175017499999996</c:v>
                </c:pt>
                <c:pt idx="80">
                  <c:v>73.159000000000006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28896"/>
        <c:axId val="50729472"/>
      </c:scatterChart>
      <c:valAx>
        <c:axId val="50728896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729472"/>
        <c:crosses val="autoZero"/>
        <c:crossBetween val="midCat"/>
      </c:valAx>
      <c:valAx>
        <c:axId val="5072947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relative humidity </a:t>
                </a:r>
                <a:r>
                  <a:rPr lang="en-AU" baseline="0"/>
                  <a:t>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0728896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17222222222222222"/>
          <c:y val="0.56443095654709829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MostLikely!$B$18:$B$98</c:f>
              <c:numCache>
                <c:formatCode>0.0000</c:formatCode>
                <c:ptCount val="81"/>
                <c:pt idx="0">
                  <c:v>0</c:v>
                </c:pt>
                <c:pt idx="1">
                  <c:v>1.1666666666666665E-2</c:v>
                </c:pt>
                <c:pt idx="2">
                  <c:v>2.3333333333333331E-2</c:v>
                </c:pt>
                <c:pt idx="3">
                  <c:v>3.4999999999999996E-2</c:v>
                </c:pt>
                <c:pt idx="4">
                  <c:v>4.6666666666666662E-2</c:v>
                </c:pt>
                <c:pt idx="5">
                  <c:v>5.8333333333333327E-2</c:v>
                </c:pt>
                <c:pt idx="6">
                  <c:v>6.9999999999999993E-2</c:v>
                </c:pt>
                <c:pt idx="7">
                  <c:v>8.1666666666666665E-2</c:v>
                </c:pt>
                <c:pt idx="8">
                  <c:v>9.3333333333333324E-2</c:v>
                </c:pt>
                <c:pt idx="9">
                  <c:v>0.10499999999999998</c:v>
                </c:pt>
                <c:pt idx="10">
                  <c:v>0.11666666666666664</c:v>
                </c:pt>
                <c:pt idx="11">
                  <c:v>0.1283333333333333</c:v>
                </c:pt>
                <c:pt idx="12">
                  <c:v>0.13999999999999996</c:v>
                </c:pt>
                <c:pt idx="13">
                  <c:v>0.15166666666666662</c:v>
                </c:pt>
                <c:pt idx="14">
                  <c:v>0.16333333333333327</c:v>
                </c:pt>
                <c:pt idx="15">
                  <c:v>0.17499999999999993</c:v>
                </c:pt>
                <c:pt idx="16">
                  <c:v>0.18666666666666659</c:v>
                </c:pt>
                <c:pt idx="17">
                  <c:v>0.19833333333333325</c:v>
                </c:pt>
                <c:pt idx="18">
                  <c:v>0.20999999999999991</c:v>
                </c:pt>
                <c:pt idx="19">
                  <c:v>0.22166666666666657</c:v>
                </c:pt>
                <c:pt idx="20">
                  <c:v>0.23333333333333331</c:v>
                </c:pt>
                <c:pt idx="21">
                  <c:v>0.25666666666666665</c:v>
                </c:pt>
                <c:pt idx="22">
                  <c:v>0.27999999999999997</c:v>
                </c:pt>
                <c:pt idx="23">
                  <c:v>0.30333333333333329</c:v>
                </c:pt>
                <c:pt idx="24">
                  <c:v>0.32666666666666661</c:v>
                </c:pt>
                <c:pt idx="25">
                  <c:v>0.34999999999999992</c:v>
                </c:pt>
                <c:pt idx="26">
                  <c:v>0.37333333333333324</c:v>
                </c:pt>
                <c:pt idx="27">
                  <c:v>0.39666666666666656</c:v>
                </c:pt>
                <c:pt idx="28">
                  <c:v>0.41999999999999987</c:v>
                </c:pt>
                <c:pt idx="29">
                  <c:v>0.44333333333333319</c:v>
                </c:pt>
                <c:pt idx="30">
                  <c:v>0.46666666666666651</c:v>
                </c:pt>
                <c:pt idx="31">
                  <c:v>0.48999999999999982</c:v>
                </c:pt>
                <c:pt idx="32">
                  <c:v>0.5133333333333332</c:v>
                </c:pt>
                <c:pt idx="33">
                  <c:v>0.53666666666666651</c:v>
                </c:pt>
                <c:pt idx="34">
                  <c:v>0.55999999999999983</c:v>
                </c:pt>
                <c:pt idx="35">
                  <c:v>0.58333333333333315</c:v>
                </c:pt>
                <c:pt idx="36">
                  <c:v>0.60666666666666647</c:v>
                </c:pt>
                <c:pt idx="37">
                  <c:v>0.62999999999999978</c:v>
                </c:pt>
                <c:pt idx="38">
                  <c:v>0.6533333333333331</c:v>
                </c:pt>
                <c:pt idx="39">
                  <c:v>0.67666666666666642</c:v>
                </c:pt>
                <c:pt idx="40">
                  <c:v>0.7</c:v>
                </c:pt>
                <c:pt idx="41">
                  <c:v>0.75</c:v>
                </c:pt>
                <c:pt idx="42">
                  <c:v>0.8</c:v>
                </c:pt>
                <c:pt idx="43">
                  <c:v>0.85000000000000009</c:v>
                </c:pt>
                <c:pt idx="44">
                  <c:v>0.90000000000000013</c:v>
                </c:pt>
                <c:pt idx="45">
                  <c:v>0.95000000000000018</c:v>
                </c:pt>
                <c:pt idx="46">
                  <c:v>1.0000000000000002</c:v>
                </c:pt>
                <c:pt idx="47">
                  <c:v>1.0500000000000003</c:v>
                </c:pt>
                <c:pt idx="48">
                  <c:v>1.1000000000000003</c:v>
                </c:pt>
                <c:pt idx="49">
                  <c:v>1.1500000000000004</c:v>
                </c:pt>
                <c:pt idx="50">
                  <c:v>1.2000000000000004</c:v>
                </c:pt>
                <c:pt idx="51">
                  <c:v>1.2500000000000004</c:v>
                </c:pt>
                <c:pt idx="52">
                  <c:v>1.3000000000000005</c:v>
                </c:pt>
                <c:pt idx="53">
                  <c:v>1.3500000000000005</c:v>
                </c:pt>
                <c:pt idx="54">
                  <c:v>1.4000000000000006</c:v>
                </c:pt>
                <c:pt idx="55">
                  <c:v>1.4500000000000006</c:v>
                </c:pt>
                <c:pt idx="56">
                  <c:v>1.5000000000000007</c:v>
                </c:pt>
                <c:pt idx="57">
                  <c:v>1.5500000000000007</c:v>
                </c:pt>
                <c:pt idx="58">
                  <c:v>1.6000000000000008</c:v>
                </c:pt>
                <c:pt idx="59">
                  <c:v>1.6500000000000008</c:v>
                </c:pt>
                <c:pt idx="60">
                  <c:v>1.7</c:v>
                </c:pt>
                <c:pt idx="61">
                  <c:v>1.73</c:v>
                </c:pt>
                <c:pt idx="62">
                  <c:v>1.76</c:v>
                </c:pt>
                <c:pt idx="63">
                  <c:v>1.79</c:v>
                </c:pt>
                <c:pt idx="64">
                  <c:v>1.82</c:v>
                </c:pt>
                <c:pt idx="65">
                  <c:v>1.85</c:v>
                </c:pt>
                <c:pt idx="66">
                  <c:v>1.8800000000000001</c:v>
                </c:pt>
                <c:pt idx="67">
                  <c:v>1.9100000000000001</c:v>
                </c:pt>
                <c:pt idx="68">
                  <c:v>1.9400000000000002</c:v>
                </c:pt>
                <c:pt idx="69">
                  <c:v>1.9700000000000002</c:v>
                </c:pt>
                <c:pt idx="70">
                  <c:v>2</c:v>
                </c:pt>
                <c:pt idx="71">
                  <c:v>2.0299999999999998</c:v>
                </c:pt>
                <c:pt idx="72">
                  <c:v>2.0599999999999996</c:v>
                </c:pt>
                <c:pt idx="73">
                  <c:v>2.0899999999999994</c:v>
                </c:pt>
                <c:pt idx="74">
                  <c:v>2.1199999999999992</c:v>
                </c:pt>
                <c:pt idx="75">
                  <c:v>2.149999999999999</c:v>
                </c:pt>
                <c:pt idx="76">
                  <c:v>2.1799999999999988</c:v>
                </c:pt>
                <c:pt idx="77">
                  <c:v>2.2099999999999986</c:v>
                </c:pt>
                <c:pt idx="78">
                  <c:v>2.2399999999999984</c:v>
                </c:pt>
                <c:pt idx="79">
                  <c:v>2.2699999999999982</c:v>
                </c:pt>
                <c:pt idx="80">
                  <c:v>2.2999999999999998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MostLikely!$C$18:$C$98</c:f>
              <c:numCache>
                <c:formatCode>0.0000</c:formatCode>
                <c:ptCount val="81"/>
                <c:pt idx="0">
                  <c:v>0</c:v>
                </c:pt>
                <c:pt idx="1">
                  <c:v>1.2E-2</c:v>
                </c:pt>
                <c:pt idx="2">
                  <c:v>2.4E-2</c:v>
                </c:pt>
                <c:pt idx="3">
                  <c:v>3.6000000000000004E-2</c:v>
                </c:pt>
                <c:pt idx="4">
                  <c:v>4.8000000000000001E-2</c:v>
                </c:pt>
                <c:pt idx="5">
                  <c:v>0.06</c:v>
                </c:pt>
                <c:pt idx="6">
                  <c:v>7.1999999999999995E-2</c:v>
                </c:pt>
                <c:pt idx="7">
                  <c:v>8.3999999999999991E-2</c:v>
                </c:pt>
                <c:pt idx="8">
                  <c:v>9.5999999999999988E-2</c:v>
                </c:pt>
                <c:pt idx="9">
                  <c:v>0.10799999999999998</c:v>
                </c:pt>
                <c:pt idx="10">
                  <c:v>0.11999999999999998</c:v>
                </c:pt>
                <c:pt idx="11">
                  <c:v>0.13199999999999998</c:v>
                </c:pt>
                <c:pt idx="12">
                  <c:v>0.14399999999999999</c:v>
                </c:pt>
                <c:pt idx="13">
                  <c:v>0.156</c:v>
                </c:pt>
                <c:pt idx="14">
                  <c:v>0.16800000000000001</c:v>
                </c:pt>
                <c:pt idx="15">
                  <c:v>0.18000000000000002</c:v>
                </c:pt>
                <c:pt idx="16">
                  <c:v>0.19200000000000003</c:v>
                </c:pt>
                <c:pt idx="17">
                  <c:v>0.20400000000000004</c:v>
                </c:pt>
                <c:pt idx="18">
                  <c:v>0.21600000000000005</c:v>
                </c:pt>
                <c:pt idx="19">
                  <c:v>0.22800000000000006</c:v>
                </c:pt>
                <c:pt idx="20">
                  <c:v>0.24</c:v>
                </c:pt>
                <c:pt idx="21">
                  <c:v>0.26400000000000001</c:v>
                </c:pt>
                <c:pt idx="22">
                  <c:v>0.28800000000000003</c:v>
                </c:pt>
                <c:pt idx="23">
                  <c:v>0.31200000000000006</c:v>
                </c:pt>
                <c:pt idx="24">
                  <c:v>0.33600000000000008</c:v>
                </c:pt>
                <c:pt idx="25">
                  <c:v>0.3600000000000001</c:v>
                </c:pt>
                <c:pt idx="26">
                  <c:v>0.38400000000000012</c:v>
                </c:pt>
                <c:pt idx="27">
                  <c:v>0.40800000000000014</c:v>
                </c:pt>
                <c:pt idx="28">
                  <c:v>0.43200000000000016</c:v>
                </c:pt>
                <c:pt idx="29">
                  <c:v>0.45600000000000018</c:v>
                </c:pt>
                <c:pt idx="30">
                  <c:v>0.4800000000000002</c:v>
                </c:pt>
                <c:pt idx="31">
                  <c:v>0.50400000000000023</c:v>
                </c:pt>
                <c:pt idx="32">
                  <c:v>0.52800000000000025</c:v>
                </c:pt>
                <c:pt idx="33">
                  <c:v>0.55200000000000027</c:v>
                </c:pt>
                <c:pt idx="34">
                  <c:v>0.57600000000000029</c:v>
                </c:pt>
                <c:pt idx="35">
                  <c:v>0.60000000000000031</c:v>
                </c:pt>
                <c:pt idx="36">
                  <c:v>0.62400000000000033</c:v>
                </c:pt>
                <c:pt idx="37">
                  <c:v>0.64800000000000035</c:v>
                </c:pt>
                <c:pt idx="38">
                  <c:v>0.67200000000000037</c:v>
                </c:pt>
                <c:pt idx="39">
                  <c:v>0.6960000000000004</c:v>
                </c:pt>
                <c:pt idx="40">
                  <c:v>0.72</c:v>
                </c:pt>
                <c:pt idx="41">
                  <c:v>0.754</c:v>
                </c:pt>
                <c:pt idx="42">
                  <c:v>0.78800000000000003</c:v>
                </c:pt>
                <c:pt idx="43">
                  <c:v>0.82200000000000006</c:v>
                </c:pt>
                <c:pt idx="44">
                  <c:v>0.85600000000000009</c:v>
                </c:pt>
                <c:pt idx="45">
                  <c:v>0.89000000000000012</c:v>
                </c:pt>
                <c:pt idx="46">
                  <c:v>0.92400000000000015</c:v>
                </c:pt>
                <c:pt idx="47">
                  <c:v>0.95800000000000018</c:v>
                </c:pt>
                <c:pt idx="48">
                  <c:v>0.99200000000000021</c:v>
                </c:pt>
                <c:pt idx="49">
                  <c:v>1.0260000000000002</c:v>
                </c:pt>
                <c:pt idx="50">
                  <c:v>1.0600000000000003</c:v>
                </c:pt>
                <c:pt idx="51">
                  <c:v>1.0940000000000003</c:v>
                </c:pt>
                <c:pt idx="52">
                  <c:v>1.1280000000000003</c:v>
                </c:pt>
                <c:pt idx="53">
                  <c:v>1.1620000000000004</c:v>
                </c:pt>
                <c:pt idx="54">
                  <c:v>1.1960000000000004</c:v>
                </c:pt>
                <c:pt idx="55">
                  <c:v>1.2300000000000004</c:v>
                </c:pt>
                <c:pt idx="56">
                  <c:v>1.2640000000000005</c:v>
                </c:pt>
                <c:pt idx="57">
                  <c:v>1.2980000000000005</c:v>
                </c:pt>
                <c:pt idx="58">
                  <c:v>1.3320000000000005</c:v>
                </c:pt>
                <c:pt idx="59">
                  <c:v>1.3660000000000005</c:v>
                </c:pt>
                <c:pt idx="60">
                  <c:v>1.4</c:v>
                </c:pt>
                <c:pt idx="61">
                  <c:v>1.4155</c:v>
                </c:pt>
                <c:pt idx="62">
                  <c:v>1.431</c:v>
                </c:pt>
                <c:pt idx="63">
                  <c:v>1.4465000000000001</c:v>
                </c:pt>
                <c:pt idx="64">
                  <c:v>1.4620000000000002</c:v>
                </c:pt>
                <c:pt idx="65">
                  <c:v>1.4775000000000003</c:v>
                </c:pt>
                <c:pt idx="66">
                  <c:v>1.4930000000000003</c:v>
                </c:pt>
                <c:pt idx="67">
                  <c:v>1.5085000000000004</c:v>
                </c:pt>
                <c:pt idx="68">
                  <c:v>1.5240000000000005</c:v>
                </c:pt>
                <c:pt idx="69">
                  <c:v>1.5395000000000005</c:v>
                </c:pt>
                <c:pt idx="70">
                  <c:v>1.5550000000000006</c:v>
                </c:pt>
                <c:pt idx="71">
                  <c:v>1.5705000000000007</c:v>
                </c:pt>
                <c:pt idx="72">
                  <c:v>1.5860000000000007</c:v>
                </c:pt>
                <c:pt idx="73">
                  <c:v>1.6015000000000008</c:v>
                </c:pt>
                <c:pt idx="74">
                  <c:v>1.6170000000000009</c:v>
                </c:pt>
                <c:pt idx="75">
                  <c:v>1.632500000000001</c:v>
                </c:pt>
                <c:pt idx="76">
                  <c:v>1.648000000000001</c:v>
                </c:pt>
                <c:pt idx="77">
                  <c:v>1.6635000000000011</c:v>
                </c:pt>
                <c:pt idx="78">
                  <c:v>1.6790000000000012</c:v>
                </c:pt>
                <c:pt idx="79">
                  <c:v>1.6945000000000012</c:v>
                </c:pt>
                <c:pt idx="80">
                  <c:v>1.71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31776"/>
        <c:axId val="50732352"/>
      </c:scatterChart>
      <c:valAx>
        <c:axId val="5073177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732352"/>
        <c:crosses val="autoZero"/>
        <c:crossBetween val="midCat"/>
      </c:valAx>
      <c:valAx>
        <c:axId val="50732352"/>
        <c:scaling>
          <c:orientation val="minMax"/>
          <c:max val="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50731776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MostLikely!$F$18:$F$98</c:f>
              <c:numCache>
                <c:formatCode>0.0000</c:formatCode>
                <c:ptCount val="81"/>
                <c:pt idx="0">
                  <c:v>0</c:v>
                </c:pt>
                <c:pt idx="1">
                  <c:v>-1.1666666666666665E-2</c:v>
                </c:pt>
                <c:pt idx="2">
                  <c:v>-2.3333333333333331E-2</c:v>
                </c:pt>
                <c:pt idx="3">
                  <c:v>-3.4999999999999996E-2</c:v>
                </c:pt>
                <c:pt idx="4">
                  <c:v>-4.6666666666666662E-2</c:v>
                </c:pt>
                <c:pt idx="5">
                  <c:v>-5.8333333333333327E-2</c:v>
                </c:pt>
                <c:pt idx="6">
                  <c:v>-6.9999999999999993E-2</c:v>
                </c:pt>
                <c:pt idx="7">
                  <c:v>-8.1666666666666665E-2</c:v>
                </c:pt>
                <c:pt idx="8">
                  <c:v>-9.3333333333333324E-2</c:v>
                </c:pt>
                <c:pt idx="9">
                  <c:v>-0.10499999999999998</c:v>
                </c:pt>
                <c:pt idx="10">
                  <c:v>-0.11666666666666664</c:v>
                </c:pt>
                <c:pt idx="11">
                  <c:v>-0.1283333333333333</c:v>
                </c:pt>
                <c:pt idx="12">
                  <c:v>-0.13999999999999996</c:v>
                </c:pt>
                <c:pt idx="13">
                  <c:v>-0.15166666666666662</c:v>
                </c:pt>
                <c:pt idx="14">
                  <c:v>-0.16333333333333327</c:v>
                </c:pt>
                <c:pt idx="15">
                  <c:v>-0.17499999999999993</c:v>
                </c:pt>
                <c:pt idx="16">
                  <c:v>-0.18666666666666659</c:v>
                </c:pt>
                <c:pt idx="17">
                  <c:v>-0.19833333333333325</c:v>
                </c:pt>
                <c:pt idx="18">
                  <c:v>-0.20999999999999991</c:v>
                </c:pt>
                <c:pt idx="19">
                  <c:v>-0.22166666666666657</c:v>
                </c:pt>
                <c:pt idx="20">
                  <c:v>-0.23333333333333331</c:v>
                </c:pt>
                <c:pt idx="21">
                  <c:v>-0.25666666666666665</c:v>
                </c:pt>
                <c:pt idx="22">
                  <c:v>-0.27999999999999997</c:v>
                </c:pt>
                <c:pt idx="23">
                  <c:v>-0.30333333333333329</c:v>
                </c:pt>
                <c:pt idx="24">
                  <c:v>-0.32666666666666661</c:v>
                </c:pt>
                <c:pt idx="25">
                  <c:v>-0.34999999999999992</c:v>
                </c:pt>
                <c:pt idx="26">
                  <c:v>-0.37333333333333324</c:v>
                </c:pt>
                <c:pt idx="27">
                  <c:v>-0.39666666666666656</c:v>
                </c:pt>
                <c:pt idx="28">
                  <c:v>-0.41999999999999987</c:v>
                </c:pt>
                <c:pt idx="29">
                  <c:v>-0.44333333333333319</c:v>
                </c:pt>
                <c:pt idx="30">
                  <c:v>-0.46666666666666651</c:v>
                </c:pt>
                <c:pt idx="31">
                  <c:v>-0.48999999999999982</c:v>
                </c:pt>
                <c:pt idx="32">
                  <c:v>-0.5133333333333332</c:v>
                </c:pt>
                <c:pt idx="33">
                  <c:v>-0.53666666666666651</c:v>
                </c:pt>
                <c:pt idx="34">
                  <c:v>-0.55999999999999983</c:v>
                </c:pt>
                <c:pt idx="35">
                  <c:v>-0.58333333333333315</c:v>
                </c:pt>
                <c:pt idx="36">
                  <c:v>-0.60666666666666647</c:v>
                </c:pt>
                <c:pt idx="37">
                  <c:v>-0.62999999999999978</c:v>
                </c:pt>
                <c:pt idx="38">
                  <c:v>-0.6533333333333331</c:v>
                </c:pt>
                <c:pt idx="39">
                  <c:v>-0.67666666666666642</c:v>
                </c:pt>
                <c:pt idx="40">
                  <c:v>-0.7</c:v>
                </c:pt>
                <c:pt idx="41">
                  <c:v>-0.755</c:v>
                </c:pt>
                <c:pt idx="42">
                  <c:v>-0.81</c:v>
                </c:pt>
                <c:pt idx="43">
                  <c:v>-0.8650000000000001</c:v>
                </c:pt>
                <c:pt idx="44">
                  <c:v>-0.92000000000000015</c:v>
                </c:pt>
                <c:pt idx="45">
                  <c:v>-0.9750000000000002</c:v>
                </c:pt>
                <c:pt idx="46">
                  <c:v>-1.0300000000000002</c:v>
                </c:pt>
                <c:pt idx="47">
                  <c:v>-1.0850000000000002</c:v>
                </c:pt>
                <c:pt idx="48">
                  <c:v>-1.1400000000000001</c:v>
                </c:pt>
                <c:pt idx="49">
                  <c:v>-1.1950000000000001</c:v>
                </c:pt>
                <c:pt idx="50">
                  <c:v>-1.25</c:v>
                </c:pt>
                <c:pt idx="51">
                  <c:v>-1.3049999999999999</c:v>
                </c:pt>
                <c:pt idx="52">
                  <c:v>-1.3599999999999999</c:v>
                </c:pt>
                <c:pt idx="53">
                  <c:v>-1.4149999999999998</c:v>
                </c:pt>
                <c:pt idx="54">
                  <c:v>-1.4699999999999998</c:v>
                </c:pt>
                <c:pt idx="55">
                  <c:v>-1.5249999999999997</c:v>
                </c:pt>
                <c:pt idx="56">
                  <c:v>-1.5799999999999996</c:v>
                </c:pt>
                <c:pt idx="57">
                  <c:v>-1.6349999999999996</c:v>
                </c:pt>
                <c:pt idx="58">
                  <c:v>-1.6899999999999995</c:v>
                </c:pt>
                <c:pt idx="59">
                  <c:v>-1.7449999999999994</c:v>
                </c:pt>
                <c:pt idx="60">
                  <c:v>-1.8</c:v>
                </c:pt>
                <c:pt idx="61">
                  <c:v>-1.835</c:v>
                </c:pt>
                <c:pt idx="62">
                  <c:v>-1.8699999999999999</c:v>
                </c:pt>
                <c:pt idx="63">
                  <c:v>-1.9049999999999998</c:v>
                </c:pt>
                <c:pt idx="64">
                  <c:v>-1.9399999999999997</c:v>
                </c:pt>
                <c:pt idx="65">
                  <c:v>-1.9749999999999996</c:v>
                </c:pt>
                <c:pt idx="66">
                  <c:v>-2.0099999999999998</c:v>
                </c:pt>
                <c:pt idx="67">
                  <c:v>-2.0449999999999999</c:v>
                </c:pt>
                <c:pt idx="68">
                  <c:v>-2.08</c:v>
                </c:pt>
                <c:pt idx="69">
                  <c:v>-2.1150000000000002</c:v>
                </c:pt>
                <c:pt idx="70">
                  <c:v>-2.1500000000000004</c:v>
                </c:pt>
                <c:pt idx="71">
                  <c:v>-2.1850000000000005</c:v>
                </c:pt>
                <c:pt idx="72">
                  <c:v>-2.2200000000000006</c:v>
                </c:pt>
                <c:pt idx="73">
                  <c:v>-2.2550000000000008</c:v>
                </c:pt>
                <c:pt idx="74">
                  <c:v>-2.2900000000000009</c:v>
                </c:pt>
                <c:pt idx="75">
                  <c:v>-2.3250000000000011</c:v>
                </c:pt>
                <c:pt idx="76">
                  <c:v>-2.3600000000000012</c:v>
                </c:pt>
                <c:pt idx="77">
                  <c:v>-2.3950000000000014</c:v>
                </c:pt>
                <c:pt idx="78">
                  <c:v>-2.4300000000000015</c:v>
                </c:pt>
                <c:pt idx="79">
                  <c:v>-2.4650000000000016</c:v>
                </c:pt>
                <c:pt idx="80">
                  <c:v>-2.5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MostLikely!$G$18:$G$98</c:f>
              <c:numCache>
                <c:formatCode>0.0000</c:formatCode>
                <c:ptCount val="81"/>
                <c:pt idx="0">
                  <c:v>0</c:v>
                </c:pt>
                <c:pt idx="1">
                  <c:v>-1.3333333333333332E-2</c:v>
                </c:pt>
                <c:pt idx="2">
                  <c:v>-2.6666666666666665E-2</c:v>
                </c:pt>
                <c:pt idx="3">
                  <c:v>-3.9999999999999994E-2</c:v>
                </c:pt>
                <c:pt idx="4">
                  <c:v>-5.333333333333333E-2</c:v>
                </c:pt>
                <c:pt idx="5">
                  <c:v>-6.6666666666666666E-2</c:v>
                </c:pt>
                <c:pt idx="6">
                  <c:v>-0.08</c:v>
                </c:pt>
                <c:pt idx="7">
                  <c:v>-9.3333333333333338E-2</c:v>
                </c:pt>
                <c:pt idx="8">
                  <c:v>-0.10666666666666667</c:v>
                </c:pt>
                <c:pt idx="9">
                  <c:v>-0.12000000000000001</c:v>
                </c:pt>
                <c:pt idx="10">
                  <c:v>-0.13333333333333333</c:v>
                </c:pt>
                <c:pt idx="11">
                  <c:v>-0.14666666666666667</c:v>
                </c:pt>
                <c:pt idx="12">
                  <c:v>-0.16</c:v>
                </c:pt>
                <c:pt idx="13">
                  <c:v>-0.17333333333333334</c:v>
                </c:pt>
                <c:pt idx="14">
                  <c:v>-0.18666666666666668</c:v>
                </c:pt>
                <c:pt idx="15">
                  <c:v>-0.2</c:v>
                </c:pt>
                <c:pt idx="16">
                  <c:v>-0.21333333333333335</c:v>
                </c:pt>
                <c:pt idx="17">
                  <c:v>-0.22666666666666668</c:v>
                </c:pt>
                <c:pt idx="18">
                  <c:v>-0.24000000000000002</c:v>
                </c:pt>
                <c:pt idx="19">
                  <c:v>-0.25333333333333335</c:v>
                </c:pt>
                <c:pt idx="20">
                  <c:v>-0.26666666666666666</c:v>
                </c:pt>
                <c:pt idx="21">
                  <c:v>-0.29333333333333333</c:v>
                </c:pt>
                <c:pt idx="22">
                  <c:v>-0.32</c:v>
                </c:pt>
                <c:pt idx="23">
                  <c:v>-0.34666666666666668</c:v>
                </c:pt>
                <c:pt idx="24">
                  <c:v>-0.37333333333333335</c:v>
                </c:pt>
                <c:pt idx="25">
                  <c:v>-0.4</c:v>
                </c:pt>
                <c:pt idx="26">
                  <c:v>-0.42666666666666669</c:v>
                </c:pt>
                <c:pt idx="27">
                  <c:v>-0.45333333333333337</c:v>
                </c:pt>
                <c:pt idx="28">
                  <c:v>-0.48000000000000004</c:v>
                </c:pt>
                <c:pt idx="29">
                  <c:v>-0.50666666666666671</c:v>
                </c:pt>
                <c:pt idx="30">
                  <c:v>-0.53333333333333344</c:v>
                </c:pt>
                <c:pt idx="31">
                  <c:v>-0.56000000000000005</c:v>
                </c:pt>
                <c:pt idx="32">
                  <c:v>-0.58666666666666667</c:v>
                </c:pt>
                <c:pt idx="33">
                  <c:v>-0.61333333333333329</c:v>
                </c:pt>
                <c:pt idx="34">
                  <c:v>-0.6399999999999999</c:v>
                </c:pt>
                <c:pt idx="35">
                  <c:v>-0.66666666666666652</c:v>
                </c:pt>
                <c:pt idx="36">
                  <c:v>-0.69333333333333313</c:v>
                </c:pt>
                <c:pt idx="37">
                  <c:v>-0.71999999999999975</c:v>
                </c:pt>
                <c:pt idx="38">
                  <c:v>-0.74666666666666637</c:v>
                </c:pt>
                <c:pt idx="39">
                  <c:v>-0.77333333333333298</c:v>
                </c:pt>
                <c:pt idx="40">
                  <c:v>-0.8</c:v>
                </c:pt>
                <c:pt idx="41">
                  <c:v>-0.82850000000000001</c:v>
                </c:pt>
                <c:pt idx="42">
                  <c:v>-0.85699999999999998</c:v>
                </c:pt>
                <c:pt idx="43">
                  <c:v>-0.88549999999999995</c:v>
                </c:pt>
                <c:pt idx="44">
                  <c:v>-0.91399999999999992</c:v>
                </c:pt>
                <c:pt idx="45">
                  <c:v>-0.94249999999999989</c:v>
                </c:pt>
                <c:pt idx="46">
                  <c:v>-0.97099999999999986</c:v>
                </c:pt>
                <c:pt idx="47">
                  <c:v>-0.99949999999999983</c:v>
                </c:pt>
                <c:pt idx="48">
                  <c:v>-1.0279999999999998</c:v>
                </c:pt>
                <c:pt idx="49">
                  <c:v>-1.0564999999999998</c:v>
                </c:pt>
                <c:pt idx="50">
                  <c:v>-1.0849999999999997</c:v>
                </c:pt>
                <c:pt idx="51">
                  <c:v>-1.1134999999999997</c:v>
                </c:pt>
                <c:pt idx="52">
                  <c:v>-1.1419999999999997</c:v>
                </c:pt>
                <c:pt idx="53">
                  <c:v>-1.1704999999999997</c:v>
                </c:pt>
                <c:pt idx="54">
                  <c:v>-1.1989999999999996</c:v>
                </c:pt>
                <c:pt idx="55">
                  <c:v>-1.2274999999999996</c:v>
                </c:pt>
                <c:pt idx="56">
                  <c:v>-1.2559999999999996</c:v>
                </c:pt>
                <c:pt idx="57">
                  <c:v>-1.2844999999999995</c:v>
                </c:pt>
                <c:pt idx="58">
                  <c:v>-1.3129999999999995</c:v>
                </c:pt>
                <c:pt idx="59">
                  <c:v>-1.3414999999999995</c:v>
                </c:pt>
                <c:pt idx="60">
                  <c:v>-1.37</c:v>
                </c:pt>
                <c:pt idx="61">
                  <c:v>-1.3915000000000002</c:v>
                </c:pt>
                <c:pt idx="62">
                  <c:v>-1.4130000000000003</c:v>
                </c:pt>
                <c:pt idx="63">
                  <c:v>-1.4345000000000003</c:v>
                </c:pt>
                <c:pt idx="64">
                  <c:v>-1.4560000000000004</c:v>
                </c:pt>
                <c:pt idx="65">
                  <c:v>-1.4775000000000005</c:v>
                </c:pt>
                <c:pt idx="66">
                  <c:v>-1.4990000000000006</c:v>
                </c:pt>
                <c:pt idx="67">
                  <c:v>-1.5205000000000006</c:v>
                </c:pt>
                <c:pt idx="68">
                  <c:v>-1.5420000000000007</c:v>
                </c:pt>
                <c:pt idx="69">
                  <c:v>-1.5635000000000008</c:v>
                </c:pt>
                <c:pt idx="70">
                  <c:v>-1.5850000000000009</c:v>
                </c:pt>
                <c:pt idx="71">
                  <c:v>-1.6065000000000009</c:v>
                </c:pt>
                <c:pt idx="72">
                  <c:v>-1.628000000000001</c:v>
                </c:pt>
                <c:pt idx="73">
                  <c:v>-1.6495000000000011</c:v>
                </c:pt>
                <c:pt idx="74">
                  <c:v>-1.6710000000000012</c:v>
                </c:pt>
                <c:pt idx="75">
                  <c:v>-1.6925000000000012</c:v>
                </c:pt>
                <c:pt idx="76">
                  <c:v>-1.7140000000000013</c:v>
                </c:pt>
                <c:pt idx="77">
                  <c:v>-1.7355000000000014</c:v>
                </c:pt>
                <c:pt idx="78">
                  <c:v>-1.7570000000000014</c:v>
                </c:pt>
                <c:pt idx="79">
                  <c:v>-1.7785000000000015</c:v>
                </c:pt>
                <c:pt idx="80">
                  <c:v>-1.8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67552"/>
        <c:axId val="50768128"/>
      </c:scatterChart>
      <c:valAx>
        <c:axId val="5076755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0768128"/>
        <c:crosses val="autoZero"/>
        <c:crossBetween val="midCat"/>
      </c:valAx>
      <c:valAx>
        <c:axId val="507681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076755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MostLikely!$D$5:$D$9</c:f>
              <c:numCache>
                <c:formatCode>0.00</c:formatCode>
                <c:ptCount val="5"/>
                <c:pt idx="0">
                  <c:v>0</c:v>
                </c:pt>
                <c:pt idx="1">
                  <c:v>0.23333333333333331</c:v>
                </c:pt>
                <c:pt idx="2" formatCode="General">
                  <c:v>0.7</c:v>
                </c:pt>
                <c:pt idx="3" formatCode="General">
                  <c:v>1.7</c:v>
                </c:pt>
                <c:pt idx="4" formatCode="General">
                  <c:v>2.2999999999999998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MostLikely!$E$5:$E$9</c:f>
              <c:numCache>
                <c:formatCode>0.00</c:formatCode>
                <c:ptCount val="5"/>
                <c:pt idx="0">
                  <c:v>0</c:v>
                </c:pt>
                <c:pt idx="1">
                  <c:v>0.23333333333333331</c:v>
                </c:pt>
                <c:pt idx="2" formatCode="General">
                  <c:v>0.7</c:v>
                </c:pt>
                <c:pt idx="3" formatCode="General">
                  <c:v>1.4</c:v>
                </c:pt>
                <c:pt idx="4" formatCode="General">
                  <c:v>1.7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70432"/>
        <c:axId val="50771008"/>
      </c:scatterChart>
      <c:valAx>
        <c:axId val="5077043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0771008"/>
        <c:crosses val="autoZero"/>
        <c:crossBetween val="midCat"/>
      </c:valAx>
      <c:valAx>
        <c:axId val="507710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 rainfall change</a:t>
                </a:r>
                <a:r>
                  <a:rPr lang="en-AU" baseline="0"/>
                  <a:t>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077043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MostLikely!$U$17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MostLikely!$U$18:$U$128</c:f>
              <c:numCache>
                <c:formatCode>0.00</c:formatCode>
                <c:ptCount val="111"/>
                <c:pt idx="0">
                  <c:v>1030</c:v>
                </c:pt>
                <c:pt idx="1">
                  <c:v>1030.1201666666666</c:v>
                </c:pt>
                <c:pt idx="2">
                  <c:v>1030.2403333333334</c:v>
                </c:pt>
                <c:pt idx="3">
                  <c:v>1030.3605</c:v>
                </c:pt>
                <c:pt idx="4">
                  <c:v>1030.4806666666666</c:v>
                </c:pt>
                <c:pt idx="5">
                  <c:v>1030.6008333333334</c:v>
                </c:pt>
                <c:pt idx="6">
                  <c:v>1030.721</c:v>
                </c:pt>
                <c:pt idx="7">
                  <c:v>1030.8411666666666</c:v>
                </c:pt>
                <c:pt idx="8">
                  <c:v>1030.9613333333334</c:v>
                </c:pt>
                <c:pt idx="9">
                  <c:v>1031.0815</c:v>
                </c:pt>
                <c:pt idx="10">
                  <c:v>1031.2016666666666</c:v>
                </c:pt>
                <c:pt idx="11">
                  <c:v>1031.3218333333334</c:v>
                </c:pt>
                <c:pt idx="12">
                  <c:v>1031.442</c:v>
                </c:pt>
                <c:pt idx="13">
                  <c:v>1031.5621666666666</c:v>
                </c:pt>
                <c:pt idx="14">
                  <c:v>1031.6823333333334</c:v>
                </c:pt>
                <c:pt idx="15">
                  <c:v>1031.8025</c:v>
                </c:pt>
                <c:pt idx="16">
                  <c:v>1031.9226666666666</c:v>
                </c:pt>
                <c:pt idx="17">
                  <c:v>1032.0428333333334</c:v>
                </c:pt>
                <c:pt idx="18">
                  <c:v>1032.163</c:v>
                </c:pt>
                <c:pt idx="19">
                  <c:v>1032.2831666666666</c:v>
                </c:pt>
                <c:pt idx="20">
                  <c:v>1032.4033333333334</c:v>
                </c:pt>
                <c:pt idx="21">
                  <c:v>1032.6436666666666</c:v>
                </c:pt>
                <c:pt idx="22">
                  <c:v>1032.884</c:v>
                </c:pt>
                <c:pt idx="23">
                  <c:v>1033.1243333333334</c:v>
                </c:pt>
                <c:pt idx="24">
                  <c:v>1033.3646666666666</c:v>
                </c:pt>
                <c:pt idx="25">
                  <c:v>1033.605</c:v>
                </c:pt>
                <c:pt idx="26">
                  <c:v>1033.8453333333334</c:v>
                </c:pt>
                <c:pt idx="27">
                  <c:v>1034.0856666666666</c:v>
                </c:pt>
                <c:pt idx="28">
                  <c:v>1034.326</c:v>
                </c:pt>
                <c:pt idx="29">
                  <c:v>1034.5663333333334</c:v>
                </c:pt>
                <c:pt idx="30">
                  <c:v>1034.8066666666666</c:v>
                </c:pt>
                <c:pt idx="31">
                  <c:v>1035.047</c:v>
                </c:pt>
                <c:pt idx="32">
                  <c:v>1035.2873333333334</c:v>
                </c:pt>
                <c:pt idx="33">
                  <c:v>1035.5276666666666</c:v>
                </c:pt>
                <c:pt idx="34">
                  <c:v>1035.768</c:v>
                </c:pt>
                <c:pt idx="35">
                  <c:v>1036.0083333333334</c:v>
                </c:pt>
                <c:pt idx="36">
                  <c:v>1036.2486666666666</c:v>
                </c:pt>
                <c:pt idx="37">
                  <c:v>1036.489</c:v>
                </c:pt>
                <c:pt idx="38">
                  <c:v>1036.7293333333334</c:v>
                </c:pt>
                <c:pt idx="39">
                  <c:v>1036.9696666666666</c:v>
                </c:pt>
                <c:pt idx="40">
                  <c:v>1037.21</c:v>
                </c:pt>
                <c:pt idx="41">
                  <c:v>1037.7249999999999</c:v>
                </c:pt>
                <c:pt idx="42">
                  <c:v>1038.24</c:v>
                </c:pt>
                <c:pt idx="43">
                  <c:v>1038.7550000000001</c:v>
                </c:pt>
                <c:pt idx="44">
                  <c:v>1039.27</c:v>
                </c:pt>
                <c:pt idx="45">
                  <c:v>1039.7850000000001</c:v>
                </c:pt>
                <c:pt idx="46">
                  <c:v>1040.3</c:v>
                </c:pt>
                <c:pt idx="47">
                  <c:v>1040.8150000000001</c:v>
                </c:pt>
                <c:pt idx="48">
                  <c:v>1041.33</c:v>
                </c:pt>
                <c:pt idx="49">
                  <c:v>1041.845</c:v>
                </c:pt>
                <c:pt idx="50">
                  <c:v>1042.3599999999999</c:v>
                </c:pt>
                <c:pt idx="51">
                  <c:v>1042.875</c:v>
                </c:pt>
                <c:pt idx="52">
                  <c:v>1043.3900000000001</c:v>
                </c:pt>
                <c:pt idx="53">
                  <c:v>1043.905</c:v>
                </c:pt>
                <c:pt idx="54">
                  <c:v>1044.42</c:v>
                </c:pt>
                <c:pt idx="55">
                  <c:v>1044.9349999999999</c:v>
                </c:pt>
                <c:pt idx="56">
                  <c:v>1045.45</c:v>
                </c:pt>
                <c:pt idx="57">
                  <c:v>1045.9649999999999</c:v>
                </c:pt>
                <c:pt idx="58">
                  <c:v>1046.48</c:v>
                </c:pt>
                <c:pt idx="59">
                  <c:v>1046.9950000000001</c:v>
                </c:pt>
                <c:pt idx="60">
                  <c:v>1047.51</c:v>
                </c:pt>
                <c:pt idx="61">
                  <c:v>1047.819</c:v>
                </c:pt>
                <c:pt idx="62">
                  <c:v>1048.1279999999999</c:v>
                </c:pt>
                <c:pt idx="63">
                  <c:v>1048.4369999999999</c:v>
                </c:pt>
                <c:pt idx="64">
                  <c:v>1048.7460000000001</c:v>
                </c:pt>
                <c:pt idx="65">
                  <c:v>1049.0550000000001</c:v>
                </c:pt>
                <c:pt idx="66">
                  <c:v>1049.364</c:v>
                </c:pt>
                <c:pt idx="67">
                  <c:v>1049.673</c:v>
                </c:pt>
                <c:pt idx="68">
                  <c:v>1049.982</c:v>
                </c:pt>
                <c:pt idx="69">
                  <c:v>1050.2909999999999</c:v>
                </c:pt>
                <c:pt idx="70">
                  <c:v>1050.5999999999999</c:v>
                </c:pt>
                <c:pt idx="71">
                  <c:v>1050.9090000000001</c:v>
                </c:pt>
                <c:pt idx="72">
                  <c:v>1051.2180000000001</c:v>
                </c:pt>
                <c:pt idx="73">
                  <c:v>1051.527</c:v>
                </c:pt>
                <c:pt idx="74">
                  <c:v>1051.836</c:v>
                </c:pt>
                <c:pt idx="75">
                  <c:v>1052.145</c:v>
                </c:pt>
                <c:pt idx="76">
                  <c:v>1052.454</c:v>
                </c:pt>
                <c:pt idx="77">
                  <c:v>1052.7629999999999</c:v>
                </c:pt>
                <c:pt idx="78">
                  <c:v>1053.0719999999999</c:v>
                </c:pt>
                <c:pt idx="79">
                  <c:v>1053.3810000000001</c:v>
                </c:pt>
                <c:pt idx="80">
                  <c:v>1053.69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MostLikely!$V$17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MostLikely!$V$18:$V$128</c:f>
              <c:numCache>
                <c:formatCode>0.00</c:formatCode>
                <c:ptCount val="111"/>
                <c:pt idx="0">
                  <c:v>1030</c:v>
                </c:pt>
                <c:pt idx="1">
                  <c:v>1030.1201666666666</c:v>
                </c:pt>
                <c:pt idx="2">
                  <c:v>1030.2403333333334</c:v>
                </c:pt>
                <c:pt idx="3">
                  <c:v>1030.3605</c:v>
                </c:pt>
                <c:pt idx="4">
                  <c:v>1030.4806666666666</c:v>
                </c:pt>
                <c:pt idx="5">
                  <c:v>1030.6008333333334</c:v>
                </c:pt>
                <c:pt idx="6">
                  <c:v>1030.721</c:v>
                </c:pt>
                <c:pt idx="7">
                  <c:v>1030.8411666666666</c:v>
                </c:pt>
                <c:pt idx="8">
                  <c:v>1030.9613333333334</c:v>
                </c:pt>
                <c:pt idx="9">
                  <c:v>1031.0815</c:v>
                </c:pt>
                <c:pt idx="10">
                  <c:v>1031.2016666666666</c:v>
                </c:pt>
                <c:pt idx="11">
                  <c:v>1031.3218333333334</c:v>
                </c:pt>
                <c:pt idx="12">
                  <c:v>1031.442</c:v>
                </c:pt>
                <c:pt idx="13">
                  <c:v>1031.5621666666666</c:v>
                </c:pt>
                <c:pt idx="14">
                  <c:v>1031.6823333333334</c:v>
                </c:pt>
                <c:pt idx="15">
                  <c:v>1031.8025</c:v>
                </c:pt>
                <c:pt idx="16">
                  <c:v>1031.9226666666666</c:v>
                </c:pt>
                <c:pt idx="17">
                  <c:v>1032.0428333333334</c:v>
                </c:pt>
                <c:pt idx="18">
                  <c:v>1032.163</c:v>
                </c:pt>
                <c:pt idx="19">
                  <c:v>1032.2831666666666</c:v>
                </c:pt>
                <c:pt idx="20">
                  <c:v>1032.4033333333334</c:v>
                </c:pt>
                <c:pt idx="21">
                  <c:v>1032.6436666666666</c:v>
                </c:pt>
                <c:pt idx="22">
                  <c:v>1032.884</c:v>
                </c:pt>
                <c:pt idx="23">
                  <c:v>1033.1243333333334</c:v>
                </c:pt>
                <c:pt idx="24">
                  <c:v>1033.3646666666666</c:v>
                </c:pt>
                <c:pt idx="25">
                  <c:v>1033.605</c:v>
                </c:pt>
                <c:pt idx="26">
                  <c:v>1033.8453333333334</c:v>
                </c:pt>
                <c:pt idx="27">
                  <c:v>1034.0856666666666</c:v>
                </c:pt>
                <c:pt idx="28">
                  <c:v>1034.326</c:v>
                </c:pt>
                <c:pt idx="29">
                  <c:v>1034.5663333333334</c:v>
                </c:pt>
                <c:pt idx="30">
                  <c:v>1034.8066666666666</c:v>
                </c:pt>
                <c:pt idx="31">
                  <c:v>1035.047</c:v>
                </c:pt>
                <c:pt idx="32">
                  <c:v>1035.2873333333334</c:v>
                </c:pt>
                <c:pt idx="33">
                  <c:v>1035.5276666666666</c:v>
                </c:pt>
                <c:pt idx="34">
                  <c:v>1035.768</c:v>
                </c:pt>
                <c:pt idx="35">
                  <c:v>1036.0083333333334</c:v>
                </c:pt>
                <c:pt idx="36">
                  <c:v>1036.2486666666666</c:v>
                </c:pt>
                <c:pt idx="37">
                  <c:v>1036.489</c:v>
                </c:pt>
                <c:pt idx="38">
                  <c:v>1036.7293333333334</c:v>
                </c:pt>
                <c:pt idx="39">
                  <c:v>1036.9696666666666</c:v>
                </c:pt>
                <c:pt idx="40">
                  <c:v>1037.21</c:v>
                </c:pt>
                <c:pt idx="41">
                  <c:v>1037.5705</c:v>
                </c:pt>
                <c:pt idx="42">
                  <c:v>1037.931</c:v>
                </c:pt>
                <c:pt idx="43">
                  <c:v>1038.2915</c:v>
                </c:pt>
                <c:pt idx="44">
                  <c:v>1038.652</c:v>
                </c:pt>
                <c:pt idx="45">
                  <c:v>1039.0125</c:v>
                </c:pt>
                <c:pt idx="46">
                  <c:v>1039.373</c:v>
                </c:pt>
                <c:pt idx="47">
                  <c:v>1039.7335</c:v>
                </c:pt>
                <c:pt idx="48">
                  <c:v>1040.0940000000001</c:v>
                </c:pt>
                <c:pt idx="49">
                  <c:v>1040.4545000000001</c:v>
                </c:pt>
                <c:pt idx="50">
                  <c:v>1040.8150000000001</c:v>
                </c:pt>
                <c:pt idx="51">
                  <c:v>1041.1755000000001</c:v>
                </c:pt>
                <c:pt idx="52">
                  <c:v>1041.5360000000001</c:v>
                </c:pt>
                <c:pt idx="53">
                  <c:v>1041.8965000000001</c:v>
                </c:pt>
                <c:pt idx="54">
                  <c:v>1042.2570000000001</c:v>
                </c:pt>
                <c:pt idx="55">
                  <c:v>1042.6175000000001</c:v>
                </c:pt>
                <c:pt idx="56">
                  <c:v>1042.9780000000001</c:v>
                </c:pt>
                <c:pt idx="57">
                  <c:v>1043.3385000000001</c:v>
                </c:pt>
                <c:pt idx="58">
                  <c:v>1043.6990000000001</c:v>
                </c:pt>
                <c:pt idx="59">
                  <c:v>1044.0595000000001</c:v>
                </c:pt>
                <c:pt idx="60">
                  <c:v>1044.42</c:v>
                </c:pt>
                <c:pt idx="61">
                  <c:v>1044.5744999999999</c:v>
                </c:pt>
                <c:pt idx="62">
                  <c:v>1044.729</c:v>
                </c:pt>
                <c:pt idx="63">
                  <c:v>1044.8834999999999</c:v>
                </c:pt>
                <c:pt idx="64">
                  <c:v>1045.038</c:v>
                </c:pt>
                <c:pt idx="65">
                  <c:v>1045.1924999999999</c:v>
                </c:pt>
                <c:pt idx="66">
                  <c:v>1045.347</c:v>
                </c:pt>
                <c:pt idx="67">
                  <c:v>1045.5015000000001</c:v>
                </c:pt>
                <c:pt idx="68">
                  <c:v>1045.6559999999999</c:v>
                </c:pt>
                <c:pt idx="69">
                  <c:v>1045.8105</c:v>
                </c:pt>
                <c:pt idx="70">
                  <c:v>1045.9649999999999</c:v>
                </c:pt>
                <c:pt idx="71">
                  <c:v>1046.1195</c:v>
                </c:pt>
                <c:pt idx="72">
                  <c:v>1046.2739999999999</c:v>
                </c:pt>
                <c:pt idx="73">
                  <c:v>1046.4285</c:v>
                </c:pt>
                <c:pt idx="74">
                  <c:v>1046.5830000000001</c:v>
                </c:pt>
                <c:pt idx="75">
                  <c:v>1046.7375</c:v>
                </c:pt>
                <c:pt idx="76">
                  <c:v>1046.8920000000001</c:v>
                </c:pt>
                <c:pt idx="77">
                  <c:v>1047.0464999999999</c:v>
                </c:pt>
                <c:pt idx="78">
                  <c:v>1047.201</c:v>
                </c:pt>
                <c:pt idx="79">
                  <c:v>1047.3554999999999</c:v>
                </c:pt>
                <c:pt idx="80">
                  <c:v>1047.51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73312"/>
        <c:axId val="51519488"/>
      </c:scatterChart>
      <c:valAx>
        <c:axId val="50773312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1519488"/>
        <c:crosses val="autoZero"/>
        <c:crossBetween val="midCat"/>
      </c:valAx>
      <c:valAx>
        <c:axId val="5151948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</a:t>
                </a:r>
                <a:r>
                  <a:rPr lang="en-AU" baseline="0"/>
                  <a:t> rainfall (mm)</a:t>
                </a:r>
                <a:endParaRPr lang="en-AU"/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50773312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21111111111111111"/>
          <c:y val="9.2208734324876071E-2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MostLikely!$D$18:$D$98</c:f>
              <c:numCache>
                <c:formatCode>0.0000</c:formatCode>
                <c:ptCount val="81"/>
                <c:pt idx="0">
                  <c:v>0</c:v>
                </c:pt>
                <c:pt idx="1">
                  <c:v>1.1666666666666665E-2</c:v>
                </c:pt>
                <c:pt idx="2">
                  <c:v>2.3333333333333331E-2</c:v>
                </c:pt>
                <c:pt idx="3">
                  <c:v>3.4999999999999996E-2</c:v>
                </c:pt>
                <c:pt idx="4">
                  <c:v>4.6666666666666662E-2</c:v>
                </c:pt>
                <c:pt idx="5">
                  <c:v>5.8333333333333327E-2</c:v>
                </c:pt>
                <c:pt idx="6">
                  <c:v>6.9999999999999993E-2</c:v>
                </c:pt>
                <c:pt idx="7">
                  <c:v>8.1666666666666665E-2</c:v>
                </c:pt>
                <c:pt idx="8">
                  <c:v>9.3333333333333324E-2</c:v>
                </c:pt>
                <c:pt idx="9">
                  <c:v>0.10499999999999998</c:v>
                </c:pt>
                <c:pt idx="10">
                  <c:v>0.11666666666666664</c:v>
                </c:pt>
                <c:pt idx="11">
                  <c:v>0.1283333333333333</c:v>
                </c:pt>
                <c:pt idx="12">
                  <c:v>0.13999999999999996</c:v>
                </c:pt>
                <c:pt idx="13">
                  <c:v>0.15166666666666662</c:v>
                </c:pt>
                <c:pt idx="14">
                  <c:v>0.16333333333333327</c:v>
                </c:pt>
                <c:pt idx="15">
                  <c:v>0.17499999999999993</c:v>
                </c:pt>
                <c:pt idx="16">
                  <c:v>0.18666666666666659</c:v>
                </c:pt>
                <c:pt idx="17">
                  <c:v>0.19833333333333325</c:v>
                </c:pt>
                <c:pt idx="18">
                  <c:v>0.20999999999999991</c:v>
                </c:pt>
                <c:pt idx="19">
                  <c:v>0.22166666666666657</c:v>
                </c:pt>
                <c:pt idx="20">
                  <c:v>0.23333333333333331</c:v>
                </c:pt>
                <c:pt idx="21">
                  <c:v>0.25666666666666665</c:v>
                </c:pt>
                <c:pt idx="22">
                  <c:v>0.27999999999999997</c:v>
                </c:pt>
                <c:pt idx="23">
                  <c:v>0.30333333333333329</c:v>
                </c:pt>
                <c:pt idx="24">
                  <c:v>0.32666666666666661</c:v>
                </c:pt>
                <c:pt idx="25">
                  <c:v>0.34999999999999992</c:v>
                </c:pt>
                <c:pt idx="26">
                  <c:v>0.37333333333333324</c:v>
                </c:pt>
                <c:pt idx="27">
                  <c:v>0.39666666666666656</c:v>
                </c:pt>
                <c:pt idx="28">
                  <c:v>0.41999999999999987</c:v>
                </c:pt>
                <c:pt idx="29">
                  <c:v>0.44333333333333319</c:v>
                </c:pt>
                <c:pt idx="30">
                  <c:v>0.46666666666666651</c:v>
                </c:pt>
                <c:pt idx="31">
                  <c:v>0.48999999999999982</c:v>
                </c:pt>
                <c:pt idx="32">
                  <c:v>0.5133333333333332</c:v>
                </c:pt>
                <c:pt idx="33">
                  <c:v>0.53666666666666651</c:v>
                </c:pt>
                <c:pt idx="34">
                  <c:v>0.55999999999999983</c:v>
                </c:pt>
                <c:pt idx="35">
                  <c:v>0.58333333333333315</c:v>
                </c:pt>
                <c:pt idx="36">
                  <c:v>0.60666666666666647</c:v>
                </c:pt>
                <c:pt idx="37">
                  <c:v>0.62999999999999978</c:v>
                </c:pt>
                <c:pt idx="38">
                  <c:v>0.6533333333333331</c:v>
                </c:pt>
                <c:pt idx="39">
                  <c:v>0.67666666666666642</c:v>
                </c:pt>
                <c:pt idx="40">
                  <c:v>0.7</c:v>
                </c:pt>
                <c:pt idx="41">
                  <c:v>0.75</c:v>
                </c:pt>
                <c:pt idx="42">
                  <c:v>0.8</c:v>
                </c:pt>
                <c:pt idx="43">
                  <c:v>0.85000000000000009</c:v>
                </c:pt>
                <c:pt idx="44">
                  <c:v>0.90000000000000013</c:v>
                </c:pt>
                <c:pt idx="45">
                  <c:v>0.95000000000000018</c:v>
                </c:pt>
                <c:pt idx="46">
                  <c:v>1.0000000000000002</c:v>
                </c:pt>
                <c:pt idx="47">
                  <c:v>1.0500000000000003</c:v>
                </c:pt>
                <c:pt idx="48">
                  <c:v>1.1000000000000003</c:v>
                </c:pt>
                <c:pt idx="49">
                  <c:v>1.1500000000000004</c:v>
                </c:pt>
                <c:pt idx="50">
                  <c:v>1.2000000000000004</c:v>
                </c:pt>
                <c:pt idx="51">
                  <c:v>1.2500000000000004</c:v>
                </c:pt>
                <c:pt idx="52">
                  <c:v>1.3000000000000005</c:v>
                </c:pt>
                <c:pt idx="53">
                  <c:v>1.3500000000000005</c:v>
                </c:pt>
                <c:pt idx="54">
                  <c:v>1.4000000000000006</c:v>
                </c:pt>
                <c:pt idx="55">
                  <c:v>1.4500000000000006</c:v>
                </c:pt>
                <c:pt idx="56">
                  <c:v>1.5000000000000007</c:v>
                </c:pt>
                <c:pt idx="57">
                  <c:v>1.5500000000000007</c:v>
                </c:pt>
                <c:pt idx="58">
                  <c:v>1.6000000000000008</c:v>
                </c:pt>
                <c:pt idx="59">
                  <c:v>1.6500000000000008</c:v>
                </c:pt>
                <c:pt idx="60">
                  <c:v>1.7</c:v>
                </c:pt>
                <c:pt idx="61">
                  <c:v>1.73</c:v>
                </c:pt>
                <c:pt idx="62">
                  <c:v>1.76</c:v>
                </c:pt>
                <c:pt idx="63">
                  <c:v>1.79</c:v>
                </c:pt>
                <c:pt idx="64">
                  <c:v>1.82</c:v>
                </c:pt>
                <c:pt idx="65">
                  <c:v>1.85</c:v>
                </c:pt>
                <c:pt idx="66">
                  <c:v>1.8800000000000001</c:v>
                </c:pt>
                <c:pt idx="67">
                  <c:v>1.9100000000000001</c:v>
                </c:pt>
                <c:pt idx="68">
                  <c:v>1.9400000000000002</c:v>
                </c:pt>
                <c:pt idx="69">
                  <c:v>1.9700000000000002</c:v>
                </c:pt>
                <c:pt idx="70">
                  <c:v>2</c:v>
                </c:pt>
                <c:pt idx="71">
                  <c:v>2.0299999999999998</c:v>
                </c:pt>
                <c:pt idx="72">
                  <c:v>2.0599999999999996</c:v>
                </c:pt>
                <c:pt idx="73">
                  <c:v>2.0899999999999994</c:v>
                </c:pt>
                <c:pt idx="74">
                  <c:v>2.1199999999999992</c:v>
                </c:pt>
                <c:pt idx="75">
                  <c:v>2.149999999999999</c:v>
                </c:pt>
                <c:pt idx="76">
                  <c:v>2.1799999999999988</c:v>
                </c:pt>
                <c:pt idx="77">
                  <c:v>2.2099999999999986</c:v>
                </c:pt>
                <c:pt idx="78">
                  <c:v>2.2399999999999984</c:v>
                </c:pt>
                <c:pt idx="79">
                  <c:v>2.2699999999999982</c:v>
                </c:pt>
                <c:pt idx="80">
                  <c:v>2.2999999999999998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MostLikely!$E$18:$E$98</c:f>
              <c:numCache>
                <c:formatCode>0.0000</c:formatCode>
                <c:ptCount val="81"/>
                <c:pt idx="0">
                  <c:v>0</c:v>
                </c:pt>
                <c:pt idx="1">
                  <c:v>1.1666666666666665E-2</c:v>
                </c:pt>
                <c:pt idx="2">
                  <c:v>2.3333333333333331E-2</c:v>
                </c:pt>
                <c:pt idx="3">
                  <c:v>3.4999999999999996E-2</c:v>
                </c:pt>
                <c:pt idx="4">
                  <c:v>4.6666666666666662E-2</c:v>
                </c:pt>
                <c:pt idx="5">
                  <c:v>5.8333333333333327E-2</c:v>
                </c:pt>
                <c:pt idx="6">
                  <c:v>6.9999999999999993E-2</c:v>
                </c:pt>
                <c:pt idx="7">
                  <c:v>8.1666666666666665E-2</c:v>
                </c:pt>
                <c:pt idx="8">
                  <c:v>9.3333333333333324E-2</c:v>
                </c:pt>
                <c:pt idx="9">
                  <c:v>0.10499999999999998</c:v>
                </c:pt>
                <c:pt idx="10">
                  <c:v>0.11666666666666664</c:v>
                </c:pt>
                <c:pt idx="11">
                  <c:v>0.1283333333333333</c:v>
                </c:pt>
                <c:pt idx="12">
                  <c:v>0.13999999999999996</c:v>
                </c:pt>
                <c:pt idx="13">
                  <c:v>0.15166666666666662</c:v>
                </c:pt>
                <c:pt idx="14">
                  <c:v>0.16333333333333327</c:v>
                </c:pt>
                <c:pt idx="15">
                  <c:v>0.17499999999999993</c:v>
                </c:pt>
                <c:pt idx="16">
                  <c:v>0.18666666666666659</c:v>
                </c:pt>
                <c:pt idx="17">
                  <c:v>0.19833333333333325</c:v>
                </c:pt>
                <c:pt idx="18">
                  <c:v>0.20999999999999991</c:v>
                </c:pt>
                <c:pt idx="19">
                  <c:v>0.22166666666666657</c:v>
                </c:pt>
                <c:pt idx="20">
                  <c:v>0.23333333333333331</c:v>
                </c:pt>
                <c:pt idx="21">
                  <c:v>0.25666666666666665</c:v>
                </c:pt>
                <c:pt idx="22">
                  <c:v>0.27999999999999997</c:v>
                </c:pt>
                <c:pt idx="23">
                  <c:v>0.30333333333333329</c:v>
                </c:pt>
                <c:pt idx="24">
                  <c:v>0.32666666666666661</c:v>
                </c:pt>
                <c:pt idx="25">
                  <c:v>0.34999999999999992</c:v>
                </c:pt>
                <c:pt idx="26">
                  <c:v>0.37333333333333324</c:v>
                </c:pt>
                <c:pt idx="27">
                  <c:v>0.39666666666666656</c:v>
                </c:pt>
                <c:pt idx="28">
                  <c:v>0.41999999999999987</c:v>
                </c:pt>
                <c:pt idx="29">
                  <c:v>0.44333333333333319</c:v>
                </c:pt>
                <c:pt idx="30">
                  <c:v>0.46666666666666651</c:v>
                </c:pt>
                <c:pt idx="31">
                  <c:v>0.48999999999999982</c:v>
                </c:pt>
                <c:pt idx="32">
                  <c:v>0.5133333333333332</c:v>
                </c:pt>
                <c:pt idx="33">
                  <c:v>0.53666666666666651</c:v>
                </c:pt>
                <c:pt idx="34">
                  <c:v>0.55999999999999983</c:v>
                </c:pt>
                <c:pt idx="35">
                  <c:v>0.58333333333333315</c:v>
                </c:pt>
                <c:pt idx="36">
                  <c:v>0.60666666666666647</c:v>
                </c:pt>
                <c:pt idx="37">
                  <c:v>0.62999999999999978</c:v>
                </c:pt>
                <c:pt idx="38">
                  <c:v>0.6533333333333331</c:v>
                </c:pt>
                <c:pt idx="39">
                  <c:v>0.67666666666666642</c:v>
                </c:pt>
                <c:pt idx="40">
                  <c:v>0.7</c:v>
                </c:pt>
                <c:pt idx="41">
                  <c:v>0.73499999999999999</c:v>
                </c:pt>
                <c:pt idx="42">
                  <c:v>0.77</c:v>
                </c:pt>
                <c:pt idx="43">
                  <c:v>0.80500000000000005</c:v>
                </c:pt>
                <c:pt idx="44">
                  <c:v>0.84000000000000008</c:v>
                </c:pt>
                <c:pt idx="45">
                  <c:v>0.87500000000000011</c:v>
                </c:pt>
                <c:pt idx="46">
                  <c:v>0.91000000000000014</c:v>
                </c:pt>
                <c:pt idx="47">
                  <c:v>0.94500000000000017</c:v>
                </c:pt>
                <c:pt idx="48">
                  <c:v>0.9800000000000002</c:v>
                </c:pt>
                <c:pt idx="49">
                  <c:v>1.0150000000000001</c:v>
                </c:pt>
                <c:pt idx="50">
                  <c:v>1.05</c:v>
                </c:pt>
                <c:pt idx="51">
                  <c:v>1.085</c:v>
                </c:pt>
                <c:pt idx="52">
                  <c:v>1.1199999999999999</c:v>
                </c:pt>
                <c:pt idx="53">
                  <c:v>1.1549999999999998</c:v>
                </c:pt>
                <c:pt idx="54">
                  <c:v>1.1899999999999997</c:v>
                </c:pt>
                <c:pt idx="55">
                  <c:v>1.2249999999999996</c:v>
                </c:pt>
                <c:pt idx="56">
                  <c:v>1.2599999999999996</c:v>
                </c:pt>
                <c:pt idx="57">
                  <c:v>1.2949999999999995</c:v>
                </c:pt>
                <c:pt idx="58">
                  <c:v>1.3299999999999994</c:v>
                </c:pt>
                <c:pt idx="59">
                  <c:v>1.3649999999999993</c:v>
                </c:pt>
                <c:pt idx="60">
                  <c:v>1.4</c:v>
                </c:pt>
                <c:pt idx="61">
                  <c:v>1.4149999999999998</c:v>
                </c:pt>
                <c:pt idx="62">
                  <c:v>1.4299999999999997</c:v>
                </c:pt>
                <c:pt idx="63">
                  <c:v>1.4449999999999996</c:v>
                </c:pt>
                <c:pt idx="64">
                  <c:v>1.4599999999999995</c:v>
                </c:pt>
                <c:pt idx="65">
                  <c:v>1.4749999999999994</c:v>
                </c:pt>
                <c:pt idx="66">
                  <c:v>1.4899999999999993</c:v>
                </c:pt>
                <c:pt idx="67">
                  <c:v>1.5049999999999992</c:v>
                </c:pt>
                <c:pt idx="68">
                  <c:v>1.5199999999999991</c:v>
                </c:pt>
                <c:pt idx="69">
                  <c:v>1.534999999999999</c:v>
                </c:pt>
                <c:pt idx="70">
                  <c:v>1.5499999999999989</c:v>
                </c:pt>
                <c:pt idx="71">
                  <c:v>1.5649999999999988</c:v>
                </c:pt>
                <c:pt idx="72">
                  <c:v>1.5799999999999987</c:v>
                </c:pt>
                <c:pt idx="73">
                  <c:v>1.5949999999999986</c:v>
                </c:pt>
                <c:pt idx="74">
                  <c:v>1.6099999999999985</c:v>
                </c:pt>
                <c:pt idx="75">
                  <c:v>1.6249999999999984</c:v>
                </c:pt>
                <c:pt idx="76">
                  <c:v>1.6399999999999983</c:v>
                </c:pt>
                <c:pt idx="77">
                  <c:v>1.6549999999999983</c:v>
                </c:pt>
                <c:pt idx="78">
                  <c:v>1.6699999999999982</c:v>
                </c:pt>
                <c:pt idx="79">
                  <c:v>1.6849999999999981</c:v>
                </c:pt>
                <c:pt idx="80">
                  <c:v>1.7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21792"/>
        <c:axId val="51522368"/>
      </c:scatterChart>
      <c:valAx>
        <c:axId val="5152179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1522368"/>
        <c:crosses val="autoZero"/>
        <c:crossBetween val="midCat"/>
      </c:valAx>
      <c:valAx>
        <c:axId val="51522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</a:t>
                </a:r>
                <a:r>
                  <a:rPr lang="en-AU" baseline="0"/>
                  <a:t> rainfall change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152179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MostLikely!$H$5:$H$9</c:f>
              <c:numCache>
                <c:formatCode>0.00</c:formatCode>
                <c:ptCount val="5"/>
                <c:pt idx="0">
                  <c:v>0</c:v>
                </c:pt>
                <c:pt idx="1">
                  <c:v>0.19666666666666666</c:v>
                </c:pt>
                <c:pt idx="2">
                  <c:v>0.59</c:v>
                </c:pt>
                <c:pt idx="3" formatCode="General">
                  <c:v>1.23</c:v>
                </c:pt>
                <c:pt idx="4">
                  <c:v>1.99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MostLikely!$I$5:$I$9</c:f>
              <c:numCache>
                <c:formatCode>0.00</c:formatCode>
                <c:ptCount val="5"/>
                <c:pt idx="0">
                  <c:v>0</c:v>
                </c:pt>
                <c:pt idx="1">
                  <c:v>0.20666666666666667</c:v>
                </c:pt>
                <c:pt idx="2">
                  <c:v>0.62</c:v>
                </c:pt>
                <c:pt idx="3" formatCode="General">
                  <c:v>1.05</c:v>
                </c:pt>
                <c:pt idx="4">
                  <c:v>1.47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24672"/>
        <c:axId val="51525248"/>
      </c:scatterChart>
      <c:valAx>
        <c:axId val="5152467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1525248"/>
        <c:crosses val="autoZero"/>
        <c:crossBetween val="midCat"/>
      </c:valAx>
      <c:valAx>
        <c:axId val="515252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15246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MostLikely!$Y$17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MostLikely!$Y$18:$Y$98</c:f>
              <c:numCache>
                <c:formatCode>0.00</c:formatCode>
                <c:ptCount val="81"/>
                <c:pt idx="0">
                  <c:v>19.3</c:v>
                </c:pt>
                <c:pt idx="1">
                  <c:v>19.309833333333334</c:v>
                </c:pt>
                <c:pt idx="2">
                  <c:v>19.319666666666667</c:v>
                </c:pt>
                <c:pt idx="3">
                  <c:v>19.329499999999999</c:v>
                </c:pt>
                <c:pt idx="4">
                  <c:v>19.339333333333332</c:v>
                </c:pt>
                <c:pt idx="5">
                  <c:v>19.349166666666669</c:v>
                </c:pt>
                <c:pt idx="6">
                  <c:v>19.359000000000002</c:v>
                </c:pt>
                <c:pt idx="7">
                  <c:v>19.368833333333335</c:v>
                </c:pt>
                <c:pt idx="8">
                  <c:v>19.378666666666668</c:v>
                </c:pt>
                <c:pt idx="9">
                  <c:v>19.388500000000001</c:v>
                </c:pt>
                <c:pt idx="10">
                  <c:v>19.398333333333333</c:v>
                </c:pt>
                <c:pt idx="11">
                  <c:v>19.408166666666666</c:v>
                </c:pt>
                <c:pt idx="12">
                  <c:v>19.417999999999999</c:v>
                </c:pt>
                <c:pt idx="13">
                  <c:v>19.427833333333336</c:v>
                </c:pt>
                <c:pt idx="14">
                  <c:v>19.437666666666669</c:v>
                </c:pt>
                <c:pt idx="15">
                  <c:v>19.447500000000002</c:v>
                </c:pt>
                <c:pt idx="16">
                  <c:v>19.457333333333334</c:v>
                </c:pt>
                <c:pt idx="17">
                  <c:v>19.467166666666667</c:v>
                </c:pt>
                <c:pt idx="18">
                  <c:v>19.477</c:v>
                </c:pt>
                <c:pt idx="19">
                  <c:v>19.486833333333333</c:v>
                </c:pt>
                <c:pt idx="20">
                  <c:v>19.496666666666666</c:v>
                </c:pt>
                <c:pt idx="21">
                  <c:v>19.516333333333336</c:v>
                </c:pt>
                <c:pt idx="22">
                  <c:v>19.536000000000001</c:v>
                </c:pt>
                <c:pt idx="23">
                  <c:v>19.555666666666667</c:v>
                </c:pt>
                <c:pt idx="24">
                  <c:v>19.575333333333333</c:v>
                </c:pt>
                <c:pt idx="25">
                  <c:v>19.595000000000002</c:v>
                </c:pt>
                <c:pt idx="26">
                  <c:v>19.614666666666668</c:v>
                </c:pt>
                <c:pt idx="27">
                  <c:v>19.634333333333334</c:v>
                </c:pt>
                <c:pt idx="28">
                  <c:v>19.654</c:v>
                </c:pt>
                <c:pt idx="29">
                  <c:v>19.673666666666666</c:v>
                </c:pt>
                <c:pt idx="30">
                  <c:v>19.693333333333335</c:v>
                </c:pt>
                <c:pt idx="31">
                  <c:v>19.713000000000001</c:v>
                </c:pt>
                <c:pt idx="32">
                  <c:v>19.732666666666667</c:v>
                </c:pt>
                <c:pt idx="33">
                  <c:v>19.752333333333333</c:v>
                </c:pt>
                <c:pt idx="34">
                  <c:v>19.772000000000002</c:v>
                </c:pt>
                <c:pt idx="35">
                  <c:v>19.791666666666668</c:v>
                </c:pt>
                <c:pt idx="36">
                  <c:v>19.811333333333334</c:v>
                </c:pt>
                <c:pt idx="37">
                  <c:v>19.831</c:v>
                </c:pt>
                <c:pt idx="38">
                  <c:v>19.850666666666669</c:v>
                </c:pt>
                <c:pt idx="39">
                  <c:v>19.870333333333335</c:v>
                </c:pt>
                <c:pt idx="40">
                  <c:v>19.89</c:v>
                </c:pt>
                <c:pt idx="41">
                  <c:v>19.922000000000001</c:v>
                </c:pt>
                <c:pt idx="42">
                  <c:v>19.954000000000001</c:v>
                </c:pt>
                <c:pt idx="43">
                  <c:v>19.986000000000001</c:v>
                </c:pt>
                <c:pt idx="44">
                  <c:v>20.018000000000001</c:v>
                </c:pt>
                <c:pt idx="45">
                  <c:v>20.05</c:v>
                </c:pt>
                <c:pt idx="46">
                  <c:v>20.082000000000001</c:v>
                </c:pt>
                <c:pt idx="47">
                  <c:v>20.114000000000001</c:v>
                </c:pt>
                <c:pt idx="48">
                  <c:v>20.146000000000001</c:v>
                </c:pt>
                <c:pt idx="49">
                  <c:v>20.178000000000001</c:v>
                </c:pt>
                <c:pt idx="50">
                  <c:v>20.21</c:v>
                </c:pt>
                <c:pt idx="51">
                  <c:v>20.242000000000001</c:v>
                </c:pt>
                <c:pt idx="52">
                  <c:v>20.274000000000001</c:v>
                </c:pt>
                <c:pt idx="53">
                  <c:v>20.306000000000001</c:v>
                </c:pt>
                <c:pt idx="54">
                  <c:v>20.338000000000001</c:v>
                </c:pt>
                <c:pt idx="55">
                  <c:v>20.37</c:v>
                </c:pt>
                <c:pt idx="56">
                  <c:v>20.402000000000001</c:v>
                </c:pt>
                <c:pt idx="57">
                  <c:v>20.434000000000001</c:v>
                </c:pt>
                <c:pt idx="58">
                  <c:v>20.466000000000001</c:v>
                </c:pt>
                <c:pt idx="59">
                  <c:v>20.498000000000001</c:v>
                </c:pt>
                <c:pt idx="60">
                  <c:v>20.53</c:v>
                </c:pt>
                <c:pt idx="61">
                  <c:v>20.568000000000001</c:v>
                </c:pt>
                <c:pt idx="62">
                  <c:v>20.606000000000002</c:v>
                </c:pt>
                <c:pt idx="63">
                  <c:v>20.644000000000002</c:v>
                </c:pt>
                <c:pt idx="64">
                  <c:v>20.682000000000002</c:v>
                </c:pt>
                <c:pt idx="65">
                  <c:v>20.720000000000002</c:v>
                </c:pt>
                <c:pt idx="66">
                  <c:v>20.758000000000003</c:v>
                </c:pt>
                <c:pt idx="67">
                  <c:v>20.795999999999999</c:v>
                </c:pt>
                <c:pt idx="68">
                  <c:v>20.834</c:v>
                </c:pt>
                <c:pt idx="69">
                  <c:v>20.872</c:v>
                </c:pt>
                <c:pt idx="70">
                  <c:v>20.91</c:v>
                </c:pt>
                <c:pt idx="71">
                  <c:v>20.948</c:v>
                </c:pt>
                <c:pt idx="72">
                  <c:v>20.986000000000001</c:v>
                </c:pt>
                <c:pt idx="73">
                  <c:v>21.024000000000001</c:v>
                </c:pt>
                <c:pt idx="74">
                  <c:v>21.062000000000001</c:v>
                </c:pt>
                <c:pt idx="75">
                  <c:v>21.1</c:v>
                </c:pt>
                <c:pt idx="76">
                  <c:v>21.138000000000002</c:v>
                </c:pt>
                <c:pt idx="77">
                  <c:v>21.176000000000002</c:v>
                </c:pt>
                <c:pt idx="78">
                  <c:v>21.214000000000002</c:v>
                </c:pt>
                <c:pt idx="79">
                  <c:v>21.252000000000002</c:v>
                </c:pt>
                <c:pt idx="80">
                  <c:v>21.29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MostLikely!$Z$17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MostLikely!$Z$18:$Z$98</c:f>
              <c:numCache>
                <c:formatCode>0.00</c:formatCode>
                <c:ptCount val="81"/>
                <c:pt idx="0">
                  <c:v>19.3</c:v>
                </c:pt>
                <c:pt idx="1">
                  <c:v>19.310333333333332</c:v>
                </c:pt>
                <c:pt idx="2">
                  <c:v>19.320666666666668</c:v>
                </c:pt>
                <c:pt idx="3">
                  <c:v>19.331</c:v>
                </c:pt>
                <c:pt idx="4">
                  <c:v>19.341333333333335</c:v>
                </c:pt>
                <c:pt idx="5">
                  <c:v>19.351666666666667</c:v>
                </c:pt>
                <c:pt idx="6">
                  <c:v>19.362000000000002</c:v>
                </c:pt>
                <c:pt idx="7">
                  <c:v>19.372333333333334</c:v>
                </c:pt>
                <c:pt idx="8">
                  <c:v>19.382666666666669</c:v>
                </c:pt>
                <c:pt idx="9">
                  <c:v>19.393000000000001</c:v>
                </c:pt>
                <c:pt idx="10">
                  <c:v>19.403333333333332</c:v>
                </c:pt>
                <c:pt idx="11">
                  <c:v>19.413666666666668</c:v>
                </c:pt>
                <c:pt idx="12">
                  <c:v>19.423999999999999</c:v>
                </c:pt>
                <c:pt idx="13">
                  <c:v>19.434333333333335</c:v>
                </c:pt>
                <c:pt idx="14">
                  <c:v>19.444666666666667</c:v>
                </c:pt>
                <c:pt idx="15">
                  <c:v>19.455000000000002</c:v>
                </c:pt>
                <c:pt idx="16">
                  <c:v>19.465333333333334</c:v>
                </c:pt>
                <c:pt idx="17">
                  <c:v>19.475666666666669</c:v>
                </c:pt>
                <c:pt idx="18">
                  <c:v>19.486000000000001</c:v>
                </c:pt>
                <c:pt idx="19">
                  <c:v>19.496333333333332</c:v>
                </c:pt>
                <c:pt idx="20">
                  <c:v>19.506666666666668</c:v>
                </c:pt>
                <c:pt idx="21">
                  <c:v>19.527333333333335</c:v>
                </c:pt>
                <c:pt idx="22">
                  <c:v>19.548000000000002</c:v>
                </c:pt>
                <c:pt idx="23">
                  <c:v>19.568666666666669</c:v>
                </c:pt>
                <c:pt idx="24">
                  <c:v>19.589333333333332</c:v>
                </c:pt>
                <c:pt idx="25">
                  <c:v>19.61</c:v>
                </c:pt>
                <c:pt idx="26">
                  <c:v>19.630666666666666</c:v>
                </c:pt>
                <c:pt idx="27">
                  <c:v>19.651333333333334</c:v>
                </c:pt>
                <c:pt idx="28">
                  <c:v>19.672000000000001</c:v>
                </c:pt>
                <c:pt idx="29">
                  <c:v>19.692666666666668</c:v>
                </c:pt>
                <c:pt idx="30">
                  <c:v>19.713333333333335</c:v>
                </c:pt>
                <c:pt idx="31">
                  <c:v>19.734000000000002</c:v>
                </c:pt>
                <c:pt idx="32">
                  <c:v>19.754666666666669</c:v>
                </c:pt>
                <c:pt idx="33">
                  <c:v>19.775333333333332</c:v>
                </c:pt>
                <c:pt idx="34">
                  <c:v>19.795999999999999</c:v>
                </c:pt>
                <c:pt idx="35">
                  <c:v>19.816666666666666</c:v>
                </c:pt>
                <c:pt idx="36">
                  <c:v>19.837333333333333</c:v>
                </c:pt>
                <c:pt idx="37">
                  <c:v>19.858000000000001</c:v>
                </c:pt>
                <c:pt idx="38">
                  <c:v>19.878666666666668</c:v>
                </c:pt>
                <c:pt idx="39">
                  <c:v>19.899333333333335</c:v>
                </c:pt>
                <c:pt idx="40">
                  <c:v>19.920000000000002</c:v>
                </c:pt>
                <c:pt idx="41">
                  <c:v>19.941500000000001</c:v>
                </c:pt>
                <c:pt idx="42">
                  <c:v>19.963000000000001</c:v>
                </c:pt>
                <c:pt idx="43">
                  <c:v>19.984500000000001</c:v>
                </c:pt>
                <c:pt idx="44">
                  <c:v>20.006</c:v>
                </c:pt>
                <c:pt idx="45">
                  <c:v>20.0275</c:v>
                </c:pt>
                <c:pt idx="46">
                  <c:v>20.048999999999999</c:v>
                </c:pt>
                <c:pt idx="47">
                  <c:v>20.070499999999999</c:v>
                </c:pt>
                <c:pt idx="48">
                  <c:v>20.091999999999999</c:v>
                </c:pt>
                <c:pt idx="49">
                  <c:v>20.113500000000002</c:v>
                </c:pt>
                <c:pt idx="50">
                  <c:v>20.135000000000002</c:v>
                </c:pt>
                <c:pt idx="51">
                  <c:v>20.156500000000001</c:v>
                </c:pt>
                <c:pt idx="52">
                  <c:v>20.178000000000001</c:v>
                </c:pt>
                <c:pt idx="53">
                  <c:v>20.1995</c:v>
                </c:pt>
                <c:pt idx="54">
                  <c:v>20.221</c:v>
                </c:pt>
                <c:pt idx="55">
                  <c:v>20.2425</c:v>
                </c:pt>
                <c:pt idx="56">
                  <c:v>20.263999999999999</c:v>
                </c:pt>
                <c:pt idx="57">
                  <c:v>20.285499999999999</c:v>
                </c:pt>
                <c:pt idx="58">
                  <c:v>20.306999999999999</c:v>
                </c:pt>
                <c:pt idx="59">
                  <c:v>20.328500000000002</c:v>
                </c:pt>
                <c:pt idx="60">
                  <c:v>20.350000000000001</c:v>
                </c:pt>
                <c:pt idx="61">
                  <c:v>20.371000000000002</c:v>
                </c:pt>
                <c:pt idx="62">
                  <c:v>20.391999999999999</c:v>
                </c:pt>
                <c:pt idx="63">
                  <c:v>20.413</c:v>
                </c:pt>
                <c:pt idx="64">
                  <c:v>20.434000000000001</c:v>
                </c:pt>
                <c:pt idx="65">
                  <c:v>20.455000000000002</c:v>
                </c:pt>
                <c:pt idx="66">
                  <c:v>20.475999999999999</c:v>
                </c:pt>
                <c:pt idx="67">
                  <c:v>20.497</c:v>
                </c:pt>
                <c:pt idx="68">
                  <c:v>20.518000000000001</c:v>
                </c:pt>
                <c:pt idx="69">
                  <c:v>20.539000000000001</c:v>
                </c:pt>
                <c:pt idx="70">
                  <c:v>20.56</c:v>
                </c:pt>
                <c:pt idx="71">
                  <c:v>20.581</c:v>
                </c:pt>
                <c:pt idx="72">
                  <c:v>20.602</c:v>
                </c:pt>
                <c:pt idx="73">
                  <c:v>20.623000000000001</c:v>
                </c:pt>
                <c:pt idx="74">
                  <c:v>20.643999999999998</c:v>
                </c:pt>
                <c:pt idx="75">
                  <c:v>20.664999999999999</c:v>
                </c:pt>
                <c:pt idx="76">
                  <c:v>20.686</c:v>
                </c:pt>
                <c:pt idx="77">
                  <c:v>20.707000000000001</c:v>
                </c:pt>
                <c:pt idx="78">
                  <c:v>20.727999999999998</c:v>
                </c:pt>
                <c:pt idx="79">
                  <c:v>20.748999999999999</c:v>
                </c:pt>
                <c:pt idx="80">
                  <c:v>20.77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60448"/>
        <c:axId val="51561024"/>
      </c:scatterChart>
      <c:valAx>
        <c:axId val="51560448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1561024"/>
        <c:crosses val="autoZero"/>
        <c:crossBetween val="midCat"/>
      </c:valAx>
      <c:valAx>
        <c:axId val="5156102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1560448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MostLikely!$H$18:$H$98</c:f>
              <c:numCache>
                <c:formatCode>0.0000</c:formatCode>
                <c:ptCount val="81"/>
                <c:pt idx="0">
                  <c:v>0</c:v>
                </c:pt>
                <c:pt idx="1">
                  <c:v>9.8333333333333328E-3</c:v>
                </c:pt>
                <c:pt idx="2">
                  <c:v>1.9666666666666666E-2</c:v>
                </c:pt>
                <c:pt idx="3">
                  <c:v>2.9499999999999998E-2</c:v>
                </c:pt>
                <c:pt idx="4">
                  <c:v>3.9333333333333331E-2</c:v>
                </c:pt>
                <c:pt idx="5">
                  <c:v>4.9166666666666664E-2</c:v>
                </c:pt>
                <c:pt idx="6">
                  <c:v>5.8999999999999997E-2</c:v>
                </c:pt>
                <c:pt idx="7">
                  <c:v>6.883333333333333E-2</c:v>
                </c:pt>
                <c:pt idx="8">
                  <c:v>7.8666666666666663E-2</c:v>
                </c:pt>
                <c:pt idx="9">
                  <c:v>8.8499999999999995E-2</c:v>
                </c:pt>
                <c:pt idx="10">
                  <c:v>9.8333333333333328E-2</c:v>
                </c:pt>
                <c:pt idx="11">
                  <c:v>0.10816666666666666</c:v>
                </c:pt>
                <c:pt idx="12">
                  <c:v>0.11799999999999999</c:v>
                </c:pt>
                <c:pt idx="13">
                  <c:v>0.12783333333333333</c:v>
                </c:pt>
                <c:pt idx="14">
                  <c:v>0.13766666666666666</c:v>
                </c:pt>
                <c:pt idx="15">
                  <c:v>0.14749999999999999</c:v>
                </c:pt>
                <c:pt idx="16">
                  <c:v>0.15733333333333333</c:v>
                </c:pt>
                <c:pt idx="17">
                  <c:v>0.16716666666666666</c:v>
                </c:pt>
                <c:pt idx="18">
                  <c:v>0.17699999999999999</c:v>
                </c:pt>
                <c:pt idx="19">
                  <c:v>0.18683333333333332</c:v>
                </c:pt>
                <c:pt idx="20">
                  <c:v>0.19666666666666666</c:v>
                </c:pt>
                <c:pt idx="21">
                  <c:v>0.21633333333333332</c:v>
                </c:pt>
                <c:pt idx="22">
                  <c:v>0.23599999999999999</c:v>
                </c:pt>
                <c:pt idx="23">
                  <c:v>0.25566666666666665</c:v>
                </c:pt>
                <c:pt idx="24">
                  <c:v>0.27533333333333332</c:v>
                </c:pt>
                <c:pt idx="25">
                  <c:v>0.29499999999999998</c:v>
                </c:pt>
                <c:pt idx="26">
                  <c:v>0.31466666666666665</c:v>
                </c:pt>
                <c:pt idx="27">
                  <c:v>0.33433333333333332</c:v>
                </c:pt>
                <c:pt idx="28">
                  <c:v>0.35399999999999998</c:v>
                </c:pt>
                <c:pt idx="29">
                  <c:v>0.37366666666666665</c:v>
                </c:pt>
                <c:pt idx="30">
                  <c:v>0.39333333333333331</c:v>
                </c:pt>
                <c:pt idx="31">
                  <c:v>0.41299999999999998</c:v>
                </c:pt>
                <c:pt idx="32">
                  <c:v>0.43266666666666664</c:v>
                </c:pt>
                <c:pt idx="33">
                  <c:v>0.45233333333333331</c:v>
                </c:pt>
                <c:pt idx="34">
                  <c:v>0.47199999999999998</c:v>
                </c:pt>
                <c:pt idx="35">
                  <c:v>0.49166666666666664</c:v>
                </c:pt>
                <c:pt idx="36">
                  <c:v>0.51133333333333331</c:v>
                </c:pt>
                <c:pt idx="37">
                  <c:v>0.53099999999999992</c:v>
                </c:pt>
                <c:pt idx="38">
                  <c:v>0.55066666666666664</c:v>
                </c:pt>
                <c:pt idx="39">
                  <c:v>0.57033333333333336</c:v>
                </c:pt>
                <c:pt idx="40">
                  <c:v>0.59</c:v>
                </c:pt>
                <c:pt idx="41">
                  <c:v>0.622</c:v>
                </c:pt>
                <c:pt idx="42">
                  <c:v>0.65400000000000003</c:v>
                </c:pt>
                <c:pt idx="43">
                  <c:v>0.68600000000000005</c:v>
                </c:pt>
                <c:pt idx="44">
                  <c:v>0.71800000000000008</c:v>
                </c:pt>
                <c:pt idx="45">
                  <c:v>0.75000000000000011</c:v>
                </c:pt>
                <c:pt idx="46">
                  <c:v>0.78200000000000014</c:v>
                </c:pt>
                <c:pt idx="47">
                  <c:v>0.81400000000000017</c:v>
                </c:pt>
                <c:pt idx="48">
                  <c:v>0.8460000000000002</c:v>
                </c:pt>
                <c:pt idx="49">
                  <c:v>0.87800000000000022</c:v>
                </c:pt>
                <c:pt idx="50">
                  <c:v>0.91000000000000025</c:v>
                </c:pt>
                <c:pt idx="51">
                  <c:v>0.94200000000000028</c:v>
                </c:pt>
                <c:pt idx="52">
                  <c:v>0.97400000000000031</c:v>
                </c:pt>
                <c:pt idx="53">
                  <c:v>1.0060000000000002</c:v>
                </c:pt>
                <c:pt idx="54">
                  <c:v>1.0380000000000003</c:v>
                </c:pt>
                <c:pt idx="55">
                  <c:v>1.0700000000000003</c:v>
                </c:pt>
                <c:pt idx="56">
                  <c:v>1.1020000000000003</c:v>
                </c:pt>
                <c:pt idx="57">
                  <c:v>1.1340000000000003</c:v>
                </c:pt>
                <c:pt idx="58">
                  <c:v>1.1660000000000004</c:v>
                </c:pt>
                <c:pt idx="59">
                  <c:v>1.1980000000000004</c:v>
                </c:pt>
                <c:pt idx="60">
                  <c:v>1.23</c:v>
                </c:pt>
                <c:pt idx="61">
                  <c:v>1.268</c:v>
                </c:pt>
                <c:pt idx="62">
                  <c:v>1.306</c:v>
                </c:pt>
                <c:pt idx="63">
                  <c:v>1.3440000000000001</c:v>
                </c:pt>
                <c:pt idx="64">
                  <c:v>1.3820000000000001</c:v>
                </c:pt>
                <c:pt idx="65">
                  <c:v>1.4200000000000002</c:v>
                </c:pt>
                <c:pt idx="66">
                  <c:v>1.4580000000000002</c:v>
                </c:pt>
                <c:pt idx="67">
                  <c:v>1.4960000000000002</c:v>
                </c:pt>
                <c:pt idx="68">
                  <c:v>1.5340000000000003</c:v>
                </c:pt>
                <c:pt idx="69">
                  <c:v>1.5720000000000003</c:v>
                </c:pt>
                <c:pt idx="70">
                  <c:v>1.6100000000000003</c:v>
                </c:pt>
                <c:pt idx="71">
                  <c:v>1.6480000000000004</c:v>
                </c:pt>
                <c:pt idx="72">
                  <c:v>1.6860000000000004</c:v>
                </c:pt>
                <c:pt idx="73">
                  <c:v>1.7240000000000004</c:v>
                </c:pt>
                <c:pt idx="74">
                  <c:v>1.7620000000000005</c:v>
                </c:pt>
                <c:pt idx="75">
                  <c:v>1.8000000000000005</c:v>
                </c:pt>
                <c:pt idx="76">
                  <c:v>1.8380000000000005</c:v>
                </c:pt>
                <c:pt idx="77">
                  <c:v>1.8760000000000006</c:v>
                </c:pt>
                <c:pt idx="78">
                  <c:v>1.9140000000000006</c:v>
                </c:pt>
                <c:pt idx="79">
                  <c:v>1.9520000000000006</c:v>
                </c:pt>
                <c:pt idx="80">
                  <c:v>1.99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MostLikely!$I$18:$I$98</c:f>
              <c:numCache>
                <c:formatCode>0.0000</c:formatCode>
                <c:ptCount val="81"/>
                <c:pt idx="0">
                  <c:v>0</c:v>
                </c:pt>
                <c:pt idx="1">
                  <c:v>1.0333333333333333E-2</c:v>
                </c:pt>
                <c:pt idx="2">
                  <c:v>2.0666666666666667E-2</c:v>
                </c:pt>
                <c:pt idx="3">
                  <c:v>3.1E-2</c:v>
                </c:pt>
                <c:pt idx="4">
                  <c:v>4.1333333333333333E-2</c:v>
                </c:pt>
                <c:pt idx="5">
                  <c:v>5.1666666666666666E-2</c:v>
                </c:pt>
                <c:pt idx="6">
                  <c:v>6.2E-2</c:v>
                </c:pt>
                <c:pt idx="7">
                  <c:v>7.2333333333333333E-2</c:v>
                </c:pt>
                <c:pt idx="8">
                  <c:v>8.2666666666666666E-2</c:v>
                </c:pt>
                <c:pt idx="9">
                  <c:v>9.2999999999999999E-2</c:v>
                </c:pt>
                <c:pt idx="10">
                  <c:v>0.10333333333333333</c:v>
                </c:pt>
                <c:pt idx="11">
                  <c:v>0.11366666666666667</c:v>
                </c:pt>
                <c:pt idx="12">
                  <c:v>0.124</c:v>
                </c:pt>
                <c:pt idx="13">
                  <c:v>0.13433333333333333</c:v>
                </c:pt>
                <c:pt idx="14">
                  <c:v>0.14466666666666667</c:v>
                </c:pt>
                <c:pt idx="15">
                  <c:v>0.155</c:v>
                </c:pt>
                <c:pt idx="16">
                  <c:v>0.16533333333333333</c:v>
                </c:pt>
                <c:pt idx="17">
                  <c:v>0.17566666666666667</c:v>
                </c:pt>
                <c:pt idx="18">
                  <c:v>0.186</c:v>
                </c:pt>
                <c:pt idx="19">
                  <c:v>0.19633333333333333</c:v>
                </c:pt>
                <c:pt idx="20">
                  <c:v>0.20666666666666667</c:v>
                </c:pt>
                <c:pt idx="21">
                  <c:v>0.22733333333333333</c:v>
                </c:pt>
                <c:pt idx="22">
                  <c:v>0.248</c:v>
                </c:pt>
                <c:pt idx="23">
                  <c:v>0.26866666666666666</c:v>
                </c:pt>
                <c:pt idx="24">
                  <c:v>0.28933333333333333</c:v>
                </c:pt>
                <c:pt idx="25">
                  <c:v>0.31</c:v>
                </c:pt>
                <c:pt idx="26">
                  <c:v>0.33066666666666666</c:v>
                </c:pt>
                <c:pt idx="27">
                  <c:v>0.35133333333333333</c:v>
                </c:pt>
                <c:pt idx="28">
                  <c:v>0.372</c:v>
                </c:pt>
                <c:pt idx="29">
                  <c:v>0.39266666666666666</c:v>
                </c:pt>
                <c:pt idx="30">
                  <c:v>0.41333333333333333</c:v>
                </c:pt>
                <c:pt idx="31">
                  <c:v>0.434</c:v>
                </c:pt>
                <c:pt idx="32">
                  <c:v>0.45466666666666666</c:v>
                </c:pt>
                <c:pt idx="33">
                  <c:v>0.47533333333333333</c:v>
                </c:pt>
                <c:pt idx="34">
                  <c:v>0.496</c:v>
                </c:pt>
                <c:pt idx="35">
                  <c:v>0.51666666666666661</c:v>
                </c:pt>
                <c:pt idx="36">
                  <c:v>0.53733333333333322</c:v>
                </c:pt>
                <c:pt idx="37">
                  <c:v>0.55799999999999983</c:v>
                </c:pt>
                <c:pt idx="38">
                  <c:v>0.57866666666666644</c:v>
                </c:pt>
                <c:pt idx="39">
                  <c:v>0.59933333333333305</c:v>
                </c:pt>
                <c:pt idx="40">
                  <c:v>0.62</c:v>
                </c:pt>
                <c:pt idx="41">
                  <c:v>0.64149999999999996</c:v>
                </c:pt>
                <c:pt idx="42">
                  <c:v>0.66299999999999992</c:v>
                </c:pt>
                <c:pt idx="43">
                  <c:v>0.68449999999999989</c:v>
                </c:pt>
                <c:pt idx="44">
                  <c:v>0.70599999999999985</c:v>
                </c:pt>
                <c:pt idx="45">
                  <c:v>0.72749999999999981</c:v>
                </c:pt>
                <c:pt idx="46">
                  <c:v>0.74899999999999978</c:v>
                </c:pt>
                <c:pt idx="47">
                  <c:v>0.77049999999999974</c:v>
                </c:pt>
                <c:pt idx="48">
                  <c:v>0.7919999999999997</c:v>
                </c:pt>
                <c:pt idx="49">
                  <c:v>0.81349999999999967</c:v>
                </c:pt>
                <c:pt idx="50">
                  <c:v>0.83499999999999963</c:v>
                </c:pt>
                <c:pt idx="51">
                  <c:v>0.85649999999999959</c:v>
                </c:pt>
                <c:pt idx="52">
                  <c:v>0.87799999999999956</c:v>
                </c:pt>
                <c:pt idx="53">
                  <c:v>0.89949999999999952</c:v>
                </c:pt>
                <c:pt idx="54">
                  <c:v>0.92099999999999949</c:v>
                </c:pt>
                <c:pt idx="55">
                  <c:v>0.94249999999999945</c:v>
                </c:pt>
                <c:pt idx="56">
                  <c:v>0.96399999999999941</c:v>
                </c:pt>
                <c:pt idx="57">
                  <c:v>0.98549999999999938</c:v>
                </c:pt>
                <c:pt idx="58">
                  <c:v>1.0069999999999995</c:v>
                </c:pt>
                <c:pt idx="59">
                  <c:v>1.0284999999999995</c:v>
                </c:pt>
                <c:pt idx="60">
                  <c:v>1.05</c:v>
                </c:pt>
                <c:pt idx="61">
                  <c:v>1.071</c:v>
                </c:pt>
                <c:pt idx="62">
                  <c:v>1.0919999999999999</c:v>
                </c:pt>
                <c:pt idx="63">
                  <c:v>1.1129999999999998</c:v>
                </c:pt>
                <c:pt idx="64">
                  <c:v>1.1339999999999997</c:v>
                </c:pt>
                <c:pt idx="65">
                  <c:v>1.1549999999999996</c:v>
                </c:pt>
                <c:pt idx="66">
                  <c:v>1.1759999999999995</c:v>
                </c:pt>
                <c:pt idx="67">
                  <c:v>1.1969999999999994</c:v>
                </c:pt>
                <c:pt idx="68">
                  <c:v>1.2179999999999993</c:v>
                </c:pt>
                <c:pt idx="69">
                  <c:v>1.2389999999999992</c:v>
                </c:pt>
                <c:pt idx="70">
                  <c:v>1.2599999999999991</c:v>
                </c:pt>
                <c:pt idx="71">
                  <c:v>1.280999999999999</c:v>
                </c:pt>
                <c:pt idx="72">
                  <c:v>1.3019999999999989</c:v>
                </c:pt>
                <c:pt idx="73">
                  <c:v>1.3229999999999988</c:v>
                </c:pt>
                <c:pt idx="74">
                  <c:v>1.3439999999999988</c:v>
                </c:pt>
                <c:pt idx="75">
                  <c:v>1.3649999999999987</c:v>
                </c:pt>
                <c:pt idx="76">
                  <c:v>1.3859999999999986</c:v>
                </c:pt>
                <c:pt idx="77">
                  <c:v>1.4069999999999985</c:v>
                </c:pt>
                <c:pt idx="78">
                  <c:v>1.4279999999999984</c:v>
                </c:pt>
                <c:pt idx="79">
                  <c:v>1.4489999999999983</c:v>
                </c:pt>
                <c:pt idx="80">
                  <c:v>1.47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63328"/>
        <c:axId val="51563904"/>
      </c:scatterChart>
      <c:valAx>
        <c:axId val="5156332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1563904"/>
        <c:crosses val="autoZero"/>
        <c:crossBetween val="midCat"/>
      </c:valAx>
      <c:valAx>
        <c:axId val="51563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15633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MostLikely!$J$5:$J$9</c:f>
              <c:numCache>
                <c:formatCode>0.00</c:formatCode>
                <c:ptCount val="5"/>
              </c:numCache>
            </c:numRef>
          </c:yVal>
          <c:smooth val="1"/>
        </c:ser>
        <c:ser>
          <c:idx val="1"/>
          <c:order val="1"/>
          <c:tx>
            <c:strRef>
              <c:f>MostLikely!$K$4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MostLikely!$K$5:$K$9</c:f>
              <c:numCache>
                <c:formatCode>0.00</c:formatCode>
                <c:ptCount val="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66208"/>
        <c:axId val="51566784"/>
      </c:scatterChart>
      <c:valAx>
        <c:axId val="5156620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1566784"/>
        <c:crosses val="autoZero"/>
        <c:crossBetween val="midCat"/>
      </c:valAx>
      <c:valAx>
        <c:axId val="515667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15662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MostLikely!$AA$17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MostLikely!$AA$18:$AA$98</c:f>
              <c:numCache>
                <c:formatCode>0.00</c:formatCode>
                <c:ptCount val="81"/>
              </c:numCache>
            </c:numRef>
          </c:yVal>
          <c:smooth val="1"/>
        </c:ser>
        <c:ser>
          <c:idx val="1"/>
          <c:order val="1"/>
          <c:tx>
            <c:strRef>
              <c:f>MostLikely!$AB$17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MostLikely!$AB$18:$AB$98</c:f>
              <c:numCache>
                <c:formatCode>0.00</c:formatCode>
                <c:ptCount val="8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65824"/>
        <c:axId val="51766400"/>
      </c:scatterChart>
      <c:valAx>
        <c:axId val="51765824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1766400"/>
        <c:crosses val="autoZero"/>
        <c:crossBetween val="midCat"/>
      </c:valAx>
      <c:valAx>
        <c:axId val="5176640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1765824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MostLikely!$J$18:$J$98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MostLikely!$K$18:$K$98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68704"/>
        <c:axId val="51769280"/>
      </c:scatterChart>
      <c:valAx>
        <c:axId val="5176870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1769280"/>
        <c:crosses val="autoZero"/>
        <c:crossBetween val="midCat"/>
      </c:valAx>
      <c:valAx>
        <c:axId val="517692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17687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MostLikely!$L$5:$L$9</c:f>
              <c:numCache>
                <c:formatCode>0.00</c:formatCode>
                <c:ptCount val="5"/>
                <c:pt idx="0">
                  <c:v>0</c:v>
                </c:pt>
                <c:pt idx="1">
                  <c:v>0.19781283333333258</c:v>
                </c:pt>
                <c:pt idx="2">
                  <c:v>0.59343849999999776</c:v>
                </c:pt>
                <c:pt idx="3">
                  <c:v>1.2327420999999994</c:v>
                </c:pt>
                <c:pt idx="4">
                  <c:v>1.9907688999999991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MostLikely!$M$5:$M$9</c:f>
              <c:numCache>
                <c:formatCode>0.00</c:formatCode>
                <c:ptCount val="5"/>
                <c:pt idx="0">
                  <c:v>0</c:v>
                </c:pt>
                <c:pt idx="1">
                  <c:v>0.20882103333333291</c:v>
                </c:pt>
                <c:pt idx="2">
                  <c:v>0.62646309999999872</c:v>
                </c:pt>
                <c:pt idx="3">
                  <c:v>1.0540587999999964</c:v>
                </c:pt>
                <c:pt idx="4">
                  <c:v>1.4705744000000003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72160"/>
        <c:axId val="51772736"/>
      </c:scatterChart>
      <c:valAx>
        <c:axId val="51772160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1772736"/>
        <c:crosses val="autoZero"/>
        <c:crossBetween val="midCat"/>
      </c:valAx>
      <c:valAx>
        <c:axId val="51772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17721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MostLikely!$AC$17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MostLikely!$AC$18:$AC$98</c:f>
              <c:numCache>
                <c:formatCode>0.00</c:formatCode>
                <c:ptCount val="81"/>
                <c:pt idx="0">
                  <c:v>21.5</c:v>
                </c:pt>
                <c:pt idx="1">
                  <c:v>21.509890641666665</c:v>
                </c:pt>
                <c:pt idx="2">
                  <c:v>21.519781283333334</c:v>
                </c:pt>
                <c:pt idx="3">
                  <c:v>21.529671924999999</c:v>
                </c:pt>
                <c:pt idx="4">
                  <c:v>21.539562566666667</c:v>
                </c:pt>
                <c:pt idx="5">
                  <c:v>21.549453208333333</c:v>
                </c:pt>
                <c:pt idx="6">
                  <c:v>21.559343850000001</c:v>
                </c:pt>
                <c:pt idx="7">
                  <c:v>21.569234491666666</c:v>
                </c:pt>
                <c:pt idx="8">
                  <c:v>21.579125133333331</c:v>
                </c:pt>
                <c:pt idx="9">
                  <c:v>21.589015775</c:v>
                </c:pt>
                <c:pt idx="10">
                  <c:v>21.598906416666665</c:v>
                </c:pt>
                <c:pt idx="11">
                  <c:v>21.608797058333334</c:v>
                </c:pt>
                <c:pt idx="12">
                  <c:v>21.618687699999999</c:v>
                </c:pt>
                <c:pt idx="13">
                  <c:v>21.628578341666667</c:v>
                </c:pt>
                <c:pt idx="14">
                  <c:v>21.638468983333333</c:v>
                </c:pt>
                <c:pt idx="15">
                  <c:v>21.648359624999998</c:v>
                </c:pt>
                <c:pt idx="16">
                  <c:v>21.658250266666666</c:v>
                </c:pt>
                <c:pt idx="17">
                  <c:v>21.668140908333331</c:v>
                </c:pt>
                <c:pt idx="18">
                  <c:v>21.67803155</c:v>
                </c:pt>
                <c:pt idx="19">
                  <c:v>21.687922191666665</c:v>
                </c:pt>
                <c:pt idx="20">
                  <c:v>21.697812833333334</c:v>
                </c:pt>
                <c:pt idx="21">
                  <c:v>21.717594116666668</c:v>
                </c:pt>
                <c:pt idx="22">
                  <c:v>21.737375399999998</c:v>
                </c:pt>
                <c:pt idx="23">
                  <c:v>21.757156683333331</c:v>
                </c:pt>
                <c:pt idx="24">
                  <c:v>21.776937966666665</c:v>
                </c:pt>
                <c:pt idx="25">
                  <c:v>21.796719249999999</c:v>
                </c:pt>
                <c:pt idx="26">
                  <c:v>21.816500533333333</c:v>
                </c:pt>
                <c:pt idx="27">
                  <c:v>21.836281816666666</c:v>
                </c:pt>
                <c:pt idx="28">
                  <c:v>21.8560631</c:v>
                </c:pt>
                <c:pt idx="29">
                  <c:v>21.87584438333333</c:v>
                </c:pt>
                <c:pt idx="30">
                  <c:v>21.895625666666664</c:v>
                </c:pt>
                <c:pt idx="31">
                  <c:v>21.915406949999998</c:v>
                </c:pt>
                <c:pt idx="32">
                  <c:v>21.935188233333331</c:v>
                </c:pt>
                <c:pt idx="33">
                  <c:v>21.954969516666665</c:v>
                </c:pt>
                <c:pt idx="34">
                  <c:v>21.974750799999999</c:v>
                </c:pt>
                <c:pt idx="35">
                  <c:v>21.994532083333333</c:v>
                </c:pt>
                <c:pt idx="36">
                  <c:v>22.014313366666666</c:v>
                </c:pt>
                <c:pt idx="37">
                  <c:v>22.03409465</c:v>
                </c:pt>
                <c:pt idx="38">
                  <c:v>22.05387593333333</c:v>
                </c:pt>
                <c:pt idx="39">
                  <c:v>22.073657216666664</c:v>
                </c:pt>
                <c:pt idx="40">
                  <c:v>22.093438499999998</c:v>
                </c:pt>
                <c:pt idx="41">
                  <c:v>22.125403679999998</c:v>
                </c:pt>
                <c:pt idx="42">
                  <c:v>22.157368859999998</c:v>
                </c:pt>
                <c:pt idx="43">
                  <c:v>22.189334039999999</c:v>
                </c:pt>
                <c:pt idx="44">
                  <c:v>22.221299219999999</c:v>
                </c:pt>
                <c:pt idx="45">
                  <c:v>22.253264399999999</c:v>
                </c:pt>
                <c:pt idx="46">
                  <c:v>22.285229579999999</c:v>
                </c:pt>
                <c:pt idx="47">
                  <c:v>22.31719476</c:v>
                </c:pt>
                <c:pt idx="48">
                  <c:v>22.34915994</c:v>
                </c:pt>
                <c:pt idx="49">
                  <c:v>22.381125119999997</c:v>
                </c:pt>
                <c:pt idx="50">
                  <c:v>22.413090299999997</c:v>
                </c:pt>
                <c:pt idx="51">
                  <c:v>22.445055479999997</c:v>
                </c:pt>
                <c:pt idx="52">
                  <c:v>22.477020659999997</c:v>
                </c:pt>
                <c:pt idx="53">
                  <c:v>22.508985839999998</c:v>
                </c:pt>
                <c:pt idx="54">
                  <c:v>22.540951019999998</c:v>
                </c:pt>
                <c:pt idx="55">
                  <c:v>22.572916199999998</c:v>
                </c:pt>
                <c:pt idx="56">
                  <c:v>22.604881379999998</c:v>
                </c:pt>
                <c:pt idx="57">
                  <c:v>22.636846559999999</c:v>
                </c:pt>
                <c:pt idx="58">
                  <c:v>22.668811739999999</c:v>
                </c:pt>
                <c:pt idx="59">
                  <c:v>22.700776919999999</c:v>
                </c:pt>
                <c:pt idx="60">
                  <c:v>22.732742099999999</c:v>
                </c:pt>
                <c:pt idx="61">
                  <c:v>22.770643440000001</c:v>
                </c:pt>
                <c:pt idx="62">
                  <c:v>22.808544779999998</c:v>
                </c:pt>
                <c:pt idx="63">
                  <c:v>22.84644612</c:v>
                </c:pt>
                <c:pt idx="64">
                  <c:v>22.884347460000001</c:v>
                </c:pt>
                <c:pt idx="65">
                  <c:v>22.922248799999998</c:v>
                </c:pt>
                <c:pt idx="66">
                  <c:v>22.96015014</c:v>
                </c:pt>
                <c:pt idx="67">
                  <c:v>22.998051479999997</c:v>
                </c:pt>
                <c:pt idx="68">
                  <c:v>23.035952819999999</c:v>
                </c:pt>
                <c:pt idx="69">
                  <c:v>23.07385416</c:v>
                </c:pt>
                <c:pt idx="70">
                  <c:v>23.111755499999997</c:v>
                </c:pt>
                <c:pt idx="71">
                  <c:v>23.149656839999999</c:v>
                </c:pt>
                <c:pt idx="72">
                  <c:v>23.187558179999996</c:v>
                </c:pt>
                <c:pt idx="73">
                  <c:v>23.225459519999998</c:v>
                </c:pt>
                <c:pt idx="74">
                  <c:v>23.263360859999999</c:v>
                </c:pt>
                <c:pt idx="75">
                  <c:v>23.301262199999996</c:v>
                </c:pt>
                <c:pt idx="76">
                  <c:v>23.339163539999998</c:v>
                </c:pt>
                <c:pt idx="77">
                  <c:v>23.377064879999999</c:v>
                </c:pt>
                <c:pt idx="78">
                  <c:v>23.414966219999997</c:v>
                </c:pt>
                <c:pt idx="79">
                  <c:v>23.452867559999998</c:v>
                </c:pt>
                <c:pt idx="80">
                  <c:v>23.490768899999999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MostLikely!$AD$17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MostLikely!$AD$18:$AD$98</c:f>
              <c:numCache>
                <c:formatCode>0.00</c:formatCode>
                <c:ptCount val="81"/>
                <c:pt idx="0">
                  <c:v>21.5</c:v>
                </c:pt>
                <c:pt idx="1">
                  <c:v>21.510441051666668</c:v>
                </c:pt>
                <c:pt idx="2">
                  <c:v>21.520882103333335</c:v>
                </c:pt>
                <c:pt idx="3">
                  <c:v>21.531323154999999</c:v>
                </c:pt>
                <c:pt idx="4">
                  <c:v>21.541764206666667</c:v>
                </c:pt>
                <c:pt idx="5">
                  <c:v>21.552205258333334</c:v>
                </c:pt>
                <c:pt idx="6">
                  <c:v>21.562646309999998</c:v>
                </c:pt>
                <c:pt idx="7">
                  <c:v>21.573087361666666</c:v>
                </c:pt>
                <c:pt idx="8">
                  <c:v>21.583528413333333</c:v>
                </c:pt>
                <c:pt idx="9">
                  <c:v>21.593969465000001</c:v>
                </c:pt>
                <c:pt idx="10">
                  <c:v>21.604410516666668</c:v>
                </c:pt>
                <c:pt idx="11">
                  <c:v>21.614851568333332</c:v>
                </c:pt>
                <c:pt idx="12">
                  <c:v>21.62529262</c:v>
                </c:pt>
                <c:pt idx="13">
                  <c:v>21.635733671666667</c:v>
                </c:pt>
                <c:pt idx="14">
                  <c:v>21.646174723333331</c:v>
                </c:pt>
                <c:pt idx="15">
                  <c:v>21.656615774999999</c:v>
                </c:pt>
                <c:pt idx="16">
                  <c:v>21.667056826666666</c:v>
                </c:pt>
                <c:pt idx="17">
                  <c:v>21.677497878333334</c:v>
                </c:pt>
                <c:pt idx="18">
                  <c:v>21.687938930000001</c:v>
                </c:pt>
                <c:pt idx="19">
                  <c:v>21.698379981666665</c:v>
                </c:pt>
                <c:pt idx="20">
                  <c:v>21.708821033333333</c:v>
                </c:pt>
                <c:pt idx="21">
                  <c:v>21.729703136666664</c:v>
                </c:pt>
                <c:pt idx="22">
                  <c:v>21.750585239999999</c:v>
                </c:pt>
                <c:pt idx="23">
                  <c:v>21.771467343333335</c:v>
                </c:pt>
                <c:pt idx="24">
                  <c:v>21.792349446666666</c:v>
                </c:pt>
                <c:pt idx="25">
                  <c:v>21.813231549999998</c:v>
                </c:pt>
                <c:pt idx="26">
                  <c:v>21.834113653333333</c:v>
                </c:pt>
                <c:pt idx="27">
                  <c:v>21.854995756666668</c:v>
                </c:pt>
                <c:pt idx="28">
                  <c:v>21.875877859999999</c:v>
                </c:pt>
                <c:pt idx="29">
                  <c:v>21.896759963333331</c:v>
                </c:pt>
                <c:pt idx="30">
                  <c:v>21.917642066666666</c:v>
                </c:pt>
                <c:pt idx="31">
                  <c:v>21.938524170000001</c:v>
                </c:pt>
                <c:pt idx="32">
                  <c:v>21.959406273333332</c:v>
                </c:pt>
                <c:pt idx="33">
                  <c:v>21.980288376666664</c:v>
                </c:pt>
                <c:pt idx="34">
                  <c:v>22.001170479999999</c:v>
                </c:pt>
                <c:pt idx="35">
                  <c:v>22.022052583333334</c:v>
                </c:pt>
                <c:pt idx="36">
                  <c:v>22.042934686666666</c:v>
                </c:pt>
                <c:pt idx="37">
                  <c:v>22.063816789999997</c:v>
                </c:pt>
                <c:pt idx="38">
                  <c:v>22.084698893333332</c:v>
                </c:pt>
                <c:pt idx="39">
                  <c:v>22.105580996666667</c:v>
                </c:pt>
                <c:pt idx="40">
                  <c:v>22.126463099999999</c:v>
                </c:pt>
                <c:pt idx="41">
                  <c:v>22.147842884999999</c:v>
                </c:pt>
                <c:pt idx="42">
                  <c:v>22.16922267</c:v>
                </c:pt>
                <c:pt idx="43">
                  <c:v>22.190602454999997</c:v>
                </c:pt>
                <c:pt idx="44">
                  <c:v>22.211982239999998</c:v>
                </c:pt>
                <c:pt idx="45">
                  <c:v>22.233362024999998</c:v>
                </c:pt>
                <c:pt idx="46">
                  <c:v>22.254741809999999</c:v>
                </c:pt>
                <c:pt idx="47">
                  <c:v>22.276121594999999</c:v>
                </c:pt>
                <c:pt idx="48">
                  <c:v>22.29750138</c:v>
                </c:pt>
                <c:pt idx="49">
                  <c:v>22.318881164999997</c:v>
                </c:pt>
                <c:pt idx="50">
                  <c:v>22.340260949999998</c:v>
                </c:pt>
                <c:pt idx="51">
                  <c:v>22.361640734999998</c:v>
                </c:pt>
                <c:pt idx="52">
                  <c:v>22.383020519999999</c:v>
                </c:pt>
                <c:pt idx="53">
                  <c:v>22.404400304999999</c:v>
                </c:pt>
                <c:pt idx="54">
                  <c:v>22.425780089999996</c:v>
                </c:pt>
                <c:pt idx="55">
                  <c:v>22.447159874999997</c:v>
                </c:pt>
                <c:pt idx="56">
                  <c:v>22.468539659999998</c:v>
                </c:pt>
                <c:pt idx="57">
                  <c:v>22.489919444999998</c:v>
                </c:pt>
                <c:pt idx="58">
                  <c:v>22.511299229999999</c:v>
                </c:pt>
                <c:pt idx="59">
                  <c:v>22.532679014999996</c:v>
                </c:pt>
                <c:pt idx="60">
                  <c:v>22.554058799999996</c:v>
                </c:pt>
                <c:pt idx="61">
                  <c:v>22.574884579999996</c:v>
                </c:pt>
                <c:pt idx="62">
                  <c:v>22.595710359999998</c:v>
                </c:pt>
                <c:pt idx="63">
                  <c:v>22.616536139999997</c:v>
                </c:pt>
                <c:pt idx="64">
                  <c:v>22.637361919999996</c:v>
                </c:pt>
                <c:pt idx="65">
                  <c:v>22.658187699999999</c:v>
                </c:pt>
                <c:pt idx="66">
                  <c:v>22.679013479999998</c:v>
                </c:pt>
                <c:pt idx="67">
                  <c:v>22.699839259999997</c:v>
                </c:pt>
                <c:pt idx="68">
                  <c:v>22.72066504</c:v>
                </c:pt>
                <c:pt idx="69">
                  <c:v>22.741490819999999</c:v>
                </c:pt>
                <c:pt idx="70">
                  <c:v>22.762316599999998</c:v>
                </c:pt>
                <c:pt idx="71">
                  <c:v>22.783142379999997</c:v>
                </c:pt>
                <c:pt idx="72">
                  <c:v>22.80396816</c:v>
                </c:pt>
                <c:pt idx="73">
                  <c:v>22.824793939999999</c:v>
                </c:pt>
                <c:pt idx="74">
                  <c:v>22.845619719999998</c:v>
                </c:pt>
                <c:pt idx="75">
                  <c:v>22.866445500000001</c:v>
                </c:pt>
                <c:pt idx="76">
                  <c:v>22.88727128</c:v>
                </c:pt>
                <c:pt idx="77">
                  <c:v>22.908097059999999</c:v>
                </c:pt>
                <c:pt idx="78">
                  <c:v>22.928922840000002</c:v>
                </c:pt>
                <c:pt idx="79">
                  <c:v>22.949748620000001</c:v>
                </c:pt>
                <c:pt idx="80">
                  <c:v>22.9705744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04544"/>
        <c:axId val="52005120"/>
      </c:scatterChart>
      <c:valAx>
        <c:axId val="52004544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2005120"/>
        <c:crosses val="autoZero"/>
        <c:crossBetween val="midCat"/>
      </c:valAx>
      <c:valAx>
        <c:axId val="5200512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2004544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MostLikely!$L$18:$L$98</c:f>
              <c:numCache>
                <c:formatCode>0.0000</c:formatCode>
                <c:ptCount val="81"/>
                <c:pt idx="0">
                  <c:v>0</c:v>
                </c:pt>
                <c:pt idx="1">
                  <c:v>9.8906416666666285E-3</c:v>
                </c:pt>
                <c:pt idx="2">
                  <c:v>1.9781283333333257E-2</c:v>
                </c:pt>
                <c:pt idx="3">
                  <c:v>2.9671924999999884E-2</c:v>
                </c:pt>
                <c:pt idx="4">
                  <c:v>3.9562566666666514E-2</c:v>
                </c:pt>
                <c:pt idx="5">
                  <c:v>4.9453208333333144E-2</c:v>
                </c:pt>
                <c:pt idx="6">
                  <c:v>5.9343849999999775E-2</c:v>
                </c:pt>
                <c:pt idx="7">
                  <c:v>6.9234491666666398E-2</c:v>
                </c:pt>
                <c:pt idx="8">
                  <c:v>7.9125133333333028E-2</c:v>
                </c:pt>
                <c:pt idx="9">
                  <c:v>8.9015774999999658E-2</c:v>
                </c:pt>
                <c:pt idx="10">
                  <c:v>9.8906416666666289E-2</c:v>
                </c:pt>
                <c:pt idx="11">
                  <c:v>0.10879705833333292</c:v>
                </c:pt>
                <c:pt idx="12">
                  <c:v>0.11868769999999955</c:v>
                </c:pt>
                <c:pt idx="13">
                  <c:v>0.12857834166666618</c:v>
                </c:pt>
                <c:pt idx="14">
                  <c:v>0.1384689833333328</c:v>
                </c:pt>
                <c:pt idx="15">
                  <c:v>0.14835962499999941</c:v>
                </c:pt>
                <c:pt idx="16">
                  <c:v>0.15825026666666603</c:v>
                </c:pt>
                <c:pt idx="17">
                  <c:v>0.16814090833333264</c:v>
                </c:pt>
                <c:pt idx="18">
                  <c:v>0.17803154999999926</c:v>
                </c:pt>
                <c:pt idx="19">
                  <c:v>0.18792219166666588</c:v>
                </c:pt>
                <c:pt idx="20">
                  <c:v>0.19781283333333258</c:v>
                </c:pt>
                <c:pt idx="21">
                  <c:v>0.21759411666666584</c:v>
                </c:pt>
                <c:pt idx="22">
                  <c:v>0.2373753999999991</c:v>
                </c:pt>
                <c:pt idx="23">
                  <c:v>0.25715668333333236</c:v>
                </c:pt>
                <c:pt idx="24">
                  <c:v>0.27693796666666559</c:v>
                </c:pt>
                <c:pt idx="25">
                  <c:v>0.29671924999999888</c:v>
                </c:pt>
                <c:pt idx="26">
                  <c:v>0.31650053333333217</c:v>
                </c:pt>
                <c:pt idx="27">
                  <c:v>0.33628181666666546</c:v>
                </c:pt>
                <c:pt idx="28">
                  <c:v>0.35606309999999874</c:v>
                </c:pt>
                <c:pt idx="29">
                  <c:v>0.37584438333333203</c:v>
                </c:pt>
                <c:pt idx="30">
                  <c:v>0.39562566666666532</c:v>
                </c:pt>
                <c:pt idx="31">
                  <c:v>0.41540694999999861</c:v>
                </c:pt>
                <c:pt idx="32">
                  <c:v>0.4351882333333319</c:v>
                </c:pt>
                <c:pt idx="33">
                  <c:v>0.45496951666666519</c:v>
                </c:pt>
                <c:pt idx="34">
                  <c:v>0.47475079999999847</c:v>
                </c:pt>
                <c:pt idx="35">
                  <c:v>0.49453208333333176</c:v>
                </c:pt>
                <c:pt idx="36">
                  <c:v>0.51431336666666505</c:v>
                </c:pt>
                <c:pt idx="37">
                  <c:v>0.53409464999999834</c:v>
                </c:pt>
                <c:pt idx="38">
                  <c:v>0.55387593333333163</c:v>
                </c:pt>
                <c:pt idx="39">
                  <c:v>0.57365721666666492</c:v>
                </c:pt>
                <c:pt idx="40">
                  <c:v>0.59343849999999776</c:v>
                </c:pt>
                <c:pt idx="41">
                  <c:v>0.6254036799999978</c:v>
                </c:pt>
                <c:pt idx="42">
                  <c:v>0.65736885999999783</c:v>
                </c:pt>
                <c:pt idx="43">
                  <c:v>0.68933403999999787</c:v>
                </c:pt>
                <c:pt idx="44">
                  <c:v>0.72129921999999791</c:v>
                </c:pt>
                <c:pt idx="45">
                  <c:v>0.75326439999999795</c:v>
                </c:pt>
                <c:pt idx="46">
                  <c:v>0.78522957999999798</c:v>
                </c:pt>
                <c:pt idx="47">
                  <c:v>0.81719475999999802</c:v>
                </c:pt>
                <c:pt idx="48">
                  <c:v>0.84915993999999806</c:v>
                </c:pt>
                <c:pt idx="49">
                  <c:v>0.8811251199999981</c:v>
                </c:pt>
                <c:pt idx="50">
                  <c:v>0.91309029999999813</c:v>
                </c:pt>
                <c:pt idx="51">
                  <c:v>0.94505547999999817</c:v>
                </c:pt>
                <c:pt idx="52">
                  <c:v>0.97702065999999821</c:v>
                </c:pt>
                <c:pt idx="53">
                  <c:v>1.0089858399999982</c:v>
                </c:pt>
                <c:pt idx="54">
                  <c:v>1.0409510199999983</c:v>
                </c:pt>
                <c:pt idx="55">
                  <c:v>1.0729161999999983</c:v>
                </c:pt>
                <c:pt idx="56">
                  <c:v>1.1048813799999984</c:v>
                </c:pt>
                <c:pt idx="57">
                  <c:v>1.1368465599999984</c:v>
                </c:pt>
                <c:pt idx="58">
                  <c:v>1.1688117399999984</c:v>
                </c:pt>
                <c:pt idx="59">
                  <c:v>1.2007769199999985</c:v>
                </c:pt>
                <c:pt idx="60">
                  <c:v>1.2327420999999994</c:v>
                </c:pt>
                <c:pt idx="61">
                  <c:v>1.2706434399999993</c:v>
                </c:pt>
                <c:pt idx="62">
                  <c:v>1.3085447799999992</c:v>
                </c:pt>
                <c:pt idx="63">
                  <c:v>1.3464461199999991</c:v>
                </c:pt>
                <c:pt idx="64">
                  <c:v>1.384347459999999</c:v>
                </c:pt>
                <c:pt idx="65">
                  <c:v>1.4222487999999989</c:v>
                </c:pt>
                <c:pt idx="66">
                  <c:v>1.4601501399999988</c:v>
                </c:pt>
                <c:pt idx="67">
                  <c:v>1.4980514799999987</c:v>
                </c:pt>
                <c:pt idx="68">
                  <c:v>1.5359528199999986</c:v>
                </c:pt>
                <c:pt idx="69">
                  <c:v>1.5738541599999984</c:v>
                </c:pt>
                <c:pt idx="70">
                  <c:v>1.6117554999999983</c:v>
                </c:pt>
                <c:pt idx="71">
                  <c:v>1.6496568399999982</c:v>
                </c:pt>
                <c:pt idx="72">
                  <c:v>1.6875581799999981</c:v>
                </c:pt>
                <c:pt idx="73">
                  <c:v>1.725459519999998</c:v>
                </c:pt>
                <c:pt idx="74">
                  <c:v>1.7633608599999979</c:v>
                </c:pt>
                <c:pt idx="75">
                  <c:v>1.8012621999999978</c:v>
                </c:pt>
                <c:pt idx="76">
                  <c:v>1.8391635399999977</c:v>
                </c:pt>
                <c:pt idx="77">
                  <c:v>1.8770648799999976</c:v>
                </c:pt>
                <c:pt idx="78">
                  <c:v>1.9149662199999975</c:v>
                </c:pt>
                <c:pt idx="79">
                  <c:v>1.9528675599999974</c:v>
                </c:pt>
                <c:pt idx="80">
                  <c:v>1.9907688999999991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MostLikely!$M$18:$M$98</c:f>
              <c:numCache>
                <c:formatCode>0.0000</c:formatCode>
                <c:ptCount val="81"/>
                <c:pt idx="0">
                  <c:v>0</c:v>
                </c:pt>
                <c:pt idx="1">
                  <c:v>1.0441051666666645E-2</c:v>
                </c:pt>
                <c:pt idx="2">
                  <c:v>2.0882103333333291E-2</c:v>
                </c:pt>
                <c:pt idx="3">
                  <c:v>3.1323154999999936E-2</c:v>
                </c:pt>
                <c:pt idx="4">
                  <c:v>4.1764206666666581E-2</c:v>
                </c:pt>
                <c:pt idx="5">
                  <c:v>5.2205258333333227E-2</c:v>
                </c:pt>
                <c:pt idx="6">
                  <c:v>6.2646309999999872E-2</c:v>
                </c:pt>
                <c:pt idx="7">
                  <c:v>7.3087361666666517E-2</c:v>
                </c:pt>
                <c:pt idx="8">
                  <c:v>8.3528413333333162E-2</c:v>
                </c:pt>
                <c:pt idx="9">
                  <c:v>9.3969464999999808E-2</c:v>
                </c:pt>
                <c:pt idx="10">
                  <c:v>0.10441051666666645</c:v>
                </c:pt>
                <c:pt idx="11">
                  <c:v>0.1148515683333331</c:v>
                </c:pt>
                <c:pt idx="12">
                  <c:v>0.12529261999999974</c:v>
                </c:pt>
                <c:pt idx="13">
                  <c:v>0.13573367166666639</c:v>
                </c:pt>
                <c:pt idx="14">
                  <c:v>0.14617472333333303</c:v>
                </c:pt>
                <c:pt idx="15">
                  <c:v>0.15661577499999968</c:v>
                </c:pt>
                <c:pt idx="16">
                  <c:v>0.16705682666666632</c:v>
                </c:pt>
                <c:pt idx="17">
                  <c:v>0.17749787833333297</c:v>
                </c:pt>
                <c:pt idx="18">
                  <c:v>0.18793892999999962</c:v>
                </c:pt>
                <c:pt idx="19">
                  <c:v>0.19837998166666626</c:v>
                </c:pt>
                <c:pt idx="20">
                  <c:v>0.20882103333333291</c:v>
                </c:pt>
                <c:pt idx="21">
                  <c:v>0.2297031366666662</c:v>
                </c:pt>
                <c:pt idx="22">
                  <c:v>0.25058523999999949</c:v>
                </c:pt>
                <c:pt idx="23">
                  <c:v>0.27146734333333278</c:v>
                </c:pt>
                <c:pt idx="24">
                  <c:v>0.29234944666666607</c:v>
                </c:pt>
                <c:pt idx="25">
                  <c:v>0.31323154999999936</c:v>
                </c:pt>
                <c:pt idx="26">
                  <c:v>0.33411365333333265</c:v>
                </c:pt>
                <c:pt idx="27">
                  <c:v>0.35499575666666594</c:v>
                </c:pt>
                <c:pt idx="28">
                  <c:v>0.37587785999999923</c:v>
                </c:pt>
                <c:pt idx="29">
                  <c:v>0.39675996333333252</c:v>
                </c:pt>
                <c:pt idx="30">
                  <c:v>0.41764206666666581</c:v>
                </c:pt>
                <c:pt idx="31">
                  <c:v>0.4385241699999991</c:v>
                </c:pt>
                <c:pt idx="32">
                  <c:v>0.45940627333333239</c:v>
                </c:pt>
                <c:pt idx="33">
                  <c:v>0.48028837666666568</c:v>
                </c:pt>
                <c:pt idx="34">
                  <c:v>0.50117047999999897</c:v>
                </c:pt>
                <c:pt idx="35">
                  <c:v>0.52205258333333227</c:v>
                </c:pt>
                <c:pt idx="36">
                  <c:v>0.54293468666666556</c:v>
                </c:pt>
                <c:pt idx="37">
                  <c:v>0.56381678999999885</c:v>
                </c:pt>
                <c:pt idx="38">
                  <c:v>0.58469889333333214</c:v>
                </c:pt>
                <c:pt idx="39">
                  <c:v>0.60558099666666543</c:v>
                </c:pt>
                <c:pt idx="40">
                  <c:v>0.62646309999999872</c:v>
                </c:pt>
                <c:pt idx="41">
                  <c:v>0.64784288499999865</c:v>
                </c:pt>
                <c:pt idx="42">
                  <c:v>0.66922266999999858</c:v>
                </c:pt>
                <c:pt idx="43">
                  <c:v>0.69060245499999851</c:v>
                </c:pt>
                <c:pt idx="44">
                  <c:v>0.71198223999999843</c:v>
                </c:pt>
                <c:pt idx="45">
                  <c:v>0.73336202499999836</c:v>
                </c:pt>
                <c:pt idx="46">
                  <c:v>0.75474180999999829</c:v>
                </c:pt>
                <c:pt idx="47">
                  <c:v>0.77612159499999822</c:v>
                </c:pt>
                <c:pt idx="48">
                  <c:v>0.79750137999999815</c:v>
                </c:pt>
                <c:pt idx="49">
                  <c:v>0.81888116499999808</c:v>
                </c:pt>
                <c:pt idx="50">
                  <c:v>0.84026094999999801</c:v>
                </c:pt>
                <c:pt idx="51">
                  <c:v>0.86164073499999794</c:v>
                </c:pt>
                <c:pt idx="52">
                  <c:v>0.88302051999999787</c:v>
                </c:pt>
                <c:pt idx="53">
                  <c:v>0.9044003049999978</c:v>
                </c:pt>
                <c:pt idx="54">
                  <c:v>0.92578008999999772</c:v>
                </c:pt>
                <c:pt idx="55">
                  <c:v>0.94715987499999765</c:v>
                </c:pt>
                <c:pt idx="56">
                  <c:v>0.96853965999999758</c:v>
                </c:pt>
                <c:pt idx="57">
                  <c:v>0.98991944499999751</c:v>
                </c:pt>
                <c:pt idx="58">
                  <c:v>1.0112992299999974</c:v>
                </c:pt>
                <c:pt idx="59">
                  <c:v>1.0326790149999974</c:v>
                </c:pt>
                <c:pt idx="60">
                  <c:v>1.0540587999999964</c:v>
                </c:pt>
                <c:pt idx="61">
                  <c:v>1.0748845799999966</c:v>
                </c:pt>
                <c:pt idx="62">
                  <c:v>1.0957103599999969</c:v>
                </c:pt>
                <c:pt idx="63">
                  <c:v>1.1165361399999971</c:v>
                </c:pt>
                <c:pt idx="64">
                  <c:v>1.1373619199999974</c:v>
                </c:pt>
                <c:pt idx="65">
                  <c:v>1.1581876999999976</c:v>
                </c:pt>
                <c:pt idx="66">
                  <c:v>1.1790134799999978</c:v>
                </c:pt>
                <c:pt idx="67">
                  <c:v>1.1998392599999981</c:v>
                </c:pt>
                <c:pt idx="68">
                  <c:v>1.2206650399999983</c:v>
                </c:pt>
                <c:pt idx="69">
                  <c:v>1.2414908199999986</c:v>
                </c:pt>
                <c:pt idx="70">
                  <c:v>1.2623165999999988</c:v>
                </c:pt>
                <c:pt idx="71">
                  <c:v>1.283142379999999</c:v>
                </c:pt>
                <c:pt idx="72">
                  <c:v>1.3039681599999993</c:v>
                </c:pt>
                <c:pt idx="73">
                  <c:v>1.3247939399999995</c:v>
                </c:pt>
                <c:pt idx="74">
                  <c:v>1.3456197199999997</c:v>
                </c:pt>
                <c:pt idx="75">
                  <c:v>1.3664455</c:v>
                </c:pt>
                <c:pt idx="76">
                  <c:v>1.3872712800000002</c:v>
                </c:pt>
                <c:pt idx="77">
                  <c:v>1.4080970600000005</c:v>
                </c:pt>
                <c:pt idx="78">
                  <c:v>1.4289228400000007</c:v>
                </c:pt>
                <c:pt idx="79">
                  <c:v>1.4497486200000009</c:v>
                </c:pt>
                <c:pt idx="80">
                  <c:v>1.4705744000000003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06848"/>
        <c:axId val="52007424"/>
      </c:scatterChart>
      <c:valAx>
        <c:axId val="5200684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2007424"/>
        <c:crosses val="autoZero"/>
        <c:crossBetween val="midCat"/>
      </c:valAx>
      <c:valAx>
        <c:axId val="520074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20068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MostLikely!$N$5:$N$9</c:f>
              <c:numCache>
                <c:formatCode>General</c:formatCode>
                <c:ptCount val="5"/>
              </c:numCache>
            </c:numRef>
          </c:yVal>
          <c:smooth val="1"/>
        </c:ser>
        <c:ser>
          <c:idx val="1"/>
          <c:order val="1"/>
          <c:tx>
            <c:strRef>
              <c:f>MostLikely!$O$4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MostLikely!$O$5:$O$9</c:f>
              <c:numCache>
                <c:formatCode>General</c:formatCode>
                <c:ptCount val="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09728"/>
        <c:axId val="52010304"/>
      </c:scatterChart>
      <c:valAx>
        <c:axId val="5200972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2010304"/>
        <c:crosses val="autoZero"/>
        <c:crossBetween val="midCat"/>
      </c:valAx>
      <c:valAx>
        <c:axId val="520103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20097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MostLikely!$AE$17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MostLikely!$AE$18:$AE$98</c:f>
              <c:numCache>
                <c:formatCode>0.00</c:formatCode>
                <c:ptCount val="81"/>
              </c:numCache>
            </c:numRef>
          </c:yVal>
          <c:smooth val="1"/>
        </c:ser>
        <c:ser>
          <c:idx val="1"/>
          <c:order val="1"/>
          <c:tx>
            <c:strRef>
              <c:f>MostLikely!$AF$17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MostLikely!$AF$18:$AF$98</c:f>
              <c:numCache>
                <c:formatCode>0.00</c:formatCode>
                <c:ptCount val="8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14144"/>
        <c:axId val="52414720"/>
      </c:scatterChart>
      <c:valAx>
        <c:axId val="52414144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2414720"/>
        <c:crosses val="autoZero"/>
        <c:crossBetween val="midCat"/>
      </c:valAx>
      <c:valAx>
        <c:axId val="5241472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2414144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MostLikely!$N$18:$N$98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MostLikely!$O$18:$O$98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17024"/>
        <c:axId val="52417600"/>
      </c:scatterChart>
      <c:valAx>
        <c:axId val="5241702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2417600"/>
        <c:crosses val="autoZero"/>
        <c:crossBetween val="midCat"/>
      </c:valAx>
      <c:valAx>
        <c:axId val="524176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24170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MostLikely!$Q$4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MostLikely!$Q$5:$Q$11</c:f>
              <c:numCache>
                <c:formatCode>0.0</c:formatCode>
                <c:ptCount val="7"/>
                <c:pt idx="0">
                  <c:v>352.5</c:v>
                </c:pt>
                <c:pt idx="1">
                  <c:v>387.5</c:v>
                </c:pt>
                <c:pt idx="2">
                  <c:v>452</c:v>
                </c:pt>
                <c:pt idx="3">
                  <c:v>561</c:v>
                </c:pt>
                <c:pt idx="4">
                  <c:v>709</c:v>
                </c:pt>
                <c:pt idx="5">
                  <c:v>878.5</c:v>
                </c:pt>
                <c:pt idx="6">
                  <c:v>964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MostLikely!$R$4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MostLikely!$R$5:$R$11</c:f>
              <c:numCache>
                <c:formatCode>0.0</c:formatCode>
                <c:ptCount val="7"/>
                <c:pt idx="0">
                  <c:v>352.5</c:v>
                </c:pt>
                <c:pt idx="1">
                  <c:v>389.5</c:v>
                </c:pt>
                <c:pt idx="2">
                  <c:v>450.5</c:v>
                </c:pt>
                <c:pt idx="3">
                  <c:v>527</c:v>
                </c:pt>
                <c:pt idx="4">
                  <c:v>606</c:v>
                </c:pt>
                <c:pt idx="5">
                  <c:v>679.5</c:v>
                </c:pt>
                <c:pt idx="6">
                  <c:v>710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19904"/>
        <c:axId val="52469760"/>
      </c:scatterChart>
      <c:valAx>
        <c:axId val="5241990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2469760"/>
        <c:crosses val="autoZero"/>
        <c:crossBetween val="midCat"/>
      </c:valAx>
      <c:valAx>
        <c:axId val="52469760"/>
        <c:scaling>
          <c:orientation val="minMax"/>
          <c:min val="3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 baseline="0"/>
                  <a:t>CO</a:t>
                </a:r>
                <a:r>
                  <a:rPr lang="en-AU" sz="1000" b="1" i="0" u="none" strike="noStrike" kern="1200" baseline="-2500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2</a:t>
                </a:r>
                <a:r>
                  <a:rPr lang="en-AU" baseline="0"/>
                  <a:t> concentration (ppm)</a:t>
                </a:r>
                <a:endParaRPr lang="en-AU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524199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'Hotter&amp;Drier'!$B$5:$B$9</c:f>
              <c:numCache>
                <c:formatCode>0.00</c:formatCode>
                <c:ptCount val="5"/>
                <c:pt idx="0">
                  <c:v>0</c:v>
                </c:pt>
                <c:pt idx="1">
                  <c:v>0.39999999999999997</c:v>
                </c:pt>
                <c:pt idx="2">
                  <c:v>1.2</c:v>
                </c:pt>
                <c:pt idx="3">
                  <c:v>2.9</c:v>
                </c:pt>
                <c:pt idx="4">
                  <c:v>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'Hotter&amp;Drier'!$C$5:$C$9</c:f>
              <c:numCache>
                <c:formatCode>0.00</c:formatCode>
                <c:ptCount val="5"/>
                <c:pt idx="0">
                  <c:v>0</c:v>
                </c:pt>
                <c:pt idx="1">
                  <c:v>0.39999999999999997</c:v>
                </c:pt>
                <c:pt idx="2">
                  <c:v>1.2</c:v>
                </c:pt>
                <c:pt idx="3">
                  <c:v>2.2999999999999998</c:v>
                </c:pt>
                <c:pt idx="4">
                  <c:v>2.9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72064"/>
        <c:axId val="52472640"/>
      </c:scatterChart>
      <c:valAx>
        <c:axId val="5247206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2472640"/>
        <c:crosses val="autoZero"/>
        <c:crossBetween val="midCat"/>
      </c:valAx>
      <c:valAx>
        <c:axId val="52472640"/>
        <c:scaling>
          <c:orientation val="minMax"/>
          <c:max val="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52472064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'Hotter&amp;Drier'!$F$5:$F$9</c:f>
              <c:numCache>
                <c:formatCode>0.00</c:formatCode>
                <c:ptCount val="5"/>
                <c:pt idx="0">
                  <c:v>0</c:v>
                </c:pt>
                <c:pt idx="1">
                  <c:v>-0.8666666666666667</c:v>
                </c:pt>
                <c:pt idx="2">
                  <c:v>-2.6</c:v>
                </c:pt>
                <c:pt idx="3">
                  <c:v>-6.3</c:v>
                </c:pt>
                <c:pt idx="4">
                  <c:v>-8.6999999999999993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'Hotter&amp;Drier'!$G$5:$G$9</c:f>
              <c:numCache>
                <c:formatCode>0.00</c:formatCode>
                <c:ptCount val="5"/>
                <c:pt idx="0">
                  <c:v>0</c:v>
                </c:pt>
                <c:pt idx="1">
                  <c:v>-0.9</c:v>
                </c:pt>
                <c:pt idx="2">
                  <c:v>-2.7</c:v>
                </c:pt>
                <c:pt idx="3">
                  <c:v>-5</c:v>
                </c:pt>
                <c:pt idx="4">
                  <c:v>-6.4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74944"/>
        <c:axId val="52475520"/>
      </c:scatterChart>
      <c:valAx>
        <c:axId val="5247494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2475520"/>
        <c:crosses val="autoZero"/>
        <c:crossBetween val="midCat"/>
      </c:valAx>
      <c:valAx>
        <c:axId val="524755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24749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'Hotter&amp;Drier'!$S$17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'Hotter&amp;Drier'!$S$18:$S$98</c:f>
              <c:numCache>
                <c:formatCode>0.00</c:formatCode>
                <c:ptCount val="81"/>
                <c:pt idx="0">
                  <c:v>17.3</c:v>
                </c:pt>
                <c:pt idx="1">
                  <c:v>17.32</c:v>
                </c:pt>
                <c:pt idx="2">
                  <c:v>17.34</c:v>
                </c:pt>
                <c:pt idx="3">
                  <c:v>17.36</c:v>
                </c:pt>
                <c:pt idx="4">
                  <c:v>17.38</c:v>
                </c:pt>
                <c:pt idx="5">
                  <c:v>17.400000000000002</c:v>
                </c:pt>
                <c:pt idx="6">
                  <c:v>17.420000000000002</c:v>
                </c:pt>
                <c:pt idx="7">
                  <c:v>17.440000000000001</c:v>
                </c:pt>
                <c:pt idx="8">
                  <c:v>17.46</c:v>
                </c:pt>
                <c:pt idx="9">
                  <c:v>17.48</c:v>
                </c:pt>
                <c:pt idx="10">
                  <c:v>17.5</c:v>
                </c:pt>
                <c:pt idx="11">
                  <c:v>17.52</c:v>
                </c:pt>
                <c:pt idx="12">
                  <c:v>17.54</c:v>
                </c:pt>
                <c:pt idx="13">
                  <c:v>17.560000000000002</c:v>
                </c:pt>
                <c:pt idx="14">
                  <c:v>17.580000000000002</c:v>
                </c:pt>
                <c:pt idx="15">
                  <c:v>17.600000000000001</c:v>
                </c:pt>
                <c:pt idx="16">
                  <c:v>17.62</c:v>
                </c:pt>
                <c:pt idx="17">
                  <c:v>17.64</c:v>
                </c:pt>
                <c:pt idx="18">
                  <c:v>17.66</c:v>
                </c:pt>
                <c:pt idx="19">
                  <c:v>17.68</c:v>
                </c:pt>
                <c:pt idx="20">
                  <c:v>17.7</c:v>
                </c:pt>
                <c:pt idx="21">
                  <c:v>17.740000000000002</c:v>
                </c:pt>
                <c:pt idx="22">
                  <c:v>17.78</c:v>
                </c:pt>
                <c:pt idx="23">
                  <c:v>17.82</c:v>
                </c:pt>
                <c:pt idx="24">
                  <c:v>17.86</c:v>
                </c:pt>
                <c:pt idx="25">
                  <c:v>17.900000000000002</c:v>
                </c:pt>
                <c:pt idx="26">
                  <c:v>17.940000000000001</c:v>
                </c:pt>
                <c:pt idx="27">
                  <c:v>17.98</c:v>
                </c:pt>
                <c:pt idx="28">
                  <c:v>18.02</c:v>
                </c:pt>
                <c:pt idx="29">
                  <c:v>18.060000000000002</c:v>
                </c:pt>
                <c:pt idx="30">
                  <c:v>18.100000000000001</c:v>
                </c:pt>
                <c:pt idx="31">
                  <c:v>18.14</c:v>
                </c:pt>
                <c:pt idx="32">
                  <c:v>18.18</c:v>
                </c:pt>
                <c:pt idx="33">
                  <c:v>18.220000000000002</c:v>
                </c:pt>
                <c:pt idx="34">
                  <c:v>18.260000000000002</c:v>
                </c:pt>
                <c:pt idx="35">
                  <c:v>18.3</c:v>
                </c:pt>
                <c:pt idx="36">
                  <c:v>18.34</c:v>
                </c:pt>
                <c:pt idx="37">
                  <c:v>18.380000000000003</c:v>
                </c:pt>
                <c:pt idx="38">
                  <c:v>18.420000000000002</c:v>
                </c:pt>
                <c:pt idx="39">
                  <c:v>18.46</c:v>
                </c:pt>
                <c:pt idx="40">
                  <c:v>18.5</c:v>
                </c:pt>
                <c:pt idx="41">
                  <c:v>18.585000000000001</c:v>
                </c:pt>
                <c:pt idx="42">
                  <c:v>18.670000000000002</c:v>
                </c:pt>
                <c:pt idx="43">
                  <c:v>18.754999999999999</c:v>
                </c:pt>
                <c:pt idx="44">
                  <c:v>18.84</c:v>
                </c:pt>
                <c:pt idx="45">
                  <c:v>18.925000000000001</c:v>
                </c:pt>
                <c:pt idx="46">
                  <c:v>19.010000000000002</c:v>
                </c:pt>
                <c:pt idx="47">
                  <c:v>19.094999999999999</c:v>
                </c:pt>
                <c:pt idx="48">
                  <c:v>19.18</c:v>
                </c:pt>
                <c:pt idx="49">
                  <c:v>19.265000000000001</c:v>
                </c:pt>
                <c:pt idx="50">
                  <c:v>19.350000000000001</c:v>
                </c:pt>
                <c:pt idx="51">
                  <c:v>19.435000000000002</c:v>
                </c:pt>
                <c:pt idx="52">
                  <c:v>19.52</c:v>
                </c:pt>
                <c:pt idx="53">
                  <c:v>19.605</c:v>
                </c:pt>
                <c:pt idx="54">
                  <c:v>19.690000000000001</c:v>
                </c:pt>
                <c:pt idx="55">
                  <c:v>19.774999999999999</c:v>
                </c:pt>
                <c:pt idx="56">
                  <c:v>19.86</c:v>
                </c:pt>
                <c:pt idx="57">
                  <c:v>19.945</c:v>
                </c:pt>
                <c:pt idx="58">
                  <c:v>20.03</c:v>
                </c:pt>
                <c:pt idx="59">
                  <c:v>20.115000000000002</c:v>
                </c:pt>
                <c:pt idx="60">
                  <c:v>20.2</c:v>
                </c:pt>
                <c:pt idx="61">
                  <c:v>20.255000000000003</c:v>
                </c:pt>
                <c:pt idx="62">
                  <c:v>20.310000000000002</c:v>
                </c:pt>
                <c:pt idx="63">
                  <c:v>20.365000000000002</c:v>
                </c:pt>
                <c:pt idx="64">
                  <c:v>20.420000000000002</c:v>
                </c:pt>
                <c:pt idx="65">
                  <c:v>20.475000000000001</c:v>
                </c:pt>
                <c:pt idx="66">
                  <c:v>20.53</c:v>
                </c:pt>
                <c:pt idx="67">
                  <c:v>20.585000000000001</c:v>
                </c:pt>
                <c:pt idx="68">
                  <c:v>20.64</c:v>
                </c:pt>
                <c:pt idx="69">
                  <c:v>20.695</c:v>
                </c:pt>
                <c:pt idx="70">
                  <c:v>20.750000000000004</c:v>
                </c:pt>
                <c:pt idx="71">
                  <c:v>20.805000000000003</c:v>
                </c:pt>
                <c:pt idx="72">
                  <c:v>20.860000000000003</c:v>
                </c:pt>
                <c:pt idx="73">
                  <c:v>20.915000000000003</c:v>
                </c:pt>
                <c:pt idx="74">
                  <c:v>20.970000000000002</c:v>
                </c:pt>
                <c:pt idx="75">
                  <c:v>21.025000000000002</c:v>
                </c:pt>
                <c:pt idx="76">
                  <c:v>21.080000000000002</c:v>
                </c:pt>
                <c:pt idx="77">
                  <c:v>21.135000000000005</c:v>
                </c:pt>
                <c:pt idx="78">
                  <c:v>21.190000000000005</c:v>
                </c:pt>
                <c:pt idx="79">
                  <c:v>21.245000000000005</c:v>
                </c:pt>
                <c:pt idx="80">
                  <c:v>21.3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'Hotter&amp;Drier'!$T$17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'Hotter&amp;Drier'!$T$18:$T$98</c:f>
              <c:numCache>
                <c:formatCode>0.00</c:formatCode>
                <c:ptCount val="81"/>
                <c:pt idx="0">
                  <c:v>17.3</c:v>
                </c:pt>
                <c:pt idx="1">
                  <c:v>17.32</c:v>
                </c:pt>
                <c:pt idx="2">
                  <c:v>17.34</c:v>
                </c:pt>
                <c:pt idx="3">
                  <c:v>17.36</c:v>
                </c:pt>
                <c:pt idx="4">
                  <c:v>17.38</c:v>
                </c:pt>
                <c:pt idx="5">
                  <c:v>17.400000000000002</c:v>
                </c:pt>
                <c:pt idx="6">
                  <c:v>17.420000000000002</c:v>
                </c:pt>
                <c:pt idx="7">
                  <c:v>17.440000000000001</c:v>
                </c:pt>
                <c:pt idx="8">
                  <c:v>17.46</c:v>
                </c:pt>
                <c:pt idx="9">
                  <c:v>17.48</c:v>
                </c:pt>
                <c:pt idx="10">
                  <c:v>17.5</c:v>
                </c:pt>
                <c:pt idx="11">
                  <c:v>17.52</c:v>
                </c:pt>
                <c:pt idx="12">
                  <c:v>17.54</c:v>
                </c:pt>
                <c:pt idx="13">
                  <c:v>17.560000000000002</c:v>
                </c:pt>
                <c:pt idx="14">
                  <c:v>17.580000000000002</c:v>
                </c:pt>
                <c:pt idx="15">
                  <c:v>17.600000000000001</c:v>
                </c:pt>
                <c:pt idx="16">
                  <c:v>17.62</c:v>
                </c:pt>
                <c:pt idx="17">
                  <c:v>17.64</c:v>
                </c:pt>
                <c:pt idx="18">
                  <c:v>17.66</c:v>
                </c:pt>
                <c:pt idx="19">
                  <c:v>17.68</c:v>
                </c:pt>
                <c:pt idx="20">
                  <c:v>17.7</c:v>
                </c:pt>
                <c:pt idx="21">
                  <c:v>17.740000000000002</c:v>
                </c:pt>
                <c:pt idx="22">
                  <c:v>17.78</c:v>
                </c:pt>
                <c:pt idx="23">
                  <c:v>17.82</c:v>
                </c:pt>
                <c:pt idx="24">
                  <c:v>17.86</c:v>
                </c:pt>
                <c:pt idx="25">
                  <c:v>17.900000000000002</c:v>
                </c:pt>
                <c:pt idx="26">
                  <c:v>17.940000000000001</c:v>
                </c:pt>
                <c:pt idx="27">
                  <c:v>17.98</c:v>
                </c:pt>
                <c:pt idx="28">
                  <c:v>18.02</c:v>
                </c:pt>
                <c:pt idx="29">
                  <c:v>18.060000000000002</c:v>
                </c:pt>
                <c:pt idx="30">
                  <c:v>18.100000000000001</c:v>
                </c:pt>
                <c:pt idx="31">
                  <c:v>18.14</c:v>
                </c:pt>
                <c:pt idx="32">
                  <c:v>18.18</c:v>
                </c:pt>
                <c:pt idx="33">
                  <c:v>18.220000000000002</c:v>
                </c:pt>
                <c:pt idx="34">
                  <c:v>18.260000000000002</c:v>
                </c:pt>
                <c:pt idx="35">
                  <c:v>18.3</c:v>
                </c:pt>
                <c:pt idx="36">
                  <c:v>18.34</c:v>
                </c:pt>
                <c:pt idx="37">
                  <c:v>18.380000000000003</c:v>
                </c:pt>
                <c:pt idx="38">
                  <c:v>18.420000000000002</c:v>
                </c:pt>
                <c:pt idx="39">
                  <c:v>18.46</c:v>
                </c:pt>
                <c:pt idx="40">
                  <c:v>18.5</c:v>
                </c:pt>
                <c:pt idx="41">
                  <c:v>18.555</c:v>
                </c:pt>
                <c:pt idx="42">
                  <c:v>18.61</c:v>
                </c:pt>
                <c:pt idx="43">
                  <c:v>18.664999999999999</c:v>
                </c:pt>
                <c:pt idx="44">
                  <c:v>18.72</c:v>
                </c:pt>
                <c:pt idx="45">
                  <c:v>18.774999999999999</c:v>
                </c:pt>
                <c:pt idx="46">
                  <c:v>18.830000000000002</c:v>
                </c:pt>
                <c:pt idx="47">
                  <c:v>18.885000000000002</c:v>
                </c:pt>
                <c:pt idx="48">
                  <c:v>18.940000000000001</c:v>
                </c:pt>
                <c:pt idx="49">
                  <c:v>18.995000000000001</c:v>
                </c:pt>
                <c:pt idx="50">
                  <c:v>19.05</c:v>
                </c:pt>
                <c:pt idx="51">
                  <c:v>19.105</c:v>
                </c:pt>
                <c:pt idx="52">
                  <c:v>19.16</c:v>
                </c:pt>
                <c:pt idx="53">
                  <c:v>19.215</c:v>
                </c:pt>
                <c:pt idx="54">
                  <c:v>19.27</c:v>
                </c:pt>
                <c:pt idx="55">
                  <c:v>19.324999999999999</c:v>
                </c:pt>
                <c:pt idx="56">
                  <c:v>19.38</c:v>
                </c:pt>
                <c:pt idx="57">
                  <c:v>19.434999999999999</c:v>
                </c:pt>
                <c:pt idx="58">
                  <c:v>19.490000000000002</c:v>
                </c:pt>
                <c:pt idx="59">
                  <c:v>19.545000000000002</c:v>
                </c:pt>
                <c:pt idx="60">
                  <c:v>19.600000000000001</c:v>
                </c:pt>
                <c:pt idx="61">
                  <c:v>19.63</c:v>
                </c:pt>
                <c:pt idx="62">
                  <c:v>19.66</c:v>
                </c:pt>
                <c:pt idx="63">
                  <c:v>19.690000000000001</c:v>
                </c:pt>
                <c:pt idx="64">
                  <c:v>19.72</c:v>
                </c:pt>
                <c:pt idx="65">
                  <c:v>19.75</c:v>
                </c:pt>
                <c:pt idx="66">
                  <c:v>19.78</c:v>
                </c:pt>
                <c:pt idx="67">
                  <c:v>19.809999999999999</c:v>
                </c:pt>
                <c:pt idx="68">
                  <c:v>19.84</c:v>
                </c:pt>
                <c:pt idx="69">
                  <c:v>19.869999999999997</c:v>
                </c:pt>
                <c:pt idx="70">
                  <c:v>19.899999999999999</c:v>
                </c:pt>
                <c:pt idx="71">
                  <c:v>19.93</c:v>
                </c:pt>
                <c:pt idx="72">
                  <c:v>19.959999999999997</c:v>
                </c:pt>
                <c:pt idx="73">
                  <c:v>19.989999999999998</c:v>
                </c:pt>
                <c:pt idx="74">
                  <c:v>20.019999999999996</c:v>
                </c:pt>
                <c:pt idx="75">
                  <c:v>20.049999999999997</c:v>
                </c:pt>
                <c:pt idx="76">
                  <c:v>20.079999999999998</c:v>
                </c:pt>
                <c:pt idx="77">
                  <c:v>20.109999999999996</c:v>
                </c:pt>
                <c:pt idx="78">
                  <c:v>20.139999999999997</c:v>
                </c:pt>
                <c:pt idx="79">
                  <c:v>20.169999999999998</c:v>
                </c:pt>
                <c:pt idx="80">
                  <c:v>20.2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39008"/>
        <c:axId val="48939584"/>
      </c:scatterChart>
      <c:valAx>
        <c:axId val="48939008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8939584"/>
        <c:crosses val="autoZero"/>
        <c:crossBetween val="midCat"/>
      </c:valAx>
      <c:valAx>
        <c:axId val="48939584"/>
        <c:scaling>
          <c:orientation val="minMax"/>
          <c:min val="16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temperature</a:t>
                </a:r>
                <a:r>
                  <a:rPr lang="en-AU" baseline="0"/>
                  <a:t>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48939008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18063867016622923"/>
          <c:y val="8.2949475065616798E-2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'Hotter&amp;Drier'!$W$17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'Hotter&amp;Drier'!$W$18:$W$128</c:f>
              <c:numCache>
                <c:formatCode>0.00</c:formatCode>
                <c:ptCount val="111"/>
                <c:pt idx="0">
                  <c:v>74.5</c:v>
                </c:pt>
                <c:pt idx="1">
                  <c:v>74.467716666666661</c:v>
                </c:pt>
                <c:pt idx="2">
                  <c:v>74.435433333333336</c:v>
                </c:pt>
                <c:pt idx="3">
                  <c:v>74.403149999999997</c:v>
                </c:pt>
                <c:pt idx="4">
                  <c:v>74.370866666666672</c:v>
                </c:pt>
                <c:pt idx="5">
                  <c:v>74.338583333333332</c:v>
                </c:pt>
                <c:pt idx="6">
                  <c:v>74.306299999999993</c:v>
                </c:pt>
                <c:pt idx="7">
                  <c:v>74.274016666666668</c:v>
                </c:pt>
                <c:pt idx="8">
                  <c:v>74.241733333333329</c:v>
                </c:pt>
                <c:pt idx="9">
                  <c:v>74.209450000000004</c:v>
                </c:pt>
                <c:pt idx="10">
                  <c:v>74.177166666666665</c:v>
                </c:pt>
                <c:pt idx="11">
                  <c:v>74.14488333333334</c:v>
                </c:pt>
                <c:pt idx="12">
                  <c:v>74.1126</c:v>
                </c:pt>
                <c:pt idx="13">
                  <c:v>74.080316666666661</c:v>
                </c:pt>
                <c:pt idx="14">
                  <c:v>74.048033333333336</c:v>
                </c:pt>
                <c:pt idx="15">
                  <c:v>74.015749999999997</c:v>
                </c:pt>
                <c:pt idx="16">
                  <c:v>73.983466666666672</c:v>
                </c:pt>
                <c:pt idx="17">
                  <c:v>73.951183333333333</c:v>
                </c:pt>
                <c:pt idx="18">
                  <c:v>73.918899999999994</c:v>
                </c:pt>
                <c:pt idx="19">
                  <c:v>73.886616666666669</c:v>
                </c:pt>
                <c:pt idx="20">
                  <c:v>73.854333333333329</c:v>
                </c:pt>
                <c:pt idx="21">
                  <c:v>73.789766666666665</c:v>
                </c:pt>
                <c:pt idx="22">
                  <c:v>73.725200000000001</c:v>
                </c:pt>
                <c:pt idx="23">
                  <c:v>73.660633333333337</c:v>
                </c:pt>
                <c:pt idx="24">
                  <c:v>73.596066666666673</c:v>
                </c:pt>
                <c:pt idx="25">
                  <c:v>73.531499999999994</c:v>
                </c:pt>
                <c:pt idx="26">
                  <c:v>73.46693333333333</c:v>
                </c:pt>
                <c:pt idx="27">
                  <c:v>73.402366666666666</c:v>
                </c:pt>
                <c:pt idx="28">
                  <c:v>73.337800000000001</c:v>
                </c:pt>
                <c:pt idx="29">
                  <c:v>73.273233333333337</c:v>
                </c:pt>
                <c:pt idx="30">
                  <c:v>73.208666666666673</c:v>
                </c:pt>
                <c:pt idx="31">
                  <c:v>73.144099999999995</c:v>
                </c:pt>
                <c:pt idx="32">
                  <c:v>73.07953333333333</c:v>
                </c:pt>
                <c:pt idx="33">
                  <c:v>73.014966666666666</c:v>
                </c:pt>
                <c:pt idx="34">
                  <c:v>72.950400000000002</c:v>
                </c:pt>
                <c:pt idx="35">
                  <c:v>72.885833333333338</c:v>
                </c:pt>
                <c:pt idx="36">
                  <c:v>72.821266666666673</c:v>
                </c:pt>
                <c:pt idx="37">
                  <c:v>72.756699999999995</c:v>
                </c:pt>
                <c:pt idx="38">
                  <c:v>72.692133333333331</c:v>
                </c:pt>
                <c:pt idx="39">
                  <c:v>72.627566666666667</c:v>
                </c:pt>
                <c:pt idx="40">
                  <c:v>72.563000000000002</c:v>
                </c:pt>
                <c:pt idx="41">
                  <c:v>72.425174999999996</c:v>
                </c:pt>
                <c:pt idx="42">
                  <c:v>72.287350000000004</c:v>
                </c:pt>
                <c:pt idx="43">
                  <c:v>72.149524999999997</c:v>
                </c:pt>
                <c:pt idx="44">
                  <c:v>72.011700000000005</c:v>
                </c:pt>
                <c:pt idx="45">
                  <c:v>71.873874999999998</c:v>
                </c:pt>
                <c:pt idx="46">
                  <c:v>71.736050000000006</c:v>
                </c:pt>
                <c:pt idx="47">
                  <c:v>71.598224999999999</c:v>
                </c:pt>
                <c:pt idx="48">
                  <c:v>71.460400000000007</c:v>
                </c:pt>
                <c:pt idx="49">
                  <c:v>71.322575000000001</c:v>
                </c:pt>
                <c:pt idx="50">
                  <c:v>71.184749999999994</c:v>
                </c:pt>
                <c:pt idx="51">
                  <c:v>71.046925000000002</c:v>
                </c:pt>
                <c:pt idx="52">
                  <c:v>70.909099999999995</c:v>
                </c:pt>
                <c:pt idx="53">
                  <c:v>70.771275000000003</c:v>
                </c:pt>
                <c:pt idx="54">
                  <c:v>70.633449999999996</c:v>
                </c:pt>
                <c:pt idx="55">
                  <c:v>70.495625000000004</c:v>
                </c:pt>
                <c:pt idx="56">
                  <c:v>70.357799999999997</c:v>
                </c:pt>
                <c:pt idx="57">
                  <c:v>70.219975000000005</c:v>
                </c:pt>
                <c:pt idx="58">
                  <c:v>70.082149999999999</c:v>
                </c:pt>
                <c:pt idx="59">
                  <c:v>69.944325000000006</c:v>
                </c:pt>
                <c:pt idx="60">
                  <c:v>69.8065</c:v>
                </c:pt>
                <c:pt idx="61">
                  <c:v>69.717100000000002</c:v>
                </c:pt>
                <c:pt idx="62">
                  <c:v>69.627700000000004</c:v>
                </c:pt>
                <c:pt idx="63">
                  <c:v>69.538299999999992</c:v>
                </c:pt>
                <c:pt idx="64">
                  <c:v>69.448899999999995</c:v>
                </c:pt>
                <c:pt idx="65">
                  <c:v>69.359499999999997</c:v>
                </c:pt>
                <c:pt idx="66">
                  <c:v>69.270099999999999</c:v>
                </c:pt>
                <c:pt idx="67">
                  <c:v>69.180700000000002</c:v>
                </c:pt>
                <c:pt idx="68">
                  <c:v>69.091300000000004</c:v>
                </c:pt>
                <c:pt idx="69">
                  <c:v>69.001900000000006</c:v>
                </c:pt>
                <c:pt idx="70">
                  <c:v>68.912499999999994</c:v>
                </c:pt>
                <c:pt idx="71">
                  <c:v>68.823099999999997</c:v>
                </c:pt>
                <c:pt idx="72">
                  <c:v>68.733699999999999</c:v>
                </c:pt>
                <c:pt idx="73">
                  <c:v>68.644300000000001</c:v>
                </c:pt>
                <c:pt idx="74">
                  <c:v>68.554900000000004</c:v>
                </c:pt>
                <c:pt idx="75">
                  <c:v>68.465499999999992</c:v>
                </c:pt>
                <c:pt idx="76">
                  <c:v>68.376099999999994</c:v>
                </c:pt>
                <c:pt idx="77">
                  <c:v>68.286699999999996</c:v>
                </c:pt>
                <c:pt idx="78">
                  <c:v>68.197299999999998</c:v>
                </c:pt>
                <c:pt idx="79">
                  <c:v>68.107900000000001</c:v>
                </c:pt>
                <c:pt idx="80">
                  <c:v>68.018500000000003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'Hotter&amp;Drier'!$X$17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'Hotter&amp;Drier'!$X$18:$X$128</c:f>
              <c:numCache>
                <c:formatCode>0.00</c:formatCode>
                <c:ptCount val="111"/>
                <c:pt idx="0">
                  <c:v>74.5</c:v>
                </c:pt>
                <c:pt idx="1">
                  <c:v>74.466475000000003</c:v>
                </c:pt>
                <c:pt idx="2">
                  <c:v>74.432950000000005</c:v>
                </c:pt>
                <c:pt idx="3">
                  <c:v>74.399424999999994</c:v>
                </c:pt>
                <c:pt idx="4">
                  <c:v>74.365899999999996</c:v>
                </c:pt>
                <c:pt idx="5">
                  <c:v>74.332374999999999</c:v>
                </c:pt>
                <c:pt idx="6">
                  <c:v>74.298850000000002</c:v>
                </c:pt>
                <c:pt idx="7">
                  <c:v>74.265325000000004</c:v>
                </c:pt>
                <c:pt idx="8">
                  <c:v>74.231800000000007</c:v>
                </c:pt>
                <c:pt idx="9">
                  <c:v>74.198274999999995</c:v>
                </c:pt>
                <c:pt idx="10">
                  <c:v>74.164749999999998</c:v>
                </c:pt>
                <c:pt idx="11">
                  <c:v>74.131225000000001</c:v>
                </c:pt>
                <c:pt idx="12">
                  <c:v>74.097700000000003</c:v>
                </c:pt>
                <c:pt idx="13">
                  <c:v>74.064175000000006</c:v>
                </c:pt>
                <c:pt idx="14">
                  <c:v>74.030649999999994</c:v>
                </c:pt>
                <c:pt idx="15">
                  <c:v>73.997124999999997</c:v>
                </c:pt>
                <c:pt idx="16">
                  <c:v>73.9636</c:v>
                </c:pt>
                <c:pt idx="17">
                  <c:v>73.930075000000002</c:v>
                </c:pt>
                <c:pt idx="18">
                  <c:v>73.896550000000005</c:v>
                </c:pt>
                <c:pt idx="19">
                  <c:v>73.863024999999993</c:v>
                </c:pt>
                <c:pt idx="20">
                  <c:v>73.829499999999996</c:v>
                </c:pt>
                <c:pt idx="21">
                  <c:v>73.762450000000001</c:v>
                </c:pt>
                <c:pt idx="22">
                  <c:v>73.695400000000006</c:v>
                </c:pt>
                <c:pt idx="23">
                  <c:v>73.628349999999998</c:v>
                </c:pt>
                <c:pt idx="24">
                  <c:v>73.561300000000003</c:v>
                </c:pt>
                <c:pt idx="25">
                  <c:v>73.494249999999994</c:v>
                </c:pt>
                <c:pt idx="26">
                  <c:v>73.427199999999999</c:v>
                </c:pt>
                <c:pt idx="27">
                  <c:v>73.360150000000004</c:v>
                </c:pt>
                <c:pt idx="28">
                  <c:v>73.293099999999995</c:v>
                </c:pt>
                <c:pt idx="29">
                  <c:v>73.226050000000001</c:v>
                </c:pt>
                <c:pt idx="30">
                  <c:v>73.159000000000006</c:v>
                </c:pt>
                <c:pt idx="31">
                  <c:v>73.091949999999997</c:v>
                </c:pt>
                <c:pt idx="32">
                  <c:v>73.024900000000002</c:v>
                </c:pt>
                <c:pt idx="33">
                  <c:v>72.957849999999993</c:v>
                </c:pt>
                <c:pt idx="34">
                  <c:v>72.890799999999999</c:v>
                </c:pt>
                <c:pt idx="35">
                  <c:v>72.823750000000004</c:v>
                </c:pt>
                <c:pt idx="36">
                  <c:v>72.756699999999995</c:v>
                </c:pt>
                <c:pt idx="37">
                  <c:v>72.68965</c:v>
                </c:pt>
                <c:pt idx="38">
                  <c:v>72.622600000000006</c:v>
                </c:pt>
                <c:pt idx="39">
                  <c:v>72.555549999999997</c:v>
                </c:pt>
                <c:pt idx="40">
                  <c:v>72.488500000000002</c:v>
                </c:pt>
                <c:pt idx="41">
                  <c:v>72.402824999999993</c:v>
                </c:pt>
                <c:pt idx="42">
                  <c:v>72.317149999999998</c:v>
                </c:pt>
                <c:pt idx="43">
                  <c:v>72.231475000000003</c:v>
                </c:pt>
                <c:pt idx="44">
                  <c:v>72.145799999999994</c:v>
                </c:pt>
                <c:pt idx="45">
                  <c:v>72.060124999999999</c:v>
                </c:pt>
                <c:pt idx="46">
                  <c:v>71.974450000000004</c:v>
                </c:pt>
                <c:pt idx="47">
                  <c:v>71.888774999999995</c:v>
                </c:pt>
                <c:pt idx="48">
                  <c:v>71.803100000000001</c:v>
                </c:pt>
                <c:pt idx="49">
                  <c:v>71.717424999999992</c:v>
                </c:pt>
                <c:pt idx="50">
                  <c:v>71.631749999999997</c:v>
                </c:pt>
                <c:pt idx="51">
                  <c:v>71.546075000000002</c:v>
                </c:pt>
                <c:pt idx="52">
                  <c:v>71.460399999999993</c:v>
                </c:pt>
                <c:pt idx="53">
                  <c:v>71.374724999999998</c:v>
                </c:pt>
                <c:pt idx="54">
                  <c:v>71.289050000000003</c:v>
                </c:pt>
                <c:pt idx="55">
                  <c:v>71.203374999999994</c:v>
                </c:pt>
                <c:pt idx="56">
                  <c:v>71.117699999999999</c:v>
                </c:pt>
                <c:pt idx="57">
                  <c:v>71.03202499999999</c:v>
                </c:pt>
                <c:pt idx="58">
                  <c:v>70.946349999999995</c:v>
                </c:pt>
                <c:pt idx="59">
                  <c:v>70.860675000000001</c:v>
                </c:pt>
                <c:pt idx="60">
                  <c:v>70.775000000000006</c:v>
                </c:pt>
                <c:pt idx="61">
                  <c:v>70.722849999999994</c:v>
                </c:pt>
                <c:pt idx="62">
                  <c:v>70.670699999999997</c:v>
                </c:pt>
                <c:pt idx="63">
                  <c:v>70.618549999999999</c:v>
                </c:pt>
                <c:pt idx="64">
                  <c:v>70.566400000000002</c:v>
                </c:pt>
                <c:pt idx="65">
                  <c:v>70.514250000000004</c:v>
                </c:pt>
                <c:pt idx="66">
                  <c:v>70.462099999999992</c:v>
                </c:pt>
                <c:pt idx="67">
                  <c:v>70.409949999999995</c:v>
                </c:pt>
                <c:pt idx="68">
                  <c:v>70.357799999999997</c:v>
                </c:pt>
                <c:pt idx="69">
                  <c:v>70.30565</c:v>
                </c:pt>
                <c:pt idx="70">
                  <c:v>70.253500000000003</c:v>
                </c:pt>
                <c:pt idx="71">
                  <c:v>70.201349999999991</c:v>
                </c:pt>
                <c:pt idx="72">
                  <c:v>70.149199999999993</c:v>
                </c:pt>
                <c:pt idx="73">
                  <c:v>70.097049999999996</c:v>
                </c:pt>
                <c:pt idx="74">
                  <c:v>70.044899999999998</c:v>
                </c:pt>
                <c:pt idx="75">
                  <c:v>69.992750000000001</c:v>
                </c:pt>
                <c:pt idx="76">
                  <c:v>69.940599999999989</c:v>
                </c:pt>
                <c:pt idx="77">
                  <c:v>69.888449999999992</c:v>
                </c:pt>
                <c:pt idx="78">
                  <c:v>69.836299999999994</c:v>
                </c:pt>
                <c:pt idx="79">
                  <c:v>69.784149999999997</c:v>
                </c:pt>
                <c:pt idx="80">
                  <c:v>69.731999999999999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41888"/>
        <c:axId val="48942464"/>
      </c:scatterChart>
      <c:valAx>
        <c:axId val="48941888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8942464"/>
        <c:crosses val="autoZero"/>
        <c:crossBetween val="midCat"/>
      </c:valAx>
      <c:valAx>
        <c:axId val="4894246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relative humidity </a:t>
                </a:r>
                <a:r>
                  <a:rPr lang="en-AU" baseline="0"/>
                  <a:t>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48941888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17499999999999999"/>
          <c:y val="0.57369021580635748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'Hotter&amp;Drier'!$B$18:$B$98</c:f>
              <c:numCache>
                <c:formatCode>0.0000</c:formatCode>
                <c:ptCount val="81"/>
                <c:pt idx="0">
                  <c:v>0</c:v>
                </c:pt>
                <c:pt idx="1">
                  <c:v>1.9999999999999997E-2</c:v>
                </c:pt>
                <c:pt idx="2">
                  <c:v>3.9999999999999994E-2</c:v>
                </c:pt>
                <c:pt idx="3">
                  <c:v>5.9999999999999991E-2</c:v>
                </c:pt>
                <c:pt idx="4">
                  <c:v>7.9999999999999988E-2</c:v>
                </c:pt>
                <c:pt idx="5">
                  <c:v>9.9999999999999978E-2</c:v>
                </c:pt>
                <c:pt idx="6">
                  <c:v>0.11999999999999997</c:v>
                </c:pt>
                <c:pt idx="7">
                  <c:v>0.13999999999999996</c:v>
                </c:pt>
                <c:pt idx="8">
                  <c:v>0.15999999999999995</c:v>
                </c:pt>
                <c:pt idx="9">
                  <c:v>0.17999999999999994</c:v>
                </c:pt>
                <c:pt idx="10">
                  <c:v>0.19999999999999993</c:v>
                </c:pt>
                <c:pt idx="11">
                  <c:v>0.21999999999999992</c:v>
                </c:pt>
                <c:pt idx="12">
                  <c:v>0.23999999999999991</c:v>
                </c:pt>
                <c:pt idx="13">
                  <c:v>0.2599999999999999</c:v>
                </c:pt>
                <c:pt idx="14">
                  <c:v>0.27999999999999992</c:v>
                </c:pt>
                <c:pt idx="15">
                  <c:v>0.29999999999999993</c:v>
                </c:pt>
                <c:pt idx="16">
                  <c:v>0.31999999999999995</c:v>
                </c:pt>
                <c:pt idx="17">
                  <c:v>0.33999999999999997</c:v>
                </c:pt>
                <c:pt idx="18">
                  <c:v>0.36</c:v>
                </c:pt>
                <c:pt idx="19">
                  <c:v>0.38</c:v>
                </c:pt>
                <c:pt idx="20">
                  <c:v>0.39999999999999997</c:v>
                </c:pt>
                <c:pt idx="21">
                  <c:v>0.43999999999999995</c:v>
                </c:pt>
                <c:pt idx="22">
                  <c:v>0.47999999999999993</c:v>
                </c:pt>
                <c:pt idx="23">
                  <c:v>0.51999999999999991</c:v>
                </c:pt>
                <c:pt idx="24">
                  <c:v>0.55999999999999994</c:v>
                </c:pt>
                <c:pt idx="25">
                  <c:v>0.6</c:v>
                </c:pt>
                <c:pt idx="26">
                  <c:v>0.64</c:v>
                </c:pt>
                <c:pt idx="27">
                  <c:v>0.68</c:v>
                </c:pt>
                <c:pt idx="28">
                  <c:v>0.72000000000000008</c:v>
                </c:pt>
                <c:pt idx="29">
                  <c:v>0.76000000000000012</c:v>
                </c:pt>
                <c:pt idx="30">
                  <c:v>0.80000000000000016</c:v>
                </c:pt>
                <c:pt idx="31">
                  <c:v>0.84000000000000019</c:v>
                </c:pt>
                <c:pt idx="32">
                  <c:v>0.88000000000000023</c:v>
                </c:pt>
                <c:pt idx="33">
                  <c:v>0.92000000000000026</c:v>
                </c:pt>
                <c:pt idx="34">
                  <c:v>0.9600000000000003</c:v>
                </c:pt>
                <c:pt idx="35">
                  <c:v>1.0000000000000002</c:v>
                </c:pt>
                <c:pt idx="36">
                  <c:v>1.0400000000000003</c:v>
                </c:pt>
                <c:pt idx="37">
                  <c:v>1.0800000000000003</c:v>
                </c:pt>
                <c:pt idx="38">
                  <c:v>1.1200000000000003</c:v>
                </c:pt>
                <c:pt idx="39">
                  <c:v>1.1600000000000004</c:v>
                </c:pt>
                <c:pt idx="40">
                  <c:v>1.2</c:v>
                </c:pt>
                <c:pt idx="41">
                  <c:v>1.2849999999999999</c:v>
                </c:pt>
                <c:pt idx="42">
                  <c:v>1.3699999999999999</c:v>
                </c:pt>
                <c:pt idx="43">
                  <c:v>1.4549999999999998</c:v>
                </c:pt>
                <c:pt idx="44">
                  <c:v>1.5399999999999998</c:v>
                </c:pt>
                <c:pt idx="45">
                  <c:v>1.6249999999999998</c:v>
                </c:pt>
                <c:pt idx="46">
                  <c:v>1.7099999999999997</c:v>
                </c:pt>
                <c:pt idx="47">
                  <c:v>1.7949999999999997</c:v>
                </c:pt>
                <c:pt idx="48">
                  <c:v>1.8799999999999997</c:v>
                </c:pt>
                <c:pt idx="49">
                  <c:v>1.9649999999999996</c:v>
                </c:pt>
                <c:pt idx="50">
                  <c:v>2.0499999999999998</c:v>
                </c:pt>
                <c:pt idx="51">
                  <c:v>2.1349999999999998</c:v>
                </c:pt>
                <c:pt idx="52">
                  <c:v>2.2199999999999998</c:v>
                </c:pt>
                <c:pt idx="53">
                  <c:v>2.3049999999999997</c:v>
                </c:pt>
                <c:pt idx="54">
                  <c:v>2.3899999999999997</c:v>
                </c:pt>
                <c:pt idx="55">
                  <c:v>2.4749999999999996</c:v>
                </c:pt>
                <c:pt idx="56">
                  <c:v>2.5599999999999996</c:v>
                </c:pt>
                <c:pt idx="57">
                  <c:v>2.6449999999999996</c:v>
                </c:pt>
                <c:pt idx="58">
                  <c:v>2.7299999999999995</c:v>
                </c:pt>
                <c:pt idx="59">
                  <c:v>2.8149999999999995</c:v>
                </c:pt>
                <c:pt idx="60">
                  <c:v>2.9</c:v>
                </c:pt>
                <c:pt idx="61">
                  <c:v>2.9550000000000001</c:v>
                </c:pt>
                <c:pt idx="62">
                  <c:v>3.0100000000000002</c:v>
                </c:pt>
                <c:pt idx="63">
                  <c:v>3.0650000000000004</c:v>
                </c:pt>
                <c:pt idx="64">
                  <c:v>3.1200000000000006</c:v>
                </c:pt>
                <c:pt idx="65">
                  <c:v>3.1750000000000007</c:v>
                </c:pt>
                <c:pt idx="66">
                  <c:v>3.2300000000000009</c:v>
                </c:pt>
                <c:pt idx="67">
                  <c:v>3.285000000000001</c:v>
                </c:pt>
                <c:pt idx="68">
                  <c:v>3.3400000000000012</c:v>
                </c:pt>
                <c:pt idx="69">
                  <c:v>3.3950000000000014</c:v>
                </c:pt>
                <c:pt idx="70">
                  <c:v>3.4500000000000015</c:v>
                </c:pt>
                <c:pt idx="71">
                  <c:v>3.5050000000000017</c:v>
                </c:pt>
                <c:pt idx="72">
                  <c:v>3.5600000000000018</c:v>
                </c:pt>
                <c:pt idx="73">
                  <c:v>3.615000000000002</c:v>
                </c:pt>
                <c:pt idx="74">
                  <c:v>3.6700000000000021</c:v>
                </c:pt>
                <c:pt idx="75">
                  <c:v>3.7250000000000023</c:v>
                </c:pt>
                <c:pt idx="76">
                  <c:v>3.7800000000000025</c:v>
                </c:pt>
                <c:pt idx="77">
                  <c:v>3.8350000000000026</c:v>
                </c:pt>
                <c:pt idx="78">
                  <c:v>3.8900000000000028</c:v>
                </c:pt>
                <c:pt idx="79">
                  <c:v>3.9450000000000029</c:v>
                </c:pt>
                <c:pt idx="80">
                  <c:v>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'Hotter&amp;Drier'!$C$18:$C$98</c:f>
              <c:numCache>
                <c:formatCode>0.0000</c:formatCode>
                <c:ptCount val="81"/>
                <c:pt idx="0">
                  <c:v>0</c:v>
                </c:pt>
                <c:pt idx="1">
                  <c:v>1.9999999999999997E-2</c:v>
                </c:pt>
                <c:pt idx="2">
                  <c:v>3.9999999999999994E-2</c:v>
                </c:pt>
                <c:pt idx="3">
                  <c:v>5.9999999999999991E-2</c:v>
                </c:pt>
                <c:pt idx="4">
                  <c:v>7.9999999999999988E-2</c:v>
                </c:pt>
                <c:pt idx="5">
                  <c:v>9.9999999999999978E-2</c:v>
                </c:pt>
                <c:pt idx="6">
                  <c:v>0.11999999999999997</c:v>
                </c:pt>
                <c:pt idx="7">
                  <c:v>0.13999999999999996</c:v>
                </c:pt>
                <c:pt idx="8">
                  <c:v>0.15999999999999995</c:v>
                </c:pt>
                <c:pt idx="9">
                  <c:v>0.17999999999999994</c:v>
                </c:pt>
                <c:pt idx="10">
                  <c:v>0.19999999999999993</c:v>
                </c:pt>
                <c:pt idx="11">
                  <c:v>0.21999999999999992</c:v>
                </c:pt>
                <c:pt idx="12">
                  <c:v>0.23999999999999991</c:v>
                </c:pt>
                <c:pt idx="13">
                  <c:v>0.2599999999999999</c:v>
                </c:pt>
                <c:pt idx="14">
                  <c:v>0.27999999999999992</c:v>
                </c:pt>
                <c:pt idx="15">
                  <c:v>0.29999999999999993</c:v>
                </c:pt>
                <c:pt idx="16">
                  <c:v>0.31999999999999995</c:v>
                </c:pt>
                <c:pt idx="17">
                  <c:v>0.33999999999999997</c:v>
                </c:pt>
                <c:pt idx="18">
                  <c:v>0.36</c:v>
                </c:pt>
                <c:pt idx="19">
                  <c:v>0.38</c:v>
                </c:pt>
                <c:pt idx="20">
                  <c:v>0.39999999999999997</c:v>
                </c:pt>
                <c:pt idx="21">
                  <c:v>0.43999999999999995</c:v>
                </c:pt>
                <c:pt idx="22">
                  <c:v>0.47999999999999993</c:v>
                </c:pt>
                <c:pt idx="23">
                  <c:v>0.51999999999999991</c:v>
                </c:pt>
                <c:pt idx="24">
                  <c:v>0.55999999999999994</c:v>
                </c:pt>
                <c:pt idx="25">
                  <c:v>0.6</c:v>
                </c:pt>
                <c:pt idx="26">
                  <c:v>0.64</c:v>
                </c:pt>
                <c:pt idx="27">
                  <c:v>0.68</c:v>
                </c:pt>
                <c:pt idx="28">
                  <c:v>0.72000000000000008</c:v>
                </c:pt>
                <c:pt idx="29">
                  <c:v>0.76000000000000012</c:v>
                </c:pt>
                <c:pt idx="30">
                  <c:v>0.80000000000000016</c:v>
                </c:pt>
                <c:pt idx="31">
                  <c:v>0.84000000000000019</c:v>
                </c:pt>
                <c:pt idx="32">
                  <c:v>0.88000000000000023</c:v>
                </c:pt>
                <c:pt idx="33">
                  <c:v>0.92000000000000026</c:v>
                </c:pt>
                <c:pt idx="34">
                  <c:v>0.9600000000000003</c:v>
                </c:pt>
                <c:pt idx="35">
                  <c:v>1.0000000000000002</c:v>
                </c:pt>
                <c:pt idx="36">
                  <c:v>1.0400000000000003</c:v>
                </c:pt>
                <c:pt idx="37">
                  <c:v>1.0800000000000003</c:v>
                </c:pt>
                <c:pt idx="38">
                  <c:v>1.1200000000000003</c:v>
                </c:pt>
                <c:pt idx="39">
                  <c:v>1.1600000000000004</c:v>
                </c:pt>
                <c:pt idx="40">
                  <c:v>1.2</c:v>
                </c:pt>
                <c:pt idx="41">
                  <c:v>1.2549999999999999</c:v>
                </c:pt>
                <c:pt idx="42">
                  <c:v>1.3099999999999998</c:v>
                </c:pt>
                <c:pt idx="43">
                  <c:v>1.3649999999999998</c:v>
                </c:pt>
                <c:pt idx="44">
                  <c:v>1.4199999999999997</c:v>
                </c:pt>
                <c:pt idx="45">
                  <c:v>1.4749999999999996</c:v>
                </c:pt>
                <c:pt idx="46">
                  <c:v>1.5299999999999996</c:v>
                </c:pt>
                <c:pt idx="47">
                  <c:v>1.5849999999999995</c:v>
                </c:pt>
                <c:pt idx="48">
                  <c:v>1.6399999999999995</c:v>
                </c:pt>
                <c:pt idx="49">
                  <c:v>1.6949999999999994</c:v>
                </c:pt>
                <c:pt idx="50">
                  <c:v>1.7499999999999993</c:v>
                </c:pt>
                <c:pt idx="51">
                  <c:v>1.8049999999999993</c:v>
                </c:pt>
                <c:pt idx="52">
                  <c:v>1.8599999999999992</c:v>
                </c:pt>
                <c:pt idx="53">
                  <c:v>1.9149999999999991</c:v>
                </c:pt>
                <c:pt idx="54">
                  <c:v>1.9699999999999991</c:v>
                </c:pt>
                <c:pt idx="55">
                  <c:v>2.024999999999999</c:v>
                </c:pt>
                <c:pt idx="56">
                  <c:v>2.0799999999999992</c:v>
                </c:pt>
                <c:pt idx="57">
                  <c:v>2.1349999999999993</c:v>
                </c:pt>
                <c:pt idx="58">
                  <c:v>2.1899999999999995</c:v>
                </c:pt>
                <c:pt idx="59">
                  <c:v>2.2449999999999997</c:v>
                </c:pt>
                <c:pt idx="60">
                  <c:v>2.2999999999999998</c:v>
                </c:pt>
                <c:pt idx="61">
                  <c:v>2.3299999999999996</c:v>
                </c:pt>
                <c:pt idx="62">
                  <c:v>2.3599999999999994</c:v>
                </c:pt>
                <c:pt idx="63">
                  <c:v>2.3899999999999992</c:v>
                </c:pt>
                <c:pt idx="64">
                  <c:v>2.419999999999999</c:v>
                </c:pt>
                <c:pt idx="65">
                  <c:v>2.4499999999999988</c:v>
                </c:pt>
                <c:pt idx="66">
                  <c:v>2.4799999999999986</c:v>
                </c:pt>
                <c:pt idx="67">
                  <c:v>2.5099999999999985</c:v>
                </c:pt>
                <c:pt idx="68">
                  <c:v>2.5399999999999983</c:v>
                </c:pt>
                <c:pt idx="69">
                  <c:v>2.5699999999999981</c:v>
                </c:pt>
                <c:pt idx="70">
                  <c:v>2.5999999999999979</c:v>
                </c:pt>
                <c:pt idx="71">
                  <c:v>2.6299999999999977</c:v>
                </c:pt>
                <c:pt idx="72">
                  <c:v>2.6599999999999975</c:v>
                </c:pt>
                <c:pt idx="73">
                  <c:v>2.6899999999999973</c:v>
                </c:pt>
                <c:pt idx="74">
                  <c:v>2.7199999999999971</c:v>
                </c:pt>
                <c:pt idx="75">
                  <c:v>2.7499999999999969</c:v>
                </c:pt>
                <c:pt idx="76">
                  <c:v>2.7799999999999967</c:v>
                </c:pt>
                <c:pt idx="77">
                  <c:v>2.8099999999999965</c:v>
                </c:pt>
                <c:pt idx="78">
                  <c:v>2.8399999999999963</c:v>
                </c:pt>
                <c:pt idx="79">
                  <c:v>2.8699999999999961</c:v>
                </c:pt>
                <c:pt idx="80">
                  <c:v>2.9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44768"/>
        <c:axId val="48945344"/>
      </c:scatterChart>
      <c:valAx>
        <c:axId val="4894476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8945344"/>
        <c:crosses val="autoZero"/>
        <c:crossBetween val="midCat"/>
      </c:valAx>
      <c:valAx>
        <c:axId val="48945344"/>
        <c:scaling>
          <c:orientation val="minMax"/>
          <c:max val="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48944768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'Hotter&amp;Drier'!$F$18:$F$98</c:f>
              <c:numCache>
                <c:formatCode>0.0000</c:formatCode>
                <c:ptCount val="81"/>
                <c:pt idx="0">
                  <c:v>0</c:v>
                </c:pt>
                <c:pt idx="1">
                  <c:v>-4.3333333333333335E-2</c:v>
                </c:pt>
                <c:pt idx="2">
                  <c:v>-8.666666666666667E-2</c:v>
                </c:pt>
                <c:pt idx="3">
                  <c:v>-0.13</c:v>
                </c:pt>
                <c:pt idx="4">
                  <c:v>-0.17333333333333334</c:v>
                </c:pt>
                <c:pt idx="5">
                  <c:v>-0.21666666666666667</c:v>
                </c:pt>
                <c:pt idx="6">
                  <c:v>-0.26</c:v>
                </c:pt>
                <c:pt idx="7">
                  <c:v>-0.30333333333333334</c:v>
                </c:pt>
                <c:pt idx="8">
                  <c:v>-0.34666666666666668</c:v>
                </c:pt>
                <c:pt idx="9">
                  <c:v>-0.39</c:v>
                </c:pt>
                <c:pt idx="10">
                  <c:v>-0.43333333333333335</c:v>
                </c:pt>
                <c:pt idx="11">
                  <c:v>-0.47666666666666668</c:v>
                </c:pt>
                <c:pt idx="12">
                  <c:v>-0.52</c:v>
                </c:pt>
                <c:pt idx="13">
                  <c:v>-0.56333333333333335</c:v>
                </c:pt>
                <c:pt idx="14">
                  <c:v>-0.60666666666666669</c:v>
                </c:pt>
                <c:pt idx="15">
                  <c:v>-0.65</c:v>
                </c:pt>
                <c:pt idx="16">
                  <c:v>-0.69333333333333336</c:v>
                </c:pt>
                <c:pt idx="17">
                  <c:v>-0.73666666666666669</c:v>
                </c:pt>
                <c:pt idx="18">
                  <c:v>-0.78</c:v>
                </c:pt>
                <c:pt idx="19">
                  <c:v>-0.82333333333333336</c:v>
                </c:pt>
                <c:pt idx="20">
                  <c:v>-0.8666666666666667</c:v>
                </c:pt>
                <c:pt idx="21">
                  <c:v>-0.95333333333333337</c:v>
                </c:pt>
                <c:pt idx="22">
                  <c:v>-1.04</c:v>
                </c:pt>
                <c:pt idx="23">
                  <c:v>-1.1266666666666667</c:v>
                </c:pt>
                <c:pt idx="24">
                  <c:v>-1.2133333333333334</c:v>
                </c:pt>
                <c:pt idx="25">
                  <c:v>-1.3</c:v>
                </c:pt>
                <c:pt idx="26">
                  <c:v>-1.3866666666666667</c:v>
                </c:pt>
                <c:pt idx="27">
                  <c:v>-1.4733333333333334</c:v>
                </c:pt>
                <c:pt idx="28">
                  <c:v>-1.56</c:v>
                </c:pt>
                <c:pt idx="29">
                  <c:v>-1.6466666666666667</c:v>
                </c:pt>
                <c:pt idx="30">
                  <c:v>-1.7333333333333334</c:v>
                </c:pt>
                <c:pt idx="31">
                  <c:v>-1.82</c:v>
                </c:pt>
                <c:pt idx="32">
                  <c:v>-1.9066666666666667</c:v>
                </c:pt>
                <c:pt idx="33">
                  <c:v>-1.9933333333333334</c:v>
                </c:pt>
                <c:pt idx="34">
                  <c:v>-2.08</c:v>
                </c:pt>
                <c:pt idx="35">
                  <c:v>-2.166666666666667</c:v>
                </c:pt>
                <c:pt idx="36">
                  <c:v>-2.2533333333333339</c:v>
                </c:pt>
                <c:pt idx="37">
                  <c:v>-2.3400000000000007</c:v>
                </c:pt>
                <c:pt idx="38">
                  <c:v>-2.4266666666666676</c:v>
                </c:pt>
                <c:pt idx="39">
                  <c:v>-2.5133333333333345</c:v>
                </c:pt>
                <c:pt idx="40">
                  <c:v>-2.6</c:v>
                </c:pt>
                <c:pt idx="41">
                  <c:v>-2.7850000000000001</c:v>
                </c:pt>
                <c:pt idx="42">
                  <c:v>-2.97</c:v>
                </c:pt>
                <c:pt idx="43">
                  <c:v>-3.1550000000000002</c:v>
                </c:pt>
                <c:pt idx="44">
                  <c:v>-3.3400000000000003</c:v>
                </c:pt>
                <c:pt idx="45">
                  <c:v>-3.5250000000000004</c:v>
                </c:pt>
                <c:pt idx="46">
                  <c:v>-3.7100000000000004</c:v>
                </c:pt>
                <c:pt idx="47">
                  <c:v>-3.8950000000000005</c:v>
                </c:pt>
                <c:pt idx="48">
                  <c:v>-4.08</c:v>
                </c:pt>
                <c:pt idx="49">
                  <c:v>-4.2649999999999997</c:v>
                </c:pt>
                <c:pt idx="50">
                  <c:v>-4.4499999999999993</c:v>
                </c:pt>
                <c:pt idx="51">
                  <c:v>-4.6349999999999989</c:v>
                </c:pt>
                <c:pt idx="52">
                  <c:v>-4.8199999999999985</c:v>
                </c:pt>
                <c:pt idx="53">
                  <c:v>-5.0049999999999981</c:v>
                </c:pt>
                <c:pt idx="54">
                  <c:v>-5.1899999999999977</c:v>
                </c:pt>
                <c:pt idx="55">
                  <c:v>-5.3749999999999973</c:v>
                </c:pt>
                <c:pt idx="56">
                  <c:v>-5.5599999999999969</c:v>
                </c:pt>
                <c:pt idx="57">
                  <c:v>-5.7449999999999966</c:v>
                </c:pt>
                <c:pt idx="58">
                  <c:v>-5.9299999999999962</c:v>
                </c:pt>
                <c:pt idx="59">
                  <c:v>-6.1149999999999958</c:v>
                </c:pt>
                <c:pt idx="60">
                  <c:v>-6.3</c:v>
                </c:pt>
                <c:pt idx="61">
                  <c:v>-6.42</c:v>
                </c:pt>
                <c:pt idx="62">
                  <c:v>-6.54</c:v>
                </c:pt>
                <c:pt idx="63">
                  <c:v>-6.66</c:v>
                </c:pt>
                <c:pt idx="64">
                  <c:v>-6.78</c:v>
                </c:pt>
                <c:pt idx="65">
                  <c:v>-6.9</c:v>
                </c:pt>
                <c:pt idx="66">
                  <c:v>-7.0200000000000005</c:v>
                </c:pt>
                <c:pt idx="67">
                  <c:v>-7.1400000000000006</c:v>
                </c:pt>
                <c:pt idx="68">
                  <c:v>-7.2600000000000007</c:v>
                </c:pt>
                <c:pt idx="69">
                  <c:v>-7.3800000000000008</c:v>
                </c:pt>
                <c:pt idx="70">
                  <c:v>-7.5000000000000009</c:v>
                </c:pt>
                <c:pt idx="71">
                  <c:v>-7.620000000000001</c:v>
                </c:pt>
                <c:pt idx="72">
                  <c:v>-7.7400000000000011</c:v>
                </c:pt>
                <c:pt idx="73">
                  <c:v>-7.8600000000000012</c:v>
                </c:pt>
                <c:pt idx="74">
                  <c:v>-7.9800000000000013</c:v>
                </c:pt>
                <c:pt idx="75">
                  <c:v>-8.1000000000000014</c:v>
                </c:pt>
                <c:pt idx="76">
                  <c:v>-8.2200000000000006</c:v>
                </c:pt>
                <c:pt idx="77">
                  <c:v>-8.34</c:v>
                </c:pt>
                <c:pt idx="78">
                  <c:v>-8.4599999999999991</c:v>
                </c:pt>
                <c:pt idx="79">
                  <c:v>-8.5799999999999983</c:v>
                </c:pt>
                <c:pt idx="80">
                  <c:v>-8.6999999999999993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'Hotter&amp;Drier'!$G$18:$G$98</c:f>
              <c:numCache>
                <c:formatCode>0.0000</c:formatCode>
                <c:ptCount val="81"/>
                <c:pt idx="0">
                  <c:v>0</c:v>
                </c:pt>
                <c:pt idx="1">
                  <c:v>-4.4999999999999998E-2</c:v>
                </c:pt>
                <c:pt idx="2">
                  <c:v>-0.09</c:v>
                </c:pt>
                <c:pt idx="3">
                  <c:v>-0.13500000000000001</c:v>
                </c:pt>
                <c:pt idx="4">
                  <c:v>-0.18</c:v>
                </c:pt>
                <c:pt idx="5">
                  <c:v>-0.22499999999999998</c:v>
                </c:pt>
                <c:pt idx="6">
                  <c:v>-0.26999999999999996</c:v>
                </c:pt>
                <c:pt idx="7">
                  <c:v>-0.31499999999999995</c:v>
                </c:pt>
                <c:pt idx="8">
                  <c:v>-0.35999999999999993</c:v>
                </c:pt>
                <c:pt idx="9">
                  <c:v>-0.40499999999999992</c:v>
                </c:pt>
                <c:pt idx="10">
                  <c:v>-0.4499999999999999</c:v>
                </c:pt>
                <c:pt idx="11">
                  <c:v>-0.49499999999999988</c:v>
                </c:pt>
                <c:pt idx="12">
                  <c:v>-0.53999999999999992</c:v>
                </c:pt>
                <c:pt idx="13">
                  <c:v>-0.58499999999999996</c:v>
                </c:pt>
                <c:pt idx="14">
                  <c:v>-0.63</c:v>
                </c:pt>
                <c:pt idx="15">
                  <c:v>-0.67500000000000004</c:v>
                </c:pt>
                <c:pt idx="16">
                  <c:v>-0.72000000000000008</c:v>
                </c:pt>
                <c:pt idx="17">
                  <c:v>-0.76500000000000012</c:v>
                </c:pt>
                <c:pt idx="18">
                  <c:v>-0.81000000000000016</c:v>
                </c:pt>
                <c:pt idx="19">
                  <c:v>-0.8550000000000002</c:v>
                </c:pt>
                <c:pt idx="20">
                  <c:v>-0.9</c:v>
                </c:pt>
                <c:pt idx="21">
                  <c:v>-0.99</c:v>
                </c:pt>
                <c:pt idx="22">
                  <c:v>-1.08</c:v>
                </c:pt>
                <c:pt idx="23">
                  <c:v>-1.1700000000000002</c:v>
                </c:pt>
                <c:pt idx="24">
                  <c:v>-1.2600000000000002</c:v>
                </c:pt>
                <c:pt idx="25">
                  <c:v>-1.3500000000000003</c:v>
                </c:pt>
                <c:pt idx="26">
                  <c:v>-1.4400000000000004</c:v>
                </c:pt>
                <c:pt idx="27">
                  <c:v>-1.5300000000000005</c:v>
                </c:pt>
                <c:pt idx="28">
                  <c:v>-1.6200000000000006</c:v>
                </c:pt>
                <c:pt idx="29">
                  <c:v>-1.7100000000000006</c:v>
                </c:pt>
                <c:pt idx="30">
                  <c:v>-1.8000000000000007</c:v>
                </c:pt>
                <c:pt idx="31">
                  <c:v>-1.8900000000000008</c:v>
                </c:pt>
                <c:pt idx="32">
                  <c:v>-1.9800000000000009</c:v>
                </c:pt>
                <c:pt idx="33">
                  <c:v>-2.0700000000000007</c:v>
                </c:pt>
                <c:pt idx="34">
                  <c:v>-2.1600000000000006</c:v>
                </c:pt>
                <c:pt idx="35">
                  <c:v>-2.2500000000000004</c:v>
                </c:pt>
                <c:pt idx="36">
                  <c:v>-2.3400000000000003</c:v>
                </c:pt>
                <c:pt idx="37">
                  <c:v>-2.4300000000000002</c:v>
                </c:pt>
                <c:pt idx="38">
                  <c:v>-2.52</c:v>
                </c:pt>
                <c:pt idx="39">
                  <c:v>-2.61</c:v>
                </c:pt>
                <c:pt idx="40">
                  <c:v>-2.7</c:v>
                </c:pt>
                <c:pt idx="41">
                  <c:v>-2.8150000000000004</c:v>
                </c:pt>
                <c:pt idx="42">
                  <c:v>-2.9300000000000006</c:v>
                </c:pt>
                <c:pt idx="43">
                  <c:v>-3.0450000000000008</c:v>
                </c:pt>
                <c:pt idx="44">
                  <c:v>-3.160000000000001</c:v>
                </c:pt>
                <c:pt idx="45">
                  <c:v>-3.2750000000000012</c:v>
                </c:pt>
                <c:pt idx="46">
                  <c:v>-3.3900000000000015</c:v>
                </c:pt>
                <c:pt idx="47">
                  <c:v>-3.5050000000000017</c:v>
                </c:pt>
                <c:pt idx="48">
                  <c:v>-3.6200000000000019</c:v>
                </c:pt>
                <c:pt idx="49">
                  <c:v>-3.7350000000000021</c:v>
                </c:pt>
                <c:pt idx="50">
                  <c:v>-3.8500000000000023</c:v>
                </c:pt>
                <c:pt idx="51">
                  <c:v>-3.9650000000000025</c:v>
                </c:pt>
                <c:pt idx="52">
                  <c:v>-4.0800000000000027</c:v>
                </c:pt>
                <c:pt idx="53">
                  <c:v>-4.1950000000000029</c:v>
                </c:pt>
                <c:pt idx="54">
                  <c:v>-4.3100000000000032</c:v>
                </c:pt>
                <c:pt idx="55">
                  <c:v>-4.4250000000000034</c:v>
                </c:pt>
                <c:pt idx="56">
                  <c:v>-4.5400000000000036</c:v>
                </c:pt>
                <c:pt idx="57">
                  <c:v>-4.6550000000000038</c:v>
                </c:pt>
                <c:pt idx="58">
                  <c:v>-4.770000000000004</c:v>
                </c:pt>
                <c:pt idx="59">
                  <c:v>-4.8850000000000042</c:v>
                </c:pt>
                <c:pt idx="60">
                  <c:v>-5</c:v>
                </c:pt>
                <c:pt idx="61">
                  <c:v>-5.07</c:v>
                </c:pt>
                <c:pt idx="62">
                  <c:v>-5.1400000000000006</c:v>
                </c:pt>
                <c:pt idx="63">
                  <c:v>-5.2100000000000009</c:v>
                </c:pt>
                <c:pt idx="64">
                  <c:v>-5.2800000000000011</c:v>
                </c:pt>
                <c:pt idx="65">
                  <c:v>-5.3500000000000014</c:v>
                </c:pt>
                <c:pt idx="66">
                  <c:v>-5.4200000000000017</c:v>
                </c:pt>
                <c:pt idx="67">
                  <c:v>-5.490000000000002</c:v>
                </c:pt>
                <c:pt idx="68">
                  <c:v>-5.5600000000000023</c:v>
                </c:pt>
                <c:pt idx="69">
                  <c:v>-5.6300000000000026</c:v>
                </c:pt>
                <c:pt idx="70">
                  <c:v>-5.7000000000000028</c:v>
                </c:pt>
                <c:pt idx="71">
                  <c:v>-5.7700000000000031</c:v>
                </c:pt>
                <c:pt idx="72">
                  <c:v>-5.8400000000000034</c:v>
                </c:pt>
                <c:pt idx="73">
                  <c:v>-5.9100000000000037</c:v>
                </c:pt>
                <c:pt idx="74">
                  <c:v>-5.980000000000004</c:v>
                </c:pt>
                <c:pt idx="75">
                  <c:v>-6.0500000000000043</c:v>
                </c:pt>
                <c:pt idx="76">
                  <c:v>-6.1200000000000045</c:v>
                </c:pt>
                <c:pt idx="77">
                  <c:v>-6.1900000000000048</c:v>
                </c:pt>
                <c:pt idx="78">
                  <c:v>-6.2600000000000051</c:v>
                </c:pt>
                <c:pt idx="79">
                  <c:v>-6.3300000000000054</c:v>
                </c:pt>
                <c:pt idx="80">
                  <c:v>-6.4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56768"/>
        <c:axId val="53257344"/>
      </c:scatterChart>
      <c:valAx>
        <c:axId val="5325676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3257344"/>
        <c:crosses val="autoZero"/>
        <c:crossBetween val="midCat"/>
      </c:valAx>
      <c:valAx>
        <c:axId val="532573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32567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'Hotter&amp;Drier'!$D$5:$D$9</c:f>
              <c:numCache>
                <c:formatCode>0.00</c:formatCode>
                <c:ptCount val="5"/>
                <c:pt idx="0">
                  <c:v>0</c:v>
                </c:pt>
                <c:pt idx="1">
                  <c:v>-1.4000000000000001</c:v>
                </c:pt>
                <c:pt idx="2" formatCode="General">
                  <c:v>-4.2</c:v>
                </c:pt>
                <c:pt idx="3" formatCode="General">
                  <c:v>-10.199999999999999</c:v>
                </c:pt>
                <c:pt idx="4" formatCode="General">
                  <c:v>-14.1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'Hotter&amp;Drier'!$E$5:$E$9</c:f>
              <c:numCache>
                <c:formatCode>0.00</c:formatCode>
                <c:ptCount val="5"/>
                <c:pt idx="0">
                  <c:v>0</c:v>
                </c:pt>
                <c:pt idx="1">
                  <c:v>-1.4666666666666668</c:v>
                </c:pt>
                <c:pt idx="2" formatCode="General">
                  <c:v>-4.4000000000000004</c:v>
                </c:pt>
                <c:pt idx="3" formatCode="General">
                  <c:v>-8.1999999999999993</c:v>
                </c:pt>
                <c:pt idx="4" formatCode="General">
                  <c:v>-10.4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59648"/>
        <c:axId val="53260224"/>
      </c:scatterChart>
      <c:valAx>
        <c:axId val="5325964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3260224"/>
        <c:crosses val="autoZero"/>
        <c:crossBetween val="midCat"/>
      </c:valAx>
      <c:valAx>
        <c:axId val="53260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 rainfall change</a:t>
                </a:r>
                <a:r>
                  <a:rPr lang="en-AU" baseline="0"/>
                  <a:t>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32596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'Hotter&amp;Drier'!$U$17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'Hotter&amp;Drier'!$U$18:$U$128</c:f>
              <c:numCache>
                <c:formatCode>0.00</c:formatCode>
                <c:ptCount val="111"/>
                <c:pt idx="0">
                  <c:v>1030</c:v>
                </c:pt>
                <c:pt idx="1">
                  <c:v>1029.279</c:v>
                </c:pt>
                <c:pt idx="2">
                  <c:v>1028.558</c:v>
                </c:pt>
                <c:pt idx="3">
                  <c:v>1027.837</c:v>
                </c:pt>
                <c:pt idx="4">
                  <c:v>1027.116</c:v>
                </c:pt>
                <c:pt idx="5">
                  <c:v>1026.395</c:v>
                </c:pt>
                <c:pt idx="6">
                  <c:v>1025.674</c:v>
                </c:pt>
                <c:pt idx="7">
                  <c:v>1024.953</c:v>
                </c:pt>
                <c:pt idx="8">
                  <c:v>1024.232</c:v>
                </c:pt>
                <c:pt idx="9">
                  <c:v>1023.511</c:v>
                </c:pt>
                <c:pt idx="10">
                  <c:v>1022.79</c:v>
                </c:pt>
                <c:pt idx="11">
                  <c:v>1022.069</c:v>
                </c:pt>
                <c:pt idx="12">
                  <c:v>1021.348</c:v>
                </c:pt>
                <c:pt idx="13">
                  <c:v>1020.627</c:v>
                </c:pt>
                <c:pt idx="14">
                  <c:v>1019.9059999999999</c:v>
                </c:pt>
                <c:pt idx="15">
                  <c:v>1019.1849999999999</c:v>
                </c:pt>
                <c:pt idx="16">
                  <c:v>1018.4639999999999</c:v>
                </c:pt>
                <c:pt idx="17">
                  <c:v>1017.7429999999999</c:v>
                </c:pt>
                <c:pt idx="18">
                  <c:v>1017.022</c:v>
                </c:pt>
                <c:pt idx="19">
                  <c:v>1016.301</c:v>
                </c:pt>
                <c:pt idx="20">
                  <c:v>1015.58</c:v>
                </c:pt>
                <c:pt idx="21">
                  <c:v>1014.138</c:v>
                </c:pt>
                <c:pt idx="22">
                  <c:v>1012.696</c:v>
                </c:pt>
                <c:pt idx="23">
                  <c:v>1011.254</c:v>
                </c:pt>
                <c:pt idx="24">
                  <c:v>1009.812</c:v>
                </c:pt>
                <c:pt idx="25">
                  <c:v>1008.37</c:v>
                </c:pt>
                <c:pt idx="26">
                  <c:v>1006.928</c:v>
                </c:pt>
                <c:pt idx="27">
                  <c:v>1005.486</c:v>
                </c:pt>
                <c:pt idx="28">
                  <c:v>1004.044</c:v>
                </c:pt>
                <c:pt idx="29">
                  <c:v>1002.602</c:v>
                </c:pt>
                <c:pt idx="30">
                  <c:v>1001.16</c:v>
                </c:pt>
                <c:pt idx="31">
                  <c:v>999.71799999999996</c:v>
                </c:pt>
                <c:pt idx="32">
                  <c:v>998.27599999999995</c:v>
                </c:pt>
                <c:pt idx="33">
                  <c:v>996.83399999999995</c:v>
                </c:pt>
                <c:pt idx="34">
                  <c:v>995.39200000000005</c:v>
                </c:pt>
                <c:pt idx="35">
                  <c:v>993.95</c:v>
                </c:pt>
                <c:pt idx="36">
                  <c:v>992.50800000000004</c:v>
                </c:pt>
                <c:pt idx="37">
                  <c:v>991.06600000000003</c:v>
                </c:pt>
                <c:pt idx="38">
                  <c:v>989.62400000000002</c:v>
                </c:pt>
                <c:pt idx="39">
                  <c:v>988.18200000000002</c:v>
                </c:pt>
                <c:pt idx="40">
                  <c:v>986.74</c:v>
                </c:pt>
                <c:pt idx="41">
                  <c:v>983.65</c:v>
                </c:pt>
                <c:pt idx="42">
                  <c:v>980.56</c:v>
                </c:pt>
                <c:pt idx="43">
                  <c:v>977.47</c:v>
                </c:pt>
                <c:pt idx="44">
                  <c:v>974.38</c:v>
                </c:pt>
                <c:pt idx="45">
                  <c:v>971.29</c:v>
                </c:pt>
                <c:pt idx="46">
                  <c:v>968.2</c:v>
                </c:pt>
                <c:pt idx="47">
                  <c:v>965.11</c:v>
                </c:pt>
                <c:pt idx="48">
                  <c:v>962.02</c:v>
                </c:pt>
                <c:pt idx="49">
                  <c:v>958.93000000000006</c:v>
                </c:pt>
                <c:pt idx="50">
                  <c:v>955.84</c:v>
                </c:pt>
                <c:pt idx="51">
                  <c:v>952.75</c:v>
                </c:pt>
                <c:pt idx="52">
                  <c:v>949.66000000000008</c:v>
                </c:pt>
                <c:pt idx="53">
                  <c:v>946.57</c:v>
                </c:pt>
                <c:pt idx="54">
                  <c:v>943.48</c:v>
                </c:pt>
                <c:pt idx="55">
                  <c:v>940.39</c:v>
                </c:pt>
                <c:pt idx="56">
                  <c:v>937.3</c:v>
                </c:pt>
                <c:pt idx="57">
                  <c:v>934.21</c:v>
                </c:pt>
                <c:pt idx="58">
                  <c:v>931.12</c:v>
                </c:pt>
                <c:pt idx="59">
                  <c:v>928.03</c:v>
                </c:pt>
                <c:pt idx="60">
                  <c:v>924.94</c:v>
                </c:pt>
                <c:pt idx="61">
                  <c:v>922.93150000000003</c:v>
                </c:pt>
                <c:pt idx="62">
                  <c:v>920.923</c:v>
                </c:pt>
                <c:pt idx="63">
                  <c:v>918.91449999999998</c:v>
                </c:pt>
                <c:pt idx="64">
                  <c:v>916.90599999999995</c:v>
                </c:pt>
                <c:pt idx="65">
                  <c:v>914.89750000000004</c:v>
                </c:pt>
                <c:pt idx="66">
                  <c:v>912.88900000000001</c:v>
                </c:pt>
                <c:pt idx="67">
                  <c:v>910.88049999999998</c:v>
                </c:pt>
                <c:pt idx="68">
                  <c:v>908.87199999999996</c:v>
                </c:pt>
                <c:pt idx="69">
                  <c:v>906.86349999999993</c:v>
                </c:pt>
                <c:pt idx="70">
                  <c:v>904.85500000000002</c:v>
                </c:pt>
                <c:pt idx="71">
                  <c:v>902.84649999999999</c:v>
                </c:pt>
                <c:pt idx="72">
                  <c:v>900.83799999999997</c:v>
                </c:pt>
                <c:pt idx="73">
                  <c:v>898.82949999999994</c:v>
                </c:pt>
                <c:pt idx="74">
                  <c:v>896.82099999999991</c:v>
                </c:pt>
                <c:pt idx="75">
                  <c:v>894.8125</c:v>
                </c:pt>
                <c:pt idx="76">
                  <c:v>892.80399999999997</c:v>
                </c:pt>
                <c:pt idx="77">
                  <c:v>890.79549999999995</c:v>
                </c:pt>
                <c:pt idx="78">
                  <c:v>888.78699999999992</c:v>
                </c:pt>
                <c:pt idx="79">
                  <c:v>886.77849999999989</c:v>
                </c:pt>
                <c:pt idx="80">
                  <c:v>884.77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'Hotter&amp;Drier'!$V$17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'Hotter&amp;Drier'!$V$18:$V$128</c:f>
              <c:numCache>
                <c:formatCode>0.00</c:formatCode>
                <c:ptCount val="111"/>
                <c:pt idx="0">
                  <c:v>1030</c:v>
                </c:pt>
                <c:pt idx="1">
                  <c:v>1029.2446666666667</c:v>
                </c:pt>
                <c:pt idx="2">
                  <c:v>1028.4893333333334</c:v>
                </c:pt>
                <c:pt idx="3">
                  <c:v>1027.7339999999999</c:v>
                </c:pt>
                <c:pt idx="4">
                  <c:v>1026.9786666666666</c:v>
                </c:pt>
                <c:pt idx="5">
                  <c:v>1026.2233333333334</c:v>
                </c:pt>
                <c:pt idx="6">
                  <c:v>1025.4680000000001</c:v>
                </c:pt>
                <c:pt idx="7">
                  <c:v>1024.7126666666666</c:v>
                </c:pt>
                <c:pt idx="8">
                  <c:v>1023.9573333333333</c:v>
                </c:pt>
                <c:pt idx="9">
                  <c:v>1023.202</c:v>
                </c:pt>
                <c:pt idx="10">
                  <c:v>1022.4466666666667</c:v>
                </c:pt>
                <c:pt idx="11">
                  <c:v>1021.6913333333333</c:v>
                </c:pt>
                <c:pt idx="12">
                  <c:v>1020.936</c:v>
                </c:pt>
                <c:pt idx="13">
                  <c:v>1020.1806666666666</c:v>
                </c:pt>
                <c:pt idx="14">
                  <c:v>1019.4253333333334</c:v>
                </c:pt>
                <c:pt idx="15">
                  <c:v>1018.67</c:v>
                </c:pt>
                <c:pt idx="16">
                  <c:v>1017.9146666666667</c:v>
                </c:pt>
                <c:pt idx="17">
                  <c:v>1017.1593333333333</c:v>
                </c:pt>
                <c:pt idx="18">
                  <c:v>1016.404</c:v>
                </c:pt>
                <c:pt idx="19">
                  <c:v>1015.6486666666667</c:v>
                </c:pt>
                <c:pt idx="20">
                  <c:v>1014.8933333333333</c:v>
                </c:pt>
                <c:pt idx="21">
                  <c:v>1013.3826666666666</c:v>
                </c:pt>
                <c:pt idx="22">
                  <c:v>1011.872</c:v>
                </c:pt>
                <c:pt idx="23">
                  <c:v>1010.3613333333333</c:v>
                </c:pt>
                <c:pt idx="24">
                  <c:v>1008.8506666666667</c:v>
                </c:pt>
                <c:pt idx="25">
                  <c:v>1007.34</c:v>
                </c:pt>
                <c:pt idx="26">
                  <c:v>1005.8293333333334</c:v>
                </c:pt>
                <c:pt idx="27">
                  <c:v>1004.3186666666667</c:v>
                </c:pt>
                <c:pt idx="28">
                  <c:v>1002.808</c:v>
                </c:pt>
                <c:pt idx="29">
                  <c:v>1001.2973333333333</c:v>
                </c:pt>
                <c:pt idx="30">
                  <c:v>999.78666666666663</c:v>
                </c:pt>
                <c:pt idx="31">
                  <c:v>998.27599999999995</c:v>
                </c:pt>
                <c:pt idx="32">
                  <c:v>996.76533333333339</c:v>
                </c:pt>
                <c:pt idx="33">
                  <c:v>995.25466666666671</c:v>
                </c:pt>
                <c:pt idx="34">
                  <c:v>993.74400000000003</c:v>
                </c:pt>
                <c:pt idx="35">
                  <c:v>992.23333333333335</c:v>
                </c:pt>
                <c:pt idx="36">
                  <c:v>990.72266666666667</c:v>
                </c:pt>
                <c:pt idx="37">
                  <c:v>989.21199999999999</c:v>
                </c:pt>
                <c:pt idx="38">
                  <c:v>987.70133333333331</c:v>
                </c:pt>
                <c:pt idx="39">
                  <c:v>986.19066666666663</c:v>
                </c:pt>
                <c:pt idx="40">
                  <c:v>984.68</c:v>
                </c:pt>
                <c:pt idx="41">
                  <c:v>982.72299999999996</c:v>
                </c:pt>
                <c:pt idx="42">
                  <c:v>980.76599999999996</c:v>
                </c:pt>
                <c:pt idx="43">
                  <c:v>978.80899999999997</c:v>
                </c:pt>
                <c:pt idx="44">
                  <c:v>976.85199999999998</c:v>
                </c:pt>
                <c:pt idx="45">
                  <c:v>974.89499999999998</c:v>
                </c:pt>
                <c:pt idx="46">
                  <c:v>972.93799999999999</c:v>
                </c:pt>
                <c:pt idx="47">
                  <c:v>970.98099999999999</c:v>
                </c:pt>
                <c:pt idx="48">
                  <c:v>969.024</c:v>
                </c:pt>
                <c:pt idx="49">
                  <c:v>967.06700000000001</c:v>
                </c:pt>
                <c:pt idx="50">
                  <c:v>965.11</c:v>
                </c:pt>
                <c:pt idx="51">
                  <c:v>963.15300000000002</c:v>
                </c:pt>
                <c:pt idx="52">
                  <c:v>961.19600000000003</c:v>
                </c:pt>
                <c:pt idx="53">
                  <c:v>959.23900000000003</c:v>
                </c:pt>
                <c:pt idx="54">
                  <c:v>957.28200000000004</c:v>
                </c:pt>
                <c:pt idx="55">
                  <c:v>955.32500000000005</c:v>
                </c:pt>
                <c:pt idx="56">
                  <c:v>953.36800000000005</c:v>
                </c:pt>
                <c:pt idx="57">
                  <c:v>951.41100000000006</c:v>
                </c:pt>
                <c:pt idx="58">
                  <c:v>949.45400000000006</c:v>
                </c:pt>
                <c:pt idx="59">
                  <c:v>947.49700000000007</c:v>
                </c:pt>
                <c:pt idx="60">
                  <c:v>945.54</c:v>
                </c:pt>
                <c:pt idx="61">
                  <c:v>944.40700000000004</c:v>
                </c:pt>
                <c:pt idx="62">
                  <c:v>943.274</c:v>
                </c:pt>
                <c:pt idx="63">
                  <c:v>942.14100000000008</c:v>
                </c:pt>
                <c:pt idx="64">
                  <c:v>941.00800000000004</c:v>
                </c:pt>
                <c:pt idx="65">
                  <c:v>939.875</c:v>
                </c:pt>
                <c:pt idx="66">
                  <c:v>938.74200000000008</c:v>
                </c:pt>
                <c:pt idx="67">
                  <c:v>937.60900000000004</c:v>
                </c:pt>
                <c:pt idx="68">
                  <c:v>936.47600000000011</c:v>
                </c:pt>
                <c:pt idx="69">
                  <c:v>935.34300000000007</c:v>
                </c:pt>
                <c:pt idx="70">
                  <c:v>934.21</c:v>
                </c:pt>
                <c:pt idx="71">
                  <c:v>933.07700000000011</c:v>
                </c:pt>
                <c:pt idx="72">
                  <c:v>931.94400000000007</c:v>
                </c:pt>
                <c:pt idx="73">
                  <c:v>930.81100000000004</c:v>
                </c:pt>
                <c:pt idx="74">
                  <c:v>929.67800000000011</c:v>
                </c:pt>
                <c:pt idx="75">
                  <c:v>928.54500000000007</c:v>
                </c:pt>
                <c:pt idx="76">
                  <c:v>927.41200000000003</c:v>
                </c:pt>
                <c:pt idx="77">
                  <c:v>926.27900000000011</c:v>
                </c:pt>
                <c:pt idx="78">
                  <c:v>925.14600000000007</c:v>
                </c:pt>
                <c:pt idx="79">
                  <c:v>924.01300000000015</c:v>
                </c:pt>
                <c:pt idx="80">
                  <c:v>922.88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62528"/>
        <c:axId val="53263104"/>
      </c:scatterChart>
      <c:valAx>
        <c:axId val="53262528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263104"/>
        <c:crosses val="autoZero"/>
        <c:crossBetween val="midCat"/>
      </c:valAx>
      <c:valAx>
        <c:axId val="5326310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</a:t>
                </a:r>
                <a:r>
                  <a:rPr lang="en-AU" baseline="0"/>
                  <a:t> rainfall (mm)</a:t>
                </a:r>
                <a:endParaRPr lang="en-AU"/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53262528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19444444444444445"/>
          <c:y val="0.56906058617672794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'Hotter&amp;Drier'!$D$18:$D$98</c:f>
              <c:numCache>
                <c:formatCode>0.0000</c:formatCode>
                <c:ptCount val="81"/>
                <c:pt idx="0">
                  <c:v>0</c:v>
                </c:pt>
                <c:pt idx="1">
                  <c:v>-7.0000000000000007E-2</c:v>
                </c:pt>
                <c:pt idx="2">
                  <c:v>-0.14000000000000001</c:v>
                </c:pt>
                <c:pt idx="3">
                  <c:v>-0.21000000000000002</c:v>
                </c:pt>
                <c:pt idx="4">
                  <c:v>-0.28000000000000003</c:v>
                </c:pt>
                <c:pt idx="5">
                  <c:v>-0.35000000000000003</c:v>
                </c:pt>
                <c:pt idx="6">
                  <c:v>-0.42000000000000004</c:v>
                </c:pt>
                <c:pt idx="7">
                  <c:v>-0.49000000000000005</c:v>
                </c:pt>
                <c:pt idx="8">
                  <c:v>-0.56000000000000005</c:v>
                </c:pt>
                <c:pt idx="9">
                  <c:v>-0.63000000000000012</c:v>
                </c:pt>
                <c:pt idx="10">
                  <c:v>-0.70000000000000018</c:v>
                </c:pt>
                <c:pt idx="11">
                  <c:v>-0.77000000000000024</c:v>
                </c:pt>
                <c:pt idx="12">
                  <c:v>-0.8400000000000003</c:v>
                </c:pt>
                <c:pt idx="13">
                  <c:v>-0.91000000000000036</c:v>
                </c:pt>
                <c:pt idx="14">
                  <c:v>-0.98000000000000043</c:v>
                </c:pt>
                <c:pt idx="15">
                  <c:v>-1.0500000000000005</c:v>
                </c:pt>
                <c:pt idx="16">
                  <c:v>-1.1200000000000006</c:v>
                </c:pt>
                <c:pt idx="17">
                  <c:v>-1.1900000000000006</c:v>
                </c:pt>
                <c:pt idx="18">
                  <c:v>-1.2600000000000007</c:v>
                </c:pt>
                <c:pt idx="19">
                  <c:v>-1.3300000000000007</c:v>
                </c:pt>
                <c:pt idx="20">
                  <c:v>-1.4000000000000001</c:v>
                </c:pt>
                <c:pt idx="21">
                  <c:v>-1.54</c:v>
                </c:pt>
                <c:pt idx="22">
                  <c:v>-1.68</c:v>
                </c:pt>
                <c:pt idx="23">
                  <c:v>-1.8199999999999998</c:v>
                </c:pt>
                <c:pt idx="24">
                  <c:v>-1.9599999999999997</c:v>
                </c:pt>
                <c:pt idx="25">
                  <c:v>-2.0999999999999996</c:v>
                </c:pt>
                <c:pt idx="26">
                  <c:v>-2.2399999999999998</c:v>
                </c:pt>
                <c:pt idx="27">
                  <c:v>-2.38</c:v>
                </c:pt>
                <c:pt idx="28">
                  <c:v>-2.52</c:v>
                </c:pt>
                <c:pt idx="29">
                  <c:v>-2.66</c:v>
                </c:pt>
                <c:pt idx="30">
                  <c:v>-2.8000000000000003</c:v>
                </c:pt>
                <c:pt idx="31">
                  <c:v>-2.9400000000000004</c:v>
                </c:pt>
                <c:pt idx="32">
                  <c:v>-3.0800000000000005</c:v>
                </c:pt>
                <c:pt idx="33">
                  <c:v>-3.2200000000000006</c:v>
                </c:pt>
                <c:pt idx="34">
                  <c:v>-3.3600000000000008</c:v>
                </c:pt>
                <c:pt idx="35">
                  <c:v>-3.5000000000000009</c:v>
                </c:pt>
                <c:pt idx="36">
                  <c:v>-3.640000000000001</c:v>
                </c:pt>
                <c:pt idx="37">
                  <c:v>-3.7800000000000011</c:v>
                </c:pt>
                <c:pt idx="38">
                  <c:v>-3.9200000000000013</c:v>
                </c:pt>
                <c:pt idx="39">
                  <c:v>-4.0600000000000014</c:v>
                </c:pt>
                <c:pt idx="40">
                  <c:v>-4.2</c:v>
                </c:pt>
                <c:pt idx="41">
                  <c:v>-4.5</c:v>
                </c:pt>
                <c:pt idx="42">
                  <c:v>-4.8</c:v>
                </c:pt>
                <c:pt idx="43">
                  <c:v>-5.0999999999999996</c:v>
                </c:pt>
                <c:pt idx="44">
                  <c:v>-5.3999999999999995</c:v>
                </c:pt>
                <c:pt idx="45">
                  <c:v>-5.6999999999999993</c:v>
                </c:pt>
                <c:pt idx="46">
                  <c:v>-5.9999999999999991</c:v>
                </c:pt>
                <c:pt idx="47">
                  <c:v>-6.2999999999999989</c:v>
                </c:pt>
                <c:pt idx="48">
                  <c:v>-6.5999999999999988</c:v>
                </c:pt>
                <c:pt idx="49">
                  <c:v>-6.8999999999999986</c:v>
                </c:pt>
                <c:pt idx="50">
                  <c:v>-7.1999999999999984</c:v>
                </c:pt>
                <c:pt idx="51">
                  <c:v>-7.4999999999999982</c:v>
                </c:pt>
                <c:pt idx="52">
                  <c:v>-7.799999999999998</c:v>
                </c:pt>
                <c:pt idx="53">
                  <c:v>-8.0999999999999979</c:v>
                </c:pt>
                <c:pt idx="54">
                  <c:v>-8.3999999999999986</c:v>
                </c:pt>
                <c:pt idx="55">
                  <c:v>-8.6999999999999993</c:v>
                </c:pt>
                <c:pt idx="56">
                  <c:v>-9</c:v>
                </c:pt>
                <c:pt idx="57">
                  <c:v>-9.3000000000000007</c:v>
                </c:pt>
                <c:pt idx="58">
                  <c:v>-9.6000000000000014</c:v>
                </c:pt>
                <c:pt idx="59">
                  <c:v>-9.9000000000000021</c:v>
                </c:pt>
                <c:pt idx="60">
                  <c:v>-10.199999999999999</c:v>
                </c:pt>
                <c:pt idx="61">
                  <c:v>-10.395</c:v>
                </c:pt>
                <c:pt idx="62">
                  <c:v>-10.59</c:v>
                </c:pt>
                <c:pt idx="63">
                  <c:v>-10.785</c:v>
                </c:pt>
                <c:pt idx="64">
                  <c:v>-10.98</c:v>
                </c:pt>
                <c:pt idx="65">
                  <c:v>-11.175000000000001</c:v>
                </c:pt>
                <c:pt idx="66">
                  <c:v>-11.370000000000001</c:v>
                </c:pt>
                <c:pt idx="67">
                  <c:v>-11.565000000000001</c:v>
                </c:pt>
                <c:pt idx="68">
                  <c:v>-11.760000000000002</c:v>
                </c:pt>
                <c:pt idx="69">
                  <c:v>-11.955000000000002</c:v>
                </c:pt>
                <c:pt idx="70">
                  <c:v>-12.150000000000002</c:v>
                </c:pt>
                <c:pt idx="71">
                  <c:v>-12.345000000000002</c:v>
                </c:pt>
                <c:pt idx="72">
                  <c:v>-12.540000000000003</c:v>
                </c:pt>
                <c:pt idx="73">
                  <c:v>-12.735000000000003</c:v>
                </c:pt>
                <c:pt idx="74">
                  <c:v>-12.930000000000003</c:v>
                </c:pt>
                <c:pt idx="75">
                  <c:v>-13.125000000000004</c:v>
                </c:pt>
                <c:pt idx="76">
                  <c:v>-13.320000000000004</c:v>
                </c:pt>
                <c:pt idx="77">
                  <c:v>-13.515000000000004</c:v>
                </c:pt>
                <c:pt idx="78">
                  <c:v>-13.710000000000004</c:v>
                </c:pt>
                <c:pt idx="79">
                  <c:v>-13.905000000000005</c:v>
                </c:pt>
                <c:pt idx="80">
                  <c:v>-14.1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'Hotter&amp;Drier'!$E$18:$E$98</c:f>
              <c:numCache>
                <c:formatCode>0.0000</c:formatCode>
                <c:ptCount val="81"/>
                <c:pt idx="0">
                  <c:v>0</c:v>
                </c:pt>
                <c:pt idx="1">
                  <c:v>-7.3333333333333334E-2</c:v>
                </c:pt>
                <c:pt idx="2">
                  <c:v>-0.14666666666666667</c:v>
                </c:pt>
                <c:pt idx="3">
                  <c:v>-0.22</c:v>
                </c:pt>
                <c:pt idx="4">
                  <c:v>-0.29333333333333333</c:v>
                </c:pt>
                <c:pt idx="5">
                  <c:v>-0.3666666666666667</c:v>
                </c:pt>
                <c:pt idx="6">
                  <c:v>-0.44000000000000006</c:v>
                </c:pt>
                <c:pt idx="7">
                  <c:v>-0.51333333333333342</c:v>
                </c:pt>
                <c:pt idx="8">
                  <c:v>-0.58666666666666678</c:v>
                </c:pt>
                <c:pt idx="9">
                  <c:v>-0.66000000000000014</c:v>
                </c:pt>
                <c:pt idx="10">
                  <c:v>-0.7333333333333335</c:v>
                </c:pt>
                <c:pt idx="11">
                  <c:v>-0.80666666666666687</c:v>
                </c:pt>
                <c:pt idx="12">
                  <c:v>-0.88000000000000023</c:v>
                </c:pt>
                <c:pt idx="13">
                  <c:v>-0.95333333333333359</c:v>
                </c:pt>
                <c:pt idx="14">
                  <c:v>-1.0266666666666668</c:v>
                </c:pt>
                <c:pt idx="15">
                  <c:v>-1.1000000000000001</c:v>
                </c:pt>
                <c:pt idx="16">
                  <c:v>-1.1733333333333333</c:v>
                </c:pt>
                <c:pt idx="17">
                  <c:v>-1.2466666666666666</c:v>
                </c:pt>
                <c:pt idx="18">
                  <c:v>-1.3199999999999998</c:v>
                </c:pt>
                <c:pt idx="19">
                  <c:v>-1.3933333333333331</c:v>
                </c:pt>
                <c:pt idx="20">
                  <c:v>-1.4666666666666668</c:v>
                </c:pt>
                <c:pt idx="21">
                  <c:v>-1.6133333333333335</c:v>
                </c:pt>
                <c:pt idx="22">
                  <c:v>-1.7600000000000002</c:v>
                </c:pt>
                <c:pt idx="23">
                  <c:v>-1.906666666666667</c:v>
                </c:pt>
                <c:pt idx="24">
                  <c:v>-2.0533333333333337</c:v>
                </c:pt>
                <c:pt idx="25">
                  <c:v>-2.2000000000000002</c:v>
                </c:pt>
                <c:pt idx="26">
                  <c:v>-2.3466666666666667</c:v>
                </c:pt>
                <c:pt idx="27">
                  <c:v>-2.4933333333333332</c:v>
                </c:pt>
                <c:pt idx="28">
                  <c:v>-2.6399999999999997</c:v>
                </c:pt>
                <c:pt idx="29">
                  <c:v>-2.7866666666666662</c:v>
                </c:pt>
                <c:pt idx="30">
                  <c:v>-2.9333333333333327</c:v>
                </c:pt>
                <c:pt idx="31">
                  <c:v>-3.0799999999999992</c:v>
                </c:pt>
                <c:pt idx="32">
                  <c:v>-3.2266666666666657</c:v>
                </c:pt>
                <c:pt idx="33">
                  <c:v>-3.3733333333333322</c:v>
                </c:pt>
                <c:pt idx="34">
                  <c:v>-3.5199999999999987</c:v>
                </c:pt>
                <c:pt idx="35">
                  <c:v>-3.6666666666666652</c:v>
                </c:pt>
                <c:pt idx="36">
                  <c:v>-3.8133333333333317</c:v>
                </c:pt>
                <c:pt idx="37">
                  <c:v>-3.9599999999999982</c:v>
                </c:pt>
                <c:pt idx="38">
                  <c:v>-4.1066666666666647</c:v>
                </c:pt>
                <c:pt idx="39">
                  <c:v>-4.2533333333333312</c:v>
                </c:pt>
                <c:pt idx="40">
                  <c:v>-4.4000000000000004</c:v>
                </c:pt>
                <c:pt idx="41">
                  <c:v>-4.59</c:v>
                </c:pt>
                <c:pt idx="42">
                  <c:v>-4.7799999999999994</c:v>
                </c:pt>
                <c:pt idx="43">
                  <c:v>-4.9699999999999989</c:v>
                </c:pt>
                <c:pt idx="44">
                  <c:v>-5.1599999999999984</c:v>
                </c:pt>
                <c:pt idx="45">
                  <c:v>-5.3499999999999979</c:v>
                </c:pt>
                <c:pt idx="46">
                  <c:v>-5.5399999999999974</c:v>
                </c:pt>
                <c:pt idx="47">
                  <c:v>-5.7299999999999969</c:v>
                </c:pt>
                <c:pt idx="48">
                  <c:v>-5.9199999999999964</c:v>
                </c:pt>
                <c:pt idx="49">
                  <c:v>-6.1099999999999959</c:v>
                </c:pt>
                <c:pt idx="50">
                  <c:v>-6.2999999999999954</c:v>
                </c:pt>
                <c:pt idx="51">
                  <c:v>-6.4899999999999949</c:v>
                </c:pt>
                <c:pt idx="52">
                  <c:v>-6.6799999999999944</c:v>
                </c:pt>
                <c:pt idx="53">
                  <c:v>-6.8699999999999939</c:v>
                </c:pt>
                <c:pt idx="54">
                  <c:v>-7.0599999999999934</c:v>
                </c:pt>
                <c:pt idx="55">
                  <c:v>-7.2499999999999929</c:v>
                </c:pt>
                <c:pt idx="56">
                  <c:v>-7.4399999999999924</c:v>
                </c:pt>
                <c:pt idx="57">
                  <c:v>-7.6299999999999919</c:v>
                </c:pt>
                <c:pt idx="58">
                  <c:v>-7.8199999999999914</c:v>
                </c:pt>
                <c:pt idx="59">
                  <c:v>-8.0099999999999909</c:v>
                </c:pt>
                <c:pt idx="60">
                  <c:v>-8.1999999999999993</c:v>
                </c:pt>
                <c:pt idx="61">
                  <c:v>-8.3099999999999987</c:v>
                </c:pt>
                <c:pt idx="62">
                  <c:v>-8.4199999999999982</c:v>
                </c:pt>
                <c:pt idx="63">
                  <c:v>-8.5299999999999976</c:v>
                </c:pt>
                <c:pt idx="64">
                  <c:v>-8.639999999999997</c:v>
                </c:pt>
                <c:pt idx="65">
                  <c:v>-8.7499999999999964</c:v>
                </c:pt>
                <c:pt idx="66">
                  <c:v>-8.8599999999999959</c:v>
                </c:pt>
                <c:pt idx="67">
                  <c:v>-8.9699999999999953</c:v>
                </c:pt>
                <c:pt idx="68">
                  <c:v>-9.0799999999999947</c:v>
                </c:pt>
                <c:pt idx="69">
                  <c:v>-9.1899999999999942</c:v>
                </c:pt>
                <c:pt idx="70">
                  <c:v>-9.2999999999999936</c:v>
                </c:pt>
                <c:pt idx="71">
                  <c:v>-9.409999999999993</c:v>
                </c:pt>
                <c:pt idx="72">
                  <c:v>-9.5199999999999925</c:v>
                </c:pt>
                <c:pt idx="73">
                  <c:v>-9.6299999999999919</c:v>
                </c:pt>
                <c:pt idx="74">
                  <c:v>-9.7399999999999913</c:v>
                </c:pt>
                <c:pt idx="75">
                  <c:v>-9.8499999999999908</c:v>
                </c:pt>
                <c:pt idx="76">
                  <c:v>-9.9599999999999902</c:v>
                </c:pt>
                <c:pt idx="77">
                  <c:v>-10.06999999999999</c:v>
                </c:pt>
                <c:pt idx="78">
                  <c:v>-10.179999999999989</c:v>
                </c:pt>
                <c:pt idx="79">
                  <c:v>-10.289999999999988</c:v>
                </c:pt>
                <c:pt idx="80">
                  <c:v>-10.4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68928"/>
        <c:axId val="53069504"/>
      </c:scatterChart>
      <c:valAx>
        <c:axId val="5306892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3069504"/>
        <c:crosses val="autoZero"/>
        <c:crossBetween val="midCat"/>
      </c:valAx>
      <c:valAx>
        <c:axId val="53069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</a:t>
                </a:r>
                <a:r>
                  <a:rPr lang="en-AU" baseline="0"/>
                  <a:t> rainfall change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30689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'Hotter&amp;Drier'!$H$5:$H$9</c:f>
              <c:numCache>
                <c:formatCode>0.00</c:formatCode>
                <c:ptCount val="5"/>
                <c:pt idx="0">
                  <c:v>0</c:v>
                </c:pt>
                <c:pt idx="1">
                  <c:v>0.3</c:v>
                </c:pt>
                <c:pt idx="2">
                  <c:v>0.9</c:v>
                </c:pt>
                <c:pt idx="3">
                  <c:v>1.9</c:v>
                </c:pt>
                <c:pt idx="4">
                  <c:v>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'Hotter&amp;Drier'!$I$5:$I$9</c:f>
              <c:numCache>
                <c:formatCode>0.00</c:formatCode>
                <c:ptCount val="5"/>
                <c:pt idx="0">
                  <c:v>0</c:v>
                </c:pt>
                <c:pt idx="1">
                  <c:v>0.3</c:v>
                </c:pt>
                <c:pt idx="2">
                  <c:v>0.9</c:v>
                </c:pt>
                <c:pt idx="3">
                  <c:v>1.6</c:v>
                </c:pt>
                <c:pt idx="4">
                  <c:v>2.2000000000000002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71808"/>
        <c:axId val="53072384"/>
      </c:scatterChart>
      <c:valAx>
        <c:axId val="5307180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3072384"/>
        <c:crosses val="autoZero"/>
        <c:crossBetween val="midCat"/>
      </c:valAx>
      <c:valAx>
        <c:axId val="53072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3071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'Hotter&amp;Drier'!$Y$17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'Hotter&amp;Drier'!$Y$18:$Y$98</c:f>
              <c:numCache>
                <c:formatCode>0.00</c:formatCode>
                <c:ptCount val="81"/>
                <c:pt idx="0">
                  <c:v>19.3</c:v>
                </c:pt>
                <c:pt idx="1">
                  <c:v>19.315000000000001</c:v>
                </c:pt>
                <c:pt idx="2">
                  <c:v>19.330000000000002</c:v>
                </c:pt>
                <c:pt idx="3">
                  <c:v>19.345000000000002</c:v>
                </c:pt>
                <c:pt idx="4">
                  <c:v>19.36</c:v>
                </c:pt>
                <c:pt idx="5">
                  <c:v>19.375</c:v>
                </c:pt>
                <c:pt idx="6">
                  <c:v>19.39</c:v>
                </c:pt>
                <c:pt idx="7">
                  <c:v>19.405000000000001</c:v>
                </c:pt>
                <c:pt idx="8">
                  <c:v>19.420000000000002</c:v>
                </c:pt>
                <c:pt idx="9">
                  <c:v>19.435000000000002</c:v>
                </c:pt>
                <c:pt idx="10">
                  <c:v>19.45</c:v>
                </c:pt>
                <c:pt idx="11">
                  <c:v>19.465</c:v>
                </c:pt>
                <c:pt idx="12">
                  <c:v>19.48</c:v>
                </c:pt>
                <c:pt idx="13">
                  <c:v>19.495000000000001</c:v>
                </c:pt>
                <c:pt idx="14">
                  <c:v>19.510000000000002</c:v>
                </c:pt>
                <c:pt idx="15">
                  <c:v>19.525000000000002</c:v>
                </c:pt>
                <c:pt idx="16">
                  <c:v>19.54</c:v>
                </c:pt>
                <c:pt idx="17">
                  <c:v>19.555</c:v>
                </c:pt>
                <c:pt idx="18">
                  <c:v>19.57</c:v>
                </c:pt>
                <c:pt idx="19">
                  <c:v>19.585000000000001</c:v>
                </c:pt>
                <c:pt idx="20">
                  <c:v>19.600000000000001</c:v>
                </c:pt>
                <c:pt idx="21">
                  <c:v>19.63</c:v>
                </c:pt>
                <c:pt idx="22">
                  <c:v>19.66</c:v>
                </c:pt>
                <c:pt idx="23">
                  <c:v>19.690000000000001</c:v>
                </c:pt>
                <c:pt idx="24">
                  <c:v>19.720000000000002</c:v>
                </c:pt>
                <c:pt idx="25">
                  <c:v>19.75</c:v>
                </c:pt>
                <c:pt idx="26">
                  <c:v>19.78</c:v>
                </c:pt>
                <c:pt idx="27">
                  <c:v>19.810000000000002</c:v>
                </c:pt>
                <c:pt idx="28">
                  <c:v>19.84</c:v>
                </c:pt>
                <c:pt idx="29">
                  <c:v>19.87</c:v>
                </c:pt>
                <c:pt idx="30">
                  <c:v>19.900000000000002</c:v>
                </c:pt>
                <c:pt idx="31">
                  <c:v>19.93</c:v>
                </c:pt>
                <c:pt idx="32">
                  <c:v>19.96</c:v>
                </c:pt>
                <c:pt idx="33">
                  <c:v>19.990000000000002</c:v>
                </c:pt>
                <c:pt idx="34">
                  <c:v>20.02</c:v>
                </c:pt>
                <c:pt idx="35">
                  <c:v>20.05</c:v>
                </c:pt>
                <c:pt idx="36">
                  <c:v>20.080000000000002</c:v>
                </c:pt>
                <c:pt idx="37">
                  <c:v>20.11</c:v>
                </c:pt>
                <c:pt idx="38">
                  <c:v>20.14</c:v>
                </c:pt>
                <c:pt idx="39">
                  <c:v>20.170000000000002</c:v>
                </c:pt>
                <c:pt idx="40">
                  <c:v>20.2</c:v>
                </c:pt>
                <c:pt idx="41">
                  <c:v>20.25</c:v>
                </c:pt>
                <c:pt idx="42">
                  <c:v>20.3</c:v>
                </c:pt>
                <c:pt idx="43">
                  <c:v>20.350000000000001</c:v>
                </c:pt>
                <c:pt idx="44">
                  <c:v>20.400000000000002</c:v>
                </c:pt>
                <c:pt idx="45">
                  <c:v>20.45</c:v>
                </c:pt>
                <c:pt idx="46">
                  <c:v>20.5</c:v>
                </c:pt>
                <c:pt idx="47">
                  <c:v>20.55</c:v>
                </c:pt>
                <c:pt idx="48">
                  <c:v>20.6</c:v>
                </c:pt>
                <c:pt idx="49">
                  <c:v>20.650000000000002</c:v>
                </c:pt>
                <c:pt idx="50">
                  <c:v>20.700000000000003</c:v>
                </c:pt>
                <c:pt idx="51">
                  <c:v>20.75</c:v>
                </c:pt>
                <c:pt idx="52">
                  <c:v>20.8</c:v>
                </c:pt>
                <c:pt idx="53">
                  <c:v>20.85</c:v>
                </c:pt>
                <c:pt idx="54">
                  <c:v>20.900000000000002</c:v>
                </c:pt>
                <c:pt idx="55">
                  <c:v>20.950000000000003</c:v>
                </c:pt>
                <c:pt idx="56">
                  <c:v>21</c:v>
                </c:pt>
                <c:pt idx="57">
                  <c:v>21.05</c:v>
                </c:pt>
                <c:pt idx="58">
                  <c:v>21.1</c:v>
                </c:pt>
                <c:pt idx="59">
                  <c:v>21.150000000000002</c:v>
                </c:pt>
                <c:pt idx="60">
                  <c:v>21.2</c:v>
                </c:pt>
                <c:pt idx="61">
                  <c:v>21.254999999999999</c:v>
                </c:pt>
                <c:pt idx="62">
                  <c:v>21.310000000000002</c:v>
                </c:pt>
                <c:pt idx="63">
                  <c:v>21.365000000000002</c:v>
                </c:pt>
                <c:pt idx="64">
                  <c:v>21.42</c:v>
                </c:pt>
                <c:pt idx="65">
                  <c:v>21.475000000000001</c:v>
                </c:pt>
                <c:pt idx="66">
                  <c:v>21.53</c:v>
                </c:pt>
                <c:pt idx="67">
                  <c:v>21.585000000000001</c:v>
                </c:pt>
                <c:pt idx="68">
                  <c:v>21.64</c:v>
                </c:pt>
                <c:pt idx="69">
                  <c:v>21.695</c:v>
                </c:pt>
                <c:pt idx="70">
                  <c:v>21.75</c:v>
                </c:pt>
                <c:pt idx="71">
                  <c:v>21.805000000000003</c:v>
                </c:pt>
                <c:pt idx="72">
                  <c:v>21.860000000000003</c:v>
                </c:pt>
                <c:pt idx="73">
                  <c:v>21.915000000000003</c:v>
                </c:pt>
                <c:pt idx="74">
                  <c:v>21.970000000000002</c:v>
                </c:pt>
                <c:pt idx="75">
                  <c:v>22.025000000000002</c:v>
                </c:pt>
                <c:pt idx="76">
                  <c:v>22.080000000000002</c:v>
                </c:pt>
                <c:pt idx="77">
                  <c:v>22.135000000000002</c:v>
                </c:pt>
                <c:pt idx="78">
                  <c:v>22.190000000000005</c:v>
                </c:pt>
                <c:pt idx="79">
                  <c:v>22.245000000000005</c:v>
                </c:pt>
                <c:pt idx="80">
                  <c:v>22.3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'Hotter&amp;Drier'!$Z$17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'Hotter&amp;Drier'!$Z$18:$Z$98</c:f>
              <c:numCache>
                <c:formatCode>0.00</c:formatCode>
                <c:ptCount val="81"/>
                <c:pt idx="0">
                  <c:v>19.3</c:v>
                </c:pt>
                <c:pt idx="1">
                  <c:v>19.315000000000001</c:v>
                </c:pt>
                <c:pt idx="2">
                  <c:v>19.330000000000002</c:v>
                </c:pt>
                <c:pt idx="3">
                  <c:v>19.345000000000002</c:v>
                </c:pt>
                <c:pt idx="4">
                  <c:v>19.36</c:v>
                </c:pt>
                <c:pt idx="5">
                  <c:v>19.375</c:v>
                </c:pt>
                <c:pt idx="6">
                  <c:v>19.39</c:v>
                </c:pt>
                <c:pt idx="7">
                  <c:v>19.405000000000001</c:v>
                </c:pt>
                <c:pt idx="8">
                  <c:v>19.420000000000002</c:v>
                </c:pt>
                <c:pt idx="9">
                  <c:v>19.435000000000002</c:v>
                </c:pt>
                <c:pt idx="10">
                  <c:v>19.45</c:v>
                </c:pt>
                <c:pt idx="11">
                  <c:v>19.465</c:v>
                </c:pt>
                <c:pt idx="12">
                  <c:v>19.48</c:v>
                </c:pt>
                <c:pt idx="13">
                  <c:v>19.495000000000001</c:v>
                </c:pt>
                <c:pt idx="14">
                  <c:v>19.510000000000002</c:v>
                </c:pt>
                <c:pt idx="15">
                  <c:v>19.525000000000002</c:v>
                </c:pt>
                <c:pt idx="16">
                  <c:v>19.54</c:v>
                </c:pt>
                <c:pt idx="17">
                  <c:v>19.555</c:v>
                </c:pt>
                <c:pt idx="18">
                  <c:v>19.57</c:v>
                </c:pt>
                <c:pt idx="19">
                  <c:v>19.585000000000001</c:v>
                </c:pt>
                <c:pt idx="20">
                  <c:v>19.600000000000001</c:v>
                </c:pt>
                <c:pt idx="21">
                  <c:v>19.63</c:v>
                </c:pt>
                <c:pt idx="22">
                  <c:v>19.66</c:v>
                </c:pt>
                <c:pt idx="23">
                  <c:v>19.690000000000001</c:v>
                </c:pt>
                <c:pt idx="24">
                  <c:v>19.720000000000002</c:v>
                </c:pt>
                <c:pt idx="25">
                  <c:v>19.75</c:v>
                </c:pt>
                <c:pt idx="26">
                  <c:v>19.78</c:v>
                </c:pt>
                <c:pt idx="27">
                  <c:v>19.810000000000002</c:v>
                </c:pt>
                <c:pt idx="28">
                  <c:v>19.84</c:v>
                </c:pt>
                <c:pt idx="29">
                  <c:v>19.87</c:v>
                </c:pt>
                <c:pt idx="30">
                  <c:v>19.900000000000002</c:v>
                </c:pt>
                <c:pt idx="31">
                  <c:v>19.93</c:v>
                </c:pt>
                <c:pt idx="32">
                  <c:v>19.96</c:v>
                </c:pt>
                <c:pt idx="33">
                  <c:v>19.990000000000002</c:v>
                </c:pt>
                <c:pt idx="34">
                  <c:v>20.02</c:v>
                </c:pt>
                <c:pt idx="35">
                  <c:v>20.05</c:v>
                </c:pt>
                <c:pt idx="36">
                  <c:v>20.080000000000002</c:v>
                </c:pt>
                <c:pt idx="37">
                  <c:v>20.11</c:v>
                </c:pt>
                <c:pt idx="38">
                  <c:v>20.14</c:v>
                </c:pt>
                <c:pt idx="39">
                  <c:v>20.170000000000002</c:v>
                </c:pt>
                <c:pt idx="40">
                  <c:v>20.2</c:v>
                </c:pt>
                <c:pt idx="41">
                  <c:v>20.234999999999999</c:v>
                </c:pt>
                <c:pt idx="42">
                  <c:v>20.27</c:v>
                </c:pt>
                <c:pt idx="43">
                  <c:v>20.305</c:v>
                </c:pt>
                <c:pt idx="44">
                  <c:v>20.34</c:v>
                </c:pt>
                <c:pt idx="45">
                  <c:v>20.375</c:v>
                </c:pt>
                <c:pt idx="46">
                  <c:v>20.41</c:v>
                </c:pt>
                <c:pt idx="47">
                  <c:v>20.445</c:v>
                </c:pt>
                <c:pt idx="48">
                  <c:v>20.48</c:v>
                </c:pt>
                <c:pt idx="49">
                  <c:v>20.515000000000001</c:v>
                </c:pt>
                <c:pt idx="50">
                  <c:v>20.55</c:v>
                </c:pt>
                <c:pt idx="51">
                  <c:v>20.585000000000001</c:v>
                </c:pt>
                <c:pt idx="52">
                  <c:v>20.62</c:v>
                </c:pt>
                <c:pt idx="53">
                  <c:v>20.655000000000001</c:v>
                </c:pt>
                <c:pt idx="54">
                  <c:v>20.69</c:v>
                </c:pt>
                <c:pt idx="55">
                  <c:v>20.725000000000001</c:v>
                </c:pt>
                <c:pt idx="56">
                  <c:v>20.759999999999998</c:v>
                </c:pt>
                <c:pt idx="57">
                  <c:v>20.794999999999998</c:v>
                </c:pt>
                <c:pt idx="58">
                  <c:v>20.83</c:v>
                </c:pt>
                <c:pt idx="59">
                  <c:v>20.864999999999998</c:v>
                </c:pt>
                <c:pt idx="60">
                  <c:v>20.900000000000002</c:v>
                </c:pt>
                <c:pt idx="61">
                  <c:v>20.93</c:v>
                </c:pt>
                <c:pt idx="62">
                  <c:v>20.96</c:v>
                </c:pt>
                <c:pt idx="63">
                  <c:v>20.990000000000002</c:v>
                </c:pt>
                <c:pt idx="64">
                  <c:v>21.02</c:v>
                </c:pt>
                <c:pt idx="65">
                  <c:v>21.05</c:v>
                </c:pt>
                <c:pt idx="66">
                  <c:v>21.080000000000002</c:v>
                </c:pt>
                <c:pt idx="67">
                  <c:v>21.11</c:v>
                </c:pt>
                <c:pt idx="68">
                  <c:v>21.14</c:v>
                </c:pt>
                <c:pt idx="69">
                  <c:v>21.17</c:v>
                </c:pt>
                <c:pt idx="70">
                  <c:v>21.200000000000003</c:v>
                </c:pt>
                <c:pt idx="71">
                  <c:v>21.23</c:v>
                </c:pt>
                <c:pt idx="72">
                  <c:v>21.26</c:v>
                </c:pt>
                <c:pt idx="73">
                  <c:v>21.290000000000003</c:v>
                </c:pt>
                <c:pt idx="74">
                  <c:v>21.32</c:v>
                </c:pt>
                <c:pt idx="75">
                  <c:v>21.35</c:v>
                </c:pt>
                <c:pt idx="76">
                  <c:v>21.380000000000003</c:v>
                </c:pt>
                <c:pt idx="77">
                  <c:v>21.41</c:v>
                </c:pt>
                <c:pt idx="78">
                  <c:v>21.44</c:v>
                </c:pt>
                <c:pt idx="79">
                  <c:v>21.47</c:v>
                </c:pt>
                <c:pt idx="80">
                  <c:v>21.5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74688"/>
        <c:axId val="53075264"/>
      </c:scatterChart>
      <c:valAx>
        <c:axId val="53074688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3075264"/>
        <c:crosses val="autoZero"/>
        <c:crossBetween val="midCat"/>
      </c:valAx>
      <c:valAx>
        <c:axId val="5307526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3074688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'Hotter&amp;Drier'!$H$18:$H$98</c:f>
              <c:numCache>
                <c:formatCode>0.0000</c:formatCode>
                <c:ptCount val="81"/>
                <c:pt idx="0">
                  <c:v>0</c:v>
                </c:pt>
                <c:pt idx="1">
                  <c:v>1.4999999999999999E-2</c:v>
                </c:pt>
                <c:pt idx="2">
                  <c:v>0.03</c:v>
                </c:pt>
                <c:pt idx="3">
                  <c:v>4.4999999999999998E-2</c:v>
                </c:pt>
                <c:pt idx="4">
                  <c:v>0.06</c:v>
                </c:pt>
                <c:pt idx="5">
                  <c:v>7.4999999999999997E-2</c:v>
                </c:pt>
                <c:pt idx="6">
                  <c:v>0.09</c:v>
                </c:pt>
                <c:pt idx="7">
                  <c:v>0.105</c:v>
                </c:pt>
                <c:pt idx="8">
                  <c:v>0.12</c:v>
                </c:pt>
                <c:pt idx="9">
                  <c:v>0.13500000000000001</c:v>
                </c:pt>
                <c:pt idx="10">
                  <c:v>0.15000000000000002</c:v>
                </c:pt>
                <c:pt idx="11">
                  <c:v>0.16500000000000004</c:v>
                </c:pt>
                <c:pt idx="12">
                  <c:v>0.18000000000000005</c:v>
                </c:pt>
                <c:pt idx="13">
                  <c:v>0.19500000000000006</c:v>
                </c:pt>
                <c:pt idx="14">
                  <c:v>0.21000000000000008</c:v>
                </c:pt>
                <c:pt idx="15">
                  <c:v>0.22500000000000009</c:v>
                </c:pt>
                <c:pt idx="16">
                  <c:v>0.2400000000000001</c:v>
                </c:pt>
                <c:pt idx="17">
                  <c:v>0.25500000000000012</c:v>
                </c:pt>
                <c:pt idx="18">
                  <c:v>0.27000000000000013</c:v>
                </c:pt>
                <c:pt idx="19">
                  <c:v>0.28500000000000014</c:v>
                </c:pt>
                <c:pt idx="20">
                  <c:v>0.3</c:v>
                </c:pt>
                <c:pt idx="21">
                  <c:v>0.33</c:v>
                </c:pt>
                <c:pt idx="22">
                  <c:v>0.36000000000000004</c:v>
                </c:pt>
                <c:pt idx="23">
                  <c:v>0.39000000000000007</c:v>
                </c:pt>
                <c:pt idx="24">
                  <c:v>0.4200000000000001</c:v>
                </c:pt>
                <c:pt idx="25">
                  <c:v>0.45000000000000012</c:v>
                </c:pt>
                <c:pt idx="26">
                  <c:v>0.48000000000000015</c:v>
                </c:pt>
                <c:pt idx="27">
                  <c:v>0.51000000000000012</c:v>
                </c:pt>
                <c:pt idx="28">
                  <c:v>0.54000000000000015</c:v>
                </c:pt>
                <c:pt idx="29">
                  <c:v>0.57000000000000017</c:v>
                </c:pt>
                <c:pt idx="30">
                  <c:v>0.6000000000000002</c:v>
                </c:pt>
                <c:pt idx="31">
                  <c:v>0.63000000000000023</c:v>
                </c:pt>
                <c:pt idx="32">
                  <c:v>0.66000000000000025</c:v>
                </c:pt>
                <c:pt idx="33">
                  <c:v>0.69000000000000028</c:v>
                </c:pt>
                <c:pt idx="34">
                  <c:v>0.72000000000000031</c:v>
                </c:pt>
                <c:pt idx="35">
                  <c:v>0.75000000000000033</c:v>
                </c:pt>
                <c:pt idx="36">
                  <c:v>0.78000000000000036</c:v>
                </c:pt>
                <c:pt idx="37">
                  <c:v>0.81000000000000039</c:v>
                </c:pt>
                <c:pt idx="38">
                  <c:v>0.84000000000000041</c:v>
                </c:pt>
                <c:pt idx="39">
                  <c:v>0.87000000000000044</c:v>
                </c:pt>
                <c:pt idx="40">
                  <c:v>0.9</c:v>
                </c:pt>
                <c:pt idx="41">
                  <c:v>0.95000000000000007</c:v>
                </c:pt>
                <c:pt idx="42">
                  <c:v>1</c:v>
                </c:pt>
                <c:pt idx="43">
                  <c:v>1.05</c:v>
                </c:pt>
                <c:pt idx="44">
                  <c:v>1.1000000000000001</c:v>
                </c:pt>
                <c:pt idx="45">
                  <c:v>1.1500000000000001</c:v>
                </c:pt>
                <c:pt idx="46">
                  <c:v>1.2000000000000002</c:v>
                </c:pt>
                <c:pt idx="47">
                  <c:v>1.2500000000000002</c:v>
                </c:pt>
                <c:pt idx="48">
                  <c:v>1.3000000000000003</c:v>
                </c:pt>
                <c:pt idx="49">
                  <c:v>1.3500000000000003</c:v>
                </c:pt>
                <c:pt idx="50">
                  <c:v>1.4000000000000004</c:v>
                </c:pt>
                <c:pt idx="51">
                  <c:v>1.4500000000000004</c:v>
                </c:pt>
                <c:pt idx="52">
                  <c:v>1.5000000000000004</c:v>
                </c:pt>
                <c:pt idx="53">
                  <c:v>1.5500000000000005</c:v>
                </c:pt>
                <c:pt idx="54">
                  <c:v>1.6000000000000005</c:v>
                </c:pt>
                <c:pt idx="55">
                  <c:v>1.6500000000000006</c:v>
                </c:pt>
                <c:pt idx="56">
                  <c:v>1.7000000000000006</c:v>
                </c:pt>
                <c:pt idx="57">
                  <c:v>1.7500000000000007</c:v>
                </c:pt>
                <c:pt idx="58">
                  <c:v>1.8000000000000007</c:v>
                </c:pt>
                <c:pt idx="59">
                  <c:v>1.8500000000000008</c:v>
                </c:pt>
                <c:pt idx="60">
                  <c:v>1.9</c:v>
                </c:pt>
                <c:pt idx="61">
                  <c:v>1.9549999999999998</c:v>
                </c:pt>
                <c:pt idx="62">
                  <c:v>2.0099999999999998</c:v>
                </c:pt>
                <c:pt idx="63">
                  <c:v>2.0649999999999999</c:v>
                </c:pt>
                <c:pt idx="64">
                  <c:v>2.12</c:v>
                </c:pt>
                <c:pt idx="65">
                  <c:v>2.1750000000000003</c:v>
                </c:pt>
                <c:pt idx="66">
                  <c:v>2.2300000000000004</c:v>
                </c:pt>
                <c:pt idx="67">
                  <c:v>2.2850000000000006</c:v>
                </c:pt>
                <c:pt idx="68">
                  <c:v>2.3400000000000007</c:v>
                </c:pt>
                <c:pt idx="69">
                  <c:v>2.3950000000000009</c:v>
                </c:pt>
                <c:pt idx="70">
                  <c:v>2.4500000000000011</c:v>
                </c:pt>
                <c:pt idx="71">
                  <c:v>2.5050000000000012</c:v>
                </c:pt>
                <c:pt idx="72">
                  <c:v>2.5600000000000014</c:v>
                </c:pt>
                <c:pt idx="73">
                  <c:v>2.6150000000000015</c:v>
                </c:pt>
                <c:pt idx="74">
                  <c:v>2.6700000000000017</c:v>
                </c:pt>
                <c:pt idx="75">
                  <c:v>2.7250000000000019</c:v>
                </c:pt>
                <c:pt idx="76">
                  <c:v>2.780000000000002</c:v>
                </c:pt>
                <c:pt idx="77">
                  <c:v>2.8350000000000022</c:v>
                </c:pt>
                <c:pt idx="78">
                  <c:v>2.8900000000000023</c:v>
                </c:pt>
                <c:pt idx="79">
                  <c:v>2.9450000000000025</c:v>
                </c:pt>
                <c:pt idx="80">
                  <c:v>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'Hotter&amp;Drier'!$I$18:$I$98</c:f>
              <c:numCache>
                <c:formatCode>0.0000</c:formatCode>
                <c:ptCount val="81"/>
                <c:pt idx="0">
                  <c:v>0</c:v>
                </c:pt>
                <c:pt idx="1">
                  <c:v>1.4999999999999999E-2</c:v>
                </c:pt>
                <c:pt idx="2">
                  <c:v>0.03</c:v>
                </c:pt>
                <c:pt idx="3">
                  <c:v>4.4999999999999998E-2</c:v>
                </c:pt>
                <c:pt idx="4">
                  <c:v>0.06</c:v>
                </c:pt>
                <c:pt idx="5">
                  <c:v>7.4999999999999997E-2</c:v>
                </c:pt>
                <c:pt idx="6">
                  <c:v>0.09</c:v>
                </c:pt>
                <c:pt idx="7">
                  <c:v>0.105</c:v>
                </c:pt>
                <c:pt idx="8">
                  <c:v>0.12</c:v>
                </c:pt>
                <c:pt idx="9">
                  <c:v>0.13500000000000001</c:v>
                </c:pt>
                <c:pt idx="10">
                  <c:v>0.15000000000000002</c:v>
                </c:pt>
                <c:pt idx="11">
                  <c:v>0.16500000000000004</c:v>
                </c:pt>
                <c:pt idx="12">
                  <c:v>0.18000000000000005</c:v>
                </c:pt>
                <c:pt idx="13">
                  <c:v>0.19500000000000006</c:v>
                </c:pt>
                <c:pt idx="14">
                  <c:v>0.21000000000000008</c:v>
                </c:pt>
                <c:pt idx="15">
                  <c:v>0.22500000000000009</c:v>
                </c:pt>
                <c:pt idx="16">
                  <c:v>0.2400000000000001</c:v>
                </c:pt>
                <c:pt idx="17">
                  <c:v>0.25500000000000012</c:v>
                </c:pt>
                <c:pt idx="18">
                  <c:v>0.27000000000000013</c:v>
                </c:pt>
                <c:pt idx="19">
                  <c:v>0.28500000000000014</c:v>
                </c:pt>
                <c:pt idx="20">
                  <c:v>0.3</c:v>
                </c:pt>
                <c:pt idx="21">
                  <c:v>0.33</c:v>
                </c:pt>
                <c:pt idx="22">
                  <c:v>0.36000000000000004</c:v>
                </c:pt>
                <c:pt idx="23">
                  <c:v>0.39000000000000007</c:v>
                </c:pt>
                <c:pt idx="24">
                  <c:v>0.4200000000000001</c:v>
                </c:pt>
                <c:pt idx="25">
                  <c:v>0.45000000000000012</c:v>
                </c:pt>
                <c:pt idx="26">
                  <c:v>0.48000000000000015</c:v>
                </c:pt>
                <c:pt idx="27">
                  <c:v>0.51000000000000012</c:v>
                </c:pt>
                <c:pt idx="28">
                  <c:v>0.54000000000000015</c:v>
                </c:pt>
                <c:pt idx="29">
                  <c:v>0.57000000000000017</c:v>
                </c:pt>
                <c:pt idx="30">
                  <c:v>0.6000000000000002</c:v>
                </c:pt>
                <c:pt idx="31">
                  <c:v>0.63000000000000023</c:v>
                </c:pt>
                <c:pt idx="32">
                  <c:v>0.66000000000000025</c:v>
                </c:pt>
                <c:pt idx="33">
                  <c:v>0.69000000000000028</c:v>
                </c:pt>
                <c:pt idx="34">
                  <c:v>0.72000000000000031</c:v>
                </c:pt>
                <c:pt idx="35">
                  <c:v>0.75000000000000033</c:v>
                </c:pt>
                <c:pt idx="36">
                  <c:v>0.78000000000000036</c:v>
                </c:pt>
                <c:pt idx="37">
                  <c:v>0.81000000000000039</c:v>
                </c:pt>
                <c:pt idx="38">
                  <c:v>0.84000000000000041</c:v>
                </c:pt>
                <c:pt idx="39">
                  <c:v>0.87000000000000044</c:v>
                </c:pt>
                <c:pt idx="40">
                  <c:v>0.9</c:v>
                </c:pt>
                <c:pt idx="41">
                  <c:v>0.93500000000000005</c:v>
                </c:pt>
                <c:pt idx="42">
                  <c:v>0.97000000000000008</c:v>
                </c:pt>
                <c:pt idx="43">
                  <c:v>1.0050000000000001</c:v>
                </c:pt>
                <c:pt idx="44">
                  <c:v>1.04</c:v>
                </c:pt>
                <c:pt idx="45">
                  <c:v>1.075</c:v>
                </c:pt>
                <c:pt idx="46">
                  <c:v>1.1099999999999999</c:v>
                </c:pt>
                <c:pt idx="47">
                  <c:v>1.1449999999999998</c:v>
                </c:pt>
                <c:pt idx="48">
                  <c:v>1.1799999999999997</c:v>
                </c:pt>
                <c:pt idx="49">
                  <c:v>1.2149999999999996</c:v>
                </c:pt>
                <c:pt idx="50">
                  <c:v>1.2499999999999996</c:v>
                </c:pt>
                <c:pt idx="51">
                  <c:v>1.2849999999999995</c:v>
                </c:pt>
                <c:pt idx="52">
                  <c:v>1.3199999999999994</c:v>
                </c:pt>
                <c:pt idx="53">
                  <c:v>1.3549999999999993</c:v>
                </c:pt>
                <c:pt idx="54">
                  <c:v>1.3899999999999992</c:v>
                </c:pt>
                <c:pt idx="55">
                  <c:v>1.4249999999999992</c:v>
                </c:pt>
                <c:pt idx="56">
                  <c:v>1.4599999999999991</c:v>
                </c:pt>
                <c:pt idx="57">
                  <c:v>1.494999999999999</c:v>
                </c:pt>
                <c:pt idx="58">
                  <c:v>1.5299999999999989</c:v>
                </c:pt>
                <c:pt idx="59">
                  <c:v>1.5649999999999988</c:v>
                </c:pt>
                <c:pt idx="60">
                  <c:v>1.6</c:v>
                </c:pt>
                <c:pt idx="61">
                  <c:v>1.6300000000000001</c:v>
                </c:pt>
                <c:pt idx="62">
                  <c:v>1.6600000000000001</c:v>
                </c:pt>
                <c:pt idx="63">
                  <c:v>1.6900000000000002</c:v>
                </c:pt>
                <c:pt idx="64">
                  <c:v>1.7200000000000002</c:v>
                </c:pt>
                <c:pt idx="65">
                  <c:v>1.7500000000000002</c:v>
                </c:pt>
                <c:pt idx="66">
                  <c:v>1.7800000000000002</c:v>
                </c:pt>
                <c:pt idx="67">
                  <c:v>1.8100000000000003</c:v>
                </c:pt>
                <c:pt idx="68">
                  <c:v>1.8400000000000003</c:v>
                </c:pt>
                <c:pt idx="69">
                  <c:v>1.8700000000000003</c:v>
                </c:pt>
                <c:pt idx="70">
                  <c:v>1.9000000000000004</c:v>
                </c:pt>
                <c:pt idx="71">
                  <c:v>1.9300000000000004</c:v>
                </c:pt>
                <c:pt idx="72">
                  <c:v>1.9600000000000004</c:v>
                </c:pt>
                <c:pt idx="73">
                  <c:v>1.9900000000000004</c:v>
                </c:pt>
                <c:pt idx="74">
                  <c:v>2.0200000000000005</c:v>
                </c:pt>
                <c:pt idx="75">
                  <c:v>2.0500000000000003</c:v>
                </c:pt>
                <c:pt idx="76">
                  <c:v>2.08</c:v>
                </c:pt>
                <c:pt idx="77">
                  <c:v>2.11</c:v>
                </c:pt>
                <c:pt idx="78">
                  <c:v>2.1399999999999997</c:v>
                </c:pt>
                <c:pt idx="79">
                  <c:v>2.1699999999999995</c:v>
                </c:pt>
                <c:pt idx="80">
                  <c:v>2.2000000000000002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635904"/>
        <c:axId val="53636480"/>
      </c:scatterChart>
      <c:valAx>
        <c:axId val="5363590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3636480"/>
        <c:crosses val="autoZero"/>
        <c:crossBetween val="midCat"/>
      </c:valAx>
      <c:valAx>
        <c:axId val="536364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36359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'Hotter&amp;Drier'!$J$5:$J$9</c:f>
              <c:numCache>
                <c:formatCode>0.00</c:formatCode>
                <c:ptCount val="5"/>
              </c:numCache>
            </c:numRef>
          </c:yVal>
          <c:smooth val="1"/>
        </c:ser>
        <c:ser>
          <c:idx val="1"/>
          <c:order val="1"/>
          <c:tx>
            <c:strRef>
              <c:f>'Hotter&amp;Drier'!$K$4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'Hotter&amp;Drier'!$K$5:$K$9</c:f>
              <c:numCache>
                <c:formatCode>0.00</c:formatCode>
                <c:ptCount val="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638784"/>
        <c:axId val="53639360"/>
      </c:scatterChart>
      <c:valAx>
        <c:axId val="5363878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3639360"/>
        <c:crosses val="autoZero"/>
        <c:crossBetween val="midCat"/>
      </c:valAx>
      <c:valAx>
        <c:axId val="536393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363878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'Hotter&amp;Drier'!$AA$17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'Hotter&amp;Drier'!$AA$18:$AA$98</c:f>
              <c:numCache>
                <c:formatCode>0.00</c:formatCode>
                <c:ptCount val="81"/>
              </c:numCache>
            </c:numRef>
          </c:yVal>
          <c:smooth val="1"/>
        </c:ser>
        <c:ser>
          <c:idx val="1"/>
          <c:order val="1"/>
          <c:tx>
            <c:strRef>
              <c:f>'Hotter&amp;Drier'!$AB$17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'Hotter&amp;Drier'!$AB$18:$AB$98</c:f>
              <c:numCache>
                <c:formatCode>0.00</c:formatCode>
                <c:ptCount val="8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69472"/>
        <c:axId val="53970048"/>
      </c:scatterChart>
      <c:valAx>
        <c:axId val="53969472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3970048"/>
        <c:crosses val="autoZero"/>
        <c:crossBetween val="midCat"/>
      </c:valAx>
      <c:valAx>
        <c:axId val="5397004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3969472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'Hotter&amp;Drier'!$J$18:$J$98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'Hotter&amp;Drier'!$K$18:$K$98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72352"/>
        <c:axId val="53972928"/>
      </c:scatterChart>
      <c:valAx>
        <c:axId val="5397235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3972928"/>
        <c:crosses val="autoZero"/>
        <c:crossBetween val="midCat"/>
      </c:valAx>
      <c:valAx>
        <c:axId val="53972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397235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'Hotter&amp;Drier'!$L$5:$L$9</c:f>
              <c:numCache>
                <c:formatCode>0.00</c:formatCode>
                <c:ptCount val="5"/>
                <c:pt idx="0">
                  <c:v>0</c:v>
                </c:pt>
                <c:pt idx="1">
                  <c:v>0.28999999999999998</c:v>
                </c:pt>
                <c:pt idx="2">
                  <c:v>0.87</c:v>
                </c:pt>
                <c:pt idx="3">
                  <c:v>1.82</c:v>
                </c:pt>
                <c:pt idx="4">
                  <c:v>2.93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'Hotter&amp;Drier'!$M$5:$M$9</c:f>
              <c:numCache>
                <c:formatCode>0.00</c:formatCode>
                <c:ptCount val="5"/>
                <c:pt idx="0">
                  <c:v>0</c:v>
                </c:pt>
                <c:pt idx="1">
                  <c:v>0.3</c:v>
                </c:pt>
                <c:pt idx="2">
                  <c:v>0.9</c:v>
                </c:pt>
                <c:pt idx="3">
                  <c:v>1.53</c:v>
                </c:pt>
                <c:pt idx="4">
                  <c:v>2.15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75808"/>
        <c:axId val="53976384"/>
      </c:scatterChart>
      <c:valAx>
        <c:axId val="5397580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3976384"/>
        <c:crosses val="autoZero"/>
        <c:crossBetween val="midCat"/>
      </c:valAx>
      <c:valAx>
        <c:axId val="53976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3975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'Hotter&amp;Drier'!$AC$17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'Hotter&amp;Drier'!$AC$18:$AC$98</c:f>
              <c:numCache>
                <c:formatCode>0.00</c:formatCode>
                <c:ptCount val="81"/>
                <c:pt idx="0">
                  <c:v>21.5</c:v>
                </c:pt>
                <c:pt idx="1">
                  <c:v>21.514500000000002</c:v>
                </c:pt>
                <c:pt idx="2">
                  <c:v>21.529</c:v>
                </c:pt>
                <c:pt idx="3">
                  <c:v>21.543500000000002</c:v>
                </c:pt>
                <c:pt idx="4">
                  <c:v>21.558</c:v>
                </c:pt>
                <c:pt idx="5">
                  <c:v>21.572500000000002</c:v>
                </c:pt>
                <c:pt idx="6">
                  <c:v>21.587</c:v>
                </c:pt>
                <c:pt idx="7">
                  <c:v>21.601500000000001</c:v>
                </c:pt>
                <c:pt idx="8">
                  <c:v>21.616</c:v>
                </c:pt>
                <c:pt idx="9">
                  <c:v>21.630500000000001</c:v>
                </c:pt>
                <c:pt idx="10">
                  <c:v>21.645</c:v>
                </c:pt>
                <c:pt idx="11">
                  <c:v>21.659500000000001</c:v>
                </c:pt>
                <c:pt idx="12">
                  <c:v>21.673999999999999</c:v>
                </c:pt>
                <c:pt idx="13">
                  <c:v>21.688500000000001</c:v>
                </c:pt>
                <c:pt idx="14">
                  <c:v>21.702999999999999</c:v>
                </c:pt>
                <c:pt idx="15">
                  <c:v>21.717500000000001</c:v>
                </c:pt>
                <c:pt idx="16">
                  <c:v>21.731999999999999</c:v>
                </c:pt>
                <c:pt idx="17">
                  <c:v>21.746500000000001</c:v>
                </c:pt>
                <c:pt idx="18">
                  <c:v>21.760999999999999</c:v>
                </c:pt>
                <c:pt idx="19">
                  <c:v>21.775500000000001</c:v>
                </c:pt>
                <c:pt idx="20">
                  <c:v>21.79</c:v>
                </c:pt>
                <c:pt idx="21">
                  <c:v>21.818999999999999</c:v>
                </c:pt>
                <c:pt idx="22">
                  <c:v>21.847999999999999</c:v>
                </c:pt>
                <c:pt idx="23">
                  <c:v>21.876999999999999</c:v>
                </c:pt>
                <c:pt idx="24">
                  <c:v>21.905999999999999</c:v>
                </c:pt>
                <c:pt idx="25">
                  <c:v>21.934999999999999</c:v>
                </c:pt>
                <c:pt idx="26">
                  <c:v>21.963999999999999</c:v>
                </c:pt>
                <c:pt idx="27">
                  <c:v>21.992999999999999</c:v>
                </c:pt>
                <c:pt idx="28">
                  <c:v>22.021999999999998</c:v>
                </c:pt>
                <c:pt idx="29">
                  <c:v>22.051000000000002</c:v>
                </c:pt>
                <c:pt idx="30">
                  <c:v>22.080000000000002</c:v>
                </c:pt>
                <c:pt idx="31">
                  <c:v>22.109000000000002</c:v>
                </c:pt>
                <c:pt idx="32">
                  <c:v>22.138000000000002</c:v>
                </c:pt>
                <c:pt idx="33">
                  <c:v>22.167000000000002</c:v>
                </c:pt>
                <c:pt idx="34">
                  <c:v>22.196000000000002</c:v>
                </c:pt>
                <c:pt idx="35">
                  <c:v>22.225000000000001</c:v>
                </c:pt>
                <c:pt idx="36">
                  <c:v>22.254000000000001</c:v>
                </c:pt>
                <c:pt idx="37">
                  <c:v>22.283000000000001</c:v>
                </c:pt>
                <c:pt idx="38">
                  <c:v>22.312000000000001</c:v>
                </c:pt>
                <c:pt idx="39">
                  <c:v>22.341000000000001</c:v>
                </c:pt>
                <c:pt idx="40">
                  <c:v>22.37</c:v>
                </c:pt>
                <c:pt idx="41">
                  <c:v>22.4175</c:v>
                </c:pt>
                <c:pt idx="42">
                  <c:v>22.465</c:v>
                </c:pt>
                <c:pt idx="43">
                  <c:v>22.512499999999999</c:v>
                </c:pt>
                <c:pt idx="44">
                  <c:v>22.56</c:v>
                </c:pt>
                <c:pt idx="45">
                  <c:v>22.607500000000002</c:v>
                </c:pt>
                <c:pt idx="46">
                  <c:v>22.655000000000001</c:v>
                </c:pt>
                <c:pt idx="47">
                  <c:v>22.702500000000001</c:v>
                </c:pt>
                <c:pt idx="48">
                  <c:v>22.75</c:v>
                </c:pt>
                <c:pt idx="49">
                  <c:v>22.797499999999999</c:v>
                </c:pt>
                <c:pt idx="50">
                  <c:v>22.844999999999999</c:v>
                </c:pt>
                <c:pt idx="51">
                  <c:v>22.892500000000002</c:v>
                </c:pt>
                <c:pt idx="52">
                  <c:v>22.94</c:v>
                </c:pt>
                <c:pt idx="53">
                  <c:v>22.987500000000001</c:v>
                </c:pt>
                <c:pt idx="54">
                  <c:v>23.035</c:v>
                </c:pt>
                <c:pt idx="55">
                  <c:v>23.0825</c:v>
                </c:pt>
                <c:pt idx="56">
                  <c:v>23.130000000000003</c:v>
                </c:pt>
                <c:pt idx="57">
                  <c:v>23.177500000000002</c:v>
                </c:pt>
                <c:pt idx="58">
                  <c:v>23.225000000000001</c:v>
                </c:pt>
                <c:pt idx="59">
                  <c:v>23.272500000000001</c:v>
                </c:pt>
                <c:pt idx="60">
                  <c:v>23.32</c:v>
                </c:pt>
                <c:pt idx="61">
                  <c:v>23.375499999999999</c:v>
                </c:pt>
                <c:pt idx="62">
                  <c:v>23.431000000000001</c:v>
                </c:pt>
                <c:pt idx="63">
                  <c:v>23.486499999999999</c:v>
                </c:pt>
                <c:pt idx="64">
                  <c:v>23.542000000000002</c:v>
                </c:pt>
                <c:pt idx="65">
                  <c:v>23.5975</c:v>
                </c:pt>
                <c:pt idx="66">
                  <c:v>23.652999999999999</c:v>
                </c:pt>
                <c:pt idx="67">
                  <c:v>23.708500000000001</c:v>
                </c:pt>
                <c:pt idx="68">
                  <c:v>23.763999999999999</c:v>
                </c:pt>
                <c:pt idx="69">
                  <c:v>23.819499999999998</c:v>
                </c:pt>
                <c:pt idx="70">
                  <c:v>23.875</c:v>
                </c:pt>
                <c:pt idx="71">
                  <c:v>23.930499999999999</c:v>
                </c:pt>
                <c:pt idx="72">
                  <c:v>23.986000000000001</c:v>
                </c:pt>
                <c:pt idx="73">
                  <c:v>24.041499999999999</c:v>
                </c:pt>
                <c:pt idx="74">
                  <c:v>24.096999999999998</c:v>
                </c:pt>
                <c:pt idx="75">
                  <c:v>24.1525</c:v>
                </c:pt>
                <c:pt idx="76">
                  <c:v>24.207999999999998</c:v>
                </c:pt>
                <c:pt idx="77">
                  <c:v>24.263500000000001</c:v>
                </c:pt>
                <c:pt idx="78">
                  <c:v>24.318999999999999</c:v>
                </c:pt>
                <c:pt idx="79">
                  <c:v>24.374499999999998</c:v>
                </c:pt>
                <c:pt idx="80">
                  <c:v>24.43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'Hotter&amp;Drier'!$AD$17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'Hotter&amp;Drier'!$AD$18:$AD$98</c:f>
              <c:numCache>
                <c:formatCode>0.00</c:formatCode>
                <c:ptCount val="81"/>
                <c:pt idx="0">
                  <c:v>21.5</c:v>
                </c:pt>
                <c:pt idx="1">
                  <c:v>21.515000000000001</c:v>
                </c:pt>
                <c:pt idx="2">
                  <c:v>21.53</c:v>
                </c:pt>
                <c:pt idx="3">
                  <c:v>21.545000000000002</c:v>
                </c:pt>
                <c:pt idx="4">
                  <c:v>21.56</c:v>
                </c:pt>
                <c:pt idx="5">
                  <c:v>21.574999999999999</c:v>
                </c:pt>
                <c:pt idx="6">
                  <c:v>21.59</c:v>
                </c:pt>
                <c:pt idx="7">
                  <c:v>21.605</c:v>
                </c:pt>
                <c:pt idx="8">
                  <c:v>21.62</c:v>
                </c:pt>
                <c:pt idx="9">
                  <c:v>21.635000000000002</c:v>
                </c:pt>
                <c:pt idx="10">
                  <c:v>21.65</c:v>
                </c:pt>
                <c:pt idx="11">
                  <c:v>21.664999999999999</c:v>
                </c:pt>
                <c:pt idx="12">
                  <c:v>21.68</c:v>
                </c:pt>
                <c:pt idx="13">
                  <c:v>21.695</c:v>
                </c:pt>
                <c:pt idx="14">
                  <c:v>21.71</c:v>
                </c:pt>
                <c:pt idx="15">
                  <c:v>21.725000000000001</c:v>
                </c:pt>
                <c:pt idx="16">
                  <c:v>21.74</c:v>
                </c:pt>
                <c:pt idx="17">
                  <c:v>21.754999999999999</c:v>
                </c:pt>
                <c:pt idx="18">
                  <c:v>21.77</c:v>
                </c:pt>
                <c:pt idx="19">
                  <c:v>21.785</c:v>
                </c:pt>
                <c:pt idx="20">
                  <c:v>21.8</c:v>
                </c:pt>
                <c:pt idx="21">
                  <c:v>21.83</c:v>
                </c:pt>
                <c:pt idx="22">
                  <c:v>21.86</c:v>
                </c:pt>
                <c:pt idx="23">
                  <c:v>21.89</c:v>
                </c:pt>
                <c:pt idx="24">
                  <c:v>21.92</c:v>
                </c:pt>
                <c:pt idx="25">
                  <c:v>21.95</c:v>
                </c:pt>
                <c:pt idx="26">
                  <c:v>21.98</c:v>
                </c:pt>
                <c:pt idx="27">
                  <c:v>22.01</c:v>
                </c:pt>
                <c:pt idx="28">
                  <c:v>22.04</c:v>
                </c:pt>
                <c:pt idx="29">
                  <c:v>22.07</c:v>
                </c:pt>
                <c:pt idx="30">
                  <c:v>22.1</c:v>
                </c:pt>
                <c:pt idx="31">
                  <c:v>22.13</c:v>
                </c:pt>
                <c:pt idx="32">
                  <c:v>22.16</c:v>
                </c:pt>
                <c:pt idx="33">
                  <c:v>22.19</c:v>
                </c:pt>
                <c:pt idx="34">
                  <c:v>22.22</c:v>
                </c:pt>
                <c:pt idx="35">
                  <c:v>22.25</c:v>
                </c:pt>
                <c:pt idx="36">
                  <c:v>22.28</c:v>
                </c:pt>
                <c:pt idx="37">
                  <c:v>22.31</c:v>
                </c:pt>
                <c:pt idx="38">
                  <c:v>22.34</c:v>
                </c:pt>
                <c:pt idx="39">
                  <c:v>22.37</c:v>
                </c:pt>
                <c:pt idx="40">
                  <c:v>22.4</c:v>
                </c:pt>
                <c:pt idx="41">
                  <c:v>22.4315</c:v>
                </c:pt>
                <c:pt idx="42">
                  <c:v>22.463000000000001</c:v>
                </c:pt>
                <c:pt idx="43">
                  <c:v>22.494499999999999</c:v>
                </c:pt>
                <c:pt idx="44">
                  <c:v>22.526</c:v>
                </c:pt>
                <c:pt idx="45">
                  <c:v>22.557500000000001</c:v>
                </c:pt>
                <c:pt idx="46">
                  <c:v>22.588999999999999</c:v>
                </c:pt>
                <c:pt idx="47">
                  <c:v>22.6205</c:v>
                </c:pt>
                <c:pt idx="48">
                  <c:v>22.652000000000001</c:v>
                </c:pt>
                <c:pt idx="49">
                  <c:v>22.683500000000002</c:v>
                </c:pt>
                <c:pt idx="50">
                  <c:v>22.715</c:v>
                </c:pt>
                <c:pt idx="51">
                  <c:v>22.746500000000001</c:v>
                </c:pt>
                <c:pt idx="52">
                  <c:v>22.778000000000002</c:v>
                </c:pt>
                <c:pt idx="53">
                  <c:v>22.8095</c:v>
                </c:pt>
                <c:pt idx="54">
                  <c:v>22.841000000000001</c:v>
                </c:pt>
                <c:pt idx="55">
                  <c:v>22.872500000000002</c:v>
                </c:pt>
                <c:pt idx="56">
                  <c:v>22.904</c:v>
                </c:pt>
                <c:pt idx="57">
                  <c:v>22.935500000000001</c:v>
                </c:pt>
                <c:pt idx="58">
                  <c:v>22.967000000000002</c:v>
                </c:pt>
                <c:pt idx="59">
                  <c:v>22.9985</c:v>
                </c:pt>
                <c:pt idx="60">
                  <c:v>23.03</c:v>
                </c:pt>
                <c:pt idx="61">
                  <c:v>23.061</c:v>
                </c:pt>
                <c:pt idx="62">
                  <c:v>23.091999999999999</c:v>
                </c:pt>
                <c:pt idx="63">
                  <c:v>23.123000000000001</c:v>
                </c:pt>
                <c:pt idx="64">
                  <c:v>23.154</c:v>
                </c:pt>
                <c:pt idx="65">
                  <c:v>23.184999999999999</c:v>
                </c:pt>
                <c:pt idx="66">
                  <c:v>23.216000000000001</c:v>
                </c:pt>
                <c:pt idx="67">
                  <c:v>23.247</c:v>
                </c:pt>
                <c:pt idx="68">
                  <c:v>23.277999999999999</c:v>
                </c:pt>
                <c:pt idx="69">
                  <c:v>23.308999999999997</c:v>
                </c:pt>
                <c:pt idx="70">
                  <c:v>23.34</c:v>
                </c:pt>
                <c:pt idx="71">
                  <c:v>23.370999999999999</c:v>
                </c:pt>
                <c:pt idx="72">
                  <c:v>23.401999999999997</c:v>
                </c:pt>
                <c:pt idx="73">
                  <c:v>23.433</c:v>
                </c:pt>
                <c:pt idx="74">
                  <c:v>23.463999999999999</c:v>
                </c:pt>
                <c:pt idx="75">
                  <c:v>23.494999999999997</c:v>
                </c:pt>
                <c:pt idx="76">
                  <c:v>23.526</c:v>
                </c:pt>
                <c:pt idx="77">
                  <c:v>23.556999999999999</c:v>
                </c:pt>
                <c:pt idx="78">
                  <c:v>23.588000000000001</c:v>
                </c:pt>
                <c:pt idx="79">
                  <c:v>23.619</c:v>
                </c:pt>
                <c:pt idx="80">
                  <c:v>23.65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85312"/>
        <c:axId val="54085888"/>
      </c:scatterChart>
      <c:valAx>
        <c:axId val="54085312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4085888"/>
        <c:crosses val="autoZero"/>
        <c:crossBetween val="midCat"/>
      </c:valAx>
      <c:valAx>
        <c:axId val="5408588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4085312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'Hotter&amp;Drier'!$L$18:$L$98</c:f>
              <c:numCache>
                <c:formatCode>0.0000</c:formatCode>
                <c:ptCount val="81"/>
                <c:pt idx="0">
                  <c:v>0</c:v>
                </c:pt>
                <c:pt idx="1">
                  <c:v>1.4499999999999999E-2</c:v>
                </c:pt>
                <c:pt idx="2">
                  <c:v>2.8999999999999998E-2</c:v>
                </c:pt>
                <c:pt idx="3">
                  <c:v>4.3499999999999997E-2</c:v>
                </c:pt>
                <c:pt idx="4">
                  <c:v>5.7999999999999996E-2</c:v>
                </c:pt>
                <c:pt idx="5">
                  <c:v>7.2499999999999995E-2</c:v>
                </c:pt>
                <c:pt idx="6">
                  <c:v>8.6999999999999994E-2</c:v>
                </c:pt>
                <c:pt idx="7">
                  <c:v>0.10149999999999999</c:v>
                </c:pt>
                <c:pt idx="8">
                  <c:v>0.11599999999999999</c:v>
                </c:pt>
                <c:pt idx="9">
                  <c:v>0.1305</c:v>
                </c:pt>
                <c:pt idx="10">
                  <c:v>0.14500000000000002</c:v>
                </c:pt>
                <c:pt idx="11">
                  <c:v>0.15950000000000003</c:v>
                </c:pt>
                <c:pt idx="12">
                  <c:v>0.17400000000000004</c:v>
                </c:pt>
                <c:pt idx="13">
                  <c:v>0.18850000000000006</c:v>
                </c:pt>
                <c:pt idx="14">
                  <c:v>0.20300000000000007</c:v>
                </c:pt>
                <c:pt idx="15">
                  <c:v>0.21750000000000008</c:v>
                </c:pt>
                <c:pt idx="16">
                  <c:v>0.2320000000000001</c:v>
                </c:pt>
                <c:pt idx="17">
                  <c:v>0.24650000000000011</c:v>
                </c:pt>
                <c:pt idx="18">
                  <c:v>0.26100000000000012</c:v>
                </c:pt>
                <c:pt idx="19">
                  <c:v>0.27550000000000013</c:v>
                </c:pt>
                <c:pt idx="20">
                  <c:v>0.28999999999999998</c:v>
                </c:pt>
                <c:pt idx="21">
                  <c:v>0.31900000000000001</c:v>
                </c:pt>
                <c:pt idx="22">
                  <c:v>0.34800000000000003</c:v>
                </c:pt>
                <c:pt idx="23">
                  <c:v>0.37700000000000006</c:v>
                </c:pt>
                <c:pt idx="24">
                  <c:v>0.40600000000000008</c:v>
                </c:pt>
                <c:pt idx="25">
                  <c:v>0.43500000000000011</c:v>
                </c:pt>
                <c:pt idx="26">
                  <c:v>0.46400000000000013</c:v>
                </c:pt>
                <c:pt idx="27">
                  <c:v>0.49300000000000016</c:v>
                </c:pt>
                <c:pt idx="28">
                  <c:v>0.52200000000000013</c:v>
                </c:pt>
                <c:pt idx="29">
                  <c:v>0.55100000000000016</c:v>
                </c:pt>
                <c:pt idx="30">
                  <c:v>0.58000000000000018</c:v>
                </c:pt>
                <c:pt idx="31">
                  <c:v>0.60900000000000021</c:v>
                </c:pt>
                <c:pt idx="32">
                  <c:v>0.63800000000000023</c:v>
                </c:pt>
                <c:pt idx="33">
                  <c:v>0.66700000000000026</c:v>
                </c:pt>
                <c:pt idx="34">
                  <c:v>0.69600000000000029</c:v>
                </c:pt>
                <c:pt idx="35">
                  <c:v>0.72500000000000031</c:v>
                </c:pt>
                <c:pt idx="36">
                  <c:v>0.75400000000000034</c:v>
                </c:pt>
                <c:pt idx="37">
                  <c:v>0.78300000000000036</c:v>
                </c:pt>
                <c:pt idx="38">
                  <c:v>0.81200000000000039</c:v>
                </c:pt>
                <c:pt idx="39">
                  <c:v>0.84100000000000041</c:v>
                </c:pt>
                <c:pt idx="40">
                  <c:v>0.87</c:v>
                </c:pt>
                <c:pt idx="41">
                  <c:v>0.91749999999999998</c:v>
                </c:pt>
                <c:pt idx="42">
                  <c:v>0.96499999999999997</c:v>
                </c:pt>
                <c:pt idx="43">
                  <c:v>1.0125</c:v>
                </c:pt>
                <c:pt idx="44">
                  <c:v>1.06</c:v>
                </c:pt>
                <c:pt idx="45">
                  <c:v>1.1075000000000002</c:v>
                </c:pt>
                <c:pt idx="46">
                  <c:v>1.1550000000000002</c:v>
                </c:pt>
                <c:pt idx="47">
                  <c:v>1.2025000000000003</c:v>
                </c:pt>
                <c:pt idx="48">
                  <c:v>1.2500000000000004</c:v>
                </c:pt>
                <c:pt idx="49">
                  <c:v>1.2975000000000005</c:v>
                </c:pt>
                <c:pt idx="50">
                  <c:v>1.3450000000000006</c:v>
                </c:pt>
                <c:pt idx="51">
                  <c:v>1.3925000000000007</c:v>
                </c:pt>
                <c:pt idx="52">
                  <c:v>1.4400000000000008</c:v>
                </c:pt>
                <c:pt idx="53">
                  <c:v>1.4875000000000009</c:v>
                </c:pt>
                <c:pt idx="54">
                  <c:v>1.535000000000001</c:v>
                </c:pt>
                <c:pt idx="55">
                  <c:v>1.5825000000000011</c:v>
                </c:pt>
                <c:pt idx="56">
                  <c:v>1.6300000000000012</c:v>
                </c:pt>
                <c:pt idx="57">
                  <c:v>1.6775000000000013</c:v>
                </c:pt>
                <c:pt idx="58">
                  <c:v>1.7250000000000014</c:v>
                </c:pt>
                <c:pt idx="59">
                  <c:v>1.7725000000000015</c:v>
                </c:pt>
                <c:pt idx="60">
                  <c:v>1.82</c:v>
                </c:pt>
                <c:pt idx="61">
                  <c:v>1.8755000000000002</c:v>
                </c:pt>
                <c:pt idx="62">
                  <c:v>1.9310000000000003</c:v>
                </c:pt>
                <c:pt idx="63">
                  <c:v>1.9865000000000004</c:v>
                </c:pt>
                <c:pt idx="64">
                  <c:v>2.0420000000000003</c:v>
                </c:pt>
                <c:pt idx="65">
                  <c:v>2.0975000000000001</c:v>
                </c:pt>
                <c:pt idx="66">
                  <c:v>2.153</c:v>
                </c:pt>
                <c:pt idx="67">
                  <c:v>2.2084999999999999</c:v>
                </c:pt>
                <c:pt idx="68">
                  <c:v>2.2639999999999998</c:v>
                </c:pt>
                <c:pt idx="69">
                  <c:v>2.3194999999999997</c:v>
                </c:pt>
                <c:pt idx="70">
                  <c:v>2.3749999999999996</c:v>
                </c:pt>
                <c:pt idx="71">
                  <c:v>2.4304999999999994</c:v>
                </c:pt>
                <c:pt idx="72">
                  <c:v>2.4859999999999993</c:v>
                </c:pt>
                <c:pt idx="73">
                  <c:v>2.5414999999999992</c:v>
                </c:pt>
                <c:pt idx="74">
                  <c:v>2.5969999999999991</c:v>
                </c:pt>
                <c:pt idx="75">
                  <c:v>2.652499999999999</c:v>
                </c:pt>
                <c:pt idx="76">
                  <c:v>2.7079999999999989</c:v>
                </c:pt>
                <c:pt idx="77">
                  <c:v>2.7634999999999987</c:v>
                </c:pt>
                <c:pt idx="78">
                  <c:v>2.8189999999999986</c:v>
                </c:pt>
                <c:pt idx="79">
                  <c:v>2.8744999999999985</c:v>
                </c:pt>
                <c:pt idx="80">
                  <c:v>2.93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'Hotter&amp;Drier'!$M$18:$M$98</c:f>
              <c:numCache>
                <c:formatCode>0.0000</c:formatCode>
                <c:ptCount val="81"/>
                <c:pt idx="0">
                  <c:v>0</c:v>
                </c:pt>
                <c:pt idx="1">
                  <c:v>1.4999999999999999E-2</c:v>
                </c:pt>
                <c:pt idx="2">
                  <c:v>0.03</c:v>
                </c:pt>
                <c:pt idx="3">
                  <c:v>4.4999999999999998E-2</c:v>
                </c:pt>
                <c:pt idx="4">
                  <c:v>0.06</c:v>
                </c:pt>
                <c:pt idx="5">
                  <c:v>7.4999999999999997E-2</c:v>
                </c:pt>
                <c:pt idx="6">
                  <c:v>0.09</c:v>
                </c:pt>
                <c:pt idx="7">
                  <c:v>0.105</c:v>
                </c:pt>
                <c:pt idx="8">
                  <c:v>0.12</c:v>
                </c:pt>
                <c:pt idx="9">
                  <c:v>0.13500000000000001</c:v>
                </c:pt>
                <c:pt idx="10">
                  <c:v>0.15000000000000002</c:v>
                </c:pt>
                <c:pt idx="11">
                  <c:v>0.16500000000000004</c:v>
                </c:pt>
                <c:pt idx="12">
                  <c:v>0.18000000000000005</c:v>
                </c:pt>
                <c:pt idx="13">
                  <c:v>0.19500000000000006</c:v>
                </c:pt>
                <c:pt idx="14">
                  <c:v>0.21000000000000008</c:v>
                </c:pt>
                <c:pt idx="15">
                  <c:v>0.22500000000000009</c:v>
                </c:pt>
                <c:pt idx="16">
                  <c:v>0.2400000000000001</c:v>
                </c:pt>
                <c:pt idx="17">
                  <c:v>0.25500000000000012</c:v>
                </c:pt>
                <c:pt idx="18">
                  <c:v>0.27000000000000013</c:v>
                </c:pt>
                <c:pt idx="19">
                  <c:v>0.28500000000000014</c:v>
                </c:pt>
                <c:pt idx="20">
                  <c:v>0.3</c:v>
                </c:pt>
                <c:pt idx="21">
                  <c:v>0.33</c:v>
                </c:pt>
                <c:pt idx="22">
                  <c:v>0.36000000000000004</c:v>
                </c:pt>
                <c:pt idx="23">
                  <c:v>0.39000000000000007</c:v>
                </c:pt>
                <c:pt idx="24">
                  <c:v>0.4200000000000001</c:v>
                </c:pt>
                <c:pt idx="25">
                  <c:v>0.45000000000000012</c:v>
                </c:pt>
                <c:pt idx="26">
                  <c:v>0.48000000000000015</c:v>
                </c:pt>
                <c:pt idx="27">
                  <c:v>0.51000000000000012</c:v>
                </c:pt>
                <c:pt idx="28">
                  <c:v>0.54000000000000015</c:v>
                </c:pt>
                <c:pt idx="29">
                  <c:v>0.57000000000000017</c:v>
                </c:pt>
                <c:pt idx="30">
                  <c:v>0.6000000000000002</c:v>
                </c:pt>
                <c:pt idx="31">
                  <c:v>0.63000000000000023</c:v>
                </c:pt>
                <c:pt idx="32">
                  <c:v>0.66000000000000025</c:v>
                </c:pt>
                <c:pt idx="33">
                  <c:v>0.69000000000000028</c:v>
                </c:pt>
                <c:pt idx="34">
                  <c:v>0.72000000000000031</c:v>
                </c:pt>
                <c:pt idx="35">
                  <c:v>0.75000000000000033</c:v>
                </c:pt>
                <c:pt idx="36">
                  <c:v>0.78000000000000036</c:v>
                </c:pt>
                <c:pt idx="37">
                  <c:v>0.81000000000000039</c:v>
                </c:pt>
                <c:pt idx="38">
                  <c:v>0.84000000000000041</c:v>
                </c:pt>
                <c:pt idx="39">
                  <c:v>0.87000000000000044</c:v>
                </c:pt>
                <c:pt idx="40">
                  <c:v>0.9</c:v>
                </c:pt>
                <c:pt idx="41">
                  <c:v>0.93149999999999999</c:v>
                </c:pt>
                <c:pt idx="42">
                  <c:v>0.96299999999999997</c:v>
                </c:pt>
                <c:pt idx="43">
                  <c:v>0.99449999999999994</c:v>
                </c:pt>
                <c:pt idx="44">
                  <c:v>1.026</c:v>
                </c:pt>
                <c:pt idx="45">
                  <c:v>1.0575000000000001</c:v>
                </c:pt>
                <c:pt idx="46">
                  <c:v>1.0890000000000002</c:v>
                </c:pt>
                <c:pt idx="47">
                  <c:v>1.1205000000000003</c:v>
                </c:pt>
                <c:pt idx="48">
                  <c:v>1.1520000000000004</c:v>
                </c:pt>
                <c:pt idx="49">
                  <c:v>1.1835000000000004</c:v>
                </c:pt>
                <c:pt idx="50">
                  <c:v>1.2150000000000005</c:v>
                </c:pt>
                <c:pt idx="51">
                  <c:v>1.2465000000000006</c:v>
                </c:pt>
                <c:pt idx="52">
                  <c:v>1.2780000000000007</c:v>
                </c:pt>
                <c:pt idx="53">
                  <c:v>1.3095000000000008</c:v>
                </c:pt>
                <c:pt idx="54">
                  <c:v>1.3410000000000009</c:v>
                </c:pt>
                <c:pt idx="55">
                  <c:v>1.3725000000000009</c:v>
                </c:pt>
                <c:pt idx="56">
                  <c:v>1.404000000000001</c:v>
                </c:pt>
                <c:pt idx="57">
                  <c:v>1.4355000000000011</c:v>
                </c:pt>
                <c:pt idx="58">
                  <c:v>1.4670000000000012</c:v>
                </c:pt>
                <c:pt idx="59">
                  <c:v>1.4985000000000013</c:v>
                </c:pt>
                <c:pt idx="60">
                  <c:v>1.53</c:v>
                </c:pt>
                <c:pt idx="61">
                  <c:v>1.5609999999999999</c:v>
                </c:pt>
                <c:pt idx="62">
                  <c:v>1.5919999999999999</c:v>
                </c:pt>
                <c:pt idx="63">
                  <c:v>1.6229999999999998</c:v>
                </c:pt>
                <c:pt idx="64">
                  <c:v>1.6539999999999997</c:v>
                </c:pt>
                <c:pt idx="65">
                  <c:v>1.6849999999999996</c:v>
                </c:pt>
                <c:pt idx="66">
                  <c:v>1.7159999999999995</c:v>
                </c:pt>
                <c:pt idx="67">
                  <c:v>1.7469999999999994</c:v>
                </c:pt>
                <c:pt idx="68">
                  <c:v>1.7779999999999994</c:v>
                </c:pt>
                <c:pt idx="69">
                  <c:v>1.8089999999999993</c:v>
                </c:pt>
                <c:pt idx="70">
                  <c:v>1.8399999999999992</c:v>
                </c:pt>
                <c:pt idx="71">
                  <c:v>1.8709999999999991</c:v>
                </c:pt>
                <c:pt idx="72">
                  <c:v>1.901999999999999</c:v>
                </c:pt>
                <c:pt idx="73">
                  <c:v>1.9329999999999989</c:v>
                </c:pt>
                <c:pt idx="74">
                  <c:v>1.9639999999999989</c:v>
                </c:pt>
                <c:pt idx="75">
                  <c:v>1.9949999999999988</c:v>
                </c:pt>
                <c:pt idx="76">
                  <c:v>2.0259999999999989</c:v>
                </c:pt>
                <c:pt idx="77">
                  <c:v>2.0569999999999991</c:v>
                </c:pt>
                <c:pt idx="78">
                  <c:v>2.0879999999999992</c:v>
                </c:pt>
                <c:pt idx="79">
                  <c:v>2.1189999999999993</c:v>
                </c:pt>
                <c:pt idx="80">
                  <c:v>2.15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87616"/>
        <c:axId val="54088192"/>
      </c:scatterChart>
      <c:valAx>
        <c:axId val="5408761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4088192"/>
        <c:crosses val="autoZero"/>
        <c:crossBetween val="midCat"/>
      </c:valAx>
      <c:valAx>
        <c:axId val="540881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4087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'Hotter&amp;Drier'!$N$5:$N$9</c:f>
              <c:numCache>
                <c:formatCode>0.00</c:formatCode>
                <c:ptCount val="5"/>
              </c:numCache>
            </c:numRef>
          </c:yVal>
          <c:smooth val="1"/>
        </c:ser>
        <c:ser>
          <c:idx val="1"/>
          <c:order val="1"/>
          <c:tx>
            <c:strRef>
              <c:f>'Hotter&amp;Drier'!$O$4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'Hotter&amp;Drier'!$O$5:$O$9</c:f>
              <c:numCache>
                <c:formatCode>0.00</c:formatCode>
                <c:ptCount val="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90496"/>
        <c:axId val="54091072"/>
      </c:scatterChart>
      <c:valAx>
        <c:axId val="5409049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4091072"/>
        <c:crosses val="autoZero"/>
        <c:crossBetween val="midCat"/>
      </c:valAx>
      <c:valAx>
        <c:axId val="540910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40904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'Hotter&amp;Drier'!$AE$17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'Hotter&amp;Drier'!$AE$18:$AE$98</c:f>
              <c:numCache>
                <c:formatCode>0.00</c:formatCode>
                <c:ptCount val="81"/>
              </c:numCache>
            </c:numRef>
          </c:yVal>
          <c:smooth val="1"/>
        </c:ser>
        <c:ser>
          <c:idx val="1"/>
          <c:order val="1"/>
          <c:tx>
            <c:strRef>
              <c:f>'Hotter&amp;Drier'!$AF$17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'Hotter&amp;Drier'!$AF$18:$AF$98</c:f>
              <c:numCache>
                <c:formatCode>0.00</c:formatCode>
                <c:ptCount val="8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421184"/>
        <c:axId val="54421760"/>
      </c:scatterChart>
      <c:valAx>
        <c:axId val="54421184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4421760"/>
        <c:crosses val="autoZero"/>
        <c:crossBetween val="midCat"/>
      </c:valAx>
      <c:valAx>
        <c:axId val="5442176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4421184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'Hotter&amp;Drier'!$N$18:$N$98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'Hotter&amp;Drier'!$O$18:$O$98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424064"/>
        <c:axId val="54424640"/>
      </c:scatterChart>
      <c:valAx>
        <c:axId val="5442406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4424640"/>
        <c:crosses val="autoZero"/>
        <c:crossBetween val="midCat"/>
      </c:valAx>
      <c:valAx>
        <c:axId val="54424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442406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'Hotter&amp;Drier'!$Q$4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'Hotter&amp;Drier'!$Q$5:$Q$11</c:f>
              <c:numCache>
                <c:formatCode>0.0</c:formatCode>
                <c:ptCount val="7"/>
                <c:pt idx="0">
                  <c:v>352.5</c:v>
                </c:pt>
                <c:pt idx="1">
                  <c:v>387.5</c:v>
                </c:pt>
                <c:pt idx="2">
                  <c:v>452</c:v>
                </c:pt>
                <c:pt idx="3">
                  <c:v>561</c:v>
                </c:pt>
                <c:pt idx="4">
                  <c:v>709</c:v>
                </c:pt>
                <c:pt idx="5">
                  <c:v>878.5</c:v>
                </c:pt>
                <c:pt idx="6">
                  <c:v>964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'Hotter&amp;Drier'!$R$4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'Hotter&amp;Drier'!$R$5:$R$11</c:f>
              <c:numCache>
                <c:formatCode>0.0</c:formatCode>
                <c:ptCount val="7"/>
                <c:pt idx="0">
                  <c:v>352.5</c:v>
                </c:pt>
                <c:pt idx="1">
                  <c:v>389.5</c:v>
                </c:pt>
                <c:pt idx="2">
                  <c:v>450.5</c:v>
                </c:pt>
                <c:pt idx="3">
                  <c:v>527</c:v>
                </c:pt>
                <c:pt idx="4">
                  <c:v>606</c:v>
                </c:pt>
                <c:pt idx="5">
                  <c:v>679.5</c:v>
                </c:pt>
                <c:pt idx="6">
                  <c:v>710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426944"/>
        <c:axId val="54673408"/>
      </c:scatterChart>
      <c:valAx>
        <c:axId val="5442694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673408"/>
        <c:crosses val="autoZero"/>
        <c:crossBetween val="midCat"/>
      </c:valAx>
      <c:valAx>
        <c:axId val="54673408"/>
        <c:scaling>
          <c:orientation val="minMax"/>
          <c:min val="3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 baseline="0"/>
                  <a:t>CO</a:t>
                </a:r>
                <a:r>
                  <a:rPr lang="en-AU" sz="1000" b="1" i="0" u="none" strike="noStrike" kern="1200" baseline="-2500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2</a:t>
                </a:r>
                <a:r>
                  <a:rPr lang="en-AU" baseline="0"/>
                  <a:t> concentration (ppm)</a:t>
                </a:r>
                <a:endParaRPr lang="en-AU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544269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'Cooler&amp;Wetter'!$B$5:$B$9</c:f>
              <c:numCache>
                <c:formatCode>0.00</c:formatCode>
                <c:ptCount val="5"/>
                <c:pt idx="0">
                  <c:v>0</c:v>
                </c:pt>
                <c:pt idx="1">
                  <c:v>0.23333333333333331</c:v>
                </c:pt>
                <c:pt idx="2">
                  <c:v>0.7</c:v>
                </c:pt>
                <c:pt idx="3">
                  <c:v>1.7</c:v>
                </c:pt>
                <c:pt idx="4">
                  <c:v>2.2999999999999998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'Cooler&amp;Wetter'!$C$5:$C$9</c:f>
              <c:numCache>
                <c:formatCode>0.00</c:formatCode>
                <c:ptCount val="5"/>
                <c:pt idx="0">
                  <c:v>0</c:v>
                </c:pt>
                <c:pt idx="1">
                  <c:v>0.23333333333333331</c:v>
                </c:pt>
                <c:pt idx="2">
                  <c:v>0.7</c:v>
                </c:pt>
                <c:pt idx="3">
                  <c:v>1.4</c:v>
                </c:pt>
                <c:pt idx="4">
                  <c:v>1.7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75712"/>
        <c:axId val="54676288"/>
      </c:scatterChart>
      <c:valAx>
        <c:axId val="5467571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676288"/>
        <c:crosses val="autoZero"/>
        <c:crossBetween val="midCat"/>
      </c:valAx>
      <c:valAx>
        <c:axId val="54676288"/>
        <c:scaling>
          <c:orientation val="minMax"/>
          <c:max val="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54675712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'Cooler&amp;Wetter'!$F$5:$F$9</c:f>
              <c:numCache>
                <c:formatCode>0.00</c:formatCode>
                <c:ptCount val="5"/>
                <c:pt idx="0">
                  <c:v>0</c:v>
                </c:pt>
                <c:pt idx="1">
                  <c:v>0.26666666666666666</c:v>
                </c:pt>
                <c:pt idx="2">
                  <c:v>0.8</c:v>
                </c:pt>
                <c:pt idx="3">
                  <c:v>1.8</c:v>
                </c:pt>
                <c:pt idx="4">
                  <c:v>2.5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'Cooler&amp;Wetter'!$G$5:$G$9</c:f>
              <c:numCache>
                <c:formatCode>0.00</c:formatCode>
                <c:ptCount val="5"/>
                <c:pt idx="0">
                  <c:v>0</c:v>
                </c:pt>
                <c:pt idx="1">
                  <c:v>0.26666666666666666</c:v>
                </c:pt>
                <c:pt idx="2">
                  <c:v>0.8</c:v>
                </c:pt>
                <c:pt idx="3" formatCode="General">
                  <c:v>1.5</c:v>
                </c:pt>
                <c:pt idx="4">
                  <c:v>1.9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78592"/>
        <c:axId val="54679168"/>
      </c:scatterChart>
      <c:valAx>
        <c:axId val="5467859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4679168"/>
        <c:crosses val="autoZero"/>
        <c:crossBetween val="midCat"/>
      </c:valAx>
      <c:valAx>
        <c:axId val="546791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467859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'Cooler&amp;Wetter'!$S$17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'Cooler&amp;Wetter'!$S$18:$S$98</c:f>
              <c:numCache>
                <c:formatCode>0.00</c:formatCode>
                <c:ptCount val="81"/>
                <c:pt idx="0">
                  <c:v>17.3</c:v>
                </c:pt>
                <c:pt idx="1">
                  <c:v>17.311666666666667</c:v>
                </c:pt>
                <c:pt idx="2">
                  <c:v>17.323333333333334</c:v>
                </c:pt>
                <c:pt idx="3">
                  <c:v>17.335000000000001</c:v>
                </c:pt>
                <c:pt idx="4">
                  <c:v>17.346666666666668</c:v>
                </c:pt>
                <c:pt idx="5">
                  <c:v>17.358333333333334</c:v>
                </c:pt>
                <c:pt idx="6">
                  <c:v>17.37</c:v>
                </c:pt>
                <c:pt idx="7">
                  <c:v>17.381666666666668</c:v>
                </c:pt>
                <c:pt idx="8">
                  <c:v>17.393333333333334</c:v>
                </c:pt>
                <c:pt idx="9">
                  <c:v>17.405000000000001</c:v>
                </c:pt>
                <c:pt idx="10">
                  <c:v>17.416666666666668</c:v>
                </c:pt>
                <c:pt idx="11">
                  <c:v>17.428333333333335</c:v>
                </c:pt>
                <c:pt idx="12">
                  <c:v>17.440000000000001</c:v>
                </c:pt>
                <c:pt idx="13">
                  <c:v>17.451666666666668</c:v>
                </c:pt>
                <c:pt idx="14">
                  <c:v>17.463333333333335</c:v>
                </c:pt>
                <c:pt idx="15">
                  <c:v>17.475000000000001</c:v>
                </c:pt>
                <c:pt idx="16">
                  <c:v>17.486666666666668</c:v>
                </c:pt>
                <c:pt idx="17">
                  <c:v>17.498333333333335</c:v>
                </c:pt>
                <c:pt idx="18">
                  <c:v>17.510000000000002</c:v>
                </c:pt>
                <c:pt idx="19">
                  <c:v>17.521666666666668</c:v>
                </c:pt>
                <c:pt idx="20">
                  <c:v>17.533333333333335</c:v>
                </c:pt>
                <c:pt idx="21">
                  <c:v>17.556666666666668</c:v>
                </c:pt>
                <c:pt idx="22">
                  <c:v>17.580000000000002</c:v>
                </c:pt>
                <c:pt idx="23">
                  <c:v>17.603333333333335</c:v>
                </c:pt>
                <c:pt idx="24">
                  <c:v>17.626666666666669</c:v>
                </c:pt>
                <c:pt idx="25">
                  <c:v>17.650000000000002</c:v>
                </c:pt>
                <c:pt idx="26">
                  <c:v>17.673333333333336</c:v>
                </c:pt>
                <c:pt idx="27">
                  <c:v>17.696666666666669</c:v>
                </c:pt>
                <c:pt idx="28">
                  <c:v>17.72</c:v>
                </c:pt>
                <c:pt idx="29">
                  <c:v>17.743333333333332</c:v>
                </c:pt>
                <c:pt idx="30">
                  <c:v>17.766666666666666</c:v>
                </c:pt>
                <c:pt idx="31">
                  <c:v>17.79</c:v>
                </c:pt>
                <c:pt idx="32">
                  <c:v>17.813333333333333</c:v>
                </c:pt>
                <c:pt idx="33">
                  <c:v>17.836666666666666</c:v>
                </c:pt>
                <c:pt idx="34">
                  <c:v>17.86</c:v>
                </c:pt>
                <c:pt idx="35">
                  <c:v>17.883333333333333</c:v>
                </c:pt>
                <c:pt idx="36">
                  <c:v>17.906666666666666</c:v>
                </c:pt>
                <c:pt idx="37">
                  <c:v>17.93</c:v>
                </c:pt>
                <c:pt idx="38">
                  <c:v>17.953333333333333</c:v>
                </c:pt>
                <c:pt idx="39">
                  <c:v>17.976666666666667</c:v>
                </c:pt>
                <c:pt idx="40">
                  <c:v>18</c:v>
                </c:pt>
                <c:pt idx="41">
                  <c:v>18.05</c:v>
                </c:pt>
                <c:pt idx="42">
                  <c:v>18.100000000000001</c:v>
                </c:pt>
                <c:pt idx="43">
                  <c:v>18.150000000000002</c:v>
                </c:pt>
                <c:pt idx="44">
                  <c:v>18.2</c:v>
                </c:pt>
                <c:pt idx="45">
                  <c:v>18.25</c:v>
                </c:pt>
                <c:pt idx="46">
                  <c:v>18.3</c:v>
                </c:pt>
                <c:pt idx="47">
                  <c:v>18.350000000000001</c:v>
                </c:pt>
                <c:pt idx="48">
                  <c:v>18.400000000000002</c:v>
                </c:pt>
                <c:pt idx="49">
                  <c:v>18.450000000000003</c:v>
                </c:pt>
                <c:pt idx="50">
                  <c:v>18.5</c:v>
                </c:pt>
                <c:pt idx="51">
                  <c:v>18.55</c:v>
                </c:pt>
                <c:pt idx="52">
                  <c:v>18.600000000000001</c:v>
                </c:pt>
                <c:pt idx="53">
                  <c:v>18.650000000000002</c:v>
                </c:pt>
                <c:pt idx="54">
                  <c:v>18.700000000000003</c:v>
                </c:pt>
                <c:pt idx="55">
                  <c:v>18.75</c:v>
                </c:pt>
                <c:pt idx="56">
                  <c:v>18.8</c:v>
                </c:pt>
                <c:pt idx="57">
                  <c:v>18.850000000000001</c:v>
                </c:pt>
                <c:pt idx="58">
                  <c:v>18.900000000000002</c:v>
                </c:pt>
                <c:pt idx="59">
                  <c:v>18.950000000000003</c:v>
                </c:pt>
                <c:pt idx="60">
                  <c:v>19</c:v>
                </c:pt>
                <c:pt idx="61">
                  <c:v>19.03</c:v>
                </c:pt>
                <c:pt idx="62">
                  <c:v>19.060000000000002</c:v>
                </c:pt>
                <c:pt idx="63">
                  <c:v>19.09</c:v>
                </c:pt>
                <c:pt idx="64">
                  <c:v>19.12</c:v>
                </c:pt>
                <c:pt idx="65">
                  <c:v>19.150000000000002</c:v>
                </c:pt>
                <c:pt idx="66">
                  <c:v>19.18</c:v>
                </c:pt>
                <c:pt idx="67">
                  <c:v>19.21</c:v>
                </c:pt>
                <c:pt idx="68">
                  <c:v>19.240000000000002</c:v>
                </c:pt>
                <c:pt idx="69">
                  <c:v>19.27</c:v>
                </c:pt>
                <c:pt idx="70">
                  <c:v>19.3</c:v>
                </c:pt>
                <c:pt idx="71">
                  <c:v>19.330000000000002</c:v>
                </c:pt>
                <c:pt idx="72">
                  <c:v>19.36</c:v>
                </c:pt>
                <c:pt idx="73">
                  <c:v>19.39</c:v>
                </c:pt>
                <c:pt idx="74">
                  <c:v>19.420000000000002</c:v>
                </c:pt>
                <c:pt idx="75">
                  <c:v>19.45</c:v>
                </c:pt>
                <c:pt idx="76">
                  <c:v>19.48</c:v>
                </c:pt>
                <c:pt idx="77">
                  <c:v>19.509999999999998</c:v>
                </c:pt>
                <c:pt idx="78">
                  <c:v>19.54</c:v>
                </c:pt>
                <c:pt idx="79">
                  <c:v>19.57</c:v>
                </c:pt>
                <c:pt idx="80">
                  <c:v>19.600000000000001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'Cooler&amp;Wetter'!$T$17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'Cooler&amp;Wetter'!$T$18:$T$98</c:f>
              <c:numCache>
                <c:formatCode>0.00</c:formatCode>
                <c:ptCount val="81"/>
                <c:pt idx="0">
                  <c:v>17.3</c:v>
                </c:pt>
                <c:pt idx="1">
                  <c:v>17.311666666666667</c:v>
                </c:pt>
                <c:pt idx="2">
                  <c:v>17.323333333333334</c:v>
                </c:pt>
                <c:pt idx="3">
                  <c:v>17.335000000000001</c:v>
                </c:pt>
                <c:pt idx="4">
                  <c:v>17.346666666666668</c:v>
                </c:pt>
                <c:pt idx="5">
                  <c:v>17.358333333333334</c:v>
                </c:pt>
                <c:pt idx="6">
                  <c:v>17.37</c:v>
                </c:pt>
                <c:pt idx="7">
                  <c:v>17.381666666666668</c:v>
                </c:pt>
                <c:pt idx="8">
                  <c:v>17.393333333333334</c:v>
                </c:pt>
                <c:pt idx="9">
                  <c:v>17.405000000000001</c:v>
                </c:pt>
                <c:pt idx="10">
                  <c:v>17.416666666666668</c:v>
                </c:pt>
                <c:pt idx="11">
                  <c:v>17.428333333333335</c:v>
                </c:pt>
                <c:pt idx="12">
                  <c:v>17.440000000000001</c:v>
                </c:pt>
                <c:pt idx="13">
                  <c:v>17.451666666666668</c:v>
                </c:pt>
                <c:pt idx="14">
                  <c:v>17.463333333333335</c:v>
                </c:pt>
                <c:pt idx="15">
                  <c:v>17.475000000000001</c:v>
                </c:pt>
                <c:pt idx="16">
                  <c:v>17.486666666666668</c:v>
                </c:pt>
                <c:pt idx="17">
                  <c:v>17.498333333333335</c:v>
                </c:pt>
                <c:pt idx="18">
                  <c:v>17.510000000000002</c:v>
                </c:pt>
                <c:pt idx="19">
                  <c:v>17.521666666666668</c:v>
                </c:pt>
                <c:pt idx="20">
                  <c:v>17.533333333333335</c:v>
                </c:pt>
                <c:pt idx="21">
                  <c:v>17.556666666666668</c:v>
                </c:pt>
                <c:pt idx="22">
                  <c:v>17.580000000000002</c:v>
                </c:pt>
                <c:pt idx="23">
                  <c:v>17.603333333333335</c:v>
                </c:pt>
                <c:pt idx="24">
                  <c:v>17.626666666666669</c:v>
                </c:pt>
                <c:pt idx="25">
                  <c:v>17.650000000000002</c:v>
                </c:pt>
                <c:pt idx="26">
                  <c:v>17.673333333333336</c:v>
                </c:pt>
                <c:pt idx="27">
                  <c:v>17.696666666666669</c:v>
                </c:pt>
                <c:pt idx="28">
                  <c:v>17.72</c:v>
                </c:pt>
                <c:pt idx="29">
                  <c:v>17.743333333333332</c:v>
                </c:pt>
                <c:pt idx="30">
                  <c:v>17.766666666666666</c:v>
                </c:pt>
                <c:pt idx="31">
                  <c:v>17.79</c:v>
                </c:pt>
                <c:pt idx="32">
                  <c:v>17.813333333333333</c:v>
                </c:pt>
                <c:pt idx="33">
                  <c:v>17.836666666666666</c:v>
                </c:pt>
                <c:pt idx="34">
                  <c:v>17.86</c:v>
                </c:pt>
                <c:pt idx="35">
                  <c:v>17.883333333333333</c:v>
                </c:pt>
                <c:pt idx="36">
                  <c:v>17.906666666666666</c:v>
                </c:pt>
                <c:pt idx="37">
                  <c:v>17.93</c:v>
                </c:pt>
                <c:pt idx="38">
                  <c:v>17.953333333333333</c:v>
                </c:pt>
                <c:pt idx="39">
                  <c:v>17.976666666666667</c:v>
                </c:pt>
                <c:pt idx="40">
                  <c:v>18</c:v>
                </c:pt>
                <c:pt idx="41">
                  <c:v>18.035</c:v>
                </c:pt>
                <c:pt idx="42">
                  <c:v>18.07</c:v>
                </c:pt>
                <c:pt idx="43">
                  <c:v>18.105</c:v>
                </c:pt>
                <c:pt idx="44">
                  <c:v>18.14</c:v>
                </c:pt>
                <c:pt idx="45">
                  <c:v>18.175000000000001</c:v>
                </c:pt>
                <c:pt idx="46">
                  <c:v>18.21</c:v>
                </c:pt>
                <c:pt idx="47">
                  <c:v>18.245000000000001</c:v>
                </c:pt>
                <c:pt idx="48">
                  <c:v>18.28</c:v>
                </c:pt>
                <c:pt idx="49">
                  <c:v>18.315000000000001</c:v>
                </c:pt>
                <c:pt idx="50">
                  <c:v>18.350000000000001</c:v>
                </c:pt>
                <c:pt idx="51">
                  <c:v>18.385000000000002</c:v>
                </c:pt>
                <c:pt idx="52">
                  <c:v>18.420000000000002</c:v>
                </c:pt>
                <c:pt idx="53">
                  <c:v>18.455000000000002</c:v>
                </c:pt>
                <c:pt idx="54">
                  <c:v>18.490000000000002</c:v>
                </c:pt>
                <c:pt idx="55">
                  <c:v>18.524999999999999</c:v>
                </c:pt>
                <c:pt idx="56">
                  <c:v>18.559999999999999</c:v>
                </c:pt>
                <c:pt idx="57">
                  <c:v>18.594999999999999</c:v>
                </c:pt>
                <c:pt idx="58">
                  <c:v>18.63</c:v>
                </c:pt>
                <c:pt idx="59">
                  <c:v>18.664999999999999</c:v>
                </c:pt>
                <c:pt idx="60">
                  <c:v>18.7</c:v>
                </c:pt>
                <c:pt idx="61">
                  <c:v>18.715</c:v>
                </c:pt>
                <c:pt idx="62">
                  <c:v>18.73</c:v>
                </c:pt>
                <c:pt idx="63">
                  <c:v>18.745000000000001</c:v>
                </c:pt>
                <c:pt idx="64">
                  <c:v>18.760000000000002</c:v>
                </c:pt>
                <c:pt idx="65">
                  <c:v>18.774999999999999</c:v>
                </c:pt>
                <c:pt idx="66">
                  <c:v>18.79</c:v>
                </c:pt>
                <c:pt idx="67">
                  <c:v>18.805</c:v>
                </c:pt>
                <c:pt idx="68">
                  <c:v>18.82</c:v>
                </c:pt>
                <c:pt idx="69">
                  <c:v>18.835000000000001</c:v>
                </c:pt>
                <c:pt idx="70">
                  <c:v>18.850000000000001</c:v>
                </c:pt>
                <c:pt idx="71">
                  <c:v>18.864999999999998</c:v>
                </c:pt>
                <c:pt idx="72">
                  <c:v>18.88</c:v>
                </c:pt>
                <c:pt idx="73">
                  <c:v>18.895</c:v>
                </c:pt>
                <c:pt idx="74">
                  <c:v>18.91</c:v>
                </c:pt>
                <c:pt idx="75">
                  <c:v>18.925000000000001</c:v>
                </c:pt>
                <c:pt idx="76">
                  <c:v>18.939999999999998</c:v>
                </c:pt>
                <c:pt idx="77">
                  <c:v>18.954999999999998</c:v>
                </c:pt>
                <c:pt idx="78">
                  <c:v>18.97</c:v>
                </c:pt>
                <c:pt idx="79">
                  <c:v>18.984999999999999</c:v>
                </c:pt>
                <c:pt idx="80">
                  <c:v>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12672"/>
        <c:axId val="54813248"/>
      </c:scatterChart>
      <c:valAx>
        <c:axId val="54812672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813248"/>
        <c:crosses val="autoZero"/>
        <c:crossBetween val="midCat"/>
      </c:valAx>
      <c:valAx>
        <c:axId val="5481324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temperature</a:t>
                </a:r>
                <a:r>
                  <a:rPr lang="en-AU" baseline="0"/>
                  <a:t>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4812672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18063867016622923"/>
          <c:y val="8.2949475065616798E-2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'Cooler&amp;Wetter'!$W$17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'Cooler&amp;Wetter'!$W$18:$W$128</c:f>
              <c:numCache>
                <c:formatCode>0.00</c:formatCode>
                <c:ptCount val="111"/>
                <c:pt idx="0">
                  <c:v>74.5</c:v>
                </c:pt>
                <c:pt idx="1">
                  <c:v>74.509933333333336</c:v>
                </c:pt>
                <c:pt idx="2">
                  <c:v>74.519866666666672</c:v>
                </c:pt>
                <c:pt idx="3">
                  <c:v>74.529799999999994</c:v>
                </c:pt>
                <c:pt idx="4">
                  <c:v>74.539733333333331</c:v>
                </c:pt>
                <c:pt idx="5">
                  <c:v>74.549666666666667</c:v>
                </c:pt>
                <c:pt idx="6">
                  <c:v>74.559600000000003</c:v>
                </c:pt>
                <c:pt idx="7">
                  <c:v>74.569533333333339</c:v>
                </c:pt>
                <c:pt idx="8">
                  <c:v>74.579466666666661</c:v>
                </c:pt>
                <c:pt idx="9">
                  <c:v>74.589399999999998</c:v>
                </c:pt>
                <c:pt idx="10">
                  <c:v>74.599333333333334</c:v>
                </c:pt>
                <c:pt idx="11">
                  <c:v>74.60926666666667</c:v>
                </c:pt>
                <c:pt idx="12">
                  <c:v>74.619200000000006</c:v>
                </c:pt>
                <c:pt idx="13">
                  <c:v>74.629133333333328</c:v>
                </c:pt>
                <c:pt idx="14">
                  <c:v>74.639066666666665</c:v>
                </c:pt>
                <c:pt idx="15">
                  <c:v>74.649000000000001</c:v>
                </c:pt>
                <c:pt idx="16">
                  <c:v>74.658933333333337</c:v>
                </c:pt>
                <c:pt idx="17">
                  <c:v>74.668866666666673</c:v>
                </c:pt>
                <c:pt idx="18">
                  <c:v>74.678799999999995</c:v>
                </c:pt>
                <c:pt idx="19">
                  <c:v>74.688733333333332</c:v>
                </c:pt>
                <c:pt idx="20">
                  <c:v>74.698666666666668</c:v>
                </c:pt>
                <c:pt idx="21">
                  <c:v>74.71853333333334</c:v>
                </c:pt>
                <c:pt idx="22">
                  <c:v>74.738399999999999</c:v>
                </c:pt>
                <c:pt idx="23">
                  <c:v>74.758266666666671</c:v>
                </c:pt>
                <c:pt idx="24">
                  <c:v>74.778133333333329</c:v>
                </c:pt>
                <c:pt idx="25">
                  <c:v>74.798000000000002</c:v>
                </c:pt>
                <c:pt idx="26">
                  <c:v>74.81786666666666</c:v>
                </c:pt>
                <c:pt idx="27">
                  <c:v>74.837733333333333</c:v>
                </c:pt>
                <c:pt idx="28">
                  <c:v>74.857600000000005</c:v>
                </c:pt>
                <c:pt idx="29">
                  <c:v>74.877466666666663</c:v>
                </c:pt>
                <c:pt idx="30">
                  <c:v>74.897333333333336</c:v>
                </c:pt>
                <c:pt idx="31">
                  <c:v>74.917199999999994</c:v>
                </c:pt>
                <c:pt idx="32">
                  <c:v>74.937066666666666</c:v>
                </c:pt>
                <c:pt idx="33">
                  <c:v>74.956933333333339</c:v>
                </c:pt>
                <c:pt idx="34">
                  <c:v>74.976799999999997</c:v>
                </c:pt>
                <c:pt idx="35">
                  <c:v>74.99666666666667</c:v>
                </c:pt>
                <c:pt idx="36">
                  <c:v>75.016533333333328</c:v>
                </c:pt>
                <c:pt idx="37">
                  <c:v>75.0364</c:v>
                </c:pt>
                <c:pt idx="38">
                  <c:v>75.056266666666673</c:v>
                </c:pt>
                <c:pt idx="39">
                  <c:v>75.076133333333331</c:v>
                </c:pt>
                <c:pt idx="40">
                  <c:v>75.096000000000004</c:v>
                </c:pt>
                <c:pt idx="41">
                  <c:v>75.133250000000004</c:v>
                </c:pt>
                <c:pt idx="42">
                  <c:v>75.170500000000004</c:v>
                </c:pt>
                <c:pt idx="43">
                  <c:v>75.207750000000004</c:v>
                </c:pt>
                <c:pt idx="44">
                  <c:v>75.245000000000005</c:v>
                </c:pt>
                <c:pt idx="45">
                  <c:v>75.282250000000005</c:v>
                </c:pt>
                <c:pt idx="46">
                  <c:v>75.319500000000005</c:v>
                </c:pt>
                <c:pt idx="47">
                  <c:v>75.356750000000005</c:v>
                </c:pt>
                <c:pt idx="48">
                  <c:v>75.394000000000005</c:v>
                </c:pt>
                <c:pt idx="49">
                  <c:v>75.431250000000006</c:v>
                </c:pt>
                <c:pt idx="50">
                  <c:v>75.468500000000006</c:v>
                </c:pt>
                <c:pt idx="51">
                  <c:v>75.505750000000006</c:v>
                </c:pt>
                <c:pt idx="52">
                  <c:v>75.543000000000006</c:v>
                </c:pt>
                <c:pt idx="53">
                  <c:v>75.580250000000007</c:v>
                </c:pt>
                <c:pt idx="54">
                  <c:v>75.617500000000007</c:v>
                </c:pt>
                <c:pt idx="55">
                  <c:v>75.654750000000007</c:v>
                </c:pt>
                <c:pt idx="56">
                  <c:v>75.692000000000007</c:v>
                </c:pt>
                <c:pt idx="57">
                  <c:v>75.729250000000008</c:v>
                </c:pt>
                <c:pt idx="58">
                  <c:v>75.766500000000008</c:v>
                </c:pt>
                <c:pt idx="59">
                  <c:v>75.803749999999994</c:v>
                </c:pt>
                <c:pt idx="60">
                  <c:v>75.840999999999994</c:v>
                </c:pt>
                <c:pt idx="61">
                  <c:v>75.867075</c:v>
                </c:pt>
                <c:pt idx="62">
                  <c:v>75.893150000000006</c:v>
                </c:pt>
                <c:pt idx="63">
                  <c:v>75.919224999999997</c:v>
                </c:pt>
                <c:pt idx="64">
                  <c:v>75.945300000000003</c:v>
                </c:pt>
                <c:pt idx="65">
                  <c:v>75.971374999999995</c:v>
                </c:pt>
                <c:pt idx="66">
                  <c:v>75.997450000000001</c:v>
                </c:pt>
                <c:pt idx="67">
                  <c:v>76.023525000000006</c:v>
                </c:pt>
                <c:pt idx="68">
                  <c:v>76.049599999999998</c:v>
                </c:pt>
                <c:pt idx="69">
                  <c:v>76.075675000000004</c:v>
                </c:pt>
                <c:pt idx="70">
                  <c:v>76.101749999999996</c:v>
                </c:pt>
                <c:pt idx="71">
                  <c:v>76.127825000000001</c:v>
                </c:pt>
                <c:pt idx="72">
                  <c:v>76.153900000000007</c:v>
                </c:pt>
                <c:pt idx="73">
                  <c:v>76.179974999999999</c:v>
                </c:pt>
                <c:pt idx="74">
                  <c:v>76.206050000000005</c:v>
                </c:pt>
                <c:pt idx="75">
                  <c:v>76.232124999999996</c:v>
                </c:pt>
                <c:pt idx="76">
                  <c:v>76.258200000000002</c:v>
                </c:pt>
                <c:pt idx="77">
                  <c:v>76.284275000000008</c:v>
                </c:pt>
                <c:pt idx="78">
                  <c:v>76.31035</c:v>
                </c:pt>
                <c:pt idx="79">
                  <c:v>76.336425000000006</c:v>
                </c:pt>
                <c:pt idx="80">
                  <c:v>76.362499999999997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'Cooler&amp;Wetter'!$X$17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'Cooler&amp;Wetter'!$X$18:$X$128</c:f>
              <c:numCache>
                <c:formatCode>0.00</c:formatCode>
                <c:ptCount val="111"/>
                <c:pt idx="0">
                  <c:v>74.5</c:v>
                </c:pt>
                <c:pt idx="1">
                  <c:v>74.509933333333336</c:v>
                </c:pt>
                <c:pt idx="2">
                  <c:v>74.519866666666672</c:v>
                </c:pt>
                <c:pt idx="3">
                  <c:v>74.529799999999994</c:v>
                </c:pt>
                <c:pt idx="4">
                  <c:v>74.539733333333331</c:v>
                </c:pt>
                <c:pt idx="5">
                  <c:v>74.549666666666667</c:v>
                </c:pt>
                <c:pt idx="6">
                  <c:v>74.559600000000003</c:v>
                </c:pt>
                <c:pt idx="7">
                  <c:v>74.569533333333339</c:v>
                </c:pt>
                <c:pt idx="8">
                  <c:v>74.579466666666661</c:v>
                </c:pt>
                <c:pt idx="9">
                  <c:v>74.589399999999998</c:v>
                </c:pt>
                <c:pt idx="10">
                  <c:v>74.599333333333334</c:v>
                </c:pt>
                <c:pt idx="11">
                  <c:v>74.60926666666667</c:v>
                </c:pt>
                <c:pt idx="12">
                  <c:v>74.619200000000006</c:v>
                </c:pt>
                <c:pt idx="13">
                  <c:v>74.629133333333328</c:v>
                </c:pt>
                <c:pt idx="14">
                  <c:v>74.639066666666665</c:v>
                </c:pt>
                <c:pt idx="15">
                  <c:v>74.649000000000001</c:v>
                </c:pt>
                <c:pt idx="16">
                  <c:v>74.658933333333337</c:v>
                </c:pt>
                <c:pt idx="17">
                  <c:v>74.668866666666673</c:v>
                </c:pt>
                <c:pt idx="18">
                  <c:v>74.678799999999995</c:v>
                </c:pt>
                <c:pt idx="19">
                  <c:v>74.688733333333332</c:v>
                </c:pt>
                <c:pt idx="20">
                  <c:v>74.698666666666668</c:v>
                </c:pt>
                <c:pt idx="21">
                  <c:v>74.71853333333334</c:v>
                </c:pt>
                <c:pt idx="22">
                  <c:v>74.738399999999999</c:v>
                </c:pt>
                <c:pt idx="23">
                  <c:v>74.758266666666671</c:v>
                </c:pt>
                <c:pt idx="24">
                  <c:v>74.778133333333329</c:v>
                </c:pt>
                <c:pt idx="25">
                  <c:v>74.798000000000002</c:v>
                </c:pt>
                <c:pt idx="26">
                  <c:v>74.81786666666666</c:v>
                </c:pt>
                <c:pt idx="27">
                  <c:v>74.837733333333333</c:v>
                </c:pt>
                <c:pt idx="28">
                  <c:v>74.857600000000005</c:v>
                </c:pt>
                <c:pt idx="29">
                  <c:v>74.877466666666663</c:v>
                </c:pt>
                <c:pt idx="30">
                  <c:v>74.897333333333336</c:v>
                </c:pt>
                <c:pt idx="31">
                  <c:v>74.917199999999994</c:v>
                </c:pt>
                <c:pt idx="32">
                  <c:v>74.937066666666666</c:v>
                </c:pt>
                <c:pt idx="33">
                  <c:v>74.956933333333339</c:v>
                </c:pt>
                <c:pt idx="34">
                  <c:v>74.976799999999997</c:v>
                </c:pt>
                <c:pt idx="35">
                  <c:v>74.99666666666667</c:v>
                </c:pt>
                <c:pt idx="36">
                  <c:v>75.016533333333328</c:v>
                </c:pt>
                <c:pt idx="37">
                  <c:v>75.0364</c:v>
                </c:pt>
                <c:pt idx="38">
                  <c:v>75.056266666666673</c:v>
                </c:pt>
                <c:pt idx="39">
                  <c:v>75.076133333333331</c:v>
                </c:pt>
                <c:pt idx="40">
                  <c:v>75.096000000000004</c:v>
                </c:pt>
                <c:pt idx="41">
                  <c:v>75.122074999999995</c:v>
                </c:pt>
                <c:pt idx="42">
                  <c:v>75.148150000000001</c:v>
                </c:pt>
                <c:pt idx="43">
                  <c:v>75.174225000000007</c:v>
                </c:pt>
                <c:pt idx="44">
                  <c:v>75.200299999999999</c:v>
                </c:pt>
                <c:pt idx="45">
                  <c:v>75.226375000000004</c:v>
                </c:pt>
                <c:pt idx="46">
                  <c:v>75.252449999999996</c:v>
                </c:pt>
                <c:pt idx="47">
                  <c:v>75.278525000000002</c:v>
                </c:pt>
                <c:pt idx="48">
                  <c:v>75.304599999999994</c:v>
                </c:pt>
                <c:pt idx="49">
                  <c:v>75.330674999999999</c:v>
                </c:pt>
                <c:pt idx="50">
                  <c:v>75.356750000000005</c:v>
                </c:pt>
                <c:pt idx="51">
                  <c:v>75.382824999999997</c:v>
                </c:pt>
                <c:pt idx="52">
                  <c:v>75.408900000000003</c:v>
                </c:pt>
                <c:pt idx="53">
                  <c:v>75.434974999999994</c:v>
                </c:pt>
                <c:pt idx="54">
                  <c:v>75.46105</c:v>
                </c:pt>
                <c:pt idx="55">
                  <c:v>75.487125000000006</c:v>
                </c:pt>
                <c:pt idx="56">
                  <c:v>75.513199999999998</c:v>
                </c:pt>
                <c:pt idx="57">
                  <c:v>75.539275000000004</c:v>
                </c:pt>
                <c:pt idx="58">
                  <c:v>75.565349999999995</c:v>
                </c:pt>
                <c:pt idx="59">
                  <c:v>75.591425000000001</c:v>
                </c:pt>
                <c:pt idx="60">
                  <c:v>75.617500000000007</c:v>
                </c:pt>
                <c:pt idx="61">
                  <c:v>75.632400000000004</c:v>
                </c:pt>
                <c:pt idx="62">
                  <c:v>75.647300000000001</c:v>
                </c:pt>
                <c:pt idx="63">
                  <c:v>75.662199999999999</c:v>
                </c:pt>
                <c:pt idx="64">
                  <c:v>75.677099999999996</c:v>
                </c:pt>
                <c:pt idx="65">
                  <c:v>75.691999999999993</c:v>
                </c:pt>
                <c:pt idx="66">
                  <c:v>75.706900000000005</c:v>
                </c:pt>
                <c:pt idx="67">
                  <c:v>75.721800000000002</c:v>
                </c:pt>
                <c:pt idx="68">
                  <c:v>75.736699999999999</c:v>
                </c:pt>
                <c:pt idx="69">
                  <c:v>75.751599999999996</c:v>
                </c:pt>
                <c:pt idx="70">
                  <c:v>75.766499999999994</c:v>
                </c:pt>
                <c:pt idx="71">
                  <c:v>75.781400000000005</c:v>
                </c:pt>
                <c:pt idx="72">
                  <c:v>75.796300000000002</c:v>
                </c:pt>
                <c:pt idx="73">
                  <c:v>75.811199999999999</c:v>
                </c:pt>
                <c:pt idx="74">
                  <c:v>75.826099999999997</c:v>
                </c:pt>
                <c:pt idx="75">
                  <c:v>75.840999999999994</c:v>
                </c:pt>
                <c:pt idx="76">
                  <c:v>75.855900000000005</c:v>
                </c:pt>
                <c:pt idx="77">
                  <c:v>75.870800000000003</c:v>
                </c:pt>
                <c:pt idx="78">
                  <c:v>75.8857</c:v>
                </c:pt>
                <c:pt idx="79">
                  <c:v>75.900599999999997</c:v>
                </c:pt>
                <c:pt idx="80">
                  <c:v>75.915499999999994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15552"/>
        <c:axId val="54816128"/>
      </c:scatterChart>
      <c:valAx>
        <c:axId val="54815552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816128"/>
        <c:crosses val="autoZero"/>
        <c:crossBetween val="midCat"/>
      </c:valAx>
      <c:valAx>
        <c:axId val="5481612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relative humidity </a:t>
                </a:r>
                <a:r>
                  <a:rPr lang="en-AU" baseline="0"/>
                  <a:t>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4815552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16666666666666666"/>
          <c:y val="7.8319845435987162E-2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'Cooler&amp;Wetter'!$B$18:$B$98</c:f>
              <c:numCache>
                <c:formatCode>0.0000</c:formatCode>
                <c:ptCount val="81"/>
                <c:pt idx="0">
                  <c:v>0</c:v>
                </c:pt>
                <c:pt idx="1">
                  <c:v>1.1666666666666665E-2</c:v>
                </c:pt>
                <c:pt idx="2">
                  <c:v>2.3333333333333331E-2</c:v>
                </c:pt>
                <c:pt idx="3">
                  <c:v>3.4999999999999996E-2</c:v>
                </c:pt>
                <c:pt idx="4">
                  <c:v>4.6666666666666662E-2</c:v>
                </c:pt>
                <c:pt idx="5">
                  <c:v>5.8333333333333327E-2</c:v>
                </c:pt>
                <c:pt idx="6">
                  <c:v>6.9999999999999993E-2</c:v>
                </c:pt>
                <c:pt idx="7">
                  <c:v>8.1666666666666665E-2</c:v>
                </c:pt>
                <c:pt idx="8">
                  <c:v>9.3333333333333324E-2</c:v>
                </c:pt>
                <c:pt idx="9">
                  <c:v>0.10499999999999998</c:v>
                </c:pt>
                <c:pt idx="10">
                  <c:v>0.11666666666666664</c:v>
                </c:pt>
                <c:pt idx="11">
                  <c:v>0.1283333333333333</c:v>
                </c:pt>
                <c:pt idx="12">
                  <c:v>0.13999999999999996</c:v>
                </c:pt>
                <c:pt idx="13">
                  <c:v>0.15166666666666662</c:v>
                </c:pt>
                <c:pt idx="14">
                  <c:v>0.16333333333333327</c:v>
                </c:pt>
                <c:pt idx="15">
                  <c:v>0.17499999999999993</c:v>
                </c:pt>
                <c:pt idx="16">
                  <c:v>0.18666666666666659</c:v>
                </c:pt>
                <c:pt idx="17">
                  <c:v>0.19833333333333325</c:v>
                </c:pt>
                <c:pt idx="18">
                  <c:v>0.20999999999999991</c:v>
                </c:pt>
                <c:pt idx="19">
                  <c:v>0.22166666666666657</c:v>
                </c:pt>
                <c:pt idx="20">
                  <c:v>0.23333333333333331</c:v>
                </c:pt>
                <c:pt idx="21">
                  <c:v>0.25666666666666665</c:v>
                </c:pt>
                <c:pt idx="22">
                  <c:v>0.27999999999999997</c:v>
                </c:pt>
                <c:pt idx="23">
                  <c:v>0.30333333333333329</c:v>
                </c:pt>
                <c:pt idx="24">
                  <c:v>0.32666666666666661</c:v>
                </c:pt>
                <c:pt idx="25">
                  <c:v>0.34999999999999992</c:v>
                </c:pt>
                <c:pt idx="26">
                  <c:v>0.37333333333333324</c:v>
                </c:pt>
                <c:pt idx="27">
                  <c:v>0.39666666666666656</c:v>
                </c:pt>
                <c:pt idx="28">
                  <c:v>0.41999999999999987</c:v>
                </c:pt>
                <c:pt idx="29">
                  <c:v>0.44333333333333319</c:v>
                </c:pt>
                <c:pt idx="30">
                  <c:v>0.46666666666666651</c:v>
                </c:pt>
                <c:pt idx="31">
                  <c:v>0.48999999999999982</c:v>
                </c:pt>
                <c:pt idx="32">
                  <c:v>0.5133333333333332</c:v>
                </c:pt>
                <c:pt idx="33">
                  <c:v>0.53666666666666651</c:v>
                </c:pt>
                <c:pt idx="34">
                  <c:v>0.55999999999999983</c:v>
                </c:pt>
                <c:pt idx="35">
                  <c:v>0.58333333333333315</c:v>
                </c:pt>
                <c:pt idx="36">
                  <c:v>0.60666666666666647</c:v>
                </c:pt>
                <c:pt idx="37">
                  <c:v>0.62999999999999978</c:v>
                </c:pt>
                <c:pt idx="38">
                  <c:v>0.6533333333333331</c:v>
                </c:pt>
                <c:pt idx="39">
                  <c:v>0.67666666666666642</c:v>
                </c:pt>
                <c:pt idx="40">
                  <c:v>0.7</c:v>
                </c:pt>
                <c:pt idx="41">
                  <c:v>0.75</c:v>
                </c:pt>
                <c:pt idx="42">
                  <c:v>0.8</c:v>
                </c:pt>
                <c:pt idx="43">
                  <c:v>0.85000000000000009</c:v>
                </c:pt>
                <c:pt idx="44">
                  <c:v>0.90000000000000013</c:v>
                </c:pt>
                <c:pt idx="45">
                  <c:v>0.95000000000000018</c:v>
                </c:pt>
                <c:pt idx="46">
                  <c:v>1.0000000000000002</c:v>
                </c:pt>
                <c:pt idx="47">
                  <c:v>1.0500000000000003</c:v>
                </c:pt>
                <c:pt idx="48">
                  <c:v>1.1000000000000003</c:v>
                </c:pt>
                <c:pt idx="49">
                  <c:v>1.1500000000000004</c:v>
                </c:pt>
                <c:pt idx="50">
                  <c:v>1.2000000000000004</c:v>
                </c:pt>
                <c:pt idx="51">
                  <c:v>1.2500000000000004</c:v>
                </c:pt>
                <c:pt idx="52">
                  <c:v>1.3000000000000005</c:v>
                </c:pt>
                <c:pt idx="53">
                  <c:v>1.3500000000000005</c:v>
                </c:pt>
                <c:pt idx="54">
                  <c:v>1.4000000000000006</c:v>
                </c:pt>
                <c:pt idx="55">
                  <c:v>1.4500000000000006</c:v>
                </c:pt>
                <c:pt idx="56">
                  <c:v>1.5000000000000007</c:v>
                </c:pt>
                <c:pt idx="57">
                  <c:v>1.5500000000000007</c:v>
                </c:pt>
                <c:pt idx="58">
                  <c:v>1.6000000000000008</c:v>
                </c:pt>
                <c:pt idx="59">
                  <c:v>1.6500000000000008</c:v>
                </c:pt>
                <c:pt idx="60">
                  <c:v>1.7</c:v>
                </c:pt>
                <c:pt idx="61">
                  <c:v>1.73</c:v>
                </c:pt>
                <c:pt idx="62">
                  <c:v>1.76</c:v>
                </c:pt>
                <c:pt idx="63">
                  <c:v>1.79</c:v>
                </c:pt>
                <c:pt idx="64">
                  <c:v>1.82</c:v>
                </c:pt>
                <c:pt idx="65">
                  <c:v>1.85</c:v>
                </c:pt>
                <c:pt idx="66">
                  <c:v>1.8800000000000001</c:v>
                </c:pt>
                <c:pt idx="67">
                  <c:v>1.9100000000000001</c:v>
                </c:pt>
                <c:pt idx="68">
                  <c:v>1.9400000000000002</c:v>
                </c:pt>
                <c:pt idx="69">
                  <c:v>1.9700000000000002</c:v>
                </c:pt>
                <c:pt idx="70">
                  <c:v>2</c:v>
                </c:pt>
                <c:pt idx="71">
                  <c:v>2.0299999999999998</c:v>
                </c:pt>
                <c:pt idx="72">
                  <c:v>2.0599999999999996</c:v>
                </c:pt>
                <c:pt idx="73">
                  <c:v>2.0899999999999994</c:v>
                </c:pt>
                <c:pt idx="74">
                  <c:v>2.1199999999999992</c:v>
                </c:pt>
                <c:pt idx="75">
                  <c:v>2.149999999999999</c:v>
                </c:pt>
                <c:pt idx="76">
                  <c:v>2.1799999999999988</c:v>
                </c:pt>
                <c:pt idx="77">
                  <c:v>2.2099999999999986</c:v>
                </c:pt>
                <c:pt idx="78">
                  <c:v>2.2399999999999984</c:v>
                </c:pt>
                <c:pt idx="79">
                  <c:v>2.2699999999999982</c:v>
                </c:pt>
                <c:pt idx="80">
                  <c:v>2.2999999999999998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'Cooler&amp;Wetter'!$C$18:$C$98</c:f>
              <c:numCache>
                <c:formatCode>0.0000</c:formatCode>
                <c:ptCount val="81"/>
                <c:pt idx="0">
                  <c:v>0</c:v>
                </c:pt>
                <c:pt idx="1">
                  <c:v>1.1666666666666665E-2</c:v>
                </c:pt>
                <c:pt idx="2">
                  <c:v>2.3333333333333331E-2</c:v>
                </c:pt>
                <c:pt idx="3">
                  <c:v>3.4999999999999996E-2</c:v>
                </c:pt>
                <c:pt idx="4">
                  <c:v>4.6666666666666662E-2</c:v>
                </c:pt>
                <c:pt idx="5">
                  <c:v>5.8333333333333327E-2</c:v>
                </c:pt>
                <c:pt idx="6">
                  <c:v>6.9999999999999993E-2</c:v>
                </c:pt>
                <c:pt idx="7">
                  <c:v>8.1666666666666665E-2</c:v>
                </c:pt>
                <c:pt idx="8">
                  <c:v>9.3333333333333324E-2</c:v>
                </c:pt>
                <c:pt idx="9">
                  <c:v>0.10499999999999998</c:v>
                </c:pt>
                <c:pt idx="10">
                  <c:v>0.11666666666666664</c:v>
                </c:pt>
                <c:pt idx="11">
                  <c:v>0.1283333333333333</c:v>
                </c:pt>
                <c:pt idx="12">
                  <c:v>0.13999999999999996</c:v>
                </c:pt>
                <c:pt idx="13">
                  <c:v>0.15166666666666662</c:v>
                </c:pt>
                <c:pt idx="14">
                  <c:v>0.16333333333333327</c:v>
                </c:pt>
                <c:pt idx="15">
                  <c:v>0.17499999999999993</c:v>
                </c:pt>
                <c:pt idx="16">
                  <c:v>0.18666666666666659</c:v>
                </c:pt>
                <c:pt idx="17">
                  <c:v>0.19833333333333325</c:v>
                </c:pt>
                <c:pt idx="18">
                  <c:v>0.20999999999999991</c:v>
                </c:pt>
                <c:pt idx="19">
                  <c:v>0.22166666666666657</c:v>
                </c:pt>
                <c:pt idx="20">
                  <c:v>0.23333333333333331</c:v>
                </c:pt>
                <c:pt idx="21">
                  <c:v>0.25666666666666665</c:v>
                </c:pt>
                <c:pt idx="22">
                  <c:v>0.27999999999999997</c:v>
                </c:pt>
                <c:pt idx="23">
                  <c:v>0.30333333333333329</c:v>
                </c:pt>
                <c:pt idx="24">
                  <c:v>0.32666666666666661</c:v>
                </c:pt>
                <c:pt idx="25">
                  <c:v>0.34999999999999992</c:v>
                </c:pt>
                <c:pt idx="26">
                  <c:v>0.37333333333333324</c:v>
                </c:pt>
                <c:pt idx="27">
                  <c:v>0.39666666666666656</c:v>
                </c:pt>
                <c:pt idx="28">
                  <c:v>0.41999999999999987</c:v>
                </c:pt>
                <c:pt idx="29">
                  <c:v>0.44333333333333319</c:v>
                </c:pt>
                <c:pt idx="30">
                  <c:v>0.46666666666666651</c:v>
                </c:pt>
                <c:pt idx="31">
                  <c:v>0.48999999999999982</c:v>
                </c:pt>
                <c:pt idx="32">
                  <c:v>0.5133333333333332</c:v>
                </c:pt>
                <c:pt idx="33">
                  <c:v>0.53666666666666651</c:v>
                </c:pt>
                <c:pt idx="34">
                  <c:v>0.55999999999999983</c:v>
                </c:pt>
                <c:pt idx="35">
                  <c:v>0.58333333333333315</c:v>
                </c:pt>
                <c:pt idx="36">
                  <c:v>0.60666666666666647</c:v>
                </c:pt>
                <c:pt idx="37">
                  <c:v>0.62999999999999978</c:v>
                </c:pt>
                <c:pt idx="38">
                  <c:v>0.6533333333333331</c:v>
                </c:pt>
                <c:pt idx="39">
                  <c:v>0.67666666666666642</c:v>
                </c:pt>
                <c:pt idx="40">
                  <c:v>0.7</c:v>
                </c:pt>
                <c:pt idx="41">
                  <c:v>0.73499999999999999</c:v>
                </c:pt>
                <c:pt idx="42">
                  <c:v>0.77</c:v>
                </c:pt>
                <c:pt idx="43">
                  <c:v>0.80500000000000005</c:v>
                </c:pt>
                <c:pt idx="44">
                  <c:v>0.84000000000000008</c:v>
                </c:pt>
                <c:pt idx="45">
                  <c:v>0.87500000000000011</c:v>
                </c:pt>
                <c:pt idx="46">
                  <c:v>0.91000000000000014</c:v>
                </c:pt>
                <c:pt idx="47">
                  <c:v>0.94500000000000017</c:v>
                </c:pt>
                <c:pt idx="48">
                  <c:v>0.9800000000000002</c:v>
                </c:pt>
                <c:pt idx="49">
                  <c:v>1.0150000000000001</c:v>
                </c:pt>
                <c:pt idx="50">
                  <c:v>1.05</c:v>
                </c:pt>
                <c:pt idx="51">
                  <c:v>1.085</c:v>
                </c:pt>
                <c:pt idx="52">
                  <c:v>1.1199999999999999</c:v>
                </c:pt>
                <c:pt idx="53">
                  <c:v>1.1549999999999998</c:v>
                </c:pt>
                <c:pt idx="54">
                  <c:v>1.1899999999999997</c:v>
                </c:pt>
                <c:pt idx="55">
                  <c:v>1.2249999999999996</c:v>
                </c:pt>
                <c:pt idx="56">
                  <c:v>1.2599999999999996</c:v>
                </c:pt>
                <c:pt idx="57">
                  <c:v>1.2949999999999995</c:v>
                </c:pt>
                <c:pt idx="58">
                  <c:v>1.3299999999999994</c:v>
                </c:pt>
                <c:pt idx="59">
                  <c:v>1.3649999999999993</c:v>
                </c:pt>
                <c:pt idx="60">
                  <c:v>1.4</c:v>
                </c:pt>
                <c:pt idx="61">
                  <c:v>1.4149999999999998</c:v>
                </c:pt>
                <c:pt idx="62">
                  <c:v>1.4299999999999997</c:v>
                </c:pt>
                <c:pt idx="63">
                  <c:v>1.4449999999999996</c:v>
                </c:pt>
                <c:pt idx="64">
                  <c:v>1.4599999999999995</c:v>
                </c:pt>
                <c:pt idx="65">
                  <c:v>1.4749999999999994</c:v>
                </c:pt>
                <c:pt idx="66">
                  <c:v>1.4899999999999993</c:v>
                </c:pt>
                <c:pt idx="67">
                  <c:v>1.5049999999999992</c:v>
                </c:pt>
                <c:pt idx="68">
                  <c:v>1.5199999999999991</c:v>
                </c:pt>
                <c:pt idx="69">
                  <c:v>1.534999999999999</c:v>
                </c:pt>
                <c:pt idx="70">
                  <c:v>1.5499999999999989</c:v>
                </c:pt>
                <c:pt idx="71">
                  <c:v>1.5649999999999988</c:v>
                </c:pt>
                <c:pt idx="72">
                  <c:v>1.5799999999999987</c:v>
                </c:pt>
                <c:pt idx="73">
                  <c:v>1.5949999999999986</c:v>
                </c:pt>
                <c:pt idx="74">
                  <c:v>1.6099999999999985</c:v>
                </c:pt>
                <c:pt idx="75">
                  <c:v>1.6249999999999984</c:v>
                </c:pt>
                <c:pt idx="76">
                  <c:v>1.6399999999999983</c:v>
                </c:pt>
                <c:pt idx="77">
                  <c:v>1.6549999999999983</c:v>
                </c:pt>
                <c:pt idx="78">
                  <c:v>1.6699999999999982</c:v>
                </c:pt>
                <c:pt idx="79">
                  <c:v>1.6849999999999981</c:v>
                </c:pt>
                <c:pt idx="80">
                  <c:v>1.7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18432"/>
        <c:axId val="54819008"/>
      </c:scatterChart>
      <c:valAx>
        <c:axId val="5481843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819008"/>
        <c:crosses val="autoZero"/>
        <c:crossBetween val="midCat"/>
      </c:valAx>
      <c:valAx>
        <c:axId val="54819008"/>
        <c:scaling>
          <c:orientation val="minMax"/>
          <c:max val="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54818432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'Cooler&amp;Wetter'!$F$18:$F$98</c:f>
              <c:numCache>
                <c:formatCode>0.0000</c:formatCode>
                <c:ptCount val="81"/>
                <c:pt idx="0">
                  <c:v>0</c:v>
                </c:pt>
                <c:pt idx="1">
                  <c:v>1.3333333333333332E-2</c:v>
                </c:pt>
                <c:pt idx="2">
                  <c:v>2.6666666666666665E-2</c:v>
                </c:pt>
                <c:pt idx="3">
                  <c:v>3.9999999999999994E-2</c:v>
                </c:pt>
                <c:pt idx="4">
                  <c:v>5.333333333333333E-2</c:v>
                </c:pt>
                <c:pt idx="5">
                  <c:v>6.6666666666666666E-2</c:v>
                </c:pt>
                <c:pt idx="6">
                  <c:v>0.08</c:v>
                </c:pt>
                <c:pt idx="7">
                  <c:v>9.3333333333333338E-2</c:v>
                </c:pt>
                <c:pt idx="8">
                  <c:v>0.10666666666666667</c:v>
                </c:pt>
                <c:pt idx="9">
                  <c:v>0.12000000000000001</c:v>
                </c:pt>
                <c:pt idx="10">
                  <c:v>0.13333333333333333</c:v>
                </c:pt>
                <c:pt idx="11">
                  <c:v>0.14666666666666667</c:v>
                </c:pt>
                <c:pt idx="12">
                  <c:v>0.16</c:v>
                </c:pt>
                <c:pt idx="13">
                  <c:v>0.17333333333333334</c:v>
                </c:pt>
                <c:pt idx="14">
                  <c:v>0.18666666666666668</c:v>
                </c:pt>
                <c:pt idx="15">
                  <c:v>0.2</c:v>
                </c:pt>
                <c:pt idx="16">
                  <c:v>0.21333333333333335</c:v>
                </c:pt>
                <c:pt idx="17">
                  <c:v>0.22666666666666668</c:v>
                </c:pt>
                <c:pt idx="18">
                  <c:v>0.24000000000000002</c:v>
                </c:pt>
                <c:pt idx="19">
                  <c:v>0.25333333333333335</c:v>
                </c:pt>
                <c:pt idx="20">
                  <c:v>0.26666666666666666</c:v>
                </c:pt>
                <c:pt idx="21">
                  <c:v>0.29333333333333333</c:v>
                </c:pt>
                <c:pt idx="22">
                  <c:v>0.32</c:v>
                </c:pt>
                <c:pt idx="23">
                  <c:v>0.34666666666666668</c:v>
                </c:pt>
                <c:pt idx="24">
                  <c:v>0.37333333333333335</c:v>
                </c:pt>
                <c:pt idx="25">
                  <c:v>0.4</c:v>
                </c:pt>
                <c:pt idx="26">
                  <c:v>0.42666666666666669</c:v>
                </c:pt>
                <c:pt idx="27">
                  <c:v>0.45333333333333337</c:v>
                </c:pt>
                <c:pt idx="28">
                  <c:v>0.48000000000000004</c:v>
                </c:pt>
                <c:pt idx="29">
                  <c:v>0.50666666666666671</c:v>
                </c:pt>
                <c:pt idx="30">
                  <c:v>0.53333333333333344</c:v>
                </c:pt>
                <c:pt idx="31">
                  <c:v>0.56000000000000005</c:v>
                </c:pt>
                <c:pt idx="32">
                  <c:v>0.58666666666666667</c:v>
                </c:pt>
                <c:pt idx="33">
                  <c:v>0.61333333333333329</c:v>
                </c:pt>
                <c:pt idx="34">
                  <c:v>0.6399999999999999</c:v>
                </c:pt>
                <c:pt idx="35">
                  <c:v>0.66666666666666652</c:v>
                </c:pt>
                <c:pt idx="36">
                  <c:v>0.69333333333333313</c:v>
                </c:pt>
                <c:pt idx="37">
                  <c:v>0.71999999999999975</c:v>
                </c:pt>
                <c:pt idx="38">
                  <c:v>0.74666666666666637</c:v>
                </c:pt>
                <c:pt idx="39">
                  <c:v>0.77333333333333298</c:v>
                </c:pt>
                <c:pt idx="40">
                  <c:v>0.8</c:v>
                </c:pt>
                <c:pt idx="41">
                  <c:v>0.85000000000000009</c:v>
                </c:pt>
                <c:pt idx="42">
                  <c:v>0.90000000000000013</c:v>
                </c:pt>
                <c:pt idx="43">
                  <c:v>0.95000000000000018</c:v>
                </c:pt>
                <c:pt idx="44">
                  <c:v>1.0000000000000002</c:v>
                </c:pt>
                <c:pt idx="45">
                  <c:v>1.0500000000000003</c:v>
                </c:pt>
                <c:pt idx="46">
                  <c:v>1.1000000000000003</c:v>
                </c:pt>
                <c:pt idx="47">
                  <c:v>1.1500000000000004</c:v>
                </c:pt>
                <c:pt idx="48">
                  <c:v>1.2000000000000004</c:v>
                </c:pt>
                <c:pt idx="49">
                  <c:v>1.2500000000000004</c:v>
                </c:pt>
                <c:pt idx="50">
                  <c:v>1.3000000000000005</c:v>
                </c:pt>
                <c:pt idx="51">
                  <c:v>1.3500000000000005</c:v>
                </c:pt>
                <c:pt idx="52">
                  <c:v>1.4000000000000006</c:v>
                </c:pt>
                <c:pt idx="53">
                  <c:v>1.4500000000000006</c:v>
                </c:pt>
                <c:pt idx="54">
                  <c:v>1.5000000000000007</c:v>
                </c:pt>
                <c:pt idx="55">
                  <c:v>1.5500000000000007</c:v>
                </c:pt>
                <c:pt idx="56">
                  <c:v>1.6000000000000008</c:v>
                </c:pt>
                <c:pt idx="57">
                  <c:v>1.6500000000000008</c:v>
                </c:pt>
                <c:pt idx="58">
                  <c:v>1.7000000000000008</c:v>
                </c:pt>
                <c:pt idx="59">
                  <c:v>1.7500000000000009</c:v>
                </c:pt>
                <c:pt idx="60">
                  <c:v>1.8</c:v>
                </c:pt>
                <c:pt idx="61">
                  <c:v>1.835</c:v>
                </c:pt>
                <c:pt idx="62">
                  <c:v>1.8699999999999999</c:v>
                </c:pt>
                <c:pt idx="63">
                  <c:v>1.9049999999999998</c:v>
                </c:pt>
                <c:pt idx="64">
                  <c:v>1.9399999999999997</c:v>
                </c:pt>
                <c:pt idx="65">
                  <c:v>1.9749999999999996</c:v>
                </c:pt>
                <c:pt idx="66">
                  <c:v>2.0099999999999998</c:v>
                </c:pt>
                <c:pt idx="67">
                  <c:v>2.0449999999999999</c:v>
                </c:pt>
                <c:pt idx="68">
                  <c:v>2.08</c:v>
                </c:pt>
                <c:pt idx="69">
                  <c:v>2.1150000000000002</c:v>
                </c:pt>
                <c:pt idx="70">
                  <c:v>2.1500000000000004</c:v>
                </c:pt>
                <c:pt idx="71">
                  <c:v>2.1850000000000005</c:v>
                </c:pt>
                <c:pt idx="72">
                  <c:v>2.2200000000000006</c:v>
                </c:pt>
                <c:pt idx="73">
                  <c:v>2.2550000000000008</c:v>
                </c:pt>
                <c:pt idx="74">
                  <c:v>2.2900000000000009</c:v>
                </c:pt>
                <c:pt idx="75">
                  <c:v>2.3250000000000011</c:v>
                </c:pt>
                <c:pt idx="76">
                  <c:v>2.3600000000000012</c:v>
                </c:pt>
                <c:pt idx="77">
                  <c:v>2.3950000000000014</c:v>
                </c:pt>
                <c:pt idx="78">
                  <c:v>2.4300000000000015</c:v>
                </c:pt>
                <c:pt idx="79">
                  <c:v>2.4650000000000016</c:v>
                </c:pt>
                <c:pt idx="80">
                  <c:v>2.5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'Cooler&amp;Wetter'!$G$18:$G$98</c:f>
              <c:numCache>
                <c:formatCode>0.0000</c:formatCode>
                <c:ptCount val="81"/>
                <c:pt idx="0">
                  <c:v>0</c:v>
                </c:pt>
                <c:pt idx="1">
                  <c:v>1.3333333333333332E-2</c:v>
                </c:pt>
                <c:pt idx="2">
                  <c:v>2.6666666666666665E-2</c:v>
                </c:pt>
                <c:pt idx="3">
                  <c:v>3.9999999999999994E-2</c:v>
                </c:pt>
                <c:pt idx="4">
                  <c:v>5.333333333333333E-2</c:v>
                </c:pt>
                <c:pt idx="5">
                  <c:v>6.6666666666666666E-2</c:v>
                </c:pt>
                <c:pt idx="6">
                  <c:v>0.08</c:v>
                </c:pt>
                <c:pt idx="7">
                  <c:v>9.3333333333333338E-2</c:v>
                </c:pt>
                <c:pt idx="8">
                  <c:v>0.10666666666666667</c:v>
                </c:pt>
                <c:pt idx="9">
                  <c:v>0.12000000000000001</c:v>
                </c:pt>
                <c:pt idx="10">
                  <c:v>0.13333333333333333</c:v>
                </c:pt>
                <c:pt idx="11">
                  <c:v>0.14666666666666667</c:v>
                </c:pt>
                <c:pt idx="12">
                  <c:v>0.16</c:v>
                </c:pt>
                <c:pt idx="13">
                  <c:v>0.17333333333333334</c:v>
                </c:pt>
                <c:pt idx="14">
                  <c:v>0.18666666666666668</c:v>
                </c:pt>
                <c:pt idx="15">
                  <c:v>0.2</c:v>
                </c:pt>
                <c:pt idx="16">
                  <c:v>0.21333333333333335</c:v>
                </c:pt>
                <c:pt idx="17">
                  <c:v>0.22666666666666668</c:v>
                </c:pt>
                <c:pt idx="18">
                  <c:v>0.24000000000000002</c:v>
                </c:pt>
                <c:pt idx="19">
                  <c:v>0.25333333333333335</c:v>
                </c:pt>
                <c:pt idx="20">
                  <c:v>0.26666666666666666</c:v>
                </c:pt>
                <c:pt idx="21">
                  <c:v>0.29333333333333333</c:v>
                </c:pt>
                <c:pt idx="22">
                  <c:v>0.32</c:v>
                </c:pt>
                <c:pt idx="23">
                  <c:v>0.34666666666666668</c:v>
                </c:pt>
                <c:pt idx="24">
                  <c:v>0.37333333333333335</c:v>
                </c:pt>
                <c:pt idx="25">
                  <c:v>0.4</c:v>
                </c:pt>
                <c:pt idx="26">
                  <c:v>0.42666666666666669</c:v>
                </c:pt>
                <c:pt idx="27">
                  <c:v>0.45333333333333337</c:v>
                </c:pt>
                <c:pt idx="28">
                  <c:v>0.48000000000000004</c:v>
                </c:pt>
                <c:pt idx="29">
                  <c:v>0.50666666666666671</c:v>
                </c:pt>
                <c:pt idx="30">
                  <c:v>0.53333333333333344</c:v>
                </c:pt>
                <c:pt idx="31">
                  <c:v>0.56000000000000005</c:v>
                </c:pt>
                <c:pt idx="32">
                  <c:v>0.58666666666666667</c:v>
                </c:pt>
                <c:pt idx="33">
                  <c:v>0.61333333333333329</c:v>
                </c:pt>
                <c:pt idx="34">
                  <c:v>0.6399999999999999</c:v>
                </c:pt>
                <c:pt idx="35">
                  <c:v>0.66666666666666652</c:v>
                </c:pt>
                <c:pt idx="36">
                  <c:v>0.69333333333333313</c:v>
                </c:pt>
                <c:pt idx="37">
                  <c:v>0.71999999999999975</c:v>
                </c:pt>
                <c:pt idx="38">
                  <c:v>0.74666666666666637</c:v>
                </c:pt>
                <c:pt idx="39">
                  <c:v>0.77333333333333298</c:v>
                </c:pt>
                <c:pt idx="40">
                  <c:v>0.8</c:v>
                </c:pt>
                <c:pt idx="41">
                  <c:v>0.83500000000000008</c:v>
                </c:pt>
                <c:pt idx="42">
                  <c:v>0.87000000000000011</c:v>
                </c:pt>
                <c:pt idx="43">
                  <c:v>0.90500000000000014</c:v>
                </c:pt>
                <c:pt idx="44">
                  <c:v>0.94000000000000017</c:v>
                </c:pt>
                <c:pt idx="45">
                  <c:v>0.9750000000000002</c:v>
                </c:pt>
                <c:pt idx="46">
                  <c:v>1.0100000000000002</c:v>
                </c:pt>
                <c:pt idx="47">
                  <c:v>1.0450000000000002</c:v>
                </c:pt>
                <c:pt idx="48">
                  <c:v>1.08</c:v>
                </c:pt>
                <c:pt idx="49">
                  <c:v>1.115</c:v>
                </c:pt>
                <c:pt idx="50">
                  <c:v>1.1499999999999999</c:v>
                </c:pt>
                <c:pt idx="51">
                  <c:v>1.1849999999999998</c:v>
                </c:pt>
                <c:pt idx="52">
                  <c:v>1.2199999999999998</c:v>
                </c:pt>
                <c:pt idx="53">
                  <c:v>1.2549999999999997</c:v>
                </c:pt>
                <c:pt idx="54">
                  <c:v>1.2899999999999996</c:v>
                </c:pt>
                <c:pt idx="55">
                  <c:v>1.3249999999999995</c:v>
                </c:pt>
                <c:pt idx="56">
                  <c:v>1.3599999999999994</c:v>
                </c:pt>
                <c:pt idx="57">
                  <c:v>1.3949999999999994</c:v>
                </c:pt>
                <c:pt idx="58">
                  <c:v>1.4299999999999993</c:v>
                </c:pt>
                <c:pt idx="59">
                  <c:v>1.4649999999999992</c:v>
                </c:pt>
                <c:pt idx="60">
                  <c:v>1.5</c:v>
                </c:pt>
                <c:pt idx="61">
                  <c:v>1.52</c:v>
                </c:pt>
                <c:pt idx="62">
                  <c:v>1.54</c:v>
                </c:pt>
                <c:pt idx="63">
                  <c:v>1.56</c:v>
                </c:pt>
                <c:pt idx="64">
                  <c:v>1.58</c:v>
                </c:pt>
                <c:pt idx="65">
                  <c:v>1.6</c:v>
                </c:pt>
                <c:pt idx="66">
                  <c:v>1.62</c:v>
                </c:pt>
                <c:pt idx="67">
                  <c:v>1.6400000000000001</c:v>
                </c:pt>
                <c:pt idx="68">
                  <c:v>1.6600000000000001</c:v>
                </c:pt>
                <c:pt idx="69">
                  <c:v>1.6800000000000002</c:v>
                </c:pt>
                <c:pt idx="70">
                  <c:v>1.7000000000000002</c:v>
                </c:pt>
                <c:pt idx="71">
                  <c:v>1.7200000000000002</c:v>
                </c:pt>
                <c:pt idx="72">
                  <c:v>1.7400000000000002</c:v>
                </c:pt>
                <c:pt idx="73">
                  <c:v>1.7600000000000002</c:v>
                </c:pt>
                <c:pt idx="74">
                  <c:v>1.7800000000000002</c:v>
                </c:pt>
                <c:pt idx="75">
                  <c:v>1.8000000000000003</c:v>
                </c:pt>
                <c:pt idx="76">
                  <c:v>1.8200000000000003</c:v>
                </c:pt>
                <c:pt idx="77">
                  <c:v>1.8400000000000003</c:v>
                </c:pt>
                <c:pt idx="78">
                  <c:v>1.8600000000000003</c:v>
                </c:pt>
                <c:pt idx="79">
                  <c:v>1.8800000000000003</c:v>
                </c:pt>
                <c:pt idx="80">
                  <c:v>1.9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42336"/>
        <c:axId val="55542912"/>
      </c:scatterChart>
      <c:valAx>
        <c:axId val="5554233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5542912"/>
        <c:crosses val="autoZero"/>
        <c:crossBetween val="midCat"/>
      </c:valAx>
      <c:valAx>
        <c:axId val="55542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55423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'Cooler&amp;Wetter'!$D$5:$D$9</c:f>
              <c:numCache>
                <c:formatCode>0.00</c:formatCode>
                <c:ptCount val="5"/>
                <c:pt idx="0">
                  <c:v>0</c:v>
                </c:pt>
                <c:pt idx="1">
                  <c:v>1.1333333333333333</c:v>
                </c:pt>
                <c:pt idx="2" formatCode="General">
                  <c:v>3.4</c:v>
                </c:pt>
                <c:pt idx="3" formatCode="General">
                  <c:v>8.3000000000000007</c:v>
                </c:pt>
                <c:pt idx="4" formatCode="General">
                  <c:v>11.5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'Cooler&amp;Wetter'!$E$5:$E$9</c:f>
              <c:numCache>
                <c:formatCode>0.00</c:formatCode>
                <c:ptCount val="5"/>
                <c:pt idx="0">
                  <c:v>0</c:v>
                </c:pt>
                <c:pt idx="1">
                  <c:v>1.2</c:v>
                </c:pt>
                <c:pt idx="2" formatCode="General">
                  <c:v>3.6</c:v>
                </c:pt>
                <c:pt idx="3" formatCode="General">
                  <c:v>6.7</c:v>
                </c:pt>
                <c:pt idx="4" formatCode="General">
                  <c:v>8.5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45216"/>
        <c:axId val="55545792"/>
      </c:scatterChart>
      <c:valAx>
        <c:axId val="5554521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5545792"/>
        <c:crosses val="autoZero"/>
        <c:crossBetween val="midCat"/>
      </c:valAx>
      <c:valAx>
        <c:axId val="55545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 rainfall change</a:t>
                </a:r>
                <a:r>
                  <a:rPr lang="en-AU" baseline="0"/>
                  <a:t>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55452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'Cooler&amp;Wetter'!$U$17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'Cooler&amp;Wetter'!$U$18:$U$128</c:f>
              <c:numCache>
                <c:formatCode>0.00</c:formatCode>
                <c:ptCount val="111"/>
                <c:pt idx="0">
                  <c:v>1030</c:v>
                </c:pt>
                <c:pt idx="1">
                  <c:v>1030.5836666666667</c:v>
                </c:pt>
                <c:pt idx="2">
                  <c:v>1031.1673333333333</c:v>
                </c:pt>
                <c:pt idx="3">
                  <c:v>1031.751</c:v>
                </c:pt>
                <c:pt idx="4">
                  <c:v>1032.3346666666666</c:v>
                </c:pt>
                <c:pt idx="5">
                  <c:v>1032.9183333333333</c:v>
                </c:pt>
                <c:pt idx="6">
                  <c:v>1033.502</c:v>
                </c:pt>
                <c:pt idx="7">
                  <c:v>1034.0856666666666</c:v>
                </c:pt>
                <c:pt idx="8">
                  <c:v>1034.6693333333333</c:v>
                </c:pt>
                <c:pt idx="9">
                  <c:v>1035.2529999999999</c:v>
                </c:pt>
                <c:pt idx="10">
                  <c:v>1035.8366666666666</c:v>
                </c:pt>
                <c:pt idx="11">
                  <c:v>1036.4203333333332</c:v>
                </c:pt>
                <c:pt idx="12">
                  <c:v>1037.0039999999999</c:v>
                </c:pt>
                <c:pt idx="13">
                  <c:v>1037.5876666666666</c:v>
                </c:pt>
                <c:pt idx="14">
                  <c:v>1038.1713333333332</c:v>
                </c:pt>
                <c:pt idx="15">
                  <c:v>1038.7550000000001</c:v>
                </c:pt>
                <c:pt idx="16">
                  <c:v>1039.3386666666668</c:v>
                </c:pt>
                <c:pt idx="17">
                  <c:v>1039.9223333333334</c:v>
                </c:pt>
                <c:pt idx="18">
                  <c:v>1040.5060000000001</c:v>
                </c:pt>
                <c:pt idx="19">
                  <c:v>1041.0896666666667</c:v>
                </c:pt>
                <c:pt idx="20">
                  <c:v>1041.6733333333334</c:v>
                </c:pt>
                <c:pt idx="21">
                  <c:v>1042.8406666666667</c:v>
                </c:pt>
                <c:pt idx="22">
                  <c:v>1044.008</c:v>
                </c:pt>
                <c:pt idx="23">
                  <c:v>1045.1753333333334</c:v>
                </c:pt>
                <c:pt idx="24">
                  <c:v>1046.3426666666667</c:v>
                </c:pt>
                <c:pt idx="25">
                  <c:v>1047.51</c:v>
                </c:pt>
                <c:pt idx="26">
                  <c:v>1048.6773333333333</c:v>
                </c:pt>
                <c:pt idx="27">
                  <c:v>1049.8446666666666</c:v>
                </c:pt>
                <c:pt idx="28">
                  <c:v>1051.0119999999999</c:v>
                </c:pt>
                <c:pt idx="29">
                  <c:v>1052.1793333333333</c:v>
                </c:pt>
                <c:pt idx="30">
                  <c:v>1053.3466666666666</c:v>
                </c:pt>
                <c:pt idx="31">
                  <c:v>1054.5139999999999</c:v>
                </c:pt>
                <c:pt idx="32">
                  <c:v>1055.6813333333334</c:v>
                </c:pt>
                <c:pt idx="33">
                  <c:v>1056.8486666666668</c:v>
                </c:pt>
                <c:pt idx="34">
                  <c:v>1058.0160000000001</c:v>
                </c:pt>
                <c:pt idx="35">
                  <c:v>1059.1833333333334</c:v>
                </c:pt>
                <c:pt idx="36">
                  <c:v>1060.3506666666667</c:v>
                </c:pt>
                <c:pt idx="37">
                  <c:v>1061.518</c:v>
                </c:pt>
                <c:pt idx="38">
                  <c:v>1062.6853333333333</c:v>
                </c:pt>
                <c:pt idx="39">
                  <c:v>1063.8526666666667</c:v>
                </c:pt>
                <c:pt idx="40">
                  <c:v>1065.02</c:v>
                </c:pt>
                <c:pt idx="41">
                  <c:v>1067.5435</c:v>
                </c:pt>
                <c:pt idx="42">
                  <c:v>1070.067</c:v>
                </c:pt>
                <c:pt idx="43">
                  <c:v>1072.5905</c:v>
                </c:pt>
                <c:pt idx="44">
                  <c:v>1075.114</c:v>
                </c:pt>
                <c:pt idx="45">
                  <c:v>1077.6375</c:v>
                </c:pt>
                <c:pt idx="46">
                  <c:v>1080.1610000000001</c:v>
                </c:pt>
                <c:pt idx="47">
                  <c:v>1082.6845000000001</c:v>
                </c:pt>
                <c:pt idx="48">
                  <c:v>1085.2080000000001</c:v>
                </c:pt>
                <c:pt idx="49">
                  <c:v>1087.7315000000001</c:v>
                </c:pt>
                <c:pt idx="50">
                  <c:v>1090.2550000000001</c:v>
                </c:pt>
                <c:pt idx="51">
                  <c:v>1092.7784999999999</c:v>
                </c:pt>
                <c:pt idx="52">
                  <c:v>1095.3019999999999</c:v>
                </c:pt>
                <c:pt idx="53">
                  <c:v>1097.8254999999999</c:v>
                </c:pt>
                <c:pt idx="54">
                  <c:v>1100.3489999999999</c:v>
                </c:pt>
                <c:pt idx="55">
                  <c:v>1102.8724999999999</c:v>
                </c:pt>
                <c:pt idx="56">
                  <c:v>1105.396</c:v>
                </c:pt>
                <c:pt idx="57">
                  <c:v>1107.9195</c:v>
                </c:pt>
                <c:pt idx="58">
                  <c:v>1110.443</c:v>
                </c:pt>
                <c:pt idx="59">
                  <c:v>1112.9665</c:v>
                </c:pt>
                <c:pt idx="60">
                  <c:v>1115.49</c:v>
                </c:pt>
                <c:pt idx="61">
                  <c:v>1117.1379999999999</c:v>
                </c:pt>
                <c:pt idx="62">
                  <c:v>1118.7860000000001</c:v>
                </c:pt>
                <c:pt idx="63">
                  <c:v>1120.434</c:v>
                </c:pt>
                <c:pt idx="64">
                  <c:v>1122.0820000000001</c:v>
                </c:pt>
                <c:pt idx="65">
                  <c:v>1123.73</c:v>
                </c:pt>
                <c:pt idx="66">
                  <c:v>1125.3779999999999</c:v>
                </c:pt>
                <c:pt idx="67">
                  <c:v>1127.0260000000001</c:v>
                </c:pt>
                <c:pt idx="68">
                  <c:v>1128.674</c:v>
                </c:pt>
                <c:pt idx="69">
                  <c:v>1130.3220000000001</c:v>
                </c:pt>
                <c:pt idx="70">
                  <c:v>1131.97</c:v>
                </c:pt>
                <c:pt idx="71">
                  <c:v>1133.6179999999999</c:v>
                </c:pt>
                <c:pt idx="72">
                  <c:v>1135.2660000000001</c:v>
                </c:pt>
                <c:pt idx="73">
                  <c:v>1136.914</c:v>
                </c:pt>
                <c:pt idx="74">
                  <c:v>1138.5620000000001</c:v>
                </c:pt>
                <c:pt idx="75">
                  <c:v>1140.21</c:v>
                </c:pt>
                <c:pt idx="76">
                  <c:v>1141.8579999999999</c:v>
                </c:pt>
                <c:pt idx="77">
                  <c:v>1143.5060000000001</c:v>
                </c:pt>
                <c:pt idx="78">
                  <c:v>1145.154</c:v>
                </c:pt>
                <c:pt idx="79">
                  <c:v>1146.8020000000001</c:v>
                </c:pt>
                <c:pt idx="80">
                  <c:v>1148.45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'Cooler&amp;Wetter'!$V$17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'Cooler&amp;Wetter'!$V$18:$V$128</c:f>
              <c:numCache>
                <c:formatCode>0.00</c:formatCode>
                <c:ptCount val="111"/>
                <c:pt idx="0">
                  <c:v>1030</c:v>
                </c:pt>
                <c:pt idx="1">
                  <c:v>1030.6179999999999</c:v>
                </c:pt>
                <c:pt idx="2">
                  <c:v>1031.2360000000001</c:v>
                </c:pt>
                <c:pt idx="3">
                  <c:v>1031.854</c:v>
                </c:pt>
                <c:pt idx="4">
                  <c:v>1032.472</c:v>
                </c:pt>
                <c:pt idx="5">
                  <c:v>1033.0899999999999</c:v>
                </c:pt>
                <c:pt idx="6">
                  <c:v>1033.7080000000001</c:v>
                </c:pt>
                <c:pt idx="7">
                  <c:v>1034.326</c:v>
                </c:pt>
                <c:pt idx="8">
                  <c:v>1034.944</c:v>
                </c:pt>
                <c:pt idx="9">
                  <c:v>1035.5619999999999</c:v>
                </c:pt>
                <c:pt idx="10">
                  <c:v>1036.18</c:v>
                </c:pt>
                <c:pt idx="11">
                  <c:v>1036.798</c:v>
                </c:pt>
                <c:pt idx="12">
                  <c:v>1037.4159999999999</c:v>
                </c:pt>
                <c:pt idx="13">
                  <c:v>1038.0340000000001</c:v>
                </c:pt>
                <c:pt idx="14">
                  <c:v>1038.652</c:v>
                </c:pt>
                <c:pt idx="15">
                  <c:v>1039.27</c:v>
                </c:pt>
                <c:pt idx="16">
                  <c:v>1039.8879999999999</c:v>
                </c:pt>
                <c:pt idx="17">
                  <c:v>1040.5060000000001</c:v>
                </c:pt>
                <c:pt idx="18">
                  <c:v>1041.124</c:v>
                </c:pt>
                <c:pt idx="19">
                  <c:v>1041.742</c:v>
                </c:pt>
                <c:pt idx="20">
                  <c:v>1042.3599999999999</c:v>
                </c:pt>
                <c:pt idx="21">
                  <c:v>1043.596</c:v>
                </c:pt>
                <c:pt idx="22">
                  <c:v>1044.8320000000001</c:v>
                </c:pt>
                <c:pt idx="23">
                  <c:v>1046.068</c:v>
                </c:pt>
                <c:pt idx="24">
                  <c:v>1047.3040000000001</c:v>
                </c:pt>
                <c:pt idx="25">
                  <c:v>1048.54</c:v>
                </c:pt>
                <c:pt idx="26">
                  <c:v>1049.7760000000001</c:v>
                </c:pt>
                <c:pt idx="27">
                  <c:v>1051.0119999999999</c:v>
                </c:pt>
                <c:pt idx="28">
                  <c:v>1052.248</c:v>
                </c:pt>
                <c:pt idx="29">
                  <c:v>1053.4839999999999</c:v>
                </c:pt>
                <c:pt idx="30">
                  <c:v>1054.72</c:v>
                </c:pt>
                <c:pt idx="31">
                  <c:v>1055.9559999999999</c:v>
                </c:pt>
                <c:pt idx="32">
                  <c:v>1057.192</c:v>
                </c:pt>
                <c:pt idx="33">
                  <c:v>1058.4280000000001</c:v>
                </c:pt>
                <c:pt idx="34">
                  <c:v>1059.664</c:v>
                </c:pt>
                <c:pt idx="35">
                  <c:v>1060.9000000000001</c:v>
                </c:pt>
                <c:pt idx="36">
                  <c:v>1062.136</c:v>
                </c:pt>
                <c:pt idx="37">
                  <c:v>1063.3720000000001</c:v>
                </c:pt>
                <c:pt idx="38">
                  <c:v>1064.6079999999999</c:v>
                </c:pt>
                <c:pt idx="39">
                  <c:v>1065.8440000000001</c:v>
                </c:pt>
                <c:pt idx="40">
                  <c:v>1067.08</c:v>
                </c:pt>
                <c:pt idx="41">
                  <c:v>1068.6765</c:v>
                </c:pt>
                <c:pt idx="42">
                  <c:v>1070.2729999999999</c:v>
                </c:pt>
                <c:pt idx="43">
                  <c:v>1071.8695</c:v>
                </c:pt>
                <c:pt idx="44">
                  <c:v>1073.4659999999999</c:v>
                </c:pt>
                <c:pt idx="45">
                  <c:v>1075.0625</c:v>
                </c:pt>
                <c:pt idx="46">
                  <c:v>1076.6590000000001</c:v>
                </c:pt>
                <c:pt idx="47">
                  <c:v>1078.2555</c:v>
                </c:pt>
                <c:pt idx="48">
                  <c:v>1079.8520000000001</c:v>
                </c:pt>
                <c:pt idx="49">
                  <c:v>1081.4485</c:v>
                </c:pt>
                <c:pt idx="50">
                  <c:v>1083.0450000000001</c:v>
                </c:pt>
                <c:pt idx="51">
                  <c:v>1084.6415</c:v>
                </c:pt>
                <c:pt idx="52">
                  <c:v>1086.2380000000001</c:v>
                </c:pt>
                <c:pt idx="53">
                  <c:v>1087.8344999999999</c:v>
                </c:pt>
                <c:pt idx="54">
                  <c:v>1089.431</c:v>
                </c:pt>
                <c:pt idx="55">
                  <c:v>1091.0274999999999</c:v>
                </c:pt>
                <c:pt idx="56">
                  <c:v>1092.624</c:v>
                </c:pt>
                <c:pt idx="57">
                  <c:v>1094.2205000000001</c:v>
                </c:pt>
                <c:pt idx="58">
                  <c:v>1095.817</c:v>
                </c:pt>
                <c:pt idx="59">
                  <c:v>1097.4135000000001</c:v>
                </c:pt>
                <c:pt idx="60">
                  <c:v>1099.01</c:v>
                </c:pt>
                <c:pt idx="61">
                  <c:v>1099.9369999999999</c:v>
                </c:pt>
                <c:pt idx="62">
                  <c:v>1100.864</c:v>
                </c:pt>
                <c:pt idx="63">
                  <c:v>1101.7909999999999</c:v>
                </c:pt>
                <c:pt idx="64">
                  <c:v>1102.7180000000001</c:v>
                </c:pt>
                <c:pt idx="65">
                  <c:v>1103.645</c:v>
                </c:pt>
                <c:pt idx="66">
                  <c:v>1104.5719999999999</c:v>
                </c:pt>
                <c:pt idx="67">
                  <c:v>1105.499</c:v>
                </c:pt>
                <c:pt idx="68">
                  <c:v>1106.4259999999999</c:v>
                </c:pt>
                <c:pt idx="69">
                  <c:v>1107.3530000000001</c:v>
                </c:pt>
                <c:pt idx="70">
                  <c:v>1108.28</c:v>
                </c:pt>
                <c:pt idx="71">
                  <c:v>1109.2069999999999</c:v>
                </c:pt>
                <c:pt idx="72">
                  <c:v>1110.134</c:v>
                </c:pt>
                <c:pt idx="73">
                  <c:v>1111.0609999999999</c:v>
                </c:pt>
                <c:pt idx="74">
                  <c:v>1111.9880000000001</c:v>
                </c:pt>
                <c:pt idx="75">
                  <c:v>1112.915</c:v>
                </c:pt>
                <c:pt idx="76">
                  <c:v>1113.8420000000001</c:v>
                </c:pt>
                <c:pt idx="77">
                  <c:v>1114.769</c:v>
                </c:pt>
                <c:pt idx="78">
                  <c:v>1115.6959999999999</c:v>
                </c:pt>
                <c:pt idx="79">
                  <c:v>1116.623</c:v>
                </c:pt>
                <c:pt idx="80">
                  <c:v>1117.55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48096"/>
        <c:axId val="55548672"/>
      </c:scatterChart>
      <c:valAx>
        <c:axId val="55548096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5548672"/>
        <c:crosses val="autoZero"/>
        <c:crossBetween val="midCat"/>
      </c:valAx>
      <c:valAx>
        <c:axId val="5554867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</a:t>
                </a:r>
                <a:r>
                  <a:rPr lang="en-AU" baseline="0"/>
                  <a:t> rainfall (mm)</a:t>
                </a:r>
                <a:endParaRPr lang="en-AU"/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55548096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21111111111111111"/>
          <c:y val="9.2208734324876071E-2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'Cooler&amp;Wetter'!$D$18:$D$98</c:f>
              <c:numCache>
                <c:formatCode>0.0000</c:formatCode>
                <c:ptCount val="81"/>
                <c:pt idx="0">
                  <c:v>0</c:v>
                </c:pt>
                <c:pt idx="1">
                  <c:v>5.6666666666666664E-2</c:v>
                </c:pt>
                <c:pt idx="2">
                  <c:v>0.11333333333333333</c:v>
                </c:pt>
                <c:pt idx="3">
                  <c:v>0.16999999999999998</c:v>
                </c:pt>
                <c:pt idx="4">
                  <c:v>0.22666666666666666</c:v>
                </c:pt>
                <c:pt idx="5">
                  <c:v>0.28333333333333333</c:v>
                </c:pt>
                <c:pt idx="6">
                  <c:v>0.33999999999999997</c:v>
                </c:pt>
                <c:pt idx="7">
                  <c:v>0.39666666666666661</c:v>
                </c:pt>
                <c:pt idx="8">
                  <c:v>0.45333333333333325</c:v>
                </c:pt>
                <c:pt idx="9">
                  <c:v>0.5099999999999999</c:v>
                </c:pt>
                <c:pt idx="10">
                  <c:v>0.56666666666666654</c:v>
                </c:pt>
                <c:pt idx="11">
                  <c:v>0.62333333333333318</c:v>
                </c:pt>
                <c:pt idx="12">
                  <c:v>0.67999999999999983</c:v>
                </c:pt>
                <c:pt idx="13">
                  <c:v>0.73666666666666647</c:v>
                </c:pt>
                <c:pt idx="14">
                  <c:v>0.79333333333333311</c:v>
                </c:pt>
                <c:pt idx="15">
                  <c:v>0.84999999999999976</c:v>
                </c:pt>
                <c:pt idx="16">
                  <c:v>0.9066666666666664</c:v>
                </c:pt>
                <c:pt idx="17">
                  <c:v>0.96333333333333304</c:v>
                </c:pt>
                <c:pt idx="18">
                  <c:v>1.0199999999999998</c:v>
                </c:pt>
                <c:pt idx="19">
                  <c:v>1.0766666666666664</c:v>
                </c:pt>
                <c:pt idx="20">
                  <c:v>1.1333333333333333</c:v>
                </c:pt>
                <c:pt idx="21">
                  <c:v>1.2466666666666666</c:v>
                </c:pt>
                <c:pt idx="22">
                  <c:v>1.3599999999999999</c:v>
                </c:pt>
                <c:pt idx="23">
                  <c:v>1.4733333333333332</c:v>
                </c:pt>
                <c:pt idx="24">
                  <c:v>1.5866666666666664</c:v>
                </c:pt>
                <c:pt idx="25">
                  <c:v>1.6999999999999997</c:v>
                </c:pt>
                <c:pt idx="26">
                  <c:v>1.813333333333333</c:v>
                </c:pt>
                <c:pt idx="27">
                  <c:v>1.9266666666666663</c:v>
                </c:pt>
                <c:pt idx="28">
                  <c:v>2.0399999999999996</c:v>
                </c:pt>
                <c:pt idx="29">
                  <c:v>2.1533333333333329</c:v>
                </c:pt>
                <c:pt idx="30">
                  <c:v>2.2666666666666662</c:v>
                </c:pt>
                <c:pt idx="31">
                  <c:v>2.3799999999999994</c:v>
                </c:pt>
                <c:pt idx="32">
                  <c:v>2.4933333333333327</c:v>
                </c:pt>
                <c:pt idx="33">
                  <c:v>2.606666666666666</c:v>
                </c:pt>
                <c:pt idx="34">
                  <c:v>2.7199999999999993</c:v>
                </c:pt>
                <c:pt idx="35">
                  <c:v>2.8333333333333326</c:v>
                </c:pt>
                <c:pt idx="36">
                  <c:v>2.9466666666666659</c:v>
                </c:pt>
                <c:pt idx="37">
                  <c:v>3.0599999999999992</c:v>
                </c:pt>
                <c:pt idx="38">
                  <c:v>3.1733333333333325</c:v>
                </c:pt>
                <c:pt idx="39">
                  <c:v>3.2866666666666657</c:v>
                </c:pt>
                <c:pt idx="40">
                  <c:v>3.4</c:v>
                </c:pt>
                <c:pt idx="41">
                  <c:v>3.645</c:v>
                </c:pt>
                <c:pt idx="42">
                  <c:v>3.89</c:v>
                </c:pt>
                <c:pt idx="43">
                  <c:v>4.1349999999999998</c:v>
                </c:pt>
                <c:pt idx="44">
                  <c:v>4.38</c:v>
                </c:pt>
                <c:pt idx="45">
                  <c:v>4.625</c:v>
                </c:pt>
                <c:pt idx="46">
                  <c:v>4.87</c:v>
                </c:pt>
                <c:pt idx="47">
                  <c:v>5.1150000000000002</c:v>
                </c:pt>
                <c:pt idx="48">
                  <c:v>5.36</c:v>
                </c:pt>
                <c:pt idx="49">
                  <c:v>5.6050000000000004</c:v>
                </c:pt>
                <c:pt idx="50">
                  <c:v>5.8500000000000005</c:v>
                </c:pt>
                <c:pt idx="51">
                  <c:v>6.0950000000000006</c:v>
                </c:pt>
                <c:pt idx="52">
                  <c:v>6.3400000000000007</c:v>
                </c:pt>
                <c:pt idx="53">
                  <c:v>6.5850000000000009</c:v>
                </c:pt>
                <c:pt idx="54">
                  <c:v>6.830000000000001</c:v>
                </c:pt>
                <c:pt idx="55">
                  <c:v>7.0750000000000011</c:v>
                </c:pt>
                <c:pt idx="56">
                  <c:v>7.3200000000000012</c:v>
                </c:pt>
                <c:pt idx="57">
                  <c:v>7.5650000000000013</c:v>
                </c:pt>
                <c:pt idx="58">
                  <c:v>7.8100000000000014</c:v>
                </c:pt>
                <c:pt idx="59">
                  <c:v>8.0550000000000015</c:v>
                </c:pt>
                <c:pt idx="60">
                  <c:v>8.3000000000000007</c:v>
                </c:pt>
                <c:pt idx="61">
                  <c:v>8.4600000000000009</c:v>
                </c:pt>
                <c:pt idx="62">
                  <c:v>8.620000000000001</c:v>
                </c:pt>
                <c:pt idx="63">
                  <c:v>8.7800000000000011</c:v>
                </c:pt>
                <c:pt idx="64">
                  <c:v>8.9400000000000013</c:v>
                </c:pt>
                <c:pt idx="65">
                  <c:v>9.1000000000000014</c:v>
                </c:pt>
                <c:pt idx="66">
                  <c:v>9.2600000000000016</c:v>
                </c:pt>
                <c:pt idx="67">
                  <c:v>9.4200000000000017</c:v>
                </c:pt>
                <c:pt idx="68">
                  <c:v>9.5800000000000018</c:v>
                </c:pt>
                <c:pt idx="69">
                  <c:v>9.740000000000002</c:v>
                </c:pt>
                <c:pt idx="70">
                  <c:v>9.9000000000000021</c:v>
                </c:pt>
                <c:pt idx="71">
                  <c:v>10.060000000000002</c:v>
                </c:pt>
                <c:pt idx="72">
                  <c:v>10.220000000000002</c:v>
                </c:pt>
                <c:pt idx="73">
                  <c:v>10.380000000000003</c:v>
                </c:pt>
                <c:pt idx="74">
                  <c:v>10.540000000000003</c:v>
                </c:pt>
                <c:pt idx="75">
                  <c:v>10.700000000000003</c:v>
                </c:pt>
                <c:pt idx="76">
                  <c:v>10.860000000000003</c:v>
                </c:pt>
                <c:pt idx="77">
                  <c:v>11.020000000000003</c:v>
                </c:pt>
                <c:pt idx="78">
                  <c:v>11.180000000000003</c:v>
                </c:pt>
                <c:pt idx="79">
                  <c:v>11.340000000000003</c:v>
                </c:pt>
                <c:pt idx="80">
                  <c:v>11.5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'Cooler&amp;Wetter'!$E$18:$E$98</c:f>
              <c:numCache>
                <c:formatCode>0.0000</c:formatCode>
                <c:ptCount val="81"/>
                <c:pt idx="0">
                  <c:v>0</c:v>
                </c:pt>
                <c:pt idx="1">
                  <c:v>0.06</c:v>
                </c:pt>
                <c:pt idx="2">
                  <c:v>0.12</c:v>
                </c:pt>
                <c:pt idx="3">
                  <c:v>0.18</c:v>
                </c:pt>
                <c:pt idx="4">
                  <c:v>0.24</c:v>
                </c:pt>
                <c:pt idx="5">
                  <c:v>0.3</c:v>
                </c:pt>
                <c:pt idx="6">
                  <c:v>0.36</c:v>
                </c:pt>
                <c:pt idx="7">
                  <c:v>0.42</c:v>
                </c:pt>
                <c:pt idx="8">
                  <c:v>0.48</c:v>
                </c:pt>
                <c:pt idx="9">
                  <c:v>0.54</c:v>
                </c:pt>
                <c:pt idx="10">
                  <c:v>0.60000000000000009</c:v>
                </c:pt>
                <c:pt idx="11">
                  <c:v>0.66000000000000014</c:v>
                </c:pt>
                <c:pt idx="12">
                  <c:v>0.7200000000000002</c:v>
                </c:pt>
                <c:pt idx="13">
                  <c:v>0.78000000000000025</c:v>
                </c:pt>
                <c:pt idx="14">
                  <c:v>0.8400000000000003</c:v>
                </c:pt>
                <c:pt idx="15">
                  <c:v>0.90000000000000036</c:v>
                </c:pt>
                <c:pt idx="16">
                  <c:v>0.96000000000000041</c:v>
                </c:pt>
                <c:pt idx="17">
                  <c:v>1.0200000000000005</c:v>
                </c:pt>
                <c:pt idx="18">
                  <c:v>1.0800000000000005</c:v>
                </c:pt>
                <c:pt idx="19">
                  <c:v>1.1400000000000006</c:v>
                </c:pt>
                <c:pt idx="20">
                  <c:v>1.2</c:v>
                </c:pt>
                <c:pt idx="21">
                  <c:v>1.32</c:v>
                </c:pt>
                <c:pt idx="22">
                  <c:v>1.4400000000000002</c:v>
                </c:pt>
                <c:pt idx="23">
                  <c:v>1.5600000000000003</c:v>
                </c:pt>
                <c:pt idx="24">
                  <c:v>1.6800000000000004</c:v>
                </c:pt>
                <c:pt idx="25">
                  <c:v>1.8000000000000005</c:v>
                </c:pt>
                <c:pt idx="26">
                  <c:v>1.9200000000000006</c:v>
                </c:pt>
                <c:pt idx="27">
                  <c:v>2.0400000000000005</c:v>
                </c:pt>
                <c:pt idx="28">
                  <c:v>2.1600000000000006</c:v>
                </c:pt>
                <c:pt idx="29">
                  <c:v>2.2800000000000007</c:v>
                </c:pt>
                <c:pt idx="30">
                  <c:v>2.4000000000000008</c:v>
                </c:pt>
                <c:pt idx="31">
                  <c:v>2.5200000000000009</c:v>
                </c:pt>
                <c:pt idx="32">
                  <c:v>2.640000000000001</c:v>
                </c:pt>
                <c:pt idx="33">
                  <c:v>2.7600000000000011</c:v>
                </c:pt>
                <c:pt idx="34">
                  <c:v>2.8800000000000012</c:v>
                </c:pt>
                <c:pt idx="35">
                  <c:v>3.0000000000000013</c:v>
                </c:pt>
                <c:pt idx="36">
                  <c:v>3.1200000000000014</c:v>
                </c:pt>
                <c:pt idx="37">
                  <c:v>3.2400000000000015</c:v>
                </c:pt>
                <c:pt idx="38">
                  <c:v>3.3600000000000017</c:v>
                </c:pt>
                <c:pt idx="39">
                  <c:v>3.4800000000000018</c:v>
                </c:pt>
                <c:pt idx="40">
                  <c:v>3.6</c:v>
                </c:pt>
                <c:pt idx="41">
                  <c:v>3.7549999999999999</c:v>
                </c:pt>
                <c:pt idx="42">
                  <c:v>3.9099999999999997</c:v>
                </c:pt>
                <c:pt idx="43">
                  <c:v>4.0649999999999995</c:v>
                </c:pt>
                <c:pt idx="44">
                  <c:v>4.22</c:v>
                </c:pt>
                <c:pt idx="45">
                  <c:v>4.375</c:v>
                </c:pt>
                <c:pt idx="46">
                  <c:v>4.53</c:v>
                </c:pt>
                <c:pt idx="47">
                  <c:v>4.6850000000000005</c:v>
                </c:pt>
                <c:pt idx="48">
                  <c:v>4.8400000000000007</c:v>
                </c:pt>
                <c:pt idx="49">
                  <c:v>4.995000000000001</c:v>
                </c:pt>
                <c:pt idx="50">
                  <c:v>5.1500000000000012</c:v>
                </c:pt>
                <c:pt idx="51">
                  <c:v>5.3050000000000015</c:v>
                </c:pt>
                <c:pt idx="52">
                  <c:v>5.4600000000000017</c:v>
                </c:pt>
                <c:pt idx="53">
                  <c:v>5.615000000000002</c:v>
                </c:pt>
                <c:pt idx="54">
                  <c:v>5.7700000000000022</c:v>
                </c:pt>
                <c:pt idx="55">
                  <c:v>5.9250000000000025</c:v>
                </c:pt>
                <c:pt idx="56">
                  <c:v>6.0800000000000027</c:v>
                </c:pt>
                <c:pt idx="57">
                  <c:v>6.235000000000003</c:v>
                </c:pt>
                <c:pt idx="58">
                  <c:v>6.3900000000000032</c:v>
                </c:pt>
                <c:pt idx="59">
                  <c:v>6.5450000000000035</c:v>
                </c:pt>
                <c:pt idx="60">
                  <c:v>6.7</c:v>
                </c:pt>
                <c:pt idx="61">
                  <c:v>6.79</c:v>
                </c:pt>
                <c:pt idx="62">
                  <c:v>6.88</c:v>
                </c:pt>
                <c:pt idx="63">
                  <c:v>6.97</c:v>
                </c:pt>
                <c:pt idx="64">
                  <c:v>7.06</c:v>
                </c:pt>
                <c:pt idx="65">
                  <c:v>7.1499999999999995</c:v>
                </c:pt>
                <c:pt idx="66">
                  <c:v>7.2399999999999993</c:v>
                </c:pt>
                <c:pt idx="67">
                  <c:v>7.3299999999999992</c:v>
                </c:pt>
                <c:pt idx="68">
                  <c:v>7.419999999999999</c:v>
                </c:pt>
                <c:pt idx="69">
                  <c:v>7.5099999999999989</c:v>
                </c:pt>
                <c:pt idx="70">
                  <c:v>7.5999999999999988</c:v>
                </c:pt>
                <c:pt idx="71">
                  <c:v>7.6899999999999986</c:v>
                </c:pt>
                <c:pt idx="72">
                  <c:v>7.7799999999999985</c:v>
                </c:pt>
                <c:pt idx="73">
                  <c:v>7.8699999999999983</c:v>
                </c:pt>
                <c:pt idx="74">
                  <c:v>7.9599999999999982</c:v>
                </c:pt>
                <c:pt idx="75">
                  <c:v>8.0499999999999989</c:v>
                </c:pt>
                <c:pt idx="76">
                  <c:v>8.1399999999999988</c:v>
                </c:pt>
                <c:pt idx="77">
                  <c:v>8.2299999999999986</c:v>
                </c:pt>
                <c:pt idx="78">
                  <c:v>8.3199999999999985</c:v>
                </c:pt>
                <c:pt idx="79">
                  <c:v>8.4099999999999984</c:v>
                </c:pt>
                <c:pt idx="80">
                  <c:v>8.5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08448"/>
        <c:axId val="55609024"/>
      </c:scatterChart>
      <c:valAx>
        <c:axId val="5560844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5609024"/>
        <c:crosses val="autoZero"/>
        <c:crossBetween val="midCat"/>
      </c:valAx>
      <c:valAx>
        <c:axId val="55609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</a:t>
                </a:r>
                <a:r>
                  <a:rPr lang="en-AU" baseline="0"/>
                  <a:t> rainfall change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56084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'Cooler&amp;Wetter'!$H$5:$H$9</c:f>
              <c:numCache>
                <c:formatCode>0.00</c:formatCode>
                <c:ptCount val="5"/>
                <c:pt idx="0">
                  <c:v>0</c:v>
                </c:pt>
                <c:pt idx="1">
                  <c:v>0.33666666666666667</c:v>
                </c:pt>
                <c:pt idx="2">
                  <c:v>1.01</c:v>
                </c:pt>
                <c:pt idx="3" formatCode="General">
                  <c:v>2.1</c:v>
                </c:pt>
                <c:pt idx="4">
                  <c:v>3.38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'Cooler&amp;Wetter'!$I$5:$I$9</c:f>
              <c:numCache>
                <c:formatCode>0.00</c:formatCode>
                <c:ptCount val="5"/>
                <c:pt idx="0">
                  <c:v>0</c:v>
                </c:pt>
                <c:pt idx="1">
                  <c:v>0.35000000000000003</c:v>
                </c:pt>
                <c:pt idx="2">
                  <c:v>1.05</c:v>
                </c:pt>
                <c:pt idx="3" formatCode="General">
                  <c:v>1.78</c:v>
                </c:pt>
                <c:pt idx="4">
                  <c:v>2.4900000000000002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11328"/>
        <c:axId val="55611904"/>
      </c:scatterChart>
      <c:valAx>
        <c:axId val="5561132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5611904"/>
        <c:crosses val="autoZero"/>
        <c:crossBetween val="midCat"/>
      </c:valAx>
      <c:valAx>
        <c:axId val="55611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56113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'Cooler&amp;Wetter'!$Y$17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'Cooler&amp;Wetter'!$Y$18:$Y$98</c:f>
              <c:numCache>
                <c:formatCode>0.00</c:formatCode>
                <c:ptCount val="81"/>
                <c:pt idx="0">
                  <c:v>19.3</c:v>
                </c:pt>
                <c:pt idx="1">
                  <c:v>19.316833333333335</c:v>
                </c:pt>
                <c:pt idx="2">
                  <c:v>19.333666666666666</c:v>
                </c:pt>
                <c:pt idx="3">
                  <c:v>19.3505</c:v>
                </c:pt>
                <c:pt idx="4">
                  <c:v>19.367333333333335</c:v>
                </c:pt>
                <c:pt idx="5">
                  <c:v>19.384166666666669</c:v>
                </c:pt>
                <c:pt idx="6">
                  <c:v>19.401</c:v>
                </c:pt>
                <c:pt idx="7">
                  <c:v>19.417833333333334</c:v>
                </c:pt>
                <c:pt idx="8">
                  <c:v>19.434666666666669</c:v>
                </c:pt>
                <c:pt idx="9">
                  <c:v>19.451499999999999</c:v>
                </c:pt>
                <c:pt idx="10">
                  <c:v>19.468333333333334</c:v>
                </c:pt>
                <c:pt idx="11">
                  <c:v>19.485166666666668</c:v>
                </c:pt>
                <c:pt idx="12">
                  <c:v>19.502000000000002</c:v>
                </c:pt>
                <c:pt idx="13">
                  <c:v>19.518833333333333</c:v>
                </c:pt>
                <c:pt idx="14">
                  <c:v>19.535666666666668</c:v>
                </c:pt>
                <c:pt idx="15">
                  <c:v>19.552500000000002</c:v>
                </c:pt>
                <c:pt idx="16">
                  <c:v>19.569333333333333</c:v>
                </c:pt>
                <c:pt idx="17">
                  <c:v>19.586166666666667</c:v>
                </c:pt>
                <c:pt idx="18">
                  <c:v>19.603000000000002</c:v>
                </c:pt>
                <c:pt idx="19">
                  <c:v>19.619833333333332</c:v>
                </c:pt>
                <c:pt idx="20">
                  <c:v>19.636666666666667</c:v>
                </c:pt>
                <c:pt idx="21">
                  <c:v>19.670333333333335</c:v>
                </c:pt>
                <c:pt idx="22">
                  <c:v>19.704000000000001</c:v>
                </c:pt>
                <c:pt idx="23">
                  <c:v>19.737666666666666</c:v>
                </c:pt>
                <c:pt idx="24">
                  <c:v>19.771333333333335</c:v>
                </c:pt>
                <c:pt idx="25">
                  <c:v>19.805</c:v>
                </c:pt>
                <c:pt idx="26">
                  <c:v>19.838666666666668</c:v>
                </c:pt>
                <c:pt idx="27">
                  <c:v>19.872333333333334</c:v>
                </c:pt>
                <c:pt idx="28">
                  <c:v>19.905999999999999</c:v>
                </c:pt>
                <c:pt idx="29">
                  <c:v>19.939666666666668</c:v>
                </c:pt>
                <c:pt idx="30">
                  <c:v>19.973333333333333</c:v>
                </c:pt>
                <c:pt idx="31">
                  <c:v>20.007000000000001</c:v>
                </c:pt>
                <c:pt idx="32">
                  <c:v>20.040666666666667</c:v>
                </c:pt>
                <c:pt idx="33">
                  <c:v>20.074333333333335</c:v>
                </c:pt>
                <c:pt idx="34">
                  <c:v>20.108000000000001</c:v>
                </c:pt>
                <c:pt idx="35">
                  <c:v>20.141666666666666</c:v>
                </c:pt>
                <c:pt idx="36">
                  <c:v>20.175333333333334</c:v>
                </c:pt>
                <c:pt idx="37">
                  <c:v>20.209</c:v>
                </c:pt>
                <c:pt idx="38">
                  <c:v>20.242666666666668</c:v>
                </c:pt>
                <c:pt idx="39">
                  <c:v>20.276333333333334</c:v>
                </c:pt>
                <c:pt idx="40">
                  <c:v>20.310000000000002</c:v>
                </c:pt>
                <c:pt idx="41">
                  <c:v>20.3645</c:v>
                </c:pt>
                <c:pt idx="42">
                  <c:v>20.419</c:v>
                </c:pt>
                <c:pt idx="43">
                  <c:v>20.473500000000001</c:v>
                </c:pt>
                <c:pt idx="44">
                  <c:v>20.528000000000002</c:v>
                </c:pt>
                <c:pt idx="45">
                  <c:v>20.5825</c:v>
                </c:pt>
                <c:pt idx="46">
                  <c:v>20.637</c:v>
                </c:pt>
                <c:pt idx="47">
                  <c:v>20.691500000000001</c:v>
                </c:pt>
                <c:pt idx="48">
                  <c:v>20.746000000000002</c:v>
                </c:pt>
                <c:pt idx="49">
                  <c:v>20.8005</c:v>
                </c:pt>
                <c:pt idx="50">
                  <c:v>20.855</c:v>
                </c:pt>
                <c:pt idx="51">
                  <c:v>20.909500000000001</c:v>
                </c:pt>
                <c:pt idx="52">
                  <c:v>20.964000000000002</c:v>
                </c:pt>
                <c:pt idx="53">
                  <c:v>21.0185</c:v>
                </c:pt>
                <c:pt idx="54">
                  <c:v>21.073</c:v>
                </c:pt>
                <c:pt idx="55">
                  <c:v>21.127500000000001</c:v>
                </c:pt>
                <c:pt idx="56">
                  <c:v>21.182000000000002</c:v>
                </c:pt>
                <c:pt idx="57">
                  <c:v>21.236499999999999</c:v>
                </c:pt>
                <c:pt idx="58">
                  <c:v>21.291</c:v>
                </c:pt>
                <c:pt idx="59">
                  <c:v>21.345500000000001</c:v>
                </c:pt>
                <c:pt idx="60">
                  <c:v>21.400000000000002</c:v>
                </c:pt>
                <c:pt idx="61">
                  <c:v>21.464000000000002</c:v>
                </c:pt>
                <c:pt idx="62">
                  <c:v>21.528000000000002</c:v>
                </c:pt>
                <c:pt idx="63">
                  <c:v>21.592000000000002</c:v>
                </c:pt>
                <c:pt idx="64">
                  <c:v>21.656000000000002</c:v>
                </c:pt>
                <c:pt idx="65">
                  <c:v>21.720000000000002</c:v>
                </c:pt>
                <c:pt idx="66">
                  <c:v>21.784000000000002</c:v>
                </c:pt>
                <c:pt idx="67">
                  <c:v>21.848000000000003</c:v>
                </c:pt>
                <c:pt idx="68">
                  <c:v>21.912000000000003</c:v>
                </c:pt>
                <c:pt idx="69">
                  <c:v>21.976000000000003</c:v>
                </c:pt>
                <c:pt idx="70">
                  <c:v>22.040000000000003</c:v>
                </c:pt>
                <c:pt idx="71">
                  <c:v>22.104000000000003</c:v>
                </c:pt>
                <c:pt idx="72">
                  <c:v>22.168000000000003</c:v>
                </c:pt>
                <c:pt idx="73">
                  <c:v>22.232000000000003</c:v>
                </c:pt>
                <c:pt idx="74">
                  <c:v>22.296000000000003</c:v>
                </c:pt>
                <c:pt idx="75">
                  <c:v>22.360000000000003</c:v>
                </c:pt>
                <c:pt idx="76">
                  <c:v>22.424000000000003</c:v>
                </c:pt>
                <c:pt idx="77">
                  <c:v>22.488000000000003</c:v>
                </c:pt>
                <c:pt idx="78">
                  <c:v>22.552000000000003</c:v>
                </c:pt>
                <c:pt idx="79">
                  <c:v>22.616000000000003</c:v>
                </c:pt>
                <c:pt idx="80">
                  <c:v>22.68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'Cooler&amp;Wetter'!$Z$17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'Cooler&amp;Wetter'!$Z$18:$Z$98</c:f>
              <c:numCache>
                <c:formatCode>0.00</c:formatCode>
                <c:ptCount val="81"/>
                <c:pt idx="0">
                  <c:v>19.3</c:v>
                </c:pt>
                <c:pt idx="1">
                  <c:v>19.317499999999999</c:v>
                </c:pt>
                <c:pt idx="2">
                  <c:v>19.335000000000001</c:v>
                </c:pt>
                <c:pt idx="3">
                  <c:v>19.352499999999999</c:v>
                </c:pt>
                <c:pt idx="4">
                  <c:v>19.37</c:v>
                </c:pt>
                <c:pt idx="5">
                  <c:v>19.387499999999999</c:v>
                </c:pt>
                <c:pt idx="6">
                  <c:v>19.405000000000001</c:v>
                </c:pt>
                <c:pt idx="7">
                  <c:v>19.422499999999999</c:v>
                </c:pt>
                <c:pt idx="8">
                  <c:v>19.440000000000001</c:v>
                </c:pt>
                <c:pt idx="9">
                  <c:v>19.4575</c:v>
                </c:pt>
                <c:pt idx="10">
                  <c:v>19.475000000000001</c:v>
                </c:pt>
                <c:pt idx="11">
                  <c:v>19.4925</c:v>
                </c:pt>
                <c:pt idx="12">
                  <c:v>19.510000000000002</c:v>
                </c:pt>
                <c:pt idx="13">
                  <c:v>19.5275</c:v>
                </c:pt>
                <c:pt idx="14">
                  <c:v>19.545000000000002</c:v>
                </c:pt>
                <c:pt idx="15">
                  <c:v>19.5625</c:v>
                </c:pt>
                <c:pt idx="16">
                  <c:v>19.580000000000002</c:v>
                </c:pt>
                <c:pt idx="17">
                  <c:v>19.5975</c:v>
                </c:pt>
                <c:pt idx="18">
                  <c:v>19.615000000000002</c:v>
                </c:pt>
                <c:pt idx="19">
                  <c:v>19.6325</c:v>
                </c:pt>
                <c:pt idx="20">
                  <c:v>19.650000000000002</c:v>
                </c:pt>
                <c:pt idx="21">
                  <c:v>19.685000000000002</c:v>
                </c:pt>
                <c:pt idx="22">
                  <c:v>19.720000000000002</c:v>
                </c:pt>
                <c:pt idx="23">
                  <c:v>19.754999999999999</c:v>
                </c:pt>
                <c:pt idx="24">
                  <c:v>19.79</c:v>
                </c:pt>
                <c:pt idx="25">
                  <c:v>19.824999999999999</c:v>
                </c:pt>
                <c:pt idx="26">
                  <c:v>19.86</c:v>
                </c:pt>
                <c:pt idx="27">
                  <c:v>19.895</c:v>
                </c:pt>
                <c:pt idx="28">
                  <c:v>19.93</c:v>
                </c:pt>
                <c:pt idx="29">
                  <c:v>19.965</c:v>
                </c:pt>
                <c:pt idx="30">
                  <c:v>20</c:v>
                </c:pt>
                <c:pt idx="31">
                  <c:v>20.035</c:v>
                </c:pt>
                <c:pt idx="32">
                  <c:v>20.07</c:v>
                </c:pt>
                <c:pt idx="33">
                  <c:v>20.105</c:v>
                </c:pt>
                <c:pt idx="34">
                  <c:v>20.14</c:v>
                </c:pt>
                <c:pt idx="35">
                  <c:v>20.175000000000001</c:v>
                </c:pt>
                <c:pt idx="36">
                  <c:v>20.21</c:v>
                </c:pt>
                <c:pt idx="37">
                  <c:v>20.245000000000001</c:v>
                </c:pt>
                <c:pt idx="38">
                  <c:v>20.28</c:v>
                </c:pt>
                <c:pt idx="39">
                  <c:v>20.315000000000001</c:v>
                </c:pt>
                <c:pt idx="40">
                  <c:v>20.350000000000001</c:v>
                </c:pt>
                <c:pt idx="41">
                  <c:v>20.386500000000002</c:v>
                </c:pt>
                <c:pt idx="42">
                  <c:v>20.423000000000002</c:v>
                </c:pt>
                <c:pt idx="43">
                  <c:v>20.459500000000002</c:v>
                </c:pt>
                <c:pt idx="44">
                  <c:v>20.496000000000002</c:v>
                </c:pt>
                <c:pt idx="45">
                  <c:v>20.532499999999999</c:v>
                </c:pt>
                <c:pt idx="46">
                  <c:v>20.568999999999999</c:v>
                </c:pt>
                <c:pt idx="47">
                  <c:v>20.605499999999999</c:v>
                </c:pt>
                <c:pt idx="48">
                  <c:v>20.641999999999999</c:v>
                </c:pt>
                <c:pt idx="49">
                  <c:v>20.6785</c:v>
                </c:pt>
                <c:pt idx="50">
                  <c:v>20.715</c:v>
                </c:pt>
                <c:pt idx="51">
                  <c:v>20.7515</c:v>
                </c:pt>
                <c:pt idx="52">
                  <c:v>20.788</c:v>
                </c:pt>
                <c:pt idx="53">
                  <c:v>20.8245</c:v>
                </c:pt>
                <c:pt idx="54">
                  <c:v>20.861000000000001</c:v>
                </c:pt>
                <c:pt idx="55">
                  <c:v>20.897500000000001</c:v>
                </c:pt>
                <c:pt idx="56">
                  <c:v>20.934000000000001</c:v>
                </c:pt>
                <c:pt idx="57">
                  <c:v>20.970500000000001</c:v>
                </c:pt>
                <c:pt idx="58">
                  <c:v>21.007000000000001</c:v>
                </c:pt>
                <c:pt idx="59">
                  <c:v>21.043500000000002</c:v>
                </c:pt>
                <c:pt idx="60">
                  <c:v>21.080000000000002</c:v>
                </c:pt>
                <c:pt idx="61">
                  <c:v>21.115500000000001</c:v>
                </c:pt>
                <c:pt idx="62">
                  <c:v>21.151</c:v>
                </c:pt>
                <c:pt idx="63">
                  <c:v>21.186500000000002</c:v>
                </c:pt>
                <c:pt idx="64">
                  <c:v>21.222000000000001</c:v>
                </c:pt>
                <c:pt idx="65">
                  <c:v>21.2575</c:v>
                </c:pt>
                <c:pt idx="66">
                  <c:v>21.293000000000003</c:v>
                </c:pt>
                <c:pt idx="67">
                  <c:v>21.328500000000002</c:v>
                </c:pt>
                <c:pt idx="68">
                  <c:v>21.364000000000001</c:v>
                </c:pt>
                <c:pt idx="69">
                  <c:v>21.3995</c:v>
                </c:pt>
                <c:pt idx="70">
                  <c:v>21.435000000000002</c:v>
                </c:pt>
                <c:pt idx="71">
                  <c:v>21.470500000000001</c:v>
                </c:pt>
                <c:pt idx="72">
                  <c:v>21.506</c:v>
                </c:pt>
                <c:pt idx="73">
                  <c:v>21.541499999999999</c:v>
                </c:pt>
                <c:pt idx="74">
                  <c:v>21.577000000000002</c:v>
                </c:pt>
                <c:pt idx="75">
                  <c:v>21.612500000000001</c:v>
                </c:pt>
                <c:pt idx="76">
                  <c:v>21.648</c:v>
                </c:pt>
                <c:pt idx="77">
                  <c:v>21.683499999999999</c:v>
                </c:pt>
                <c:pt idx="78">
                  <c:v>21.719000000000001</c:v>
                </c:pt>
                <c:pt idx="79">
                  <c:v>21.7545</c:v>
                </c:pt>
                <c:pt idx="80">
                  <c:v>21.79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14208"/>
        <c:axId val="55614784"/>
      </c:scatterChart>
      <c:valAx>
        <c:axId val="55614208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5614784"/>
        <c:crosses val="autoZero"/>
        <c:crossBetween val="midCat"/>
      </c:valAx>
      <c:valAx>
        <c:axId val="5561478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5614208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'Cooler&amp;Wetter'!$H$18:$H$98</c:f>
              <c:numCache>
                <c:formatCode>0.0000</c:formatCode>
                <c:ptCount val="81"/>
                <c:pt idx="0">
                  <c:v>0</c:v>
                </c:pt>
                <c:pt idx="1">
                  <c:v>1.6833333333333332E-2</c:v>
                </c:pt>
                <c:pt idx="2">
                  <c:v>3.3666666666666664E-2</c:v>
                </c:pt>
                <c:pt idx="3">
                  <c:v>5.0499999999999996E-2</c:v>
                </c:pt>
                <c:pt idx="4">
                  <c:v>6.7333333333333328E-2</c:v>
                </c:pt>
                <c:pt idx="5">
                  <c:v>8.4166666666666667E-2</c:v>
                </c:pt>
                <c:pt idx="6">
                  <c:v>0.10100000000000001</c:v>
                </c:pt>
                <c:pt idx="7">
                  <c:v>0.11783333333333335</c:v>
                </c:pt>
                <c:pt idx="8">
                  <c:v>0.13466666666666668</c:v>
                </c:pt>
                <c:pt idx="9">
                  <c:v>0.15150000000000002</c:v>
                </c:pt>
                <c:pt idx="10">
                  <c:v>0.16833333333333336</c:v>
                </c:pt>
                <c:pt idx="11">
                  <c:v>0.1851666666666667</c:v>
                </c:pt>
                <c:pt idx="12">
                  <c:v>0.20200000000000004</c:v>
                </c:pt>
                <c:pt idx="13">
                  <c:v>0.21883333333333338</c:v>
                </c:pt>
                <c:pt idx="14">
                  <c:v>0.23566666666666672</c:v>
                </c:pt>
                <c:pt idx="15">
                  <c:v>0.25250000000000006</c:v>
                </c:pt>
                <c:pt idx="16">
                  <c:v>0.26933333333333337</c:v>
                </c:pt>
                <c:pt idx="17">
                  <c:v>0.28616666666666668</c:v>
                </c:pt>
                <c:pt idx="18">
                  <c:v>0.30299999999999999</c:v>
                </c:pt>
                <c:pt idx="19">
                  <c:v>0.3198333333333333</c:v>
                </c:pt>
                <c:pt idx="20">
                  <c:v>0.33666666666666667</c:v>
                </c:pt>
                <c:pt idx="21">
                  <c:v>0.37033333333333335</c:v>
                </c:pt>
                <c:pt idx="22">
                  <c:v>0.40400000000000003</c:v>
                </c:pt>
                <c:pt idx="23">
                  <c:v>0.4376666666666667</c:v>
                </c:pt>
                <c:pt idx="24">
                  <c:v>0.47133333333333338</c:v>
                </c:pt>
                <c:pt idx="25">
                  <c:v>0.505</c:v>
                </c:pt>
                <c:pt idx="26">
                  <c:v>0.53866666666666663</c:v>
                </c:pt>
                <c:pt idx="27">
                  <c:v>0.57233333333333325</c:v>
                </c:pt>
                <c:pt idx="28">
                  <c:v>0.60599999999999987</c:v>
                </c:pt>
                <c:pt idx="29">
                  <c:v>0.63966666666666649</c:v>
                </c:pt>
                <c:pt idx="30">
                  <c:v>0.67333333333333312</c:v>
                </c:pt>
                <c:pt idx="31">
                  <c:v>0.70699999999999974</c:v>
                </c:pt>
                <c:pt idx="32">
                  <c:v>0.74066666666666636</c:v>
                </c:pt>
                <c:pt idx="33">
                  <c:v>0.77433333333333298</c:v>
                </c:pt>
                <c:pt idx="34">
                  <c:v>0.80799999999999961</c:v>
                </c:pt>
                <c:pt idx="35">
                  <c:v>0.84166666666666623</c:v>
                </c:pt>
                <c:pt idx="36">
                  <c:v>0.87533333333333285</c:v>
                </c:pt>
                <c:pt idx="37">
                  <c:v>0.90899999999999948</c:v>
                </c:pt>
                <c:pt idx="38">
                  <c:v>0.9426666666666661</c:v>
                </c:pt>
                <c:pt idx="39">
                  <c:v>0.97633333333333272</c:v>
                </c:pt>
                <c:pt idx="40">
                  <c:v>1.01</c:v>
                </c:pt>
                <c:pt idx="41">
                  <c:v>1.0645</c:v>
                </c:pt>
                <c:pt idx="42">
                  <c:v>1.119</c:v>
                </c:pt>
                <c:pt idx="43">
                  <c:v>1.1735</c:v>
                </c:pt>
                <c:pt idx="44">
                  <c:v>1.228</c:v>
                </c:pt>
                <c:pt idx="45">
                  <c:v>1.2825</c:v>
                </c:pt>
                <c:pt idx="46">
                  <c:v>1.337</c:v>
                </c:pt>
                <c:pt idx="47">
                  <c:v>1.3915</c:v>
                </c:pt>
                <c:pt idx="48">
                  <c:v>1.446</c:v>
                </c:pt>
                <c:pt idx="49">
                  <c:v>1.5004999999999999</c:v>
                </c:pt>
                <c:pt idx="50">
                  <c:v>1.5549999999999999</c:v>
                </c:pt>
                <c:pt idx="51">
                  <c:v>1.6094999999999999</c:v>
                </c:pt>
                <c:pt idx="52">
                  <c:v>1.6639999999999999</c:v>
                </c:pt>
                <c:pt idx="53">
                  <c:v>1.7184999999999999</c:v>
                </c:pt>
                <c:pt idx="54">
                  <c:v>1.7729999999999999</c:v>
                </c:pt>
                <c:pt idx="55">
                  <c:v>1.8274999999999999</c:v>
                </c:pt>
                <c:pt idx="56">
                  <c:v>1.8819999999999999</c:v>
                </c:pt>
                <c:pt idx="57">
                  <c:v>1.9364999999999999</c:v>
                </c:pt>
                <c:pt idx="58">
                  <c:v>1.9909999999999999</c:v>
                </c:pt>
                <c:pt idx="59">
                  <c:v>2.0455000000000001</c:v>
                </c:pt>
                <c:pt idx="60">
                  <c:v>2.1</c:v>
                </c:pt>
                <c:pt idx="61">
                  <c:v>2.1640000000000001</c:v>
                </c:pt>
                <c:pt idx="62">
                  <c:v>2.2280000000000002</c:v>
                </c:pt>
                <c:pt idx="63">
                  <c:v>2.2920000000000003</c:v>
                </c:pt>
                <c:pt idx="64">
                  <c:v>2.3560000000000003</c:v>
                </c:pt>
                <c:pt idx="65">
                  <c:v>2.4200000000000004</c:v>
                </c:pt>
                <c:pt idx="66">
                  <c:v>2.4840000000000004</c:v>
                </c:pt>
                <c:pt idx="67">
                  <c:v>2.5480000000000005</c:v>
                </c:pt>
                <c:pt idx="68">
                  <c:v>2.6120000000000005</c:v>
                </c:pt>
                <c:pt idx="69">
                  <c:v>2.6760000000000006</c:v>
                </c:pt>
                <c:pt idx="70">
                  <c:v>2.7400000000000007</c:v>
                </c:pt>
                <c:pt idx="71">
                  <c:v>2.8040000000000007</c:v>
                </c:pt>
                <c:pt idx="72">
                  <c:v>2.8680000000000008</c:v>
                </c:pt>
                <c:pt idx="73">
                  <c:v>2.9320000000000008</c:v>
                </c:pt>
                <c:pt idx="74">
                  <c:v>2.9960000000000009</c:v>
                </c:pt>
                <c:pt idx="75">
                  <c:v>3.0600000000000009</c:v>
                </c:pt>
                <c:pt idx="76">
                  <c:v>3.124000000000001</c:v>
                </c:pt>
                <c:pt idx="77">
                  <c:v>3.1880000000000011</c:v>
                </c:pt>
                <c:pt idx="78">
                  <c:v>3.2520000000000011</c:v>
                </c:pt>
                <c:pt idx="79">
                  <c:v>3.3160000000000012</c:v>
                </c:pt>
                <c:pt idx="80">
                  <c:v>3.38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'Cooler&amp;Wetter'!$I$18:$I$98</c:f>
              <c:numCache>
                <c:formatCode>0.0000</c:formatCode>
                <c:ptCount val="81"/>
                <c:pt idx="0">
                  <c:v>0</c:v>
                </c:pt>
                <c:pt idx="1">
                  <c:v>1.7500000000000002E-2</c:v>
                </c:pt>
                <c:pt idx="2">
                  <c:v>3.5000000000000003E-2</c:v>
                </c:pt>
                <c:pt idx="3">
                  <c:v>5.2500000000000005E-2</c:v>
                </c:pt>
                <c:pt idx="4">
                  <c:v>7.0000000000000007E-2</c:v>
                </c:pt>
                <c:pt idx="5">
                  <c:v>8.7500000000000008E-2</c:v>
                </c:pt>
                <c:pt idx="6">
                  <c:v>0.10500000000000001</c:v>
                </c:pt>
                <c:pt idx="7">
                  <c:v>0.12250000000000001</c:v>
                </c:pt>
                <c:pt idx="8">
                  <c:v>0.14000000000000001</c:v>
                </c:pt>
                <c:pt idx="9">
                  <c:v>0.15750000000000003</c:v>
                </c:pt>
                <c:pt idx="10">
                  <c:v>0.17500000000000004</c:v>
                </c:pt>
                <c:pt idx="11">
                  <c:v>0.19250000000000006</c:v>
                </c:pt>
                <c:pt idx="12">
                  <c:v>0.21000000000000008</c:v>
                </c:pt>
                <c:pt idx="13">
                  <c:v>0.22750000000000009</c:v>
                </c:pt>
                <c:pt idx="14">
                  <c:v>0.24500000000000011</c:v>
                </c:pt>
                <c:pt idx="15">
                  <c:v>0.26250000000000012</c:v>
                </c:pt>
                <c:pt idx="16">
                  <c:v>0.28000000000000014</c:v>
                </c:pt>
                <c:pt idx="17">
                  <c:v>0.29750000000000015</c:v>
                </c:pt>
                <c:pt idx="18">
                  <c:v>0.31500000000000017</c:v>
                </c:pt>
                <c:pt idx="19">
                  <c:v>0.33250000000000018</c:v>
                </c:pt>
                <c:pt idx="20">
                  <c:v>0.35000000000000003</c:v>
                </c:pt>
                <c:pt idx="21">
                  <c:v>0.38500000000000001</c:v>
                </c:pt>
                <c:pt idx="22">
                  <c:v>0.42</c:v>
                </c:pt>
                <c:pt idx="23">
                  <c:v>0.45499999999999996</c:v>
                </c:pt>
                <c:pt idx="24">
                  <c:v>0.48999999999999994</c:v>
                </c:pt>
                <c:pt idx="25">
                  <c:v>0.52499999999999991</c:v>
                </c:pt>
                <c:pt idx="26">
                  <c:v>0.55999999999999994</c:v>
                </c:pt>
                <c:pt idx="27">
                  <c:v>0.59499999999999997</c:v>
                </c:pt>
                <c:pt idx="28">
                  <c:v>0.63</c:v>
                </c:pt>
                <c:pt idx="29">
                  <c:v>0.66500000000000004</c:v>
                </c:pt>
                <c:pt idx="30">
                  <c:v>0.70000000000000007</c:v>
                </c:pt>
                <c:pt idx="31">
                  <c:v>0.7350000000000001</c:v>
                </c:pt>
                <c:pt idx="32">
                  <c:v>0.77000000000000013</c:v>
                </c:pt>
                <c:pt idx="33">
                  <c:v>0.80500000000000016</c:v>
                </c:pt>
                <c:pt idx="34">
                  <c:v>0.84000000000000019</c:v>
                </c:pt>
                <c:pt idx="35">
                  <c:v>0.87500000000000022</c:v>
                </c:pt>
                <c:pt idx="36">
                  <c:v>0.91000000000000025</c:v>
                </c:pt>
                <c:pt idx="37">
                  <c:v>0.94500000000000028</c:v>
                </c:pt>
                <c:pt idx="38">
                  <c:v>0.98000000000000032</c:v>
                </c:pt>
                <c:pt idx="39">
                  <c:v>1.0150000000000003</c:v>
                </c:pt>
                <c:pt idx="40">
                  <c:v>1.05</c:v>
                </c:pt>
                <c:pt idx="41">
                  <c:v>1.0865</c:v>
                </c:pt>
                <c:pt idx="42">
                  <c:v>1.123</c:v>
                </c:pt>
                <c:pt idx="43">
                  <c:v>1.1595</c:v>
                </c:pt>
                <c:pt idx="44">
                  <c:v>1.196</c:v>
                </c:pt>
                <c:pt idx="45">
                  <c:v>1.2324999999999999</c:v>
                </c:pt>
                <c:pt idx="46">
                  <c:v>1.2689999999999999</c:v>
                </c:pt>
                <c:pt idx="47">
                  <c:v>1.3054999999999999</c:v>
                </c:pt>
                <c:pt idx="48">
                  <c:v>1.3419999999999999</c:v>
                </c:pt>
                <c:pt idx="49">
                  <c:v>1.3784999999999998</c:v>
                </c:pt>
                <c:pt idx="50">
                  <c:v>1.4149999999999998</c:v>
                </c:pt>
                <c:pt idx="51">
                  <c:v>1.4514999999999998</c:v>
                </c:pt>
                <c:pt idx="52">
                  <c:v>1.4879999999999998</c:v>
                </c:pt>
                <c:pt idx="53">
                  <c:v>1.5244999999999997</c:v>
                </c:pt>
                <c:pt idx="54">
                  <c:v>1.5609999999999997</c:v>
                </c:pt>
                <c:pt idx="55">
                  <c:v>1.5974999999999997</c:v>
                </c:pt>
                <c:pt idx="56">
                  <c:v>1.6339999999999997</c:v>
                </c:pt>
                <c:pt idx="57">
                  <c:v>1.6704999999999997</c:v>
                </c:pt>
                <c:pt idx="58">
                  <c:v>1.7069999999999996</c:v>
                </c:pt>
                <c:pt idx="59">
                  <c:v>1.7434999999999996</c:v>
                </c:pt>
                <c:pt idx="60">
                  <c:v>1.78</c:v>
                </c:pt>
                <c:pt idx="61">
                  <c:v>1.8155000000000001</c:v>
                </c:pt>
                <c:pt idx="62">
                  <c:v>1.8510000000000002</c:v>
                </c:pt>
                <c:pt idx="63">
                  <c:v>1.8865000000000003</c:v>
                </c:pt>
                <c:pt idx="64">
                  <c:v>1.9220000000000004</c:v>
                </c:pt>
                <c:pt idx="65">
                  <c:v>1.9575000000000005</c:v>
                </c:pt>
                <c:pt idx="66">
                  <c:v>1.9930000000000005</c:v>
                </c:pt>
                <c:pt idx="67">
                  <c:v>2.0285000000000006</c:v>
                </c:pt>
                <c:pt idx="68">
                  <c:v>2.0640000000000005</c:v>
                </c:pt>
                <c:pt idx="69">
                  <c:v>2.0995000000000004</c:v>
                </c:pt>
                <c:pt idx="70">
                  <c:v>2.1350000000000002</c:v>
                </c:pt>
                <c:pt idx="71">
                  <c:v>2.1705000000000001</c:v>
                </c:pt>
                <c:pt idx="72">
                  <c:v>2.206</c:v>
                </c:pt>
                <c:pt idx="73">
                  <c:v>2.2414999999999998</c:v>
                </c:pt>
                <c:pt idx="74">
                  <c:v>2.2769999999999997</c:v>
                </c:pt>
                <c:pt idx="75">
                  <c:v>2.3124999999999996</c:v>
                </c:pt>
                <c:pt idx="76">
                  <c:v>2.3479999999999994</c:v>
                </c:pt>
                <c:pt idx="77">
                  <c:v>2.3834999999999993</c:v>
                </c:pt>
                <c:pt idx="78">
                  <c:v>2.4189999999999992</c:v>
                </c:pt>
                <c:pt idx="79">
                  <c:v>2.454499999999999</c:v>
                </c:pt>
                <c:pt idx="80">
                  <c:v>2.4900000000000002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912128"/>
        <c:axId val="55912704"/>
      </c:scatterChart>
      <c:valAx>
        <c:axId val="5591212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5912704"/>
        <c:crosses val="autoZero"/>
        <c:crossBetween val="midCat"/>
      </c:valAx>
      <c:valAx>
        <c:axId val="55912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59121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'Cooler&amp;Wetter'!$J$5:$J$9</c:f>
              <c:numCache>
                <c:formatCode>0.00</c:formatCode>
                <c:ptCount val="5"/>
                <c:pt idx="0">
                  <c:v>0</c:v>
                </c:pt>
                <c:pt idx="1">
                  <c:v>1.6666666666666666E-2</c:v>
                </c:pt>
                <c:pt idx="2">
                  <c:v>0.05</c:v>
                </c:pt>
                <c:pt idx="3" formatCode="General">
                  <c:v>0.1</c:v>
                </c:pt>
                <c:pt idx="4">
                  <c:v>0.17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'Cooler&amp;Wetter'!$K$5:$K$9</c:f>
              <c:numCache>
                <c:formatCode>0.00</c:formatCode>
                <c:ptCount val="5"/>
                <c:pt idx="0">
                  <c:v>0</c:v>
                </c:pt>
                <c:pt idx="1">
                  <c:v>1.6666666666666666E-2</c:v>
                </c:pt>
                <c:pt idx="2">
                  <c:v>0.05</c:v>
                </c:pt>
                <c:pt idx="3" formatCode="General">
                  <c:v>0.09</c:v>
                </c:pt>
                <c:pt idx="4">
                  <c:v>0.12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915008"/>
        <c:axId val="55915584"/>
      </c:scatterChart>
      <c:valAx>
        <c:axId val="5591500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5915584"/>
        <c:crosses val="autoZero"/>
        <c:crossBetween val="midCat"/>
      </c:valAx>
      <c:valAx>
        <c:axId val="55915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59150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'Cooler&amp;Wetter'!$AA$17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'Cooler&amp;Wetter'!$AA$18:$AA$98</c:f>
              <c:numCache>
                <c:formatCode>0.00</c:formatCode>
                <c:ptCount val="81"/>
                <c:pt idx="0">
                  <c:v>35.5</c:v>
                </c:pt>
                <c:pt idx="1">
                  <c:v>35.500833333333333</c:v>
                </c:pt>
                <c:pt idx="2">
                  <c:v>35.501666666666665</c:v>
                </c:pt>
                <c:pt idx="3">
                  <c:v>35.502499999999998</c:v>
                </c:pt>
                <c:pt idx="4">
                  <c:v>35.50333333333333</c:v>
                </c:pt>
                <c:pt idx="5">
                  <c:v>35.50416666666667</c:v>
                </c:pt>
                <c:pt idx="6">
                  <c:v>35.505000000000003</c:v>
                </c:pt>
                <c:pt idx="7">
                  <c:v>35.505833333333335</c:v>
                </c:pt>
                <c:pt idx="8">
                  <c:v>35.506666666666668</c:v>
                </c:pt>
                <c:pt idx="9">
                  <c:v>35.5075</c:v>
                </c:pt>
                <c:pt idx="10">
                  <c:v>35.508333333333333</c:v>
                </c:pt>
                <c:pt idx="11">
                  <c:v>35.509166666666665</c:v>
                </c:pt>
                <c:pt idx="12">
                  <c:v>35.51</c:v>
                </c:pt>
                <c:pt idx="13">
                  <c:v>35.510833333333331</c:v>
                </c:pt>
                <c:pt idx="14">
                  <c:v>35.511666666666663</c:v>
                </c:pt>
                <c:pt idx="15">
                  <c:v>35.512500000000003</c:v>
                </c:pt>
                <c:pt idx="16">
                  <c:v>35.513333333333335</c:v>
                </c:pt>
                <c:pt idx="17">
                  <c:v>35.514166666666668</c:v>
                </c:pt>
                <c:pt idx="18">
                  <c:v>35.515000000000001</c:v>
                </c:pt>
                <c:pt idx="19">
                  <c:v>35.515833333333333</c:v>
                </c:pt>
                <c:pt idx="20">
                  <c:v>35.516666666666666</c:v>
                </c:pt>
                <c:pt idx="21">
                  <c:v>35.518333333333331</c:v>
                </c:pt>
                <c:pt idx="22">
                  <c:v>35.520000000000003</c:v>
                </c:pt>
                <c:pt idx="23">
                  <c:v>35.521666666666668</c:v>
                </c:pt>
                <c:pt idx="24">
                  <c:v>35.523333333333333</c:v>
                </c:pt>
                <c:pt idx="25">
                  <c:v>35.524999999999999</c:v>
                </c:pt>
                <c:pt idx="26">
                  <c:v>35.526666666666664</c:v>
                </c:pt>
                <c:pt idx="27">
                  <c:v>35.528333333333336</c:v>
                </c:pt>
                <c:pt idx="28">
                  <c:v>35.53</c:v>
                </c:pt>
                <c:pt idx="29">
                  <c:v>35.531666666666666</c:v>
                </c:pt>
                <c:pt idx="30">
                  <c:v>35.533333333333331</c:v>
                </c:pt>
                <c:pt idx="31">
                  <c:v>35.534999999999997</c:v>
                </c:pt>
                <c:pt idx="32">
                  <c:v>35.536666666666669</c:v>
                </c:pt>
                <c:pt idx="33">
                  <c:v>35.538333333333334</c:v>
                </c:pt>
                <c:pt idx="34">
                  <c:v>35.54</c:v>
                </c:pt>
                <c:pt idx="35">
                  <c:v>35.541666666666664</c:v>
                </c:pt>
                <c:pt idx="36">
                  <c:v>35.543333333333337</c:v>
                </c:pt>
                <c:pt idx="37">
                  <c:v>35.545000000000002</c:v>
                </c:pt>
                <c:pt idx="38">
                  <c:v>35.546666666666667</c:v>
                </c:pt>
                <c:pt idx="39">
                  <c:v>35.548333333333332</c:v>
                </c:pt>
                <c:pt idx="40">
                  <c:v>35.549999999999997</c:v>
                </c:pt>
                <c:pt idx="41">
                  <c:v>35.552500000000002</c:v>
                </c:pt>
                <c:pt idx="42">
                  <c:v>35.555</c:v>
                </c:pt>
                <c:pt idx="43">
                  <c:v>35.557499999999997</c:v>
                </c:pt>
                <c:pt idx="44">
                  <c:v>35.56</c:v>
                </c:pt>
                <c:pt idx="45">
                  <c:v>35.5625</c:v>
                </c:pt>
                <c:pt idx="46">
                  <c:v>35.564999999999998</c:v>
                </c:pt>
                <c:pt idx="47">
                  <c:v>35.567500000000003</c:v>
                </c:pt>
                <c:pt idx="48">
                  <c:v>35.57</c:v>
                </c:pt>
                <c:pt idx="49">
                  <c:v>35.572499999999998</c:v>
                </c:pt>
                <c:pt idx="50">
                  <c:v>35.575000000000003</c:v>
                </c:pt>
                <c:pt idx="51">
                  <c:v>35.577500000000001</c:v>
                </c:pt>
                <c:pt idx="52">
                  <c:v>35.58</c:v>
                </c:pt>
                <c:pt idx="53">
                  <c:v>35.582500000000003</c:v>
                </c:pt>
                <c:pt idx="54">
                  <c:v>35.585000000000001</c:v>
                </c:pt>
                <c:pt idx="55">
                  <c:v>35.587499999999999</c:v>
                </c:pt>
                <c:pt idx="56">
                  <c:v>35.590000000000003</c:v>
                </c:pt>
                <c:pt idx="57">
                  <c:v>35.592500000000001</c:v>
                </c:pt>
                <c:pt idx="58">
                  <c:v>35.594999999999999</c:v>
                </c:pt>
                <c:pt idx="59">
                  <c:v>35.597499999999997</c:v>
                </c:pt>
                <c:pt idx="60">
                  <c:v>35.6</c:v>
                </c:pt>
                <c:pt idx="61">
                  <c:v>35.603499999999997</c:v>
                </c:pt>
                <c:pt idx="62">
                  <c:v>35.606999999999999</c:v>
                </c:pt>
                <c:pt idx="63">
                  <c:v>35.610500000000002</c:v>
                </c:pt>
                <c:pt idx="64">
                  <c:v>35.613999999999997</c:v>
                </c:pt>
                <c:pt idx="65">
                  <c:v>35.6175</c:v>
                </c:pt>
                <c:pt idx="66">
                  <c:v>35.621000000000002</c:v>
                </c:pt>
                <c:pt idx="67">
                  <c:v>35.624499999999998</c:v>
                </c:pt>
                <c:pt idx="68">
                  <c:v>35.628</c:v>
                </c:pt>
                <c:pt idx="69">
                  <c:v>35.631500000000003</c:v>
                </c:pt>
                <c:pt idx="70">
                  <c:v>35.634999999999998</c:v>
                </c:pt>
                <c:pt idx="71">
                  <c:v>35.638500000000001</c:v>
                </c:pt>
                <c:pt idx="72">
                  <c:v>35.642000000000003</c:v>
                </c:pt>
                <c:pt idx="73">
                  <c:v>35.645499999999998</c:v>
                </c:pt>
                <c:pt idx="74">
                  <c:v>35.649000000000001</c:v>
                </c:pt>
                <c:pt idx="75">
                  <c:v>35.652500000000003</c:v>
                </c:pt>
                <c:pt idx="76">
                  <c:v>35.655999999999999</c:v>
                </c:pt>
                <c:pt idx="77">
                  <c:v>35.659500000000001</c:v>
                </c:pt>
                <c:pt idx="78">
                  <c:v>35.662999999999997</c:v>
                </c:pt>
                <c:pt idx="79">
                  <c:v>35.666499999999999</c:v>
                </c:pt>
                <c:pt idx="80">
                  <c:v>35.67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'Cooler&amp;Wetter'!$AB$17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'Cooler&amp;Wetter'!$AB$18:$AB$98</c:f>
              <c:numCache>
                <c:formatCode>0.00</c:formatCode>
                <c:ptCount val="81"/>
                <c:pt idx="0">
                  <c:v>35.5</c:v>
                </c:pt>
                <c:pt idx="1">
                  <c:v>35.500833333333333</c:v>
                </c:pt>
                <c:pt idx="2">
                  <c:v>35.501666666666665</c:v>
                </c:pt>
                <c:pt idx="3">
                  <c:v>35.502499999999998</c:v>
                </c:pt>
                <c:pt idx="4">
                  <c:v>35.50333333333333</c:v>
                </c:pt>
                <c:pt idx="5">
                  <c:v>35.50416666666667</c:v>
                </c:pt>
                <c:pt idx="6">
                  <c:v>35.505000000000003</c:v>
                </c:pt>
                <c:pt idx="7">
                  <c:v>35.505833333333335</c:v>
                </c:pt>
                <c:pt idx="8">
                  <c:v>35.506666666666668</c:v>
                </c:pt>
                <c:pt idx="9">
                  <c:v>35.5075</c:v>
                </c:pt>
                <c:pt idx="10">
                  <c:v>35.508333333333333</c:v>
                </c:pt>
                <c:pt idx="11">
                  <c:v>35.509166666666665</c:v>
                </c:pt>
                <c:pt idx="12">
                  <c:v>35.51</c:v>
                </c:pt>
                <c:pt idx="13">
                  <c:v>35.510833333333331</c:v>
                </c:pt>
                <c:pt idx="14">
                  <c:v>35.511666666666663</c:v>
                </c:pt>
                <c:pt idx="15">
                  <c:v>35.512500000000003</c:v>
                </c:pt>
                <c:pt idx="16">
                  <c:v>35.513333333333335</c:v>
                </c:pt>
                <c:pt idx="17">
                  <c:v>35.514166666666668</c:v>
                </c:pt>
                <c:pt idx="18">
                  <c:v>35.515000000000001</c:v>
                </c:pt>
                <c:pt idx="19">
                  <c:v>35.515833333333333</c:v>
                </c:pt>
                <c:pt idx="20">
                  <c:v>35.516666666666666</c:v>
                </c:pt>
                <c:pt idx="21">
                  <c:v>35.518333333333331</c:v>
                </c:pt>
                <c:pt idx="22">
                  <c:v>35.520000000000003</c:v>
                </c:pt>
                <c:pt idx="23">
                  <c:v>35.521666666666668</c:v>
                </c:pt>
                <c:pt idx="24">
                  <c:v>35.523333333333333</c:v>
                </c:pt>
                <c:pt idx="25">
                  <c:v>35.524999999999999</c:v>
                </c:pt>
                <c:pt idx="26">
                  <c:v>35.526666666666664</c:v>
                </c:pt>
                <c:pt idx="27">
                  <c:v>35.528333333333336</c:v>
                </c:pt>
                <c:pt idx="28">
                  <c:v>35.53</c:v>
                </c:pt>
                <c:pt idx="29">
                  <c:v>35.531666666666666</c:v>
                </c:pt>
                <c:pt idx="30">
                  <c:v>35.533333333333331</c:v>
                </c:pt>
                <c:pt idx="31">
                  <c:v>35.534999999999997</c:v>
                </c:pt>
                <c:pt idx="32">
                  <c:v>35.536666666666669</c:v>
                </c:pt>
                <c:pt idx="33">
                  <c:v>35.538333333333334</c:v>
                </c:pt>
                <c:pt idx="34">
                  <c:v>35.54</c:v>
                </c:pt>
                <c:pt idx="35">
                  <c:v>35.541666666666664</c:v>
                </c:pt>
                <c:pt idx="36">
                  <c:v>35.543333333333337</c:v>
                </c:pt>
                <c:pt idx="37">
                  <c:v>35.545000000000002</c:v>
                </c:pt>
                <c:pt idx="38">
                  <c:v>35.546666666666667</c:v>
                </c:pt>
                <c:pt idx="39">
                  <c:v>35.548333333333332</c:v>
                </c:pt>
                <c:pt idx="40">
                  <c:v>35.549999999999997</c:v>
                </c:pt>
                <c:pt idx="41">
                  <c:v>35.552</c:v>
                </c:pt>
                <c:pt idx="42">
                  <c:v>35.554000000000002</c:v>
                </c:pt>
                <c:pt idx="43">
                  <c:v>35.555999999999997</c:v>
                </c:pt>
                <c:pt idx="44">
                  <c:v>35.558</c:v>
                </c:pt>
                <c:pt idx="45">
                  <c:v>35.56</c:v>
                </c:pt>
                <c:pt idx="46">
                  <c:v>35.561999999999998</c:v>
                </c:pt>
                <c:pt idx="47">
                  <c:v>35.564</c:v>
                </c:pt>
                <c:pt idx="48">
                  <c:v>35.566000000000003</c:v>
                </c:pt>
                <c:pt idx="49">
                  <c:v>35.567999999999998</c:v>
                </c:pt>
                <c:pt idx="50">
                  <c:v>35.57</c:v>
                </c:pt>
                <c:pt idx="51">
                  <c:v>35.572000000000003</c:v>
                </c:pt>
                <c:pt idx="52">
                  <c:v>35.573999999999998</c:v>
                </c:pt>
                <c:pt idx="53">
                  <c:v>35.576000000000001</c:v>
                </c:pt>
                <c:pt idx="54">
                  <c:v>35.578000000000003</c:v>
                </c:pt>
                <c:pt idx="55">
                  <c:v>35.58</c:v>
                </c:pt>
                <c:pt idx="56">
                  <c:v>35.582000000000001</c:v>
                </c:pt>
                <c:pt idx="57">
                  <c:v>35.584000000000003</c:v>
                </c:pt>
                <c:pt idx="58">
                  <c:v>35.585999999999999</c:v>
                </c:pt>
                <c:pt idx="59">
                  <c:v>35.588000000000001</c:v>
                </c:pt>
                <c:pt idx="60">
                  <c:v>35.590000000000003</c:v>
                </c:pt>
                <c:pt idx="61">
                  <c:v>35.591500000000003</c:v>
                </c:pt>
                <c:pt idx="62">
                  <c:v>35.593000000000004</c:v>
                </c:pt>
                <c:pt idx="63">
                  <c:v>35.594499999999996</c:v>
                </c:pt>
                <c:pt idx="64">
                  <c:v>35.595999999999997</c:v>
                </c:pt>
                <c:pt idx="65">
                  <c:v>35.597499999999997</c:v>
                </c:pt>
                <c:pt idx="66">
                  <c:v>35.598999999999997</c:v>
                </c:pt>
                <c:pt idx="67">
                  <c:v>35.600499999999997</c:v>
                </c:pt>
                <c:pt idx="68">
                  <c:v>35.601999999999997</c:v>
                </c:pt>
                <c:pt idx="69">
                  <c:v>35.603499999999997</c:v>
                </c:pt>
                <c:pt idx="70">
                  <c:v>35.604999999999997</c:v>
                </c:pt>
                <c:pt idx="71">
                  <c:v>35.606499999999997</c:v>
                </c:pt>
                <c:pt idx="72">
                  <c:v>35.607999999999997</c:v>
                </c:pt>
                <c:pt idx="73">
                  <c:v>35.609499999999997</c:v>
                </c:pt>
                <c:pt idx="74">
                  <c:v>35.610999999999997</c:v>
                </c:pt>
                <c:pt idx="75">
                  <c:v>35.612499999999997</c:v>
                </c:pt>
                <c:pt idx="76">
                  <c:v>35.613999999999997</c:v>
                </c:pt>
                <c:pt idx="77">
                  <c:v>35.615499999999997</c:v>
                </c:pt>
                <c:pt idx="78">
                  <c:v>35.616999999999997</c:v>
                </c:pt>
                <c:pt idx="79">
                  <c:v>35.618499999999997</c:v>
                </c:pt>
                <c:pt idx="80">
                  <c:v>35.619999999999997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917888"/>
        <c:axId val="55869440"/>
      </c:scatterChart>
      <c:valAx>
        <c:axId val="55917888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5869440"/>
        <c:crosses val="autoZero"/>
        <c:crossBetween val="midCat"/>
      </c:valAx>
      <c:valAx>
        <c:axId val="5586944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5917888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'Cooler&amp;Wetter'!$J$18:$J$98</c:f>
              <c:numCache>
                <c:formatCode>0.0000</c:formatCode>
                <c:ptCount val="81"/>
                <c:pt idx="0">
                  <c:v>0</c:v>
                </c:pt>
                <c:pt idx="1">
                  <c:v>8.3333333333333328E-4</c:v>
                </c:pt>
                <c:pt idx="2">
                  <c:v>1.6666666666666666E-3</c:v>
                </c:pt>
                <c:pt idx="3">
                  <c:v>2.4999999999999996E-3</c:v>
                </c:pt>
                <c:pt idx="4">
                  <c:v>3.3333333333333331E-3</c:v>
                </c:pt>
                <c:pt idx="5">
                  <c:v>4.1666666666666666E-3</c:v>
                </c:pt>
                <c:pt idx="6">
                  <c:v>5.0000000000000001E-3</c:v>
                </c:pt>
                <c:pt idx="7">
                  <c:v>5.8333333333333336E-3</c:v>
                </c:pt>
                <c:pt idx="8">
                  <c:v>6.6666666666666671E-3</c:v>
                </c:pt>
                <c:pt idx="9">
                  <c:v>7.5000000000000006E-3</c:v>
                </c:pt>
                <c:pt idx="10">
                  <c:v>8.3333333333333332E-3</c:v>
                </c:pt>
                <c:pt idx="11">
                  <c:v>9.1666666666666667E-3</c:v>
                </c:pt>
                <c:pt idx="12">
                  <c:v>0.01</c:v>
                </c:pt>
                <c:pt idx="13">
                  <c:v>1.0833333333333334E-2</c:v>
                </c:pt>
                <c:pt idx="14">
                  <c:v>1.1666666666666667E-2</c:v>
                </c:pt>
                <c:pt idx="15">
                  <c:v>1.2500000000000001E-2</c:v>
                </c:pt>
                <c:pt idx="16">
                  <c:v>1.3333333333333334E-2</c:v>
                </c:pt>
                <c:pt idx="17">
                  <c:v>1.4166666666666668E-2</c:v>
                </c:pt>
                <c:pt idx="18">
                  <c:v>1.5000000000000001E-2</c:v>
                </c:pt>
                <c:pt idx="19">
                  <c:v>1.5833333333333335E-2</c:v>
                </c:pt>
                <c:pt idx="20">
                  <c:v>1.6666666666666666E-2</c:v>
                </c:pt>
                <c:pt idx="21">
                  <c:v>1.8333333333333333E-2</c:v>
                </c:pt>
                <c:pt idx="22">
                  <c:v>0.02</c:v>
                </c:pt>
                <c:pt idx="23">
                  <c:v>2.1666666666666667E-2</c:v>
                </c:pt>
                <c:pt idx="24">
                  <c:v>2.3333333333333334E-2</c:v>
                </c:pt>
                <c:pt idx="25">
                  <c:v>2.5000000000000001E-2</c:v>
                </c:pt>
                <c:pt idx="26">
                  <c:v>2.6666666666666668E-2</c:v>
                </c:pt>
                <c:pt idx="27">
                  <c:v>2.8333333333333335E-2</c:v>
                </c:pt>
                <c:pt idx="28">
                  <c:v>3.0000000000000002E-2</c:v>
                </c:pt>
                <c:pt idx="29">
                  <c:v>3.1666666666666669E-2</c:v>
                </c:pt>
                <c:pt idx="30">
                  <c:v>3.333333333333334E-2</c:v>
                </c:pt>
                <c:pt idx="31">
                  <c:v>3.5000000000000003E-2</c:v>
                </c:pt>
                <c:pt idx="32">
                  <c:v>3.6666666666666667E-2</c:v>
                </c:pt>
                <c:pt idx="33">
                  <c:v>3.833333333333333E-2</c:v>
                </c:pt>
                <c:pt idx="34">
                  <c:v>3.9999999999999994E-2</c:v>
                </c:pt>
                <c:pt idx="35">
                  <c:v>4.1666666666666657E-2</c:v>
                </c:pt>
                <c:pt idx="36">
                  <c:v>4.3333333333333321E-2</c:v>
                </c:pt>
                <c:pt idx="37">
                  <c:v>4.4999999999999984E-2</c:v>
                </c:pt>
                <c:pt idx="38">
                  <c:v>4.6666666666666648E-2</c:v>
                </c:pt>
                <c:pt idx="39">
                  <c:v>4.8333333333333311E-2</c:v>
                </c:pt>
                <c:pt idx="40">
                  <c:v>0.05</c:v>
                </c:pt>
                <c:pt idx="41">
                  <c:v>5.2500000000000005E-2</c:v>
                </c:pt>
                <c:pt idx="42">
                  <c:v>5.5000000000000007E-2</c:v>
                </c:pt>
                <c:pt idx="43">
                  <c:v>5.7500000000000009E-2</c:v>
                </c:pt>
                <c:pt idx="44">
                  <c:v>6.0000000000000012E-2</c:v>
                </c:pt>
                <c:pt idx="45">
                  <c:v>6.2500000000000014E-2</c:v>
                </c:pt>
                <c:pt idx="46">
                  <c:v>6.5000000000000016E-2</c:v>
                </c:pt>
                <c:pt idx="47">
                  <c:v>6.7500000000000018E-2</c:v>
                </c:pt>
                <c:pt idx="48">
                  <c:v>7.0000000000000021E-2</c:v>
                </c:pt>
                <c:pt idx="49">
                  <c:v>7.2500000000000023E-2</c:v>
                </c:pt>
                <c:pt idx="50">
                  <c:v>7.5000000000000025E-2</c:v>
                </c:pt>
                <c:pt idx="51">
                  <c:v>7.7500000000000027E-2</c:v>
                </c:pt>
                <c:pt idx="52">
                  <c:v>8.0000000000000029E-2</c:v>
                </c:pt>
                <c:pt idx="53">
                  <c:v>8.2500000000000032E-2</c:v>
                </c:pt>
                <c:pt idx="54">
                  <c:v>8.5000000000000034E-2</c:v>
                </c:pt>
                <c:pt idx="55">
                  <c:v>8.7500000000000036E-2</c:v>
                </c:pt>
                <c:pt idx="56">
                  <c:v>9.0000000000000038E-2</c:v>
                </c:pt>
                <c:pt idx="57">
                  <c:v>9.2500000000000041E-2</c:v>
                </c:pt>
                <c:pt idx="58">
                  <c:v>9.5000000000000043E-2</c:v>
                </c:pt>
                <c:pt idx="59">
                  <c:v>9.7500000000000045E-2</c:v>
                </c:pt>
                <c:pt idx="60">
                  <c:v>0.1</c:v>
                </c:pt>
                <c:pt idx="61">
                  <c:v>0.10350000000000001</c:v>
                </c:pt>
                <c:pt idx="62">
                  <c:v>0.10700000000000001</c:v>
                </c:pt>
                <c:pt idx="63">
                  <c:v>0.11050000000000001</c:v>
                </c:pt>
                <c:pt idx="64">
                  <c:v>0.11400000000000002</c:v>
                </c:pt>
                <c:pt idx="65">
                  <c:v>0.11750000000000002</c:v>
                </c:pt>
                <c:pt idx="66">
                  <c:v>0.12100000000000002</c:v>
                </c:pt>
                <c:pt idx="67">
                  <c:v>0.12450000000000003</c:v>
                </c:pt>
                <c:pt idx="68">
                  <c:v>0.12800000000000003</c:v>
                </c:pt>
                <c:pt idx="69">
                  <c:v>0.13150000000000003</c:v>
                </c:pt>
                <c:pt idx="70">
                  <c:v>0.13500000000000004</c:v>
                </c:pt>
                <c:pt idx="71">
                  <c:v>0.13850000000000004</c:v>
                </c:pt>
                <c:pt idx="72">
                  <c:v>0.14200000000000004</c:v>
                </c:pt>
                <c:pt idx="73">
                  <c:v>0.14550000000000005</c:v>
                </c:pt>
                <c:pt idx="74">
                  <c:v>0.14900000000000005</c:v>
                </c:pt>
                <c:pt idx="75">
                  <c:v>0.15250000000000005</c:v>
                </c:pt>
                <c:pt idx="76">
                  <c:v>0.15600000000000006</c:v>
                </c:pt>
                <c:pt idx="77">
                  <c:v>0.15950000000000006</c:v>
                </c:pt>
                <c:pt idx="78">
                  <c:v>0.16300000000000006</c:v>
                </c:pt>
                <c:pt idx="79">
                  <c:v>0.16650000000000006</c:v>
                </c:pt>
                <c:pt idx="80">
                  <c:v>0.17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'Cooler&amp;Wetter'!$K$18:$K$98</c:f>
              <c:numCache>
                <c:formatCode>0.0000</c:formatCode>
                <c:ptCount val="81"/>
                <c:pt idx="0">
                  <c:v>0</c:v>
                </c:pt>
                <c:pt idx="1">
                  <c:v>8.3333333333333328E-4</c:v>
                </c:pt>
                <c:pt idx="2">
                  <c:v>1.6666666666666666E-3</c:v>
                </c:pt>
                <c:pt idx="3">
                  <c:v>2.4999999999999996E-3</c:v>
                </c:pt>
                <c:pt idx="4">
                  <c:v>3.3333333333333331E-3</c:v>
                </c:pt>
                <c:pt idx="5">
                  <c:v>4.1666666666666666E-3</c:v>
                </c:pt>
                <c:pt idx="6">
                  <c:v>5.0000000000000001E-3</c:v>
                </c:pt>
                <c:pt idx="7">
                  <c:v>5.8333333333333336E-3</c:v>
                </c:pt>
                <c:pt idx="8">
                  <c:v>6.6666666666666671E-3</c:v>
                </c:pt>
                <c:pt idx="9">
                  <c:v>7.5000000000000006E-3</c:v>
                </c:pt>
                <c:pt idx="10">
                  <c:v>8.3333333333333332E-3</c:v>
                </c:pt>
                <c:pt idx="11">
                  <c:v>9.1666666666666667E-3</c:v>
                </c:pt>
                <c:pt idx="12">
                  <c:v>0.01</c:v>
                </c:pt>
                <c:pt idx="13">
                  <c:v>1.0833333333333334E-2</c:v>
                </c:pt>
                <c:pt idx="14">
                  <c:v>1.1666666666666667E-2</c:v>
                </c:pt>
                <c:pt idx="15">
                  <c:v>1.2500000000000001E-2</c:v>
                </c:pt>
                <c:pt idx="16">
                  <c:v>1.3333333333333334E-2</c:v>
                </c:pt>
                <c:pt idx="17">
                  <c:v>1.4166666666666668E-2</c:v>
                </c:pt>
                <c:pt idx="18">
                  <c:v>1.5000000000000001E-2</c:v>
                </c:pt>
                <c:pt idx="19">
                  <c:v>1.5833333333333335E-2</c:v>
                </c:pt>
                <c:pt idx="20">
                  <c:v>1.6666666666666666E-2</c:v>
                </c:pt>
                <c:pt idx="21">
                  <c:v>1.8333333333333333E-2</c:v>
                </c:pt>
                <c:pt idx="22">
                  <c:v>0.02</c:v>
                </c:pt>
                <c:pt idx="23">
                  <c:v>2.1666666666666667E-2</c:v>
                </c:pt>
                <c:pt idx="24">
                  <c:v>2.3333333333333334E-2</c:v>
                </c:pt>
                <c:pt idx="25">
                  <c:v>2.5000000000000001E-2</c:v>
                </c:pt>
                <c:pt idx="26">
                  <c:v>2.6666666666666668E-2</c:v>
                </c:pt>
                <c:pt idx="27">
                  <c:v>2.8333333333333335E-2</c:v>
                </c:pt>
                <c:pt idx="28">
                  <c:v>3.0000000000000002E-2</c:v>
                </c:pt>
                <c:pt idx="29">
                  <c:v>3.1666666666666669E-2</c:v>
                </c:pt>
                <c:pt idx="30">
                  <c:v>3.333333333333334E-2</c:v>
                </c:pt>
                <c:pt idx="31">
                  <c:v>3.5000000000000003E-2</c:v>
                </c:pt>
                <c:pt idx="32">
                  <c:v>3.6666666666666667E-2</c:v>
                </c:pt>
                <c:pt idx="33">
                  <c:v>3.833333333333333E-2</c:v>
                </c:pt>
                <c:pt idx="34">
                  <c:v>3.9999999999999994E-2</c:v>
                </c:pt>
                <c:pt idx="35">
                  <c:v>4.1666666666666657E-2</c:v>
                </c:pt>
                <c:pt idx="36">
                  <c:v>4.3333333333333321E-2</c:v>
                </c:pt>
                <c:pt idx="37">
                  <c:v>4.4999999999999984E-2</c:v>
                </c:pt>
                <c:pt idx="38">
                  <c:v>4.6666666666666648E-2</c:v>
                </c:pt>
                <c:pt idx="39">
                  <c:v>4.8333333333333311E-2</c:v>
                </c:pt>
                <c:pt idx="40">
                  <c:v>0.05</c:v>
                </c:pt>
                <c:pt idx="41">
                  <c:v>5.2000000000000005E-2</c:v>
                </c:pt>
                <c:pt idx="42">
                  <c:v>5.4000000000000006E-2</c:v>
                </c:pt>
                <c:pt idx="43">
                  <c:v>5.6000000000000008E-2</c:v>
                </c:pt>
                <c:pt idx="44">
                  <c:v>5.800000000000001E-2</c:v>
                </c:pt>
                <c:pt idx="45">
                  <c:v>6.0000000000000012E-2</c:v>
                </c:pt>
                <c:pt idx="46">
                  <c:v>6.2000000000000013E-2</c:v>
                </c:pt>
                <c:pt idx="47">
                  <c:v>6.4000000000000015E-2</c:v>
                </c:pt>
                <c:pt idx="48">
                  <c:v>6.6000000000000017E-2</c:v>
                </c:pt>
                <c:pt idx="49">
                  <c:v>6.8000000000000019E-2</c:v>
                </c:pt>
                <c:pt idx="50">
                  <c:v>7.0000000000000021E-2</c:v>
                </c:pt>
                <c:pt idx="51">
                  <c:v>7.2000000000000022E-2</c:v>
                </c:pt>
                <c:pt idx="52">
                  <c:v>7.4000000000000024E-2</c:v>
                </c:pt>
                <c:pt idx="53">
                  <c:v>7.6000000000000026E-2</c:v>
                </c:pt>
                <c:pt idx="54">
                  <c:v>7.8000000000000028E-2</c:v>
                </c:pt>
                <c:pt idx="55">
                  <c:v>8.0000000000000029E-2</c:v>
                </c:pt>
                <c:pt idx="56">
                  <c:v>8.2000000000000031E-2</c:v>
                </c:pt>
                <c:pt idx="57">
                  <c:v>8.4000000000000033E-2</c:v>
                </c:pt>
                <c:pt idx="58">
                  <c:v>8.6000000000000035E-2</c:v>
                </c:pt>
                <c:pt idx="59">
                  <c:v>8.8000000000000037E-2</c:v>
                </c:pt>
                <c:pt idx="60">
                  <c:v>0.09</c:v>
                </c:pt>
                <c:pt idx="61">
                  <c:v>9.1499999999999998E-2</c:v>
                </c:pt>
                <c:pt idx="62">
                  <c:v>9.2999999999999999E-2</c:v>
                </c:pt>
                <c:pt idx="63">
                  <c:v>9.4500000000000001E-2</c:v>
                </c:pt>
                <c:pt idx="64">
                  <c:v>9.6000000000000002E-2</c:v>
                </c:pt>
                <c:pt idx="65">
                  <c:v>9.7500000000000003E-2</c:v>
                </c:pt>
                <c:pt idx="66">
                  <c:v>9.9000000000000005E-2</c:v>
                </c:pt>
                <c:pt idx="67">
                  <c:v>0.10050000000000001</c:v>
                </c:pt>
                <c:pt idx="68">
                  <c:v>0.10200000000000001</c:v>
                </c:pt>
                <c:pt idx="69">
                  <c:v>0.10350000000000001</c:v>
                </c:pt>
                <c:pt idx="70">
                  <c:v>0.10500000000000001</c:v>
                </c:pt>
                <c:pt idx="71">
                  <c:v>0.10650000000000001</c:v>
                </c:pt>
                <c:pt idx="72">
                  <c:v>0.10800000000000001</c:v>
                </c:pt>
                <c:pt idx="73">
                  <c:v>0.10950000000000001</c:v>
                </c:pt>
                <c:pt idx="74">
                  <c:v>0.11100000000000002</c:v>
                </c:pt>
                <c:pt idx="75">
                  <c:v>0.11250000000000002</c:v>
                </c:pt>
                <c:pt idx="76">
                  <c:v>0.11400000000000002</c:v>
                </c:pt>
                <c:pt idx="77">
                  <c:v>0.11550000000000002</c:v>
                </c:pt>
                <c:pt idx="78">
                  <c:v>0.11700000000000002</c:v>
                </c:pt>
                <c:pt idx="79">
                  <c:v>0.11850000000000002</c:v>
                </c:pt>
                <c:pt idx="80">
                  <c:v>0.12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71744"/>
        <c:axId val="55872320"/>
      </c:scatterChart>
      <c:valAx>
        <c:axId val="5587174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5872320"/>
        <c:crosses val="autoZero"/>
        <c:crossBetween val="midCat"/>
      </c:valAx>
      <c:valAx>
        <c:axId val="55872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58717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'Cooler&amp;Wetter'!$L$5:$L$9</c:f>
              <c:numCache>
                <c:formatCode>0.00</c:formatCode>
                <c:ptCount val="5"/>
                <c:pt idx="0">
                  <c:v>0</c:v>
                </c:pt>
                <c:pt idx="1">
                  <c:v>0.31666666666666665</c:v>
                </c:pt>
                <c:pt idx="2">
                  <c:v>0.95</c:v>
                </c:pt>
                <c:pt idx="3">
                  <c:v>1.98</c:v>
                </c:pt>
                <c:pt idx="4">
                  <c:v>3.18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'Cooler&amp;Wetter'!$M$5:$M$9</c:f>
              <c:numCache>
                <c:formatCode>0.00</c:formatCode>
                <c:ptCount val="5"/>
                <c:pt idx="0">
                  <c:v>0</c:v>
                </c:pt>
                <c:pt idx="1">
                  <c:v>0.32666666666666666</c:v>
                </c:pt>
                <c:pt idx="2">
                  <c:v>0.98</c:v>
                </c:pt>
                <c:pt idx="3">
                  <c:v>1.67</c:v>
                </c:pt>
                <c:pt idx="4">
                  <c:v>2.33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75200"/>
        <c:axId val="55875776"/>
      </c:scatterChart>
      <c:valAx>
        <c:axId val="55875200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5875776"/>
        <c:crosses val="autoZero"/>
        <c:crossBetween val="midCat"/>
      </c:valAx>
      <c:valAx>
        <c:axId val="558757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587520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'Cooler&amp;Wetter'!$AC$17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'Cooler&amp;Wetter'!$AC$18:$AC$98</c:f>
              <c:numCache>
                <c:formatCode>0.00</c:formatCode>
                <c:ptCount val="81"/>
                <c:pt idx="0">
                  <c:v>21.5</c:v>
                </c:pt>
                <c:pt idx="1">
                  <c:v>21.515833333333333</c:v>
                </c:pt>
                <c:pt idx="2">
                  <c:v>21.531666666666666</c:v>
                </c:pt>
                <c:pt idx="3">
                  <c:v>21.547499999999999</c:v>
                </c:pt>
                <c:pt idx="4">
                  <c:v>21.563333333333333</c:v>
                </c:pt>
                <c:pt idx="5">
                  <c:v>21.579166666666666</c:v>
                </c:pt>
                <c:pt idx="6">
                  <c:v>21.594999999999999</c:v>
                </c:pt>
                <c:pt idx="7">
                  <c:v>21.610833333333332</c:v>
                </c:pt>
                <c:pt idx="8">
                  <c:v>21.626666666666665</c:v>
                </c:pt>
                <c:pt idx="9">
                  <c:v>21.642499999999998</c:v>
                </c:pt>
                <c:pt idx="10">
                  <c:v>21.658333333333335</c:v>
                </c:pt>
                <c:pt idx="11">
                  <c:v>21.674166666666668</c:v>
                </c:pt>
                <c:pt idx="12">
                  <c:v>21.69</c:v>
                </c:pt>
                <c:pt idx="13">
                  <c:v>21.705833333333334</c:v>
                </c:pt>
                <c:pt idx="14">
                  <c:v>21.721666666666668</c:v>
                </c:pt>
                <c:pt idx="15">
                  <c:v>21.737500000000001</c:v>
                </c:pt>
                <c:pt idx="16">
                  <c:v>21.753333333333334</c:v>
                </c:pt>
                <c:pt idx="17">
                  <c:v>21.769166666666667</c:v>
                </c:pt>
                <c:pt idx="18">
                  <c:v>21.785</c:v>
                </c:pt>
                <c:pt idx="19">
                  <c:v>21.800833333333333</c:v>
                </c:pt>
                <c:pt idx="20">
                  <c:v>21.816666666666666</c:v>
                </c:pt>
                <c:pt idx="21">
                  <c:v>21.848333333333333</c:v>
                </c:pt>
                <c:pt idx="22">
                  <c:v>21.88</c:v>
                </c:pt>
                <c:pt idx="23">
                  <c:v>21.911666666666665</c:v>
                </c:pt>
                <c:pt idx="24">
                  <c:v>21.943333333333335</c:v>
                </c:pt>
                <c:pt idx="25">
                  <c:v>21.975000000000001</c:v>
                </c:pt>
                <c:pt idx="26">
                  <c:v>22.006666666666668</c:v>
                </c:pt>
                <c:pt idx="27">
                  <c:v>22.038333333333334</c:v>
                </c:pt>
                <c:pt idx="28">
                  <c:v>22.07</c:v>
                </c:pt>
                <c:pt idx="29">
                  <c:v>22.101666666666667</c:v>
                </c:pt>
                <c:pt idx="30">
                  <c:v>22.133333333333333</c:v>
                </c:pt>
                <c:pt idx="31">
                  <c:v>22.164999999999999</c:v>
                </c:pt>
                <c:pt idx="32">
                  <c:v>22.196666666666665</c:v>
                </c:pt>
                <c:pt idx="33">
                  <c:v>22.228333333333332</c:v>
                </c:pt>
                <c:pt idx="34">
                  <c:v>22.259999999999998</c:v>
                </c:pt>
                <c:pt idx="35">
                  <c:v>22.291666666666668</c:v>
                </c:pt>
                <c:pt idx="36">
                  <c:v>22.323333333333334</c:v>
                </c:pt>
                <c:pt idx="37">
                  <c:v>22.355</c:v>
                </c:pt>
                <c:pt idx="38">
                  <c:v>22.386666666666667</c:v>
                </c:pt>
                <c:pt idx="39">
                  <c:v>22.418333333333333</c:v>
                </c:pt>
                <c:pt idx="40">
                  <c:v>22.45</c:v>
                </c:pt>
                <c:pt idx="41">
                  <c:v>22.5015</c:v>
                </c:pt>
                <c:pt idx="42">
                  <c:v>22.553000000000001</c:v>
                </c:pt>
                <c:pt idx="43">
                  <c:v>22.604500000000002</c:v>
                </c:pt>
                <c:pt idx="44">
                  <c:v>22.655999999999999</c:v>
                </c:pt>
                <c:pt idx="45">
                  <c:v>22.7075</c:v>
                </c:pt>
                <c:pt idx="46">
                  <c:v>22.759</c:v>
                </c:pt>
                <c:pt idx="47">
                  <c:v>22.810500000000001</c:v>
                </c:pt>
                <c:pt idx="48">
                  <c:v>22.862000000000002</c:v>
                </c:pt>
                <c:pt idx="49">
                  <c:v>22.913499999999999</c:v>
                </c:pt>
                <c:pt idx="50">
                  <c:v>22.965</c:v>
                </c:pt>
                <c:pt idx="51">
                  <c:v>23.016500000000001</c:v>
                </c:pt>
                <c:pt idx="52">
                  <c:v>23.068000000000001</c:v>
                </c:pt>
                <c:pt idx="53">
                  <c:v>23.119500000000002</c:v>
                </c:pt>
                <c:pt idx="54">
                  <c:v>23.171000000000003</c:v>
                </c:pt>
                <c:pt idx="55">
                  <c:v>23.2225</c:v>
                </c:pt>
                <c:pt idx="56">
                  <c:v>23.274000000000001</c:v>
                </c:pt>
                <c:pt idx="57">
                  <c:v>23.325500000000002</c:v>
                </c:pt>
                <c:pt idx="58">
                  <c:v>23.377000000000002</c:v>
                </c:pt>
                <c:pt idx="59">
                  <c:v>23.428500000000003</c:v>
                </c:pt>
                <c:pt idx="60">
                  <c:v>23.48</c:v>
                </c:pt>
                <c:pt idx="61">
                  <c:v>23.54</c:v>
                </c:pt>
                <c:pt idx="62">
                  <c:v>23.6</c:v>
                </c:pt>
                <c:pt idx="63">
                  <c:v>23.66</c:v>
                </c:pt>
                <c:pt idx="64">
                  <c:v>23.72</c:v>
                </c:pt>
                <c:pt idx="65">
                  <c:v>23.78</c:v>
                </c:pt>
                <c:pt idx="66">
                  <c:v>23.84</c:v>
                </c:pt>
                <c:pt idx="67">
                  <c:v>23.9</c:v>
                </c:pt>
                <c:pt idx="68">
                  <c:v>23.96</c:v>
                </c:pt>
                <c:pt idx="69">
                  <c:v>24.02</c:v>
                </c:pt>
                <c:pt idx="70">
                  <c:v>24.080000000000002</c:v>
                </c:pt>
                <c:pt idx="71">
                  <c:v>24.14</c:v>
                </c:pt>
                <c:pt idx="72">
                  <c:v>24.2</c:v>
                </c:pt>
                <c:pt idx="73">
                  <c:v>24.26</c:v>
                </c:pt>
                <c:pt idx="74">
                  <c:v>24.32</c:v>
                </c:pt>
                <c:pt idx="75">
                  <c:v>24.380000000000003</c:v>
                </c:pt>
                <c:pt idx="76">
                  <c:v>24.44</c:v>
                </c:pt>
                <c:pt idx="77">
                  <c:v>24.5</c:v>
                </c:pt>
                <c:pt idx="78">
                  <c:v>24.560000000000002</c:v>
                </c:pt>
                <c:pt idx="79">
                  <c:v>24.62</c:v>
                </c:pt>
                <c:pt idx="80">
                  <c:v>24.68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'Cooler&amp;Wetter'!$AD$17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'Cooler&amp;Wetter'!$AD$18:$AD$98</c:f>
              <c:numCache>
                <c:formatCode>0.00</c:formatCode>
                <c:ptCount val="81"/>
                <c:pt idx="0">
                  <c:v>21.5</c:v>
                </c:pt>
                <c:pt idx="1">
                  <c:v>21.516333333333332</c:v>
                </c:pt>
                <c:pt idx="2">
                  <c:v>21.532666666666668</c:v>
                </c:pt>
                <c:pt idx="3">
                  <c:v>21.548999999999999</c:v>
                </c:pt>
                <c:pt idx="4">
                  <c:v>21.565333333333335</c:v>
                </c:pt>
                <c:pt idx="5">
                  <c:v>21.581666666666667</c:v>
                </c:pt>
                <c:pt idx="6">
                  <c:v>21.597999999999999</c:v>
                </c:pt>
                <c:pt idx="7">
                  <c:v>21.614333333333335</c:v>
                </c:pt>
                <c:pt idx="8">
                  <c:v>21.630666666666666</c:v>
                </c:pt>
                <c:pt idx="9">
                  <c:v>21.646999999999998</c:v>
                </c:pt>
                <c:pt idx="10">
                  <c:v>21.663333333333334</c:v>
                </c:pt>
                <c:pt idx="11">
                  <c:v>21.679666666666666</c:v>
                </c:pt>
                <c:pt idx="12">
                  <c:v>21.696000000000002</c:v>
                </c:pt>
                <c:pt idx="13">
                  <c:v>21.712333333333333</c:v>
                </c:pt>
                <c:pt idx="14">
                  <c:v>21.728666666666665</c:v>
                </c:pt>
                <c:pt idx="15">
                  <c:v>21.745000000000001</c:v>
                </c:pt>
                <c:pt idx="16">
                  <c:v>21.761333333333333</c:v>
                </c:pt>
                <c:pt idx="17">
                  <c:v>21.777666666666665</c:v>
                </c:pt>
                <c:pt idx="18">
                  <c:v>21.794</c:v>
                </c:pt>
                <c:pt idx="19">
                  <c:v>21.810333333333332</c:v>
                </c:pt>
                <c:pt idx="20">
                  <c:v>21.826666666666668</c:v>
                </c:pt>
                <c:pt idx="21">
                  <c:v>21.859333333333332</c:v>
                </c:pt>
                <c:pt idx="22">
                  <c:v>21.891999999999999</c:v>
                </c:pt>
                <c:pt idx="23">
                  <c:v>21.924666666666667</c:v>
                </c:pt>
                <c:pt idx="24">
                  <c:v>21.957333333333334</c:v>
                </c:pt>
                <c:pt idx="25">
                  <c:v>21.99</c:v>
                </c:pt>
                <c:pt idx="26">
                  <c:v>22.022666666666666</c:v>
                </c:pt>
                <c:pt idx="27">
                  <c:v>22.055333333333333</c:v>
                </c:pt>
                <c:pt idx="28">
                  <c:v>22.088000000000001</c:v>
                </c:pt>
                <c:pt idx="29">
                  <c:v>22.120666666666665</c:v>
                </c:pt>
                <c:pt idx="30">
                  <c:v>22.153333333333332</c:v>
                </c:pt>
                <c:pt idx="31">
                  <c:v>22.186</c:v>
                </c:pt>
                <c:pt idx="32">
                  <c:v>22.218666666666667</c:v>
                </c:pt>
                <c:pt idx="33">
                  <c:v>22.251333333333331</c:v>
                </c:pt>
                <c:pt idx="34">
                  <c:v>22.283999999999999</c:v>
                </c:pt>
                <c:pt idx="35">
                  <c:v>22.316666666666666</c:v>
                </c:pt>
                <c:pt idx="36">
                  <c:v>22.349333333333334</c:v>
                </c:pt>
                <c:pt idx="37">
                  <c:v>22.381999999999998</c:v>
                </c:pt>
                <c:pt idx="38">
                  <c:v>22.414666666666665</c:v>
                </c:pt>
                <c:pt idx="39">
                  <c:v>22.447333333333333</c:v>
                </c:pt>
                <c:pt idx="40">
                  <c:v>22.48</c:v>
                </c:pt>
                <c:pt idx="41">
                  <c:v>22.514499999999998</c:v>
                </c:pt>
                <c:pt idx="42">
                  <c:v>22.548999999999999</c:v>
                </c:pt>
                <c:pt idx="43">
                  <c:v>22.583500000000001</c:v>
                </c:pt>
                <c:pt idx="44">
                  <c:v>22.617999999999999</c:v>
                </c:pt>
                <c:pt idx="45">
                  <c:v>22.6525</c:v>
                </c:pt>
                <c:pt idx="46">
                  <c:v>22.687000000000001</c:v>
                </c:pt>
                <c:pt idx="47">
                  <c:v>22.721499999999999</c:v>
                </c:pt>
                <c:pt idx="48">
                  <c:v>22.756</c:v>
                </c:pt>
                <c:pt idx="49">
                  <c:v>22.790500000000002</c:v>
                </c:pt>
                <c:pt idx="50">
                  <c:v>22.824999999999999</c:v>
                </c:pt>
                <c:pt idx="51">
                  <c:v>22.859500000000001</c:v>
                </c:pt>
                <c:pt idx="52">
                  <c:v>22.893999999999998</c:v>
                </c:pt>
                <c:pt idx="53">
                  <c:v>22.9285</c:v>
                </c:pt>
                <c:pt idx="54">
                  <c:v>22.963000000000001</c:v>
                </c:pt>
                <c:pt idx="55">
                  <c:v>22.997499999999999</c:v>
                </c:pt>
                <c:pt idx="56">
                  <c:v>23.032</c:v>
                </c:pt>
                <c:pt idx="57">
                  <c:v>23.066499999999998</c:v>
                </c:pt>
                <c:pt idx="58">
                  <c:v>23.100999999999999</c:v>
                </c:pt>
                <c:pt idx="59">
                  <c:v>23.1355</c:v>
                </c:pt>
                <c:pt idx="60">
                  <c:v>23.17</c:v>
                </c:pt>
                <c:pt idx="61">
                  <c:v>23.202999999999999</c:v>
                </c:pt>
                <c:pt idx="62">
                  <c:v>23.236000000000001</c:v>
                </c:pt>
                <c:pt idx="63">
                  <c:v>23.268999999999998</c:v>
                </c:pt>
                <c:pt idx="64">
                  <c:v>23.302</c:v>
                </c:pt>
                <c:pt idx="65">
                  <c:v>23.335000000000001</c:v>
                </c:pt>
                <c:pt idx="66">
                  <c:v>23.367999999999999</c:v>
                </c:pt>
                <c:pt idx="67">
                  <c:v>23.401</c:v>
                </c:pt>
                <c:pt idx="68">
                  <c:v>23.433999999999997</c:v>
                </c:pt>
                <c:pt idx="69">
                  <c:v>23.466999999999999</c:v>
                </c:pt>
                <c:pt idx="70">
                  <c:v>23.5</c:v>
                </c:pt>
                <c:pt idx="71">
                  <c:v>23.532999999999998</c:v>
                </c:pt>
                <c:pt idx="72">
                  <c:v>23.565999999999999</c:v>
                </c:pt>
                <c:pt idx="73">
                  <c:v>23.599</c:v>
                </c:pt>
                <c:pt idx="74">
                  <c:v>23.631999999999998</c:v>
                </c:pt>
                <c:pt idx="75">
                  <c:v>23.664999999999999</c:v>
                </c:pt>
                <c:pt idx="76">
                  <c:v>23.698</c:v>
                </c:pt>
                <c:pt idx="77">
                  <c:v>23.730999999999998</c:v>
                </c:pt>
                <c:pt idx="78">
                  <c:v>23.763999999999999</c:v>
                </c:pt>
                <c:pt idx="79">
                  <c:v>23.796999999999997</c:v>
                </c:pt>
                <c:pt idx="80">
                  <c:v>23.83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46848"/>
        <c:axId val="56247424"/>
      </c:scatterChart>
      <c:valAx>
        <c:axId val="56246848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6247424"/>
        <c:crosses val="autoZero"/>
        <c:crossBetween val="midCat"/>
      </c:valAx>
      <c:valAx>
        <c:axId val="5624742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6246848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'Cooler&amp;Wetter'!$L$18:$L$98</c:f>
              <c:numCache>
                <c:formatCode>0.0000</c:formatCode>
                <c:ptCount val="81"/>
                <c:pt idx="0">
                  <c:v>0</c:v>
                </c:pt>
                <c:pt idx="1">
                  <c:v>1.5833333333333331E-2</c:v>
                </c:pt>
                <c:pt idx="2">
                  <c:v>3.1666666666666662E-2</c:v>
                </c:pt>
                <c:pt idx="3">
                  <c:v>4.7499999999999994E-2</c:v>
                </c:pt>
                <c:pt idx="4">
                  <c:v>6.3333333333333325E-2</c:v>
                </c:pt>
                <c:pt idx="5">
                  <c:v>7.9166666666666663E-2</c:v>
                </c:pt>
                <c:pt idx="6">
                  <c:v>9.5000000000000001E-2</c:v>
                </c:pt>
                <c:pt idx="7">
                  <c:v>0.11083333333333334</c:v>
                </c:pt>
                <c:pt idx="8">
                  <c:v>0.12666666666666668</c:v>
                </c:pt>
                <c:pt idx="9">
                  <c:v>0.14250000000000002</c:v>
                </c:pt>
                <c:pt idx="10">
                  <c:v>0.15833333333333335</c:v>
                </c:pt>
                <c:pt idx="11">
                  <c:v>0.17416666666666669</c:v>
                </c:pt>
                <c:pt idx="12">
                  <c:v>0.19000000000000003</c:v>
                </c:pt>
                <c:pt idx="13">
                  <c:v>0.20583333333333337</c:v>
                </c:pt>
                <c:pt idx="14">
                  <c:v>0.22166666666666671</c:v>
                </c:pt>
                <c:pt idx="15">
                  <c:v>0.23750000000000004</c:v>
                </c:pt>
                <c:pt idx="16">
                  <c:v>0.25333333333333335</c:v>
                </c:pt>
                <c:pt idx="17">
                  <c:v>0.26916666666666667</c:v>
                </c:pt>
                <c:pt idx="18">
                  <c:v>0.28499999999999998</c:v>
                </c:pt>
                <c:pt idx="19">
                  <c:v>0.30083333333333329</c:v>
                </c:pt>
                <c:pt idx="20">
                  <c:v>0.31666666666666665</c:v>
                </c:pt>
                <c:pt idx="21">
                  <c:v>0.34833333333333333</c:v>
                </c:pt>
                <c:pt idx="22">
                  <c:v>0.38</c:v>
                </c:pt>
                <c:pt idx="23">
                  <c:v>0.41166666666666668</c:v>
                </c:pt>
                <c:pt idx="24">
                  <c:v>0.44333333333333336</c:v>
                </c:pt>
                <c:pt idx="25">
                  <c:v>0.47500000000000003</c:v>
                </c:pt>
                <c:pt idx="26">
                  <c:v>0.50666666666666671</c:v>
                </c:pt>
                <c:pt idx="27">
                  <c:v>0.53833333333333333</c:v>
                </c:pt>
                <c:pt idx="28">
                  <c:v>0.56999999999999995</c:v>
                </c:pt>
                <c:pt idx="29">
                  <c:v>0.60166666666666657</c:v>
                </c:pt>
                <c:pt idx="30">
                  <c:v>0.63333333333333319</c:v>
                </c:pt>
                <c:pt idx="31">
                  <c:v>0.66499999999999981</c:v>
                </c:pt>
                <c:pt idx="32">
                  <c:v>0.69666666666666643</c:v>
                </c:pt>
                <c:pt idx="33">
                  <c:v>0.72833333333333306</c:v>
                </c:pt>
                <c:pt idx="34">
                  <c:v>0.75999999999999968</c:v>
                </c:pt>
                <c:pt idx="35">
                  <c:v>0.7916666666666663</c:v>
                </c:pt>
                <c:pt idx="36">
                  <c:v>0.82333333333333292</c:v>
                </c:pt>
                <c:pt idx="37">
                  <c:v>0.85499999999999954</c:v>
                </c:pt>
                <c:pt idx="38">
                  <c:v>0.88666666666666616</c:v>
                </c:pt>
                <c:pt idx="39">
                  <c:v>0.91833333333333278</c:v>
                </c:pt>
                <c:pt idx="40">
                  <c:v>0.95</c:v>
                </c:pt>
                <c:pt idx="41">
                  <c:v>1.0015000000000001</c:v>
                </c:pt>
                <c:pt idx="42">
                  <c:v>1.0530000000000002</c:v>
                </c:pt>
                <c:pt idx="43">
                  <c:v>1.1045000000000003</c:v>
                </c:pt>
                <c:pt idx="44">
                  <c:v>1.1560000000000004</c:v>
                </c:pt>
                <c:pt idx="45">
                  <c:v>1.2075000000000005</c:v>
                </c:pt>
                <c:pt idx="46">
                  <c:v>1.2590000000000006</c:v>
                </c:pt>
                <c:pt idx="47">
                  <c:v>1.3105000000000007</c:v>
                </c:pt>
                <c:pt idx="48">
                  <c:v>1.3620000000000008</c:v>
                </c:pt>
                <c:pt idx="49">
                  <c:v>1.4135000000000009</c:v>
                </c:pt>
                <c:pt idx="50">
                  <c:v>1.465000000000001</c:v>
                </c:pt>
                <c:pt idx="51">
                  <c:v>1.5165000000000011</c:v>
                </c:pt>
                <c:pt idx="52">
                  <c:v>1.5680000000000012</c:v>
                </c:pt>
                <c:pt idx="53">
                  <c:v>1.6195000000000013</c:v>
                </c:pt>
                <c:pt idx="54">
                  <c:v>1.6710000000000014</c:v>
                </c:pt>
                <c:pt idx="55">
                  <c:v>1.7225000000000015</c:v>
                </c:pt>
                <c:pt idx="56">
                  <c:v>1.7740000000000016</c:v>
                </c:pt>
                <c:pt idx="57">
                  <c:v>1.8255000000000017</c:v>
                </c:pt>
                <c:pt idx="58">
                  <c:v>1.8770000000000018</c:v>
                </c:pt>
                <c:pt idx="59">
                  <c:v>1.9285000000000019</c:v>
                </c:pt>
                <c:pt idx="60">
                  <c:v>1.98</c:v>
                </c:pt>
                <c:pt idx="61">
                  <c:v>2.04</c:v>
                </c:pt>
                <c:pt idx="62">
                  <c:v>2.1</c:v>
                </c:pt>
                <c:pt idx="63">
                  <c:v>2.16</c:v>
                </c:pt>
                <c:pt idx="64">
                  <c:v>2.2200000000000002</c:v>
                </c:pt>
                <c:pt idx="65">
                  <c:v>2.2800000000000002</c:v>
                </c:pt>
                <c:pt idx="66">
                  <c:v>2.3400000000000003</c:v>
                </c:pt>
                <c:pt idx="67">
                  <c:v>2.4000000000000004</c:v>
                </c:pt>
                <c:pt idx="68">
                  <c:v>2.4600000000000004</c:v>
                </c:pt>
                <c:pt idx="69">
                  <c:v>2.5200000000000005</c:v>
                </c:pt>
                <c:pt idx="70">
                  <c:v>2.5800000000000005</c:v>
                </c:pt>
                <c:pt idx="71">
                  <c:v>2.6400000000000006</c:v>
                </c:pt>
                <c:pt idx="72">
                  <c:v>2.7000000000000006</c:v>
                </c:pt>
                <c:pt idx="73">
                  <c:v>2.7600000000000007</c:v>
                </c:pt>
                <c:pt idx="74">
                  <c:v>2.8200000000000007</c:v>
                </c:pt>
                <c:pt idx="75">
                  <c:v>2.8800000000000008</c:v>
                </c:pt>
                <c:pt idx="76">
                  <c:v>2.9400000000000008</c:v>
                </c:pt>
                <c:pt idx="77">
                  <c:v>3.0000000000000009</c:v>
                </c:pt>
                <c:pt idx="78">
                  <c:v>3.0600000000000009</c:v>
                </c:pt>
                <c:pt idx="79">
                  <c:v>3.120000000000001</c:v>
                </c:pt>
                <c:pt idx="80">
                  <c:v>3.18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'Cooler&amp;Wetter'!$M$18:$M$98</c:f>
              <c:numCache>
                <c:formatCode>0.0000</c:formatCode>
                <c:ptCount val="81"/>
                <c:pt idx="0">
                  <c:v>0</c:v>
                </c:pt>
                <c:pt idx="1">
                  <c:v>1.6333333333333332E-2</c:v>
                </c:pt>
                <c:pt idx="2">
                  <c:v>3.2666666666666663E-2</c:v>
                </c:pt>
                <c:pt idx="3">
                  <c:v>4.8999999999999995E-2</c:v>
                </c:pt>
                <c:pt idx="4">
                  <c:v>6.5333333333333327E-2</c:v>
                </c:pt>
                <c:pt idx="5">
                  <c:v>8.1666666666666665E-2</c:v>
                </c:pt>
                <c:pt idx="6">
                  <c:v>9.8000000000000004E-2</c:v>
                </c:pt>
                <c:pt idx="7">
                  <c:v>0.11433333333333334</c:v>
                </c:pt>
                <c:pt idx="8">
                  <c:v>0.13066666666666668</c:v>
                </c:pt>
                <c:pt idx="9">
                  <c:v>0.14700000000000002</c:v>
                </c:pt>
                <c:pt idx="10">
                  <c:v>0.16333333333333336</c:v>
                </c:pt>
                <c:pt idx="11">
                  <c:v>0.1796666666666667</c:v>
                </c:pt>
                <c:pt idx="12">
                  <c:v>0.19600000000000004</c:v>
                </c:pt>
                <c:pt idx="13">
                  <c:v>0.21233333333333337</c:v>
                </c:pt>
                <c:pt idx="14">
                  <c:v>0.22866666666666671</c:v>
                </c:pt>
                <c:pt idx="15">
                  <c:v>0.24500000000000005</c:v>
                </c:pt>
                <c:pt idx="16">
                  <c:v>0.26133333333333336</c:v>
                </c:pt>
                <c:pt idx="17">
                  <c:v>0.27766666666666667</c:v>
                </c:pt>
                <c:pt idx="18">
                  <c:v>0.29399999999999998</c:v>
                </c:pt>
                <c:pt idx="19">
                  <c:v>0.31033333333333329</c:v>
                </c:pt>
                <c:pt idx="20">
                  <c:v>0.32666666666666666</c:v>
                </c:pt>
                <c:pt idx="21">
                  <c:v>0.35933333333333334</c:v>
                </c:pt>
                <c:pt idx="22">
                  <c:v>0.39200000000000002</c:v>
                </c:pt>
                <c:pt idx="23">
                  <c:v>0.42466666666666669</c:v>
                </c:pt>
                <c:pt idx="24">
                  <c:v>0.45733333333333337</c:v>
                </c:pt>
                <c:pt idx="25">
                  <c:v>0.49000000000000005</c:v>
                </c:pt>
                <c:pt idx="26">
                  <c:v>0.52266666666666672</c:v>
                </c:pt>
                <c:pt idx="27">
                  <c:v>0.55533333333333335</c:v>
                </c:pt>
                <c:pt idx="28">
                  <c:v>0.58799999999999997</c:v>
                </c:pt>
                <c:pt idx="29">
                  <c:v>0.62066666666666659</c:v>
                </c:pt>
                <c:pt idx="30">
                  <c:v>0.65333333333333321</c:v>
                </c:pt>
                <c:pt idx="31">
                  <c:v>0.68599999999999983</c:v>
                </c:pt>
                <c:pt idx="32">
                  <c:v>0.71866666666666645</c:v>
                </c:pt>
                <c:pt idx="33">
                  <c:v>0.75133333333333308</c:v>
                </c:pt>
                <c:pt idx="34">
                  <c:v>0.7839999999999997</c:v>
                </c:pt>
                <c:pt idx="35">
                  <c:v>0.81666666666666632</c:v>
                </c:pt>
                <c:pt idx="36">
                  <c:v>0.84933333333333294</c:v>
                </c:pt>
                <c:pt idx="37">
                  <c:v>0.88199999999999956</c:v>
                </c:pt>
                <c:pt idx="38">
                  <c:v>0.91466666666666618</c:v>
                </c:pt>
                <c:pt idx="39">
                  <c:v>0.94733333333333281</c:v>
                </c:pt>
                <c:pt idx="40">
                  <c:v>0.98</c:v>
                </c:pt>
                <c:pt idx="41">
                  <c:v>1.0145</c:v>
                </c:pt>
                <c:pt idx="42">
                  <c:v>1.0489999999999999</c:v>
                </c:pt>
                <c:pt idx="43">
                  <c:v>1.0834999999999999</c:v>
                </c:pt>
                <c:pt idx="44">
                  <c:v>1.1179999999999999</c:v>
                </c:pt>
                <c:pt idx="45">
                  <c:v>1.1524999999999999</c:v>
                </c:pt>
                <c:pt idx="46">
                  <c:v>1.1869999999999998</c:v>
                </c:pt>
                <c:pt idx="47">
                  <c:v>1.2214999999999998</c:v>
                </c:pt>
                <c:pt idx="48">
                  <c:v>1.2559999999999998</c:v>
                </c:pt>
                <c:pt idx="49">
                  <c:v>1.2904999999999998</c:v>
                </c:pt>
                <c:pt idx="50">
                  <c:v>1.3249999999999997</c:v>
                </c:pt>
                <c:pt idx="51">
                  <c:v>1.3594999999999997</c:v>
                </c:pt>
                <c:pt idx="52">
                  <c:v>1.3939999999999997</c:v>
                </c:pt>
                <c:pt idx="53">
                  <c:v>1.4284999999999997</c:v>
                </c:pt>
                <c:pt idx="54">
                  <c:v>1.4629999999999996</c:v>
                </c:pt>
                <c:pt idx="55">
                  <c:v>1.4974999999999996</c:v>
                </c:pt>
                <c:pt idx="56">
                  <c:v>1.5319999999999996</c:v>
                </c:pt>
                <c:pt idx="57">
                  <c:v>1.5664999999999996</c:v>
                </c:pt>
                <c:pt idx="58">
                  <c:v>1.6009999999999995</c:v>
                </c:pt>
                <c:pt idx="59">
                  <c:v>1.6354999999999995</c:v>
                </c:pt>
                <c:pt idx="60">
                  <c:v>1.67</c:v>
                </c:pt>
                <c:pt idx="61">
                  <c:v>1.7029999999999998</c:v>
                </c:pt>
                <c:pt idx="62">
                  <c:v>1.7359999999999998</c:v>
                </c:pt>
                <c:pt idx="63">
                  <c:v>1.7689999999999997</c:v>
                </c:pt>
                <c:pt idx="64">
                  <c:v>1.8019999999999996</c:v>
                </c:pt>
                <c:pt idx="65">
                  <c:v>1.8349999999999995</c:v>
                </c:pt>
                <c:pt idx="66">
                  <c:v>1.8679999999999994</c:v>
                </c:pt>
                <c:pt idx="67">
                  <c:v>1.9009999999999994</c:v>
                </c:pt>
                <c:pt idx="68">
                  <c:v>1.9339999999999993</c:v>
                </c:pt>
                <c:pt idx="69">
                  <c:v>1.9669999999999992</c:v>
                </c:pt>
                <c:pt idx="70">
                  <c:v>1.9999999999999991</c:v>
                </c:pt>
                <c:pt idx="71">
                  <c:v>2.032999999999999</c:v>
                </c:pt>
                <c:pt idx="72">
                  <c:v>2.0659999999999989</c:v>
                </c:pt>
                <c:pt idx="73">
                  <c:v>2.0989999999999989</c:v>
                </c:pt>
                <c:pt idx="74">
                  <c:v>2.1319999999999988</c:v>
                </c:pt>
                <c:pt idx="75">
                  <c:v>2.1649999999999987</c:v>
                </c:pt>
                <c:pt idx="76">
                  <c:v>2.1979999999999986</c:v>
                </c:pt>
                <c:pt idx="77">
                  <c:v>2.2309999999999985</c:v>
                </c:pt>
                <c:pt idx="78">
                  <c:v>2.2639999999999985</c:v>
                </c:pt>
                <c:pt idx="79">
                  <c:v>2.2969999999999984</c:v>
                </c:pt>
                <c:pt idx="80">
                  <c:v>2.33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49152"/>
        <c:axId val="56249728"/>
      </c:scatterChart>
      <c:valAx>
        <c:axId val="5624915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6249728"/>
        <c:crosses val="autoZero"/>
        <c:crossBetween val="midCat"/>
      </c:valAx>
      <c:valAx>
        <c:axId val="56249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624915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'Cooler&amp;Wetter'!$N$5:$N$9</c:f>
              <c:numCache>
                <c:formatCode>0.00</c:formatCode>
                <c:ptCount val="5"/>
                <c:pt idx="0">
                  <c:v>0</c:v>
                </c:pt>
                <c:pt idx="1">
                  <c:v>6.6666666666666671E-3</c:v>
                </c:pt>
                <c:pt idx="2">
                  <c:v>0.02</c:v>
                </c:pt>
                <c:pt idx="3">
                  <c:v>0.04</c:v>
                </c:pt>
                <c:pt idx="4">
                  <c:v>7.0000000000000007E-2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'Cooler&amp;Wetter'!$O$5:$O$9</c:f>
              <c:numCache>
                <c:formatCode>0.00</c:formatCode>
                <c:ptCount val="5"/>
                <c:pt idx="0">
                  <c:v>0</c:v>
                </c:pt>
                <c:pt idx="1">
                  <c:v>6.6666666666666671E-3</c:v>
                </c:pt>
                <c:pt idx="2">
                  <c:v>0.02</c:v>
                </c:pt>
                <c:pt idx="3">
                  <c:v>0.04</c:v>
                </c:pt>
                <c:pt idx="4">
                  <c:v>0.05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52032"/>
        <c:axId val="56252608"/>
      </c:scatterChart>
      <c:valAx>
        <c:axId val="5625203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6252608"/>
        <c:crosses val="autoZero"/>
        <c:crossBetween val="midCat"/>
      </c:valAx>
      <c:valAx>
        <c:axId val="562526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625203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'Cooler&amp;Wetter'!$AE$17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'Cooler&amp;Wetter'!$AE$18:$AE$98</c:f>
              <c:numCache>
                <c:formatCode>0.00</c:formatCode>
                <c:ptCount val="81"/>
                <c:pt idx="0">
                  <c:v>35.5</c:v>
                </c:pt>
                <c:pt idx="1">
                  <c:v>35.50033333333333</c:v>
                </c:pt>
                <c:pt idx="2">
                  <c:v>35.500666666666667</c:v>
                </c:pt>
                <c:pt idx="3">
                  <c:v>35.500999999999998</c:v>
                </c:pt>
                <c:pt idx="4">
                  <c:v>35.501333333333335</c:v>
                </c:pt>
                <c:pt idx="5">
                  <c:v>35.501666666666665</c:v>
                </c:pt>
                <c:pt idx="6">
                  <c:v>35.502000000000002</c:v>
                </c:pt>
                <c:pt idx="7">
                  <c:v>35.502333333333333</c:v>
                </c:pt>
                <c:pt idx="8">
                  <c:v>35.50266666666667</c:v>
                </c:pt>
                <c:pt idx="9">
                  <c:v>35.503</c:v>
                </c:pt>
                <c:pt idx="10">
                  <c:v>35.50333333333333</c:v>
                </c:pt>
                <c:pt idx="11">
                  <c:v>35.503666666666668</c:v>
                </c:pt>
                <c:pt idx="12">
                  <c:v>35.503999999999998</c:v>
                </c:pt>
                <c:pt idx="13">
                  <c:v>35.504333333333335</c:v>
                </c:pt>
                <c:pt idx="14">
                  <c:v>35.504666666666665</c:v>
                </c:pt>
                <c:pt idx="15">
                  <c:v>35.505000000000003</c:v>
                </c:pt>
                <c:pt idx="16">
                  <c:v>35.505333333333333</c:v>
                </c:pt>
                <c:pt idx="17">
                  <c:v>35.50566666666667</c:v>
                </c:pt>
                <c:pt idx="18">
                  <c:v>35.506</c:v>
                </c:pt>
                <c:pt idx="19">
                  <c:v>35.50633333333333</c:v>
                </c:pt>
                <c:pt idx="20">
                  <c:v>35.506666666666668</c:v>
                </c:pt>
                <c:pt idx="21">
                  <c:v>35.507333333333335</c:v>
                </c:pt>
                <c:pt idx="22">
                  <c:v>35.508000000000003</c:v>
                </c:pt>
                <c:pt idx="23">
                  <c:v>35.50866666666667</c:v>
                </c:pt>
                <c:pt idx="24">
                  <c:v>35.509333333333331</c:v>
                </c:pt>
                <c:pt idx="25">
                  <c:v>35.51</c:v>
                </c:pt>
                <c:pt idx="26">
                  <c:v>35.510666666666665</c:v>
                </c:pt>
                <c:pt idx="27">
                  <c:v>35.511333333333333</c:v>
                </c:pt>
                <c:pt idx="28">
                  <c:v>35.512</c:v>
                </c:pt>
                <c:pt idx="29">
                  <c:v>35.512666666666668</c:v>
                </c:pt>
                <c:pt idx="30">
                  <c:v>35.513333333333335</c:v>
                </c:pt>
                <c:pt idx="31">
                  <c:v>35.514000000000003</c:v>
                </c:pt>
                <c:pt idx="32">
                  <c:v>35.514666666666663</c:v>
                </c:pt>
                <c:pt idx="33">
                  <c:v>35.515333333333331</c:v>
                </c:pt>
                <c:pt idx="34">
                  <c:v>35.515999999999998</c:v>
                </c:pt>
                <c:pt idx="35">
                  <c:v>35.516666666666666</c:v>
                </c:pt>
                <c:pt idx="36">
                  <c:v>35.517333333333333</c:v>
                </c:pt>
                <c:pt idx="37">
                  <c:v>35.518000000000001</c:v>
                </c:pt>
                <c:pt idx="38">
                  <c:v>35.518666666666668</c:v>
                </c:pt>
                <c:pt idx="39">
                  <c:v>35.519333333333336</c:v>
                </c:pt>
                <c:pt idx="40">
                  <c:v>35.520000000000003</c:v>
                </c:pt>
                <c:pt idx="41">
                  <c:v>35.521000000000001</c:v>
                </c:pt>
                <c:pt idx="42">
                  <c:v>35.521999999999998</c:v>
                </c:pt>
                <c:pt idx="43">
                  <c:v>35.523000000000003</c:v>
                </c:pt>
                <c:pt idx="44">
                  <c:v>35.524000000000001</c:v>
                </c:pt>
                <c:pt idx="45">
                  <c:v>35.524999999999999</c:v>
                </c:pt>
                <c:pt idx="46">
                  <c:v>35.526000000000003</c:v>
                </c:pt>
                <c:pt idx="47">
                  <c:v>35.527000000000001</c:v>
                </c:pt>
                <c:pt idx="48">
                  <c:v>35.527999999999999</c:v>
                </c:pt>
                <c:pt idx="49">
                  <c:v>35.529000000000003</c:v>
                </c:pt>
                <c:pt idx="50">
                  <c:v>35.53</c:v>
                </c:pt>
                <c:pt idx="51">
                  <c:v>35.530999999999999</c:v>
                </c:pt>
                <c:pt idx="52">
                  <c:v>35.531999999999996</c:v>
                </c:pt>
                <c:pt idx="53">
                  <c:v>35.533000000000001</c:v>
                </c:pt>
                <c:pt idx="54">
                  <c:v>35.533999999999999</c:v>
                </c:pt>
                <c:pt idx="55">
                  <c:v>35.534999999999997</c:v>
                </c:pt>
                <c:pt idx="56">
                  <c:v>35.536000000000001</c:v>
                </c:pt>
                <c:pt idx="57">
                  <c:v>35.536999999999999</c:v>
                </c:pt>
                <c:pt idx="58">
                  <c:v>35.537999999999997</c:v>
                </c:pt>
                <c:pt idx="59">
                  <c:v>35.539000000000001</c:v>
                </c:pt>
                <c:pt idx="60">
                  <c:v>35.54</c:v>
                </c:pt>
                <c:pt idx="61">
                  <c:v>35.541499999999999</c:v>
                </c:pt>
                <c:pt idx="62">
                  <c:v>35.542999999999999</c:v>
                </c:pt>
                <c:pt idx="63">
                  <c:v>35.544499999999999</c:v>
                </c:pt>
                <c:pt idx="64">
                  <c:v>35.545999999999999</c:v>
                </c:pt>
                <c:pt idx="65">
                  <c:v>35.547499999999999</c:v>
                </c:pt>
                <c:pt idx="66">
                  <c:v>35.548999999999999</c:v>
                </c:pt>
                <c:pt idx="67">
                  <c:v>35.5505</c:v>
                </c:pt>
                <c:pt idx="68">
                  <c:v>35.552</c:v>
                </c:pt>
                <c:pt idx="69">
                  <c:v>35.5535</c:v>
                </c:pt>
                <c:pt idx="70">
                  <c:v>35.555</c:v>
                </c:pt>
                <c:pt idx="71">
                  <c:v>35.5565</c:v>
                </c:pt>
                <c:pt idx="72">
                  <c:v>35.558</c:v>
                </c:pt>
                <c:pt idx="73">
                  <c:v>35.5595</c:v>
                </c:pt>
                <c:pt idx="74">
                  <c:v>35.561</c:v>
                </c:pt>
                <c:pt idx="75">
                  <c:v>35.5625</c:v>
                </c:pt>
                <c:pt idx="76">
                  <c:v>35.564</c:v>
                </c:pt>
                <c:pt idx="77">
                  <c:v>35.5655</c:v>
                </c:pt>
                <c:pt idx="78">
                  <c:v>35.567</c:v>
                </c:pt>
                <c:pt idx="79">
                  <c:v>35.5685</c:v>
                </c:pt>
                <c:pt idx="80">
                  <c:v>35.57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'Cooler&amp;Wetter'!$AF$17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'Cooler&amp;Wetter'!$AF$18:$AF$98</c:f>
              <c:numCache>
                <c:formatCode>0.00</c:formatCode>
                <c:ptCount val="81"/>
                <c:pt idx="0">
                  <c:v>35.5</c:v>
                </c:pt>
                <c:pt idx="1">
                  <c:v>35.50033333333333</c:v>
                </c:pt>
                <c:pt idx="2">
                  <c:v>35.500666666666667</c:v>
                </c:pt>
                <c:pt idx="3">
                  <c:v>35.500999999999998</c:v>
                </c:pt>
                <c:pt idx="4">
                  <c:v>35.501333333333335</c:v>
                </c:pt>
                <c:pt idx="5">
                  <c:v>35.501666666666665</c:v>
                </c:pt>
                <c:pt idx="6">
                  <c:v>35.502000000000002</c:v>
                </c:pt>
                <c:pt idx="7">
                  <c:v>35.502333333333333</c:v>
                </c:pt>
                <c:pt idx="8">
                  <c:v>35.50266666666667</c:v>
                </c:pt>
                <c:pt idx="9">
                  <c:v>35.503</c:v>
                </c:pt>
                <c:pt idx="10">
                  <c:v>35.50333333333333</c:v>
                </c:pt>
                <c:pt idx="11">
                  <c:v>35.503666666666668</c:v>
                </c:pt>
                <c:pt idx="12">
                  <c:v>35.503999999999998</c:v>
                </c:pt>
                <c:pt idx="13">
                  <c:v>35.504333333333335</c:v>
                </c:pt>
                <c:pt idx="14">
                  <c:v>35.504666666666665</c:v>
                </c:pt>
                <c:pt idx="15">
                  <c:v>35.505000000000003</c:v>
                </c:pt>
                <c:pt idx="16">
                  <c:v>35.505333333333333</c:v>
                </c:pt>
                <c:pt idx="17">
                  <c:v>35.50566666666667</c:v>
                </c:pt>
                <c:pt idx="18">
                  <c:v>35.506</c:v>
                </c:pt>
                <c:pt idx="19">
                  <c:v>35.50633333333333</c:v>
                </c:pt>
                <c:pt idx="20">
                  <c:v>35.506666666666668</c:v>
                </c:pt>
                <c:pt idx="21">
                  <c:v>35.507333333333335</c:v>
                </c:pt>
                <c:pt idx="22">
                  <c:v>35.508000000000003</c:v>
                </c:pt>
                <c:pt idx="23">
                  <c:v>35.50866666666667</c:v>
                </c:pt>
                <c:pt idx="24">
                  <c:v>35.509333333333331</c:v>
                </c:pt>
                <c:pt idx="25">
                  <c:v>35.51</c:v>
                </c:pt>
                <c:pt idx="26">
                  <c:v>35.510666666666665</c:v>
                </c:pt>
                <c:pt idx="27">
                  <c:v>35.511333333333333</c:v>
                </c:pt>
                <c:pt idx="28">
                  <c:v>35.512</c:v>
                </c:pt>
                <c:pt idx="29">
                  <c:v>35.512666666666668</c:v>
                </c:pt>
                <c:pt idx="30">
                  <c:v>35.513333333333335</c:v>
                </c:pt>
                <c:pt idx="31">
                  <c:v>35.514000000000003</c:v>
                </c:pt>
                <c:pt idx="32">
                  <c:v>35.514666666666663</c:v>
                </c:pt>
                <c:pt idx="33">
                  <c:v>35.515333333333331</c:v>
                </c:pt>
                <c:pt idx="34">
                  <c:v>35.515999999999998</c:v>
                </c:pt>
                <c:pt idx="35">
                  <c:v>35.516666666666666</c:v>
                </c:pt>
                <c:pt idx="36">
                  <c:v>35.517333333333333</c:v>
                </c:pt>
                <c:pt idx="37">
                  <c:v>35.518000000000001</c:v>
                </c:pt>
                <c:pt idx="38">
                  <c:v>35.518666666666668</c:v>
                </c:pt>
                <c:pt idx="39">
                  <c:v>35.519333333333336</c:v>
                </c:pt>
                <c:pt idx="40">
                  <c:v>35.520000000000003</c:v>
                </c:pt>
                <c:pt idx="41">
                  <c:v>35.521000000000001</c:v>
                </c:pt>
                <c:pt idx="42">
                  <c:v>35.521999999999998</c:v>
                </c:pt>
                <c:pt idx="43">
                  <c:v>35.523000000000003</c:v>
                </c:pt>
                <c:pt idx="44">
                  <c:v>35.524000000000001</c:v>
                </c:pt>
                <c:pt idx="45">
                  <c:v>35.524999999999999</c:v>
                </c:pt>
                <c:pt idx="46">
                  <c:v>35.526000000000003</c:v>
                </c:pt>
                <c:pt idx="47">
                  <c:v>35.527000000000001</c:v>
                </c:pt>
                <c:pt idx="48">
                  <c:v>35.527999999999999</c:v>
                </c:pt>
                <c:pt idx="49">
                  <c:v>35.529000000000003</c:v>
                </c:pt>
                <c:pt idx="50">
                  <c:v>35.53</c:v>
                </c:pt>
                <c:pt idx="51">
                  <c:v>35.530999999999999</c:v>
                </c:pt>
                <c:pt idx="52">
                  <c:v>35.531999999999996</c:v>
                </c:pt>
                <c:pt idx="53">
                  <c:v>35.533000000000001</c:v>
                </c:pt>
                <c:pt idx="54">
                  <c:v>35.533999999999999</c:v>
                </c:pt>
                <c:pt idx="55">
                  <c:v>35.534999999999997</c:v>
                </c:pt>
                <c:pt idx="56">
                  <c:v>35.536000000000001</c:v>
                </c:pt>
                <c:pt idx="57">
                  <c:v>35.536999999999999</c:v>
                </c:pt>
                <c:pt idx="58">
                  <c:v>35.537999999999997</c:v>
                </c:pt>
                <c:pt idx="59">
                  <c:v>35.539000000000001</c:v>
                </c:pt>
                <c:pt idx="60">
                  <c:v>35.54</c:v>
                </c:pt>
                <c:pt idx="61">
                  <c:v>35.540500000000002</c:v>
                </c:pt>
                <c:pt idx="62">
                  <c:v>35.540999999999997</c:v>
                </c:pt>
                <c:pt idx="63">
                  <c:v>35.541499999999999</c:v>
                </c:pt>
                <c:pt idx="64">
                  <c:v>35.542000000000002</c:v>
                </c:pt>
                <c:pt idx="65">
                  <c:v>35.542499999999997</c:v>
                </c:pt>
                <c:pt idx="66">
                  <c:v>35.542999999999999</c:v>
                </c:pt>
                <c:pt idx="67">
                  <c:v>35.543500000000002</c:v>
                </c:pt>
                <c:pt idx="68">
                  <c:v>35.543999999999997</c:v>
                </c:pt>
                <c:pt idx="69">
                  <c:v>35.544499999999999</c:v>
                </c:pt>
                <c:pt idx="70">
                  <c:v>35.545000000000002</c:v>
                </c:pt>
                <c:pt idx="71">
                  <c:v>35.545499999999997</c:v>
                </c:pt>
                <c:pt idx="72">
                  <c:v>35.545999999999999</c:v>
                </c:pt>
                <c:pt idx="73">
                  <c:v>35.546500000000002</c:v>
                </c:pt>
                <c:pt idx="74">
                  <c:v>35.546999999999997</c:v>
                </c:pt>
                <c:pt idx="75">
                  <c:v>35.547499999999999</c:v>
                </c:pt>
                <c:pt idx="76">
                  <c:v>35.548000000000002</c:v>
                </c:pt>
                <c:pt idx="77">
                  <c:v>35.548499999999997</c:v>
                </c:pt>
                <c:pt idx="78">
                  <c:v>35.548999999999999</c:v>
                </c:pt>
                <c:pt idx="79">
                  <c:v>35.549500000000002</c:v>
                </c:pt>
                <c:pt idx="80">
                  <c:v>35.549999999999997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386112"/>
        <c:axId val="56386688"/>
      </c:scatterChart>
      <c:valAx>
        <c:axId val="56386112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6386688"/>
        <c:crosses val="autoZero"/>
        <c:crossBetween val="midCat"/>
      </c:valAx>
      <c:valAx>
        <c:axId val="5638668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6386112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'Cooler&amp;Wetter'!$N$18:$N$98</c:f>
              <c:numCache>
                <c:formatCode>0.0000</c:formatCode>
                <c:ptCount val="81"/>
                <c:pt idx="0">
                  <c:v>0</c:v>
                </c:pt>
                <c:pt idx="1">
                  <c:v>3.3333333333333338E-4</c:v>
                </c:pt>
                <c:pt idx="2">
                  <c:v>6.6666666666666675E-4</c:v>
                </c:pt>
                <c:pt idx="3">
                  <c:v>1E-3</c:v>
                </c:pt>
                <c:pt idx="4">
                  <c:v>1.3333333333333335E-3</c:v>
                </c:pt>
                <c:pt idx="5">
                  <c:v>1.666666666666667E-3</c:v>
                </c:pt>
                <c:pt idx="6">
                  <c:v>2.0000000000000005E-3</c:v>
                </c:pt>
                <c:pt idx="7">
                  <c:v>2.333333333333334E-3</c:v>
                </c:pt>
                <c:pt idx="8">
                  <c:v>2.6666666666666674E-3</c:v>
                </c:pt>
                <c:pt idx="9">
                  <c:v>3.0000000000000009E-3</c:v>
                </c:pt>
                <c:pt idx="10">
                  <c:v>3.3333333333333344E-3</c:v>
                </c:pt>
                <c:pt idx="11">
                  <c:v>3.6666666666666679E-3</c:v>
                </c:pt>
                <c:pt idx="12">
                  <c:v>4.000000000000001E-3</c:v>
                </c:pt>
                <c:pt idx="13">
                  <c:v>4.333333333333334E-3</c:v>
                </c:pt>
                <c:pt idx="14">
                  <c:v>4.6666666666666671E-3</c:v>
                </c:pt>
                <c:pt idx="15">
                  <c:v>5.0000000000000001E-3</c:v>
                </c:pt>
                <c:pt idx="16">
                  <c:v>5.3333333333333332E-3</c:v>
                </c:pt>
                <c:pt idx="17">
                  <c:v>5.6666666666666662E-3</c:v>
                </c:pt>
                <c:pt idx="18">
                  <c:v>5.9999999999999993E-3</c:v>
                </c:pt>
                <c:pt idx="19">
                  <c:v>6.3333333333333323E-3</c:v>
                </c:pt>
                <c:pt idx="20">
                  <c:v>6.6666666666666671E-3</c:v>
                </c:pt>
                <c:pt idx="21">
                  <c:v>7.3333333333333341E-3</c:v>
                </c:pt>
                <c:pt idx="22">
                  <c:v>8.0000000000000002E-3</c:v>
                </c:pt>
                <c:pt idx="23">
                  <c:v>8.6666666666666663E-3</c:v>
                </c:pt>
                <c:pt idx="24">
                  <c:v>9.3333333333333324E-3</c:v>
                </c:pt>
                <c:pt idx="25">
                  <c:v>9.9999999999999985E-3</c:v>
                </c:pt>
                <c:pt idx="26">
                  <c:v>1.0666666666666665E-2</c:v>
                </c:pt>
                <c:pt idx="27">
                  <c:v>1.1333333333333331E-2</c:v>
                </c:pt>
                <c:pt idx="28">
                  <c:v>1.1999999999999997E-2</c:v>
                </c:pt>
                <c:pt idx="29">
                  <c:v>1.2666666666666663E-2</c:v>
                </c:pt>
                <c:pt idx="30">
                  <c:v>1.3333333333333329E-2</c:v>
                </c:pt>
                <c:pt idx="31">
                  <c:v>1.3999999999999995E-2</c:v>
                </c:pt>
                <c:pt idx="32">
                  <c:v>1.4666666666666661E-2</c:v>
                </c:pt>
                <c:pt idx="33">
                  <c:v>1.5333333333333327E-2</c:v>
                </c:pt>
                <c:pt idx="34">
                  <c:v>1.5999999999999993E-2</c:v>
                </c:pt>
                <c:pt idx="35">
                  <c:v>1.6666666666666659E-2</c:v>
                </c:pt>
                <c:pt idx="36">
                  <c:v>1.7333333333333326E-2</c:v>
                </c:pt>
                <c:pt idx="37">
                  <c:v>1.7999999999999992E-2</c:v>
                </c:pt>
                <c:pt idx="38">
                  <c:v>1.8666666666666658E-2</c:v>
                </c:pt>
                <c:pt idx="39">
                  <c:v>1.9333333333333324E-2</c:v>
                </c:pt>
                <c:pt idx="40">
                  <c:v>0.02</c:v>
                </c:pt>
                <c:pt idx="41">
                  <c:v>2.1000000000000001E-2</c:v>
                </c:pt>
                <c:pt idx="42">
                  <c:v>2.2000000000000002E-2</c:v>
                </c:pt>
                <c:pt idx="43">
                  <c:v>2.3000000000000003E-2</c:v>
                </c:pt>
                <c:pt idx="44">
                  <c:v>2.4000000000000004E-2</c:v>
                </c:pt>
                <c:pt idx="45">
                  <c:v>2.5000000000000005E-2</c:v>
                </c:pt>
                <c:pt idx="46">
                  <c:v>2.6000000000000006E-2</c:v>
                </c:pt>
                <c:pt idx="47">
                  <c:v>2.7000000000000007E-2</c:v>
                </c:pt>
                <c:pt idx="48">
                  <c:v>2.8000000000000008E-2</c:v>
                </c:pt>
                <c:pt idx="49">
                  <c:v>2.9000000000000008E-2</c:v>
                </c:pt>
                <c:pt idx="50">
                  <c:v>3.0000000000000009E-2</c:v>
                </c:pt>
                <c:pt idx="51">
                  <c:v>3.100000000000001E-2</c:v>
                </c:pt>
                <c:pt idx="52">
                  <c:v>3.2000000000000008E-2</c:v>
                </c:pt>
                <c:pt idx="53">
                  <c:v>3.3000000000000008E-2</c:v>
                </c:pt>
                <c:pt idx="54">
                  <c:v>3.4000000000000009E-2</c:v>
                </c:pt>
                <c:pt idx="55">
                  <c:v>3.500000000000001E-2</c:v>
                </c:pt>
                <c:pt idx="56">
                  <c:v>3.6000000000000011E-2</c:v>
                </c:pt>
                <c:pt idx="57">
                  <c:v>3.7000000000000012E-2</c:v>
                </c:pt>
                <c:pt idx="58">
                  <c:v>3.8000000000000013E-2</c:v>
                </c:pt>
                <c:pt idx="59">
                  <c:v>3.9000000000000014E-2</c:v>
                </c:pt>
                <c:pt idx="60">
                  <c:v>0.04</c:v>
                </c:pt>
                <c:pt idx="61">
                  <c:v>4.1500000000000002E-2</c:v>
                </c:pt>
                <c:pt idx="62">
                  <c:v>4.3000000000000003E-2</c:v>
                </c:pt>
                <c:pt idx="63">
                  <c:v>4.4500000000000005E-2</c:v>
                </c:pt>
                <c:pt idx="64">
                  <c:v>4.6000000000000006E-2</c:v>
                </c:pt>
                <c:pt idx="65">
                  <c:v>4.7500000000000007E-2</c:v>
                </c:pt>
                <c:pt idx="66">
                  <c:v>4.9000000000000009E-2</c:v>
                </c:pt>
                <c:pt idx="67">
                  <c:v>5.050000000000001E-2</c:v>
                </c:pt>
                <c:pt idx="68">
                  <c:v>5.2000000000000011E-2</c:v>
                </c:pt>
                <c:pt idx="69">
                  <c:v>5.3500000000000013E-2</c:v>
                </c:pt>
                <c:pt idx="70">
                  <c:v>5.5000000000000014E-2</c:v>
                </c:pt>
                <c:pt idx="71">
                  <c:v>5.6500000000000015E-2</c:v>
                </c:pt>
                <c:pt idx="72">
                  <c:v>5.8000000000000017E-2</c:v>
                </c:pt>
                <c:pt idx="73">
                  <c:v>5.9500000000000018E-2</c:v>
                </c:pt>
                <c:pt idx="74">
                  <c:v>6.1000000000000019E-2</c:v>
                </c:pt>
                <c:pt idx="75">
                  <c:v>6.2500000000000014E-2</c:v>
                </c:pt>
                <c:pt idx="76">
                  <c:v>6.4000000000000015E-2</c:v>
                </c:pt>
                <c:pt idx="77">
                  <c:v>6.5500000000000017E-2</c:v>
                </c:pt>
                <c:pt idx="78">
                  <c:v>6.7000000000000018E-2</c:v>
                </c:pt>
                <c:pt idx="79">
                  <c:v>6.8500000000000019E-2</c:v>
                </c:pt>
                <c:pt idx="80">
                  <c:v>7.0000000000000007E-2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'Cooler&amp;Wetter'!$O$18:$O$98</c:f>
              <c:numCache>
                <c:formatCode>0.0000</c:formatCode>
                <c:ptCount val="81"/>
                <c:pt idx="0">
                  <c:v>0</c:v>
                </c:pt>
                <c:pt idx="1">
                  <c:v>3.3333333333333338E-4</c:v>
                </c:pt>
                <c:pt idx="2">
                  <c:v>6.6666666666666675E-4</c:v>
                </c:pt>
                <c:pt idx="3">
                  <c:v>1E-3</c:v>
                </c:pt>
                <c:pt idx="4">
                  <c:v>1.3333333333333335E-3</c:v>
                </c:pt>
                <c:pt idx="5">
                  <c:v>1.666666666666667E-3</c:v>
                </c:pt>
                <c:pt idx="6">
                  <c:v>2.0000000000000005E-3</c:v>
                </c:pt>
                <c:pt idx="7">
                  <c:v>2.333333333333334E-3</c:v>
                </c:pt>
                <c:pt idx="8">
                  <c:v>2.6666666666666674E-3</c:v>
                </c:pt>
                <c:pt idx="9">
                  <c:v>3.0000000000000009E-3</c:v>
                </c:pt>
                <c:pt idx="10">
                  <c:v>3.3333333333333344E-3</c:v>
                </c:pt>
                <c:pt idx="11">
                  <c:v>3.6666666666666679E-3</c:v>
                </c:pt>
                <c:pt idx="12">
                  <c:v>4.000000000000001E-3</c:v>
                </c:pt>
                <c:pt idx="13">
                  <c:v>4.333333333333334E-3</c:v>
                </c:pt>
                <c:pt idx="14">
                  <c:v>4.6666666666666671E-3</c:v>
                </c:pt>
                <c:pt idx="15">
                  <c:v>5.0000000000000001E-3</c:v>
                </c:pt>
                <c:pt idx="16">
                  <c:v>5.3333333333333332E-3</c:v>
                </c:pt>
                <c:pt idx="17">
                  <c:v>5.6666666666666662E-3</c:v>
                </c:pt>
                <c:pt idx="18">
                  <c:v>5.9999999999999993E-3</c:v>
                </c:pt>
                <c:pt idx="19">
                  <c:v>6.3333333333333323E-3</c:v>
                </c:pt>
                <c:pt idx="20">
                  <c:v>6.6666666666666671E-3</c:v>
                </c:pt>
                <c:pt idx="21">
                  <c:v>7.3333333333333341E-3</c:v>
                </c:pt>
                <c:pt idx="22">
                  <c:v>8.0000000000000002E-3</c:v>
                </c:pt>
                <c:pt idx="23">
                  <c:v>8.6666666666666663E-3</c:v>
                </c:pt>
                <c:pt idx="24">
                  <c:v>9.3333333333333324E-3</c:v>
                </c:pt>
                <c:pt idx="25">
                  <c:v>9.9999999999999985E-3</c:v>
                </c:pt>
                <c:pt idx="26">
                  <c:v>1.0666666666666665E-2</c:v>
                </c:pt>
                <c:pt idx="27">
                  <c:v>1.1333333333333331E-2</c:v>
                </c:pt>
                <c:pt idx="28">
                  <c:v>1.1999999999999997E-2</c:v>
                </c:pt>
                <c:pt idx="29">
                  <c:v>1.2666666666666663E-2</c:v>
                </c:pt>
                <c:pt idx="30">
                  <c:v>1.3333333333333329E-2</c:v>
                </c:pt>
                <c:pt idx="31">
                  <c:v>1.3999999999999995E-2</c:v>
                </c:pt>
                <c:pt idx="32">
                  <c:v>1.4666666666666661E-2</c:v>
                </c:pt>
                <c:pt idx="33">
                  <c:v>1.5333333333333327E-2</c:v>
                </c:pt>
                <c:pt idx="34">
                  <c:v>1.5999999999999993E-2</c:v>
                </c:pt>
                <c:pt idx="35">
                  <c:v>1.6666666666666659E-2</c:v>
                </c:pt>
                <c:pt idx="36">
                  <c:v>1.7333333333333326E-2</c:v>
                </c:pt>
                <c:pt idx="37">
                  <c:v>1.7999999999999992E-2</c:v>
                </c:pt>
                <c:pt idx="38">
                  <c:v>1.8666666666666658E-2</c:v>
                </c:pt>
                <c:pt idx="39">
                  <c:v>1.9333333333333324E-2</c:v>
                </c:pt>
                <c:pt idx="40">
                  <c:v>0.02</c:v>
                </c:pt>
                <c:pt idx="41">
                  <c:v>2.1000000000000001E-2</c:v>
                </c:pt>
                <c:pt idx="42">
                  <c:v>2.2000000000000002E-2</c:v>
                </c:pt>
                <c:pt idx="43">
                  <c:v>2.3000000000000003E-2</c:v>
                </c:pt>
                <c:pt idx="44">
                  <c:v>2.4000000000000004E-2</c:v>
                </c:pt>
                <c:pt idx="45">
                  <c:v>2.5000000000000005E-2</c:v>
                </c:pt>
                <c:pt idx="46">
                  <c:v>2.6000000000000006E-2</c:v>
                </c:pt>
                <c:pt idx="47">
                  <c:v>2.7000000000000007E-2</c:v>
                </c:pt>
                <c:pt idx="48">
                  <c:v>2.8000000000000008E-2</c:v>
                </c:pt>
                <c:pt idx="49">
                  <c:v>2.9000000000000008E-2</c:v>
                </c:pt>
                <c:pt idx="50">
                  <c:v>3.0000000000000009E-2</c:v>
                </c:pt>
                <c:pt idx="51">
                  <c:v>3.100000000000001E-2</c:v>
                </c:pt>
                <c:pt idx="52">
                  <c:v>3.2000000000000008E-2</c:v>
                </c:pt>
                <c:pt idx="53">
                  <c:v>3.3000000000000008E-2</c:v>
                </c:pt>
                <c:pt idx="54">
                  <c:v>3.4000000000000009E-2</c:v>
                </c:pt>
                <c:pt idx="55">
                  <c:v>3.500000000000001E-2</c:v>
                </c:pt>
                <c:pt idx="56">
                  <c:v>3.6000000000000011E-2</c:v>
                </c:pt>
                <c:pt idx="57">
                  <c:v>3.7000000000000012E-2</c:v>
                </c:pt>
                <c:pt idx="58">
                  <c:v>3.8000000000000013E-2</c:v>
                </c:pt>
                <c:pt idx="59">
                  <c:v>3.9000000000000014E-2</c:v>
                </c:pt>
                <c:pt idx="60">
                  <c:v>0.04</c:v>
                </c:pt>
                <c:pt idx="61">
                  <c:v>4.0500000000000001E-2</c:v>
                </c:pt>
                <c:pt idx="62">
                  <c:v>4.1000000000000002E-2</c:v>
                </c:pt>
                <c:pt idx="63">
                  <c:v>4.1500000000000002E-2</c:v>
                </c:pt>
                <c:pt idx="64">
                  <c:v>4.2000000000000003E-2</c:v>
                </c:pt>
                <c:pt idx="65">
                  <c:v>4.2500000000000003E-2</c:v>
                </c:pt>
                <c:pt idx="66">
                  <c:v>4.3000000000000003E-2</c:v>
                </c:pt>
                <c:pt idx="67">
                  <c:v>4.3500000000000004E-2</c:v>
                </c:pt>
                <c:pt idx="68">
                  <c:v>4.4000000000000004E-2</c:v>
                </c:pt>
                <c:pt idx="69">
                  <c:v>4.4500000000000005E-2</c:v>
                </c:pt>
                <c:pt idx="70">
                  <c:v>4.5000000000000005E-2</c:v>
                </c:pt>
                <c:pt idx="71">
                  <c:v>4.5500000000000006E-2</c:v>
                </c:pt>
                <c:pt idx="72">
                  <c:v>4.6000000000000006E-2</c:v>
                </c:pt>
                <c:pt idx="73">
                  <c:v>4.6500000000000007E-2</c:v>
                </c:pt>
                <c:pt idx="74">
                  <c:v>4.7000000000000007E-2</c:v>
                </c:pt>
                <c:pt idx="75">
                  <c:v>4.7500000000000007E-2</c:v>
                </c:pt>
                <c:pt idx="76">
                  <c:v>4.8000000000000008E-2</c:v>
                </c:pt>
                <c:pt idx="77">
                  <c:v>4.8500000000000008E-2</c:v>
                </c:pt>
                <c:pt idx="78">
                  <c:v>4.9000000000000009E-2</c:v>
                </c:pt>
                <c:pt idx="79">
                  <c:v>4.9500000000000009E-2</c:v>
                </c:pt>
                <c:pt idx="80">
                  <c:v>0.05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388992"/>
        <c:axId val="56389568"/>
      </c:scatterChart>
      <c:valAx>
        <c:axId val="5638899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6389568"/>
        <c:crosses val="autoZero"/>
        <c:crossBetween val="midCat"/>
      </c:valAx>
      <c:valAx>
        <c:axId val="563895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638899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'Cooler&amp;Wetter'!$Q$4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'Cooler&amp;Wetter'!$Q$5:$Q$11</c:f>
              <c:numCache>
                <c:formatCode>0.0</c:formatCode>
                <c:ptCount val="7"/>
                <c:pt idx="0">
                  <c:v>352.5</c:v>
                </c:pt>
                <c:pt idx="1">
                  <c:v>387.5</c:v>
                </c:pt>
                <c:pt idx="2">
                  <c:v>452</c:v>
                </c:pt>
                <c:pt idx="3">
                  <c:v>561</c:v>
                </c:pt>
                <c:pt idx="4">
                  <c:v>709</c:v>
                </c:pt>
                <c:pt idx="5">
                  <c:v>878.5</c:v>
                </c:pt>
                <c:pt idx="6">
                  <c:v>964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'Cooler&amp;Wetter'!$R$4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'Cooler&amp;Wetter'!$R$5:$R$11</c:f>
              <c:numCache>
                <c:formatCode>0.0</c:formatCode>
                <c:ptCount val="7"/>
                <c:pt idx="0">
                  <c:v>352.5</c:v>
                </c:pt>
                <c:pt idx="1">
                  <c:v>389.5</c:v>
                </c:pt>
                <c:pt idx="2">
                  <c:v>450.5</c:v>
                </c:pt>
                <c:pt idx="3">
                  <c:v>527</c:v>
                </c:pt>
                <c:pt idx="4">
                  <c:v>606</c:v>
                </c:pt>
                <c:pt idx="5">
                  <c:v>679.5</c:v>
                </c:pt>
                <c:pt idx="6">
                  <c:v>710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391296"/>
        <c:axId val="53633600"/>
      </c:scatterChart>
      <c:valAx>
        <c:axId val="5639129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633600"/>
        <c:crosses val="autoZero"/>
        <c:crossBetween val="midCat"/>
      </c:valAx>
      <c:valAx>
        <c:axId val="53633600"/>
        <c:scaling>
          <c:orientation val="minMax"/>
          <c:min val="3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 baseline="0"/>
                  <a:t>CO</a:t>
                </a:r>
                <a:r>
                  <a:rPr lang="en-AU" sz="1000" b="1" i="0" u="none" strike="noStrike" kern="1200" baseline="-2500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2</a:t>
                </a:r>
                <a:r>
                  <a:rPr lang="en-AU" baseline="0"/>
                  <a:t> concentration (ppm)</a:t>
                </a:r>
                <a:endParaRPr lang="en-AU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563912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3"/>
          <c:order val="0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Mastersheet!$D$314:$D$384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Mastersheet!$AZ$314:$AZ$384</c:f>
              <c:numCache>
                <c:formatCode>0.000</c:formatCode>
                <c:ptCount val="71"/>
                <c:pt idx="0">
                  <c:v>260.44181391739278</c:v>
                </c:pt>
                <c:pt idx="1">
                  <c:v>260.35590921848097</c:v>
                </c:pt>
                <c:pt idx="2">
                  <c:v>260.27002218112477</c:v>
                </c:pt>
                <c:pt idx="3">
                  <c:v>260.18415280369157</c:v>
                </c:pt>
                <c:pt idx="4">
                  <c:v>260.09830108454844</c:v>
                </c:pt>
                <c:pt idx="5">
                  <c:v>260.01246702206237</c:v>
                </c:pt>
                <c:pt idx="6">
                  <c:v>259.92665061459951</c:v>
                </c:pt>
                <c:pt idx="7">
                  <c:v>259.84085186052744</c:v>
                </c:pt>
                <c:pt idx="8">
                  <c:v>259.75507075821326</c:v>
                </c:pt>
                <c:pt idx="9">
                  <c:v>259.66930730602377</c:v>
                </c:pt>
                <c:pt idx="10">
                  <c:v>259.58356150232601</c:v>
                </c:pt>
                <c:pt idx="11">
                  <c:v>259.41212283387614</c:v>
                </c:pt>
                <c:pt idx="12">
                  <c:v>259.24075473980099</c:v>
                </c:pt>
                <c:pt idx="13">
                  <c:v>259.06945720703891</c:v>
                </c:pt>
                <c:pt idx="14">
                  <c:v>258.8982302225312</c:v>
                </c:pt>
                <c:pt idx="15">
                  <c:v>258.72707377321643</c:v>
                </c:pt>
                <c:pt idx="16">
                  <c:v>258.55598784603615</c:v>
                </c:pt>
                <c:pt idx="17">
                  <c:v>258.38497242793233</c:v>
                </c:pt>
                <c:pt idx="18">
                  <c:v>258.21402750584753</c:v>
                </c:pt>
                <c:pt idx="19">
                  <c:v>258.04315306672402</c:v>
                </c:pt>
                <c:pt idx="20">
                  <c:v>257.87234909750697</c:v>
                </c:pt>
                <c:pt idx="21">
                  <c:v>257.70161558514064</c:v>
                </c:pt>
                <c:pt idx="22">
                  <c:v>257.53095251656998</c:v>
                </c:pt>
                <c:pt idx="23">
                  <c:v>257.3603598787418</c:v>
                </c:pt>
                <c:pt idx="24">
                  <c:v>257.18983765860276</c:v>
                </c:pt>
                <c:pt idx="25">
                  <c:v>257.01938584309988</c:v>
                </c:pt>
                <c:pt idx="26">
                  <c:v>256.84900441918188</c:v>
                </c:pt>
                <c:pt idx="27">
                  <c:v>256.67869337379767</c:v>
                </c:pt>
                <c:pt idx="28">
                  <c:v>256.50845269389731</c:v>
                </c:pt>
                <c:pt idx="29">
                  <c:v>256.33828236643149</c:v>
                </c:pt>
                <c:pt idx="30">
                  <c:v>256.16818237835042</c:v>
                </c:pt>
                <c:pt idx="31">
                  <c:v>255.98240456763671</c:v>
                </c:pt>
                <c:pt idx="32">
                  <c:v>255.79671289726451</c:v>
                </c:pt>
                <c:pt idx="33">
                  <c:v>255.61110734734797</c:v>
                </c:pt>
                <c:pt idx="34">
                  <c:v>255.42558789800265</c:v>
                </c:pt>
                <c:pt idx="35">
                  <c:v>255.24015452934611</c:v>
                </c:pt>
                <c:pt idx="36">
                  <c:v>255.05480722149798</c:v>
                </c:pt>
                <c:pt idx="37">
                  <c:v>254.8695459545807</c:v>
                </c:pt>
                <c:pt idx="38">
                  <c:v>254.68437070871764</c:v>
                </c:pt>
                <c:pt idx="39">
                  <c:v>254.49928146403533</c:v>
                </c:pt>
                <c:pt idx="40">
                  <c:v>254.31427820066207</c:v>
                </c:pt>
                <c:pt idx="41">
                  <c:v>254.12936089872801</c:v>
                </c:pt>
                <c:pt idx="42">
                  <c:v>253.94452953836432</c:v>
                </c:pt>
                <c:pt idx="43">
                  <c:v>253.75978409970722</c:v>
                </c:pt>
                <c:pt idx="44">
                  <c:v>253.57512456289211</c:v>
                </c:pt>
                <c:pt idx="45">
                  <c:v>253.39055090805755</c:v>
                </c:pt>
                <c:pt idx="46">
                  <c:v>253.20606311534351</c:v>
                </c:pt>
                <c:pt idx="47">
                  <c:v>253.02166116489397</c:v>
                </c:pt>
                <c:pt idx="48">
                  <c:v>252.83734503685321</c:v>
                </c:pt>
                <c:pt idx="49">
                  <c:v>252.65311471136766</c:v>
                </c:pt>
                <c:pt idx="50">
                  <c:v>252.46897016858591</c:v>
                </c:pt>
                <c:pt idx="51">
                  <c:v>252.33497667651417</c:v>
                </c:pt>
                <c:pt idx="52">
                  <c:v>252.20102672367483</c:v>
                </c:pt>
                <c:pt idx="53">
                  <c:v>252.06712030421679</c:v>
                </c:pt>
                <c:pt idx="54">
                  <c:v>251.93325741229106</c:v>
                </c:pt>
                <c:pt idx="55">
                  <c:v>251.79943804204655</c:v>
                </c:pt>
                <c:pt idx="56">
                  <c:v>251.66566218763276</c:v>
                </c:pt>
                <c:pt idx="57">
                  <c:v>251.53192984319986</c:v>
                </c:pt>
                <c:pt idx="58">
                  <c:v>251.398241002898</c:v>
                </c:pt>
                <c:pt idx="59">
                  <c:v>251.26459566087777</c:v>
                </c:pt>
                <c:pt idx="60">
                  <c:v>251.13099381128808</c:v>
                </c:pt>
                <c:pt idx="61">
                  <c:v>250.99743544828007</c:v>
                </c:pt>
                <c:pt idx="62">
                  <c:v>250.86392056600462</c:v>
                </c:pt>
                <c:pt idx="63">
                  <c:v>250.73044915861189</c:v>
                </c:pt>
                <c:pt idx="64">
                  <c:v>250.59702122025226</c:v>
                </c:pt>
                <c:pt idx="65">
                  <c:v>250.46363674507725</c:v>
                </c:pt>
                <c:pt idx="66">
                  <c:v>250.33029572723765</c:v>
                </c:pt>
                <c:pt idx="67">
                  <c:v>250.19699816088408</c:v>
                </c:pt>
                <c:pt idx="68">
                  <c:v>250.06374404016881</c:v>
                </c:pt>
                <c:pt idx="69">
                  <c:v>249.93053335924125</c:v>
                </c:pt>
                <c:pt idx="70">
                  <c:v>249.79736611225482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Mastersheet!$AZ$26:$AZ$96</c:f>
              <c:numCache>
                <c:formatCode>0.000</c:formatCode>
                <c:ptCount val="71"/>
                <c:pt idx="0">
                  <c:v>261.30183265143046</c:v>
                </c:pt>
                <c:pt idx="1">
                  <c:v>261.30183265143046</c:v>
                </c:pt>
                <c:pt idx="2">
                  <c:v>261.30183265143046</c:v>
                </c:pt>
                <c:pt idx="3">
                  <c:v>261.30183265143046</c:v>
                </c:pt>
                <c:pt idx="4">
                  <c:v>261.30183265143046</c:v>
                </c:pt>
                <c:pt idx="5">
                  <c:v>261.30183265143046</c:v>
                </c:pt>
                <c:pt idx="6">
                  <c:v>261.30183265143046</c:v>
                </c:pt>
                <c:pt idx="7">
                  <c:v>261.30183265143046</c:v>
                </c:pt>
                <c:pt idx="8">
                  <c:v>261.30183265143046</c:v>
                </c:pt>
                <c:pt idx="9">
                  <c:v>261.30183265143046</c:v>
                </c:pt>
                <c:pt idx="10">
                  <c:v>261.30183265143046</c:v>
                </c:pt>
                <c:pt idx="11">
                  <c:v>261.30183265143046</c:v>
                </c:pt>
                <c:pt idx="12">
                  <c:v>261.30183265143046</c:v>
                </c:pt>
                <c:pt idx="13">
                  <c:v>261.30183265143046</c:v>
                </c:pt>
                <c:pt idx="14">
                  <c:v>261.30183265143046</c:v>
                </c:pt>
                <c:pt idx="15">
                  <c:v>261.30183265143046</c:v>
                </c:pt>
                <c:pt idx="16">
                  <c:v>261.30183265143046</c:v>
                </c:pt>
                <c:pt idx="17">
                  <c:v>261.30183265143046</c:v>
                </c:pt>
                <c:pt idx="18">
                  <c:v>261.30183265143046</c:v>
                </c:pt>
                <c:pt idx="19">
                  <c:v>261.30183265143046</c:v>
                </c:pt>
                <c:pt idx="20">
                  <c:v>261.30183265143046</c:v>
                </c:pt>
                <c:pt idx="21">
                  <c:v>261.30183265143046</c:v>
                </c:pt>
                <c:pt idx="22">
                  <c:v>261.30183265143046</c:v>
                </c:pt>
                <c:pt idx="23">
                  <c:v>261.30183265143046</c:v>
                </c:pt>
                <c:pt idx="24">
                  <c:v>261.30183265143046</c:v>
                </c:pt>
                <c:pt idx="25">
                  <c:v>261.30183265143046</c:v>
                </c:pt>
                <c:pt idx="26">
                  <c:v>261.30183265143046</c:v>
                </c:pt>
                <c:pt idx="27">
                  <c:v>261.30183265143046</c:v>
                </c:pt>
                <c:pt idx="28">
                  <c:v>261.30183265143046</c:v>
                </c:pt>
                <c:pt idx="29">
                  <c:v>261.30183265143046</c:v>
                </c:pt>
                <c:pt idx="30">
                  <c:v>261.30183265143046</c:v>
                </c:pt>
                <c:pt idx="31">
                  <c:v>261.30183265143046</c:v>
                </c:pt>
                <c:pt idx="32">
                  <c:v>261.30183265143046</c:v>
                </c:pt>
                <c:pt idx="33">
                  <c:v>261.30183265143046</c:v>
                </c:pt>
                <c:pt idx="34">
                  <c:v>261.30183265143046</c:v>
                </c:pt>
                <c:pt idx="35">
                  <c:v>261.30183265143046</c:v>
                </c:pt>
                <c:pt idx="36">
                  <c:v>261.30183265143046</c:v>
                </c:pt>
                <c:pt idx="37">
                  <c:v>261.30183265143046</c:v>
                </c:pt>
                <c:pt idx="38">
                  <c:v>261.30183265143046</c:v>
                </c:pt>
                <c:pt idx="39">
                  <c:v>261.30183265143046</c:v>
                </c:pt>
                <c:pt idx="40">
                  <c:v>261.30183265143046</c:v>
                </c:pt>
                <c:pt idx="41">
                  <c:v>261.30183265143046</c:v>
                </c:pt>
                <c:pt idx="42">
                  <c:v>261.30183265143046</c:v>
                </c:pt>
                <c:pt idx="43">
                  <c:v>261.30183265143046</c:v>
                </c:pt>
                <c:pt idx="44">
                  <c:v>261.30183265143046</c:v>
                </c:pt>
                <c:pt idx="45">
                  <c:v>261.30183265143046</c:v>
                </c:pt>
                <c:pt idx="46">
                  <c:v>261.30183265143046</c:v>
                </c:pt>
                <c:pt idx="47">
                  <c:v>261.30183265143046</c:v>
                </c:pt>
                <c:pt idx="48">
                  <c:v>261.30183265143046</c:v>
                </c:pt>
                <c:pt idx="49">
                  <c:v>261.30183265143046</c:v>
                </c:pt>
                <c:pt idx="50">
                  <c:v>261.30183265143046</c:v>
                </c:pt>
                <c:pt idx="51">
                  <c:v>261.30183265143046</c:v>
                </c:pt>
                <c:pt idx="52">
                  <c:v>261.30183265143046</c:v>
                </c:pt>
                <c:pt idx="53">
                  <c:v>261.30183265143046</c:v>
                </c:pt>
                <c:pt idx="54">
                  <c:v>261.30183265143046</c:v>
                </c:pt>
                <c:pt idx="55">
                  <c:v>261.30183265143046</c:v>
                </c:pt>
                <c:pt idx="56">
                  <c:v>261.30183265143046</c:v>
                </c:pt>
                <c:pt idx="57">
                  <c:v>261.30183265143046</c:v>
                </c:pt>
                <c:pt idx="58">
                  <c:v>261.30183265143046</c:v>
                </c:pt>
                <c:pt idx="59">
                  <c:v>261.30183265143046</c:v>
                </c:pt>
                <c:pt idx="60">
                  <c:v>261.30183265143046</c:v>
                </c:pt>
                <c:pt idx="61">
                  <c:v>261.30183265143046</c:v>
                </c:pt>
                <c:pt idx="62">
                  <c:v>261.30183265143046</c:v>
                </c:pt>
                <c:pt idx="63">
                  <c:v>261.30183265143046</c:v>
                </c:pt>
                <c:pt idx="64">
                  <c:v>261.30183265143046</c:v>
                </c:pt>
                <c:pt idx="65">
                  <c:v>261.30183265143046</c:v>
                </c:pt>
                <c:pt idx="66">
                  <c:v>261.30183265143046</c:v>
                </c:pt>
                <c:pt idx="67">
                  <c:v>261.30183265143046</c:v>
                </c:pt>
                <c:pt idx="68">
                  <c:v>261.30183265143046</c:v>
                </c:pt>
                <c:pt idx="69">
                  <c:v>261.30183265143046</c:v>
                </c:pt>
                <c:pt idx="70">
                  <c:v>261.30183265143046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71232"/>
        <c:axId val="55071808"/>
      </c:scatterChart>
      <c:valAx>
        <c:axId val="55071232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5071808"/>
        <c:crosses val="autoZero"/>
        <c:crossBetween val="midCat"/>
      </c:valAx>
      <c:valAx>
        <c:axId val="55071808"/>
        <c:scaling>
          <c:orientation val="minMax"/>
          <c:max val="280"/>
          <c:min val="2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Corrosion loss (µm)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55071232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4"/>
          <c:order val="0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Mastersheet!$D$386:$D$456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Mastersheet!$AZ$386:$AZ$456</c:f>
              <c:numCache>
                <c:formatCode>0.000</c:formatCode>
                <c:ptCount val="71"/>
                <c:pt idx="0">
                  <c:v>258.50701437523929</c:v>
                </c:pt>
                <c:pt idx="1">
                  <c:v>258.22851627172309</c:v>
                </c:pt>
                <c:pt idx="2">
                  <c:v>257.95019686474348</c:v>
                </c:pt>
                <c:pt idx="3">
                  <c:v>257.67205611369695</c:v>
                </c:pt>
                <c:pt idx="4">
                  <c:v>257.39409397797556</c:v>
                </c:pt>
                <c:pt idx="5">
                  <c:v>257.11631041697149</c:v>
                </c:pt>
                <c:pt idx="6">
                  <c:v>256.8387053900737</c:v>
                </c:pt>
                <c:pt idx="7">
                  <c:v>256.56127885666899</c:v>
                </c:pt>
                <c:pt idx="8">
                  <c:v>256.2840307761436</c:v>
                </c:pt>
                <c:pt idx="9">
                  <c:v>256.00696110787783</c:v>
                </c:pt>
                <c:pt idx="10">
                  <c:v>255.73006981125445</c:v>
                </c:pt>
                <c:pt idx="11">
                  <c:v>255.17682217044583</c:v>
                </c:pt>
                <c:pt idx="12">
                  <c:v>254.62428752871844</c:v>
                </c:pt>
                <c:pt idx="13">
                  <c:v>254.07246556104181</c:v>
                </c:pt>
                <c:pt idx="14">
                  <c:v>253.52135594234991</c:v>
                </c:pt>
                <c:pt idx="15">
                  <c:v>252.97095834754089</c:v>
                </c:pt>
                <c:pt idx="16">
                  <c:v>252.42127245148063</c:v>
                </c:pt>
                <c:pt idx="17">
                  <c:v>251.87229792899825</c:v>
                </c:pt>
                <c:pt idx="18">
                  <c:v>251.32403445488887</c:v>
                </c:pt>
                <c:pt idx="19">
                  <c:v>250.77648170391089</c:v>
                </c:pt>
                <c:pt idx="20">
                  <c:v>250.22963935078968</c:v>
                </c:pt>
                <c:pt idx="21">
                  <c:v>249.68350707021287</c:v>
                </c:pt>
                <c:pt idx="22">
                  <c:v>249.13808453683433</c:v>
                </c:pt>
                <c:pt idx="23">
                  <c:v>248.59337142527085</c:v>
                </c:pt>
                <c:pt idx="24">
                  <c:v>248.04936741010451</c:v>
                </c:pt>
                <c:pt idx="25">
                  <c:v>247.50607216587977</c:v>
                </c:pt>
                <c:pt idx="26">
                  <c:v>246.96348536710613</c:v>
                </c:pt>
                <c:pt idx="27">
                  <c:v>246.42160668825656</c:v>
                </c:pt>
                <c:pt idx="28">
                  <c:v>245.8804358037674</c:v>
                </c:pt>
                <c:pt idx="29">
                  <c:v>245.33997238803815</c:v>
                </c:pt>
                <c:pt idx="30">
                  <c:v>244.80021611543199</c:v>
                </c:pt>
                <c:pt idx="31">
                  <c:v>244.10975238840334</c:v>
                </c:pt>
                <c:pt idx="32">
                  <c:v>243.42045218711283</c:v>
                </c:pt>
                <c:pt idx="33">
                  <c:v>242.73231480627265</c:v>
                </c:pt>
                <c:pt idx="34">
                  <c:v>242.04533954051638</c:v>
                </c:pt>
                <c:pt idx="35">
                  <c:v>241.35952568439762</c:v>
                </c:pt>
                <c:pt idx="36">
                  <c:v>240.67487253238883</c:v>
                </c:pt>
                <c:pt idx="37">
                  <c:v>239.99137937888227</c:v>
                </c:pt>
                <c:pt idx="38">
                  <c:v>239.30904551818867</c:v>
                </c:pt>
                <c:pt idx="39">
                  <c:v>238.62787024453658</c:v>
                </c:pt>
                <c:pt idx="40">
                  <c:v>237.94785285207388</c:v>
                </c:pt>
                <c:pt idx="41">
                  <c:v>237.26899263486314</c:v>
                </c:pt>
                <c:pt idx="42">
                  <c:v>236.59128888688446</c:v>
                </c:pt>
                <c:pt idx="43">
                  <c:v>235.91474090203499</c:v>
                </c:pt>
                <c:pt idx="44">
                  <c:v>235.23934797412591</c:v>
                </c:pt>
                <c:pt idx="45">
                  <c:v>234.56510939688462</c:v>
                </c:pt>
                <c:pt idx="46">
                  <c:v>233.89202446395242</c:v>
                </c:pt>
                <c:pt idx="47">
                  <c:v>233.22009246888513</c:v>
                </c:pt>
                <c:pt idx="48">
                  <c:v>232.54931270515146</c:v>
                </c:pt>
                <c:pt idx="49">
                  <c:v>231.87968446613306</c:v>
                </c:pt>
                <c:pt idx="50">
                  <c:v>231.21120704512569</c:v>
                </c:pt>
                <c:pt idx="51">
                  <c:v>230.80639621263879</c:v>
                </c:pt>
                <c:pt idx="52">
                  <c:v>230.40200599387077</c:v>
                </c:pt>
                <c:pt idx="53">
                  <c:v>229.99803623778038</c:v>
                </c:pt>
                <c:pt idx="54">
                  <c:v>229.59448679330947</c:v>
                </c:pt>
                <c:pt idx="55">
                  <c:v>229.19135750938545</c:v>
                </c:pt>
                <c:pt idx="56">
                  <c:v>228.7886482349171</c:v>
                </c:pt>
                <c:pt idx="57">
                  <c:v>228.38635881879893</c:v>
                </c:pt>
                <c:pt idx="58">
                  <c:v>227.98448910990643</c:v>
                </c:pt>
                <c:pt idx="59">
                  <c:v>227.58303895709986</c:v>
                </c:pt>
                <c:pt idx="60">
                  <c:v>227.18200820922416</c:v>
                </c:pt>
                <c:pt idx="61">
                  <c:v>226.78139671510468</c:v>
                </c:pt>
                <c:pt idx="62">
                  <c:v>226.38120432355248</c:v>
                </c:pt>
                <c:pt idx="63">
                  <c:v>225.98143088336079</c:v>
                </c:pt>
                <c:pt idx="64">
                  <c:v>225.58207624330583</c:v>
                </c:pt>
                <c:pt idx="65">
                  <c:v>225.18314025214784</c:v>
                </c:pt>
                <c:pt idx="66">
                  <c:v>224.78462275862918</c:v>
                </c:pt>
                <c:pt idx="67">
                  <c:v>224.38652361147615</c:v>
                </c:pt>
                <c:pt idx="68">
                  <c:v>223.98884265939722</c:v>
                </c:pt>
                <c:pt idx="69">
                  <c:v>223.5915797510842</c:v>
                </c:pt>
                <c:pt idx="70">
                  <c:v>223.19473473521231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Mastersheet!$AZ$26:$AZ$96</c:f>
              <c:numCache>
                <c:formatCode>0.000</c:formatCode>
                <c:ptCount val="71"/>
                <c:pt idx="0">
                  <c:v>261.30183265143046</c:v>
                </c:pt>
                <c:pt idx="1">
                  <c:v>261.30183265143046</c:v>
                </c:pt>
                <c:pt idx="2">
                  <c:v>261.30183265143046</c:v>
                </c:pt>
                <c:pt idx="3">
                  <c:v>261.30183265143046</c:v>
                </c:pt>
                <c:pt idx="4">
                  <c:v>261.30183265143046</c:v>
                </c:pt>
                <c:pt idx="5">
                  <c:v>261.30183265143046</c:v>
                </c:pt>
                <c:pt idx="6">
                  <c:v>261.30183265143046</c:v>
                </c:pt>
                <c:pt idx="7">
                  <c:v>261.30183265143046</c:v>
                </c:pt>
                <c:pt idx="8">
                  <c:v>261.30183265143046</c:v>
                </c:pt>
                <c:pt idx="9">
                  <c:v>261.30183265143046</c:v>
                </c:pt>
                <c:pt idx="10">
                  <c:v>261.30183265143046</c:v>
                </c:pt>
                <c:pt idx="11">
                  <c:v>261.30183265143046</c:v>
                </c:pt>
                <c:pt idx="12">
                  <c:v>261.30183265143046</c:v>
                </c:pt>
                <c:pt idx="13">
                  <c:v>261.30183265143046</c:v>
                </c:pt>
                <c:pt idx="14">
                  <c:v>261.30183265143046</c:v>
                </c:pt>
                <c:pt idx="15">
                  <c:v>261.30183265143046</c:v>
                </c:pt>
                <c:pt idx="16">
                  <c:v>261.30183265143046</c:v>
                </c:pt>
                <c:pt idx="17">
                  <c:v>261.30183265143046</c:v>
                </c:pt>
                <c:pt idx="18">
                  <c:v>261.30183265143046</c:v>
                </c:pt>
                <c:pt idx="19">
                  <c:v>261.30183265143046</c:v>
                </c:pt>
                <c:pt idx="20">
                  <c:v>261.30183265143046</c:v>
                </c:pt>
                <c:pt idx="21">
                  <c:v>261.30183265143046</c:v>
                </c:pt>
                <c:pt idx="22">
                  <c:v>261.30183265143046</c:v>
                </c:pt>
                <c:pt idx="23">
                  <c:v>261.30183265143046</c:v>
                </c:pt>
                <c:pt idx="24">
                  <c:v>261.30183265143046</c:v>
                </c:pt>
                <c:pt idx="25">
                  <c:v>261.30183265143046</c:v>
                </c:pt>
                <c:pt idx="26">
                  <c:v>261.30183265143046</c:v>
                </c:pt>
                <c:pt idx="27">
                  <c:v>261.30183265143046</c:v>
                </c:pt>
                <c:pt idx="28">
                  <c:v>261.30183265143046</c:v>
                </c:pt>
                <c:pt idx="29">
                  <c:v>261.30183265143046</c:v>
                </c:pt>
                <c:pt idx="30">
                  <c:v>261.30183265143046</c:v>
                </c:pt>
                <c:pt idx="31">
                  <c:v>261.30183265143046</c:v>
                </c:pt>
                <c:pt idx="32">
                  <c:v>261.30183265143046</c:v>
                </c:pt>
                <c:pt idx="33">
                  <c:v>261.30183265143046</c:v>
                </c:pt>
                <c:pt idx="34">
                  <c:v>261.30183265143046</c:v>
                </c:pt>
                <c:pt idx="35">
                  <c:v>261.30183265143046</c:v>
                </c:pt>
                <c:pt idx="36">
                  <c:v>261.30183265143046</c:v>
                </c:pt>
                <c:pt idx="37">
                  <c:v>261.30183265143046</c:v>
                </c:pt>
                <c:pt idx="38">
                  <c:v>261.30183265143046</c:v>
                </c:pt>
                <c:pt idx="39">
                  <c:v>261.30183265143046</c:v>
                </c:pt>
                <c:pt idx="40">
                  <c:v>261.30183265143046</c:v>
                </c:pt>
                <c:pt idx="41">
                  <c:v>261.30183265143046</c:v>
                </c:pt>
                <c:pt idx="42">
                  <c:v>261.30183265143046</c:v>
                </c:pt>
                <c:pt idx="43">
                  <c:v>261.30183265143046</c:v>
                </c:pt>
                <c:pt idx="44">
                  <c:v>261.30183265143046</c:v>
                </c:pt>
                <c:pt idx="45">
                  <c:v>261.30183265143046</c:v>
                </c:pt>
                <c:pt idx="46">
                  <c:v>261.30183265143046</c:v>
                </c:pt>
                <c:pt idx="47">
                  <c:v>261.30183265143046</c:v>
                </c:pt>
                <c:pt idx="48">
                  <c:v>261.30183265143046</c:v>
                </c:pt>
                <c:pt idx="49">
                  <c:v>261.30183265143046</c:v>
                </c:pt>
                <c:pt idx="50">
                  <c:v>261.30183265143046</c:v>
                </c:pt>
                <c:pt idx="51">
                  <c:v>261.30183265143046</c:v>
                </c:pt>
                <c:pt idx="52">
                  <c:v>261.30183265143046</c:v>
                </c:pt>
                <c:pt idx="53">
                  <c:v>261.30183265143046</c:v>
                </c:pt>
                <c:pt idx="54">
                  <c:v>261.30183265143046</c:v>
                </c:pt>
                <c:pt idx="55">
                  <c:v>261.30183265143046</c:v>
                </c:pt>
                <c:pt idx="56">
                  <c:v>261.30183265143046</c:v>
                </c:pt>
                <c:pt idx="57">
                  <c:v>261.30183265143046</c:v>
                </c:pt>
                <c:pt idx="58">
                  <c:v>261.30183265143046</c:v>
                </c:pt>
                <c:pt idx="59">
                  <c:v>261.30183265143046</c:v>
                </c:pt>
                <c:pt idx="60">
                  <c:v>261.30183265143046</c:v>
                </c:pt>
                <c:pt idx="61">
                  <c:v>261.30183265143046</c:v>
                </c:pt>
                <c:pt idx="62">
                  <c:v>261.30183265143046</c:v>
                </c:pt>
                <c:pt idx="63">
                  <c:v>261.30183265143046</c:v>
                </c:pt>
                <c:pt idx="64">
                  <c:v>261.30183265143046</c:v>
                </c:pt>
                <c:pt idx="65">
                  <c:v>261.30183265143046</c:v>
                </c:pt>
                <c:pt idx="66">
                  <c:v>261.30183265143046</c:v>
                </c:pt>
                <c:pt idx="67">
                  <c:v>261.30183265143046</c:v>
                </c:pt>
                <c:pt idx="68">
                  <c:v>261.30183265143046</c:v>
                </c:pt>
                <c:pt idx="69">
                  <c:v>261.30183265143046</c:v>
                </c:pt>
                <c:pt idx="70">
                  <c:v>261.30183265143046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1520"/>
        <c:axId val="3492096"/>
      </c:scatterChart>
      <c:valAx>
        <c:axId val="3491520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492096"/>
        <c:crosses val="autoZero"/>
        <c:crossBetween val="midCat"/>
      </c:valAx>
      <c:valAx>
        <c:axId val="3492096"/>
        <c:scaling>
          <c:orientation val="minMax"/>
          <c:max val="280"/>
          <c:min val="2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Corrosion loss (µm)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3491520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5"/>
          <c:order val="0"/>
          <c:tx>
            <c:strRef>
              <c:f>Mastersheet!$B$457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Mastersheet!$D$458:$D$528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Mastersheet!$AZ$458:$AZ$528</c:f>
              <c:numCache>
                <c:formatCode>0.000</c:formatCode>
                <c:ptCount val="71"/>
                <c:pt idx="0">
                  <c:v>262.04575959786655</c:v>
                </c:pt>
                <c:pt idx="1">
                  <c:v>262.12020984298567</c:v>
                </c:pt>
                <c:pt idx="2">
                  <c:v>262.19467055081356</c:v>
                </c:pt>
                <c:pt idx="3">
                  <c:v>262.2691417210973</c:v>
                </c:pt>
                <c:pt idx="4">
                  <c:v>262.34362335358344</c:v>
                </c:pt>
                <c:pt idx="5">
                  <c:v>262.41811544801823</c:v>
                </c:pt>
                <c:pt idx="6">
                  <c:v>262.49261800414752</c:v>
                </c:pt>
                <c:pt idx="7">
                  <c:v>262.56713102171881</c:v>
                </c:pt>
                <c:pt idx="8">
                  <c:v>262.64165450047693</c:v>
                </c:pt>
                <c:pt idx="9">
                  <c:v>262.71618844016803</c:v>
                </c:pt>
                <c:pt idx="10">
                  <c:v>262.79073284053936</c:v>
                </c:pt>
                <c:pt idx="11">
                  <c:v>262.93985302230323</c:v>
                </c:pt>
                <c:pt idx="12">
                  <c:v>263.08901504373489</c:v>
                </c:pt>
                <c:pt idx="13">
                  <c:v>263.23821890280135</c:v>
                </c:pt>
                <c:pt idx="14">
                  <c:v>263.3874645974671</c:v>
                </c:pt>
                <c:pt idx="15">
                  <c:v>263.5367521256963</c:v>
                </c:pt>
                <c:pt idx="16">
                  <c:v>263.68608148545104</c:v>
                </c:pt>
                <c:pt idx="17">
                  <c:v>263.83545267469367</c:v>
                </c:pt>
                <c:pt idx="18">
                  <c:v>263.98486569138595</c:v>
                </c:pt>
                <c:pt idx="19">
                  <c:v>264.13432053348646</c:v>
                </c:pt>
                <c:pt idx="20">
                  <c:v>264.28381719895435</c:v>
                </c:pt>
                <c:pt idx="21">
                  <c:v>264.4333556857481</c:v>
                </c:pt>
                <c:pt idx="22">
                  <c:v>264.58293599182434</c:v>
                </c:pt>
                <c:pt idx="23">
                  <c:v>264.73255811513872</c:v>
                </c:pt>
                <c:pt idx="24">
                  <c:v>264.88222205364571</c:v>
                </c:pt>
                <c:pt idx="25">
                  <c:v>265.03192780530043</c:v>
                </c:pt>
                <c:pt idx="26">
                  <c:v>265.18167536805453</c:v>
                </c:pt>
                <c:pt idx="27">
                  <c:v>265.33146473986045</c:v>
                </c:pt>
                <c:pt idx="28">
                  <c:v>265.48129591866876</c:v>
                </c:pt>
                <c:pt idx="29">
                  <c:v>265.63116890242935</c:v>
                </c:pt>
                <c:pt idx="30">
                  <c:v>265.78108368909187</c:v>
                </c:pt>
                <c:pt idx="31">
                  <c:v>265.97569935012524</c:v>
                </c:pt>
                <c:pt idx="32">
                  <c:v>266.17038375997589</c:v>
                </c:pt>
                <c:pt idx="33">
                  <c:v>266.36513691224502</c:v>
                </c:pt>
                <c:pt idx="34">
                  <c:v>266.55995880052706</c:v>
                </c:pt>
                <c:pt idx="35">
                  <c:v>266.75484941841887</c:v>
                </c:pt>
                <c:pt idx="36">
                  <c:v>266.94980875951035</c:v>
                </c:pt>
                <c:pt idx="37">
                  <c:v>267.14483681738966</c:v>
                </c:pt>
                <c:pt idx="38">
                  <c:v>267.33993358564356</c:v>
                </c:pt>
                <c:pt idx="39">
                  <c:v>267.53509905785523</c:v>
                </c:pt>
                <c:pt idx="40">
                  <c:v>267.73033322760551</c:v>
                </c:pt>
                <c:pt idx="41">
                  <c:v>267.92563608846973</c:v>
                </c:pt>
                <c:pt idx="42">
                  <c:v>268.1210076340256</c:v>
                </c:pt>
                <c:pt idx="43">
                  <c:v>268.31644785784323</c:v>
                </c:pt>
                <c:pt idx="44">
                  <c:v>268.51195675349209</c:v>
                </c:pt>
                <c:pt idx="45">
                  <c:v>268.7075343145392</c:v>
                </c:pt>
                <c:pt idx="46">
                  <c:v>268.90318053454877</c:v>
                </c:pt>
                <c:pt idx="47">
                  <c:v>269.0988954070819</c:v>
                </c:pt>
                <c:pt idx="48">
                  <c:v>269.29467892569562</c:v>
                </c:pt>
                <c:pt idx="49">
                  <c:v>269.49053108394634</c:v>
                </c:pt>
                <c:pt idx="50">
                  <c:v>269.68645187538721</c:v>
                </c:pt>
                <c:pt idx="51">
                  <c:v>269.80100052310326</c:v>
                </c:pt>
                <c:pt idx="52">
                  <c:v>269.91557373086789</c:v>
                </c:pt>
                <c:pt idx="53">
                  <c:v>270.03017149814542</c:v>
                </c:pt>
                <c:pt idx="54">
                  <c:v>270.1447938244014</c:v>
                </c:pt>
                <c:pt idx="55">
                  <c:v>270.25944070909986</c:v>
                </c:pt>
                <c:pt idx="56">
                  <c:v>270.37411215170522</c:v>
                </c:pt>
                <c:pt idx="57">
                  <c:v>270.48880815168053</c:v>
                </c:pt>
                <c:pt idx="58">
                  <c:v>270.60352870848891</c:v>
                </c:pt>
                <c:pt idx="59">
                  <c:v>270.7182738215941</c:v>
                </c:pt>
                <c:pt idx="60">
                  <c:v>270.83304349045898</c:v>
                </c:pt>
                <c:pt idx="61">
                  <c:v>270.94783771454479</c:v>
                </c:pt>
                <c:pt idx="62">
                  <c:v>271.0626564933151</c:v>
                </c:pt>
                <c:pt idx="63">
                  <c:v>271.17749982622996</c:v>
                </c:pt>
                <c:pt idx="64">
                  <c:v>271.29236771275214</c:v>
                </c:pt>
                <c:pt idx="65">
                  <c:v>271.4072601523423</c:v>
                </c:pt>
                <c:pt idx="66">
                  <c:v>271.52217714446101</c:v>
                </c:pt>
                <c:pt idx="67">
                  <c:v>271.63711868856842</c:v>
                </c:pt>
                <c:pt idx="68">
                  <c:v>271.75208478412628</c:v>
                </c:pt>
                <c:pt idx="69">
                  <c:v>271.86707543059231</c:v>
                </c:pt>
                <c:pt idx="70">
                  <c:v>271.98209062742671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Mastersheet!$AZ$26:$AZ$96</c:f>
              <c:numCache>
                <c:formatCode>0.000</c:formatCode>
                <c:ptCount val="71"/>
                <c:pt idx="0">
                  <c:v>261.30183265143046</c:v>
                </c:pt>
                <c:pt idx="1">
                  <c:v>261.30183265143046</c:v>
                </c:pt>
                <c:pt idx="2">
                  <c:v>261.30183265143046</c:v>
                </c:pt>
                <c:pt idx="3">
                  <c:v>261.30183265143046</c:v>
                </c:pt>
                <c:pt idx="4">
                  <c:v>261.30183265143046</c:v>
                </c:pt>
                <c:pt idx="5">
                  <c:v>261.30183265143046</c:v>
                </c:pt>
                <c:pt idx="6">
                  <c:v>261.30183265143046</c:v>
                </c:pt>
                <c:pt idx="7">
                  <c:v>261.30183265143046</c:v>
                </c:pt>
                <c:pt idx="8">
                  <c:v>261.30183265143046</c:v>
                </c:pt>
                <c:pt idx="9">
                  <c:v>261.30183265143046</c:v>
                </c:pt>
                <c:pt idx="10">
                  <c:v>261.30183265143046</c:v>
                </c:pt>
                <c:pt idx="11">
                  <c:v>261.30183265143046</c:v>
                </c:pt>
                <c:pt idx="12">
                  <c:v>261.30183265143046</c:v>
                </c:pt>
                <c:pt idx="13">
                  <c:v>261.30183265143046</c:v>
                </c:pt>
                <c:pt idx="14">
                  <c:v>261.30183265143046</c:v>
                </c:pt>
                <c:pt idx="15">
                  <c:v>261.30183265143046</c:v>
                </c:pt>
                <c:pt idx="16">
                  <c:v>261.30183265143046</c:v>
                </c:pt>
                <c:pt idx="17">
                  <c:v>261.30183265143046</c:v>
                </c:pt>
                <c:pt idx="18">
                  <c:v>261.30183265143046</c:v>
                </c:pt>
                <c:pt idx="19">
                  <c:v>261.30183265143046</c:v>
                </c:pt>
                <c:pt idx="20">
                  <c:v>261.30183265143046</c:v>
                </c:pt>
                <c:pt idx="21">
                  <c:v>261.30183265143046</c:v>
                </c:pt>
                <c:pt idx="22">
                  <c:v>261.30183265143046</c:v>
                </c:pt>
                <c:pt idx="23">
                  <c:v>261.30183265143046</c:v>
                </c:pt>
                <c:pt idx="24">
                  <c:v>261.30183265143046</c:v>
                </c:pt>
                <c:pt idx="25">
                  <c:v>261.30183265143046</c:v>
                </c:pt>
                <c:pt idx="26">
                  <c:v>261.30183265143046</c:v>
                </c:pt>
                <c:pt idx="27">
                  <c:v>261.30183265143046</c:v>
                </c:pt>
                <c:pt idx="28">
                  <c:v>261.30183265143046</c:v>
                </c:pt>
                <c:pt idx="29">
                  <c:v>261.30183265143046</c:v>
                </c:pt>
                <c:pt idx="30">
                  <c:v>261.30183265143046</c:v>
                </c:pt>
                <c:pt idx="31">
                  <c:v>261.30183265143046</c:v>
                </c:pt>
                <c:pt idx="32">
                  <c:v>261.30183265143046</c:v>
                </c:pt>
                <c:pt idx="33">
                  <c:v>261.30183265143046</c:v>
                </c:pt>
                <c:pt idx="34">
                  <c:v>261.30183265143046</c:v>
                </c:pt>
                <c:pt idx="35">
                  <c:v>261.30183265143046</c:v>
                </c:pt>
                <c:pt idx="36">
                  <c:v>261.30183265143046</c:v>
                </c:pt>
                <c:pt idx="37">
                  <c:v>261.30183265143046</c:v>
                </c:pt>
                <c:pt idx="38">
                  <c:v>261.30183265143046</c:v>
                </c:pt>
                <c:pt idx="39">
                  <c:v>261.30183265143046</c:v>
                </c:pt>
                <c:pt idx="40">
                  <c:v>261.30183265143046</c:v>
                </c:pt>
                <c:pt idx="41">
                  <c:v>261.30183265143046</c:v>
                </c:pt>
                <c:pt idx="42">
                  <c:v>261.30183265143046</c:v>
                </c:pt>
                <c:pt idx="43">
                  <c:v>261.30183265143046</c:v>
                </c:pt>
                <c:pt idx="44">
                  <c:v>261.30183265143046</c:v>
                </c:pt>
                <c:pt idx="45">
                  <c:v>261.30183265143046</c:v>
                </c:pt>
                <c:pt idx="46">
                  <c:v>261.30183265143046</c:v>
                </c:pt>
                <c:pt idx="47">
                  <c:v>261.30183265143046</c:v>
                </c:pt>
                <c:pt idx="48">
                  <c:v>261.30183265143046</c:v>
                </c:pt>
                <c:pt idx="49">
                  <c:v>261.30183265143046</c:v>
                </c:pt>
                <c:pt idx="50">
                  <c:v>261.30183265143046</c:v>
                </c:pt>
                <c:pt idx="51">
                  <c:v>261.30183265143046</c:v>
                </c:pt>
                <c:pt idx="52">
                  <c:v>261.30183265143046</c:v>
                </c:pt>
                <c:pt idx="53">
                  <c:v>261.30183265143046</c:v>
                </c:pt>
                <c:pt idx="54">
                  <c:v>261.30183265143046</c:v>
                </c:pt>
                <c:pt idx="55">
                  <c:v>261.30183265143046</c:v>
                </c:pt>
                <c:pt idx="56">
                  <c:v>261.30183265143046</c:v>
                </c:pt>
                <c:pt idx="57">
                  <c:v>261.30183265143046</c:v>
                </c:pt>
                <c:pt idx="58">
                  <c:v>261.30183265143046</c:v>
                </c:pt>
                <c:pt idx="59">
                  <c:v>261.30183265143046</c:v>
                </c:pt>
                <c:pt idx="60">
                  <c:v>261.30183265143046</c:v>
                </c:pt>
                <c:pt idx="61">
                  <c:v>261.30183265143046</c:v>
                </c:pt>
                <c:pt idx="62">
                  <c:v>261.30183265143046</c:v>
                </c:pt>
                <c:pt idx="63">
                  <c:v>261.30183265143046</c:v>
                </c:pt>
                <c:pt idx="64">
                  <c:v>261.30183265143046</c:v>
                </c:pt>
                <c:pt idx="65">
                  <c:v>261.30183265143046</c:v>
                </c:pt>
                <c:pt idx="66">
                  <c:v>261.30183265143046</c:v>
                </c:pt>
                <c:pt idx="67">
                  <c:v>261.30183265143046</c:v>
                </c:pt>
                <c:pt idx="68">
                  <c:v>261.30183265143046</c:v>
                </c:pt>
                <c:pt idx="69">
                  <c:v>261.30183265143046</c:v>
                </c:pt>
                <c:pt idx="70">
                  <c:v>261.30183265143046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6704"/>
        <c:axId val="3497280"/>
      </c:scatterChart>
      <c:valAx>
        <c:axId val="3496704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497280"/>
        <c:crosses val="autoZero"/>
        <c:crossBetween val="midCat"/>
      </c:valAx>
      <c:valAx>
        <c:axId val="3497280"/>
        <c:scaling>
          <c:orientation val="minMax"/>
          <c:max val="280"/>
          <c:min val="2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Corrosion loss (µm)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3496704"/>
        <c:crosses val="autoZero"/>
        <c:crossBetween val="midCat"/>
      </c:valAx>
      <c:spPr>
        <a:noFill/>
        <a:ln w="25400">
          <a:noFill/>
        </a:ln>
      </c:spPr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2"/>
          <c:order val="0"/>
          <c:tx>
            <c:strRef>
              <c:f>Mastersheet!$B$241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Mastersheet!$D$242:$D$312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Mastersheet!$AZ$242:$AZ$312</c:f>
              <c:numCache>
                <c:formatCode>0.000</c:formatCode>
                <c:ptCount val="71"/>
                <c:pt idx="0">
                  <c:v>262.04575959786655</c:v>
                </c:pt>
                <c:pt idx="1">
                  <c:v>262.12020984298567</c:v>
                </c:pt>
                <c:pt idx="2">
                  <c:v>262.19467055081356</c:v>
                </c:pt>
                <c:pt idx="3">
                  <c:v>262.2691417210973</c:v>
                </c:pt>
                <c:pt idx="4">
                  <c:v>262.34362335358344</c:v>
                </c:pt>
                <c:pt idx="5">
                  <c:v>262.41811544801823</c:v>
                </c:pt>
                <c:pt idx="6">
                  <c:v>262.49261800414752</c:v>
                </c:pt>
                <c:pt idx="7">
                  <c:v>262.56713102171881</c:v>
                </c:pt>
                <c:pt idx="8">
                  <c:v>262.64165450047693</c:v>
                </c:pt>
                <c:pt idx="9">
                  <c:v>262.71618844016803</c:v>
                </c:pt>
                <c:pt idx="10">
                  <c:v>262.79073284053936</c:v>
                </c:pt>
                <c:pt idx="11">
                  <c:v>262.93985302230323</c:v>
                </c:pt>
                <c:pt idx="12">
                  <c:v>263.08901504373489</c:v>
                </c:pt>
                <c:pt idx="13">
                  <c:v>263.23821890280135</c:v>
                </c:pt>
                <c:pt idx="14">
                  <c:v>263.3874645974671</c:v>
                </c:pt>
                <c:pt idx="15">
                  <c:v>263.5367521256963</c:v>
                </c:pt>
                <c:pt idx="16">
                  <c:v>263.68608148545104</c:v>
                </c:pt>
                <c:pt idx="17">
                  <c:v>263.83545267469367</c:v>
                </c:pt>
                <c:pt idx="18">
                  <c:v>263.98486569138595</c:v>
                </c:pt>
                <c:pt idx="19">
                  <c:v>264.13432053348646</c:v>
                </c:pt>
                <c:pt idx="20">
                  <c:v>264.28381719895435</c:v>
                </c:pt>
                <c:pt idx="21">
                  <c:v>264.4333556857481</c:v>
                </c:pt>
                <c:pt idx="22">
                  <c:v>264.58293599182434</c:v>
                </c:pt>
                <c:pt idx="23">
                  <c:v>264.73255811513872</c:v>
                </c:pt>
                <c:pt idx="24">
                  <c:v>264.88222205364571</c:v>
                </c:pt>
                <c:pt idx="25">
                  <c:v>265.03192780530043</c:v>
                </c:pt>
                <c:pt idx="26">
                  <c:v>265.18167536805453</c:v>
                </c:pt>
                <c:pt idx="27">
                  <c:v>265.33146473986045</c:v>
                </c:pt>
                <c:pt idx="28">
                  <c:v>265.48129591866876</c:v>
                </c:pt>
                <c:pt idx="29">
                  <c:v>265.63116890242935</c:v>
                </c:pt>
                <c:pt idx="30">
                  <c:v>265.78108368909187</c:v>
                </c:pt>
                <c:pt idx="31">
                  <c:v>266.05912710792626</c:v>
                </c:pt>
                <c:pt idx="32">
                  <c:v>266.33731082487236</c:v>
                </c:pt>
                <c:pt idx="33">
                  <c:v>266.6156348212657</c:v>
                </c:pt>
                <c:pt idx="34">
                  <c:v>266.89409907842884</c:v>
                </c:pt>
                <c:pt idx="35">
                  <c:v>267.17270357767535</c:v>
                </c:pt>
                <c:pt idx="36">
                  <c:v>267.45144830030449</c:v>
                </c:pt>
                <c:pt idx="37">
                  <c:v>267.73033322760551</c:v>
                </c:pt>
                <c:pt idx="38">
                  <c:v>268.0093583408559</c:v>
                </c:pt>
                <c:pt idx="39">
                  <c:v>268.28852362132108</c:v>
                </c:pt>
                <c:pt idx="40">
                  <c:v>268.56782905025665</c:v>
                </c:pt>
                <c:pt idx="41">
                  <c:v>268.84727460890542</c:v>
                </c:pt>
                <c:pt idx="42">
                  <c:v>269.12686027849799</c:v>
                </c:pt>
                <c:pt idx="43">
                  <c:v>269.40658604025629</c:v>
                </c:pt>
                <c:pt idx="44">
                  <c:v>269.68645187538721</c:v>
                </c:pt>
                <c:pt idx="45">
                  <c:v>269.9664577650895</c:v>
                </c:pt>
                <c:pt idx="46">
                  <c:v>270.24660369054823</c:v>
                </c:pt>
                <c:pt idx="47">
                  <c:v>270.52688963293849</c:v>
                </c:pt>
                <c:pt idx="48">
                  <c:v>270.80731557342278</c:v>
                </c:pt>
                <c:pt idx="49">
                  <c:v>271.08788149315353</c:v>
                </c:pt>
                <c:pt idx="50">
                  <c:v>271.36858737327151</c:v>
                </c:pt>
                <c:pt idx="51">
                  <c:v>271.56774463699924</c:v>
                </c:pt>
                <c:pt idx="52">
                  <c:v>271.76697422641115</c:v>
                </c:pt>
                <c:pt idx="53">
                  <c:v>271.96627613703674</c:v>
                </c:pt>
                <c:pt idx="54">
                  <c:v>272.1656503644013</c:v>
                </c:pt>
                <c:pt idx="55">
                  <c:v>272.36509690402795</c:v>
                </c:pt>
                <c:pt idx="56">
                  <c:v>272.56461575143669</c:v>
                </c:pt>
                <c:pt idx="57">
                  <c:v>272.76420690214496</c:v>
                </c:pt>
                <c:pt idx="58">
                  <c:v>272.96387035166572</c:v>
                </c:pt>
                <c:pt idx="59">
                  <c:v>273.1636060955114</c:v>
                </c:pt>
                <c:pt idx="60">
                  <c:v>273.36341412918989</c:v>
                </c:pt>
                <c:pt idx="61">
                  <c:v>273.56329444820722</c:v>
                </c:pt>
                <c:pt idx="62">
                  <c:v>273.76324704806444</c:v>
                </c:pt>
                <c:pt idx="63">
                  <c:v>273.96327192426236</c:v>
                </c:pt>
                <c:pt idx="64">
                  <c:v>274.16336907229777</c:v>
                </c:pt>
                <c:pt idx="65">
                  <c:v>274.36353848766458</c:v>
                </c:pt>
                <c:pt idx="66">
                  <c:v>274.56378016585307</c:v>
                </c:pt>
                <c:pt idx="67">
                  <c:v>274.76409410235181</c:v>
                </c:pt>
                <c:pt idx="68">
                  <c:v>274.96448029264644</c:v>
                </c:pt>
                <c:pt idx="69">
                  <c:v>275.16493873221776</c:v>
                </c:pt>
                <c:pt idx="70">
                  <c:v>275.36546941654638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Mastersheet!$AZ$26:$AZ$96</c:f>
              <c:numCache>
                <c:formatCode>0.000</c:formatCode>
                <c:ptCount val="71"/>
                <c:pt idx="0">
                  <c:v>261.30183265143046</c:v>
                </c:pt>
                <c:pt idx="1">
                  <c:v>261.30183265143046</c:v>
                </c:pt>
                <c:pt idx="2">
                  <c:v>261.30183265143046</c:v>
                </c:pt>
                <c:pt idx="3">
                  <c:v>261.30183265143046</c:v>
                </c:pt>
                <c:pt idx="4">
                  <c:v>261.30183265143046</c:v>
                </c:pt>
                <c:pt idx="5">
                  <c:v>261.30183265143046</c:v>
                </c:pt>
                <c:pt idx="6">
                  <c:v>261.30183265143046</c:v>
                </c:pt>
                <c:pt idx="7">
                  <c:v>261.30183265143046</c:v>
                </c:pt>
                <c:pt idx="8">
                  <c:v>261.30183265143046</c:v>
                </c:pt>
                <c:pt idx="9">
                  <c:v>261.30183265143046</c:v>
                </c:pt>
                <c:pt idx="10">
                  <c:v>261.30183265143046</c:v>
                </c:pt>
                <c:pt idx="11">
                  <c:v>261.30183265143046</c:v>
                </c:pt>
                <c:pt idx="12">
                  <c:v>261.30183265143046</c:v>
                </c:pt>
                <c:pt idx="13">
                  <c:v>261.30183265143046</c:v>
                </c:pt>
                <c:pt idx="14">
                  <c:v>261.30183265143046</c:v>
                </c:pt>
                <c:pt idx="15">
                  <c:v>261.30183265143046</c:v>
                </c:pt>
                <c:pt idx="16">
                  <c:v>261.30183265143046</c:v>
                </c:pt>
                <c:pt idx="17">
                  <c:v>261.30183265143046</c:v>
                </c:pt>
                <c:pt idx="18">
                  <c:v>261.30183265143046</c:v>
                </c:pt>
                <c:pt idx="19">
                  <c:v>261.30183265143046</c:v>
                </c:pt>
                <c:pt idx="20">
                  <c:v>261.30183265143046</c:v>
                </c:pt>
                <c:pt idx="21">
                  <c:v>261.30183265143046</c:v>
                </c:pt>
                <c:pt idx="22">
                  <c:v>261.30183265143046</c:v>
                </c:pt>
                <c:pt idx="23">
                  <c:v>261.30183265143046</c:v>
                </c:pt>
                <c:pt idx="24">
                  <c:v>261.30183265143046</c:v>
                </c:pt>
                <c:pt idx="25">
                  <c:v>261.30183265143046</c:v>
                </c:pt>
                <c:pt idx="26">
                  <c:v>261.30183265143046</c:v>
                </c:pt>
                <c:pt idx="27">
                  <c:v>261.30183265143046</c:v>
                </c:pt>
                <c:pt idx="28">
                  <c:v>261.30183265143046</c:v>
                </c:pt>
                <c:pt idx="29">
                  <c:v>261.30183265143046</c:v>
                </c:pt>
                <c:pt idx="30">
                  <c:v>261.30183265143046</c:v>
                </c:pt>
                <c:pt idx="31">
                  <c:v>261.30183265143046</c:v>
                </c:pt>
                <c:pt idx="32">
                  <c:v>261.30183265143046</c:v>
                </c:pt>
                <c:pt idx="33">
                  <c:v>261.30183265143046</c:v>
                </c:pt>
                <c:pt idx="34">
                  <c:v>261.30183265143046</c:v>
                </c:pt>
                <c:pt idx="35">
                  <c:v>261.30183265143046</c:v>
                </c:pt>
                <c:pt idx="36">
                  <c:v>261.30183265143046</c:v>
                </c:pt>
                <c:pt idx="37">
                  <c:v>261.30183265143046</c:v>
                </c:pt>
                <c:pt idx="38">
                  <c:v>261.30183265143046</c:v>
                </c:pt>
                <c:pt idx="39">
                  <c:v>261.30183265143046</c:v>
                </c:pt>
                <c:pt idx="40">
                  <c:v>261.30183265143046</c:v>
                </c:pt>
                <c:pt idx="41">
                  <c:v>261.30183265143046</c:v>
                </c:pt>
                <c:pt idx="42">
                  <c:v>261.30183265143046</c:v>
                </c:pt>
                <c:pt idx="43">
                  <c:v>261.30183265143046</c:v>
                </c:pt>
                <c:pt idx="44">
                  <c:v>261.30183265143046</c:v>
                </c:pt>
                <c:pt idx="45">
                  <c:v>261.30183265143046</c:v>
                </c:pt>
                <c:pt idx="46">
                  <c:v>261.30183265143046</c:v>
                </c:pt>
                <c:pt idx="47">
                  <c:v>261.30183265143046</c:v>
                </c:pt>
                <c:pt idx="48">
                  <c:v>261.30183265143046</c:v>
                </c:pt>
                <c:pt idx="49">
                  <c:v>261.30183265143046</c:v>
                </c:pt>
                <c:pt idx="50">
                  <c:v>261.30183265143046</c:v>
                </c:pt>
                <c:pt idx="51">
                  <c:v>261.30183265143046</c:v>
                </c:pt>
                <c:pt idx="52">
                  <c:v>261.30183265143046</c:v>
                </c:pt>
                <c:pt idx="53">
                  <c:v>261.30183265143046</c:v>
                </c:pt>
                <c:pt idx="54">
                  <c:v>261.30183265143046</c:v>
                </c:pt>
                <c:pt idx="55">
                  <c:v>261.30183265143046</c:v>
                </c:pt>
                <c:pt idx="56">
                  <c:v>261.30183265143046</c:v>
                </c:pt>
                <c:pt idx="57">
                  <c:v>261.30183265143046</c:v>
                </c:pt>
                <c:pt idx="58">
                  <c:v>261.30183265143046</c:v>
                </c:pt>
                <c:pt idx="59">
                  <c:v>261.30183265143046</c:v>
                </c:pt>
                <c:pt idx="60">
                  <c:v>261.30183265143046</c:v>
                </c:pt>
                <c:pt idx="61">
                  <c:v>261.30183265143046</c:v>
                </c:pt>
                <c:pt idx="62">
                  <c:v>261.30183265143046</c:v>
                </c:pt>
                <c:pt idx="63">
                  <c:v>261.30183265143046</c:v>
                </c:pt>
                <c:pt idx="64">
                  <c:v>261.30183265143046</c:v>
                </c:pt>
                <c:pt idx="65">
                  <c:v>261.30183265143046</c:v>
                </c:pt>
                <c:pt idx="66">
                  <c:v>261.30183265143046</c:v>
                </c:pt>
                <c:pt idx="67">
                  <c:v>261.30183265143046</c:v>
                </c:pt>
                <c:pt idx="68">
                  <c:v>261.30183265143046</c:v>
                </c:pt>
                <c:pt idx="69">
                  <c:v>261.30183265143046</c:v>
                </c:pt>
                <c:pt idx="70">
                  <c:v>261.30183265143046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47872"/>
        <c:axId val="47248448"/>
      </c:scatterChart>
      <c:valAx>
        <c:axId val="47247872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48448"/>
        <c:crosses val="autoZero"/>
        <c:crossBetween val="midCat"/>
      </c:valAx>
      <c:valAx>
        <c:axId val="47248448"/>
        <c:scaling>
          <c:orientation val="minMax"/>
          <c:max val="280"/>
          <c:min val="2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000" b="1" i="0" baseline="0">
                    <a:effectLst/>
                  </a:rPr>
                  <a:t>Corrosion loss (µm)</a:t>
                </a:r>
                <a:endParaRPr lang="en-AU" sz="1000">
                  <a:effectLst/>
                </a:endParaRP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47247872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Mastersheet!$D$170:$D$240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Mastersheet!$AZ$170:$AZ$240</c:f>
              <c:numCache>
                <c:formatCode>0.000</c:formatCode>
                <c:ptCount val="71"/>
                <c:pt idx="0">
                  <c:v>258.60656750375716</c:v>
                </c:pt>
                <c:pt idx="1">
                  <c:v>258.33795740343305</c:v>
                </c:pt>
                <c:pt idx="2">
                  <c:v>258.06951377610579</c:v>
                </c:pt>
                <c:pt idx="3">
                  <c:v>257.80123658481853</c:v>
                </c:pt>
                <c:pt idx="4">
                  <c:v>257.53312579261132</c:v>
                </c:pt>
                <c:pt idx="5">
                  <c:v>257.26518136252423</c:v>
                </c:pt>
                <c:pt idx="6">
                  <c:v>256.99740325759319</c:v>
                </c:pt>
                <c:pt idx="7">
                  <c:v>256.72979144085485</c:v>
                </c:pt>
                <c:pt idx="8">
                  <c:v>256.4623458753432</c:v>
                </c:pt>
                <c:pt idx="9">
                  <c:v>256.19506652409132</c:v>
                </c:pt>
                <c:pt idx="10">
                  <c:v>255.92795335012963</c:v>
                </c:pt>
                <c:pt idx="11">
                  <c:v>255.39422538619323</c:v>
                </c:pt>
                <c:pt idx="12">
                  <c:v>254.86116168774944</c:v>
                </c:pt>
                <c:pt idx="13">
                  <c:v>254.32876195898749</c:v>
                </c:pt>
                <c:pt idx="14">
                  <c:v>253.79702590406941</c:v>
                </c:pt>
                <c:pt idx="15">
                  <c:v>253.26595322713152</c:v>
                </c:pt>
                <c:pt idx="16">
                  <c:v>252.73554363228473</c:v>
                </c:pt>
                <c:pt idx="17">
                  <c:v>252.20579682361091</c:v>
                </c:pt>
                <c:pt idx="18">
                  <c:v>251.6767125051673</c:v>
                </c:pt>
                <c:pt idx="19">
                  <c:v>251.14829038098304</c:v>
                </c:pt>
                <c:pt idx="20">
                  <c:v>250.62053015506103</c:v>
                </c:pt>
                <c:pt idx="21">
                  <c:v>250.09343153137581</c:v>
                </c:pt>
                <c:pt idx="22">
                  <c:v>249.56699421387719</c:v>
                </c:pt>
                <c:pt idx="23">
                  <c:v>249.04121790648389</c:v>
                </c:pt>
                <c:pt idx="24">
                  <c:v>248.51610231309115</c:v>
                </c:pt>
                <c:pt idx="25">
                  <c:v>247.99164713756412</c:v>
                </c:pt>
                <c:pt idx="26">
                  <c:v>247.46785208373996</c:v>
                </c:pt>
                <c:pt idx="27">
                  <c:v>246.9447168554307</c:v>
                </c:pt>
                <c:pt idx="28">
                  <c:v>246.42224115641724</c:v>
                </c:pt>
                <c:pt idx="29">
                  <c:v>245.90042469045474</c:v>
                </c:pt>
                <c:pt idx="30">
                  <c:v>245.37926716126947</c:v>
                </c:pt>
                <c:pt idx="31">
                  <c:v>244.26917795802697</c:v>
                </c:pt>
                <c:pt idx="32">
                  <c:v>243.16208540401016</c:v>
                </c:pt>
                <c:pt idx="33">
                  <c:v>242.05798662275484</c:v>
                </c:pt>
                <c:pt idx="34">
                  <c:v>240.95687873718853</c:v>
                </c:pt>
                <c:pt idx="35">
                  <c:v>239.85875886962353</c:v>
                </c:pt>
                <c:pt idx="36">
                  <c:v>238.76362414175199</c:v>
                </c:pt>
                <c:pt idx="37">
                  <c:v>237.67147167464003</c:v>
                </c:pt>
                <c:pt idx="38">
                  <c:v>236.58229858872349</c:v>
                </c:pt>
                <c:pt idx="39">
                  <c:v>235.4961020038005</c:v>
                </c:pt>
                <c:pt idx="40">
                  <c:v>234.41287903902779</c:v>
                </c:pt>
                <c:pt idx="41">
                  <c:v>233.33262681291228</c:v>
                </c:pt>
                <c:pt idx="42">
                  <c:v>232.25534244330976</c:v>
                </c:pt>
                <c:pt idx="43">
                  <c:v>231.18102304741518</c:v>
                </c:pt>
                <c:pt idx="44">
                  <c:v>230.10966574175839</c:v>
                </c:pt>
                <c:pt idx="45">
                  <c:v>229.04126764219995</c:v>
                </c:pt>
                <c:pt idx="46">
                  <c:v>227.97582586392298</c:v>
                </c:pt>
                <c:pt idx="47">
                  <c:v>226.91333752142739</c:v>
                </c:pt>
                <c:pt idx="48">
                  <c:v>225.85379972852795</c:v>
                </c:pt>
                <c:pt idx="49">
                  <c:v>224.79720959834219</c:v>
                </c:pt>
                <c:pt idx="50">
                  <c:v>223.74356424329034</c:v>
                </c:pt>
                <c:pt idx="51">
                  <c:v>223.06174907874188</c:v>
                </c:pt>
                <c:pt idx="52">
                  <c:v>222.38117056067455</c:v>
                </c:pt>
                <c:pt idx="53">
                  <c:v>221.7018279014944</c:v>
                </c:pt>
                <c:pt idx="54">
                  <c:v>221.02372031348057</c:v>
                </c:pt>
                <c:pt idx="55">
                  <c:v>220.34684700878296</c:v>
                </c:pt>
                <c:pt idx="56">
                  <c:v>219.6712071994215</c:v>
                </c:pt>
                <c:pt idx="57">
                  <c:v>218.99680009728638</c:v>
                </c:pt>
                <c:pt idx="58">
                  <c:v>218.32362491413647</c:v>
                </c:pt>
                <c:pt idx="59">
                  <c:v>217.65168086159994</c:v>
                </c:pt>
                <c:pt idx="60">
                  <c:v>216.98096715117126</c:v>
                </c:pt>
                <c:pt idx="61">
                  <c:v>216.31148299421318</c:v>
                </c:pt>
                <c:pt idx="62">
                  <c:v>215.64322760195341</c:v>
                </c:pt>
                <c:pt idx="63">
                  <c:v>214.97620018548628</c:v>
                </c:pt>
                <c:pt idx="64">
                  <c:v>214.31039995576981</c:v>
                </c:pt>
                <c:pt idx="65">
                  <c:v>213.64582612362796</c:v>
                </c:pt>
                <c:pt idx="66">
                  <c:v>212.98247789974616</c:v>
                </c:pt>
                <c:pt idx="67">
                  <c:v>212.32035449467347</c:v>
                </c:pt>
                <c:pt idx="68">
                  <c:v>211.65945511882097</c:v>
                </c:pt>
                <c:pt idx="69">
                  <c:v>210.9997789824607</c:v>
                </c:pt>
                <c:pt idx="70">
                  <c:v>210.34132529572514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Mastersheet!$AZ$26:$AZ$96</c:f>
              <c:numCache>
                <c:formatCode>0.000</c:formatCode>
                <c:ptCount val="71"/>
                <c:pt idx="0">
                  <c:v>261.30183265143046</c:v>
                </c:pt>
                <c:pt idx="1">
                  <c:v>261.30183265143046</c:v>
                </c:pt>
                <c:pt idx="2">
                  <c:v>261.30183265143046</c:v>
                </c:pt>
                <c:pt idx="3">
                  <c:v>261.30183265143046</c:v>
                </c:pt>
                <c:pt idx="4">
                  <c:v>261.30183265143046</c:v>
                </c:pt>
                <c:pt idx="5">
                  <c:v>261.30183265143046</c:v>
                </c:pt>
                <c:pt idx="6">
                  <c:v>261.30183265143046</c:v>
                </c:pt>
                <c:pt idx="7">
                  <c:v>261.30183265143046</c:v>
                </c:pt>
                <c:pt idx="8">
                  <c:v>261.30183265143046</c:v>
                </c:pt>
                <c:pt idx="9">
                  <c:v>261.30183265143046</c:v>
                </c:pt>
                <c:pt idx="10">
                  <c:v>261.30183265143046</c:v>
                </c:pt>
                <c:pt idx="11">
                  <c:v>261.30183265143046</c:v>
                </c:pt>
                <c:pt idx="12">
                  <c:v>261.30183265143046</c:v>
                </c:pt>
                <c:pt idx="13">
                  <c:v>261.30183265143046</c:v>
                </c:pt>
                <c:pt idx="14">
                  <c:v>261.30183265143046</c:v>
                </c:pt>
                <c:pt idx="15">
                  <c:v>261.30183265143046</c:v>
                </c:pt>
                <c:pt idx="16">
                  <c:v>261.30183265143046</c:v>
                </c:pt>
                <c:pt idx="17">
                  <c:v>261.30183265143046</c:v>
                </c:pt>
                <c:pt idx="18">
                  <c:v>261.30183265143046</c:v>
                </c:pt>
                <c:pt idx="19">
                  <c:v>261.30183265143046</c:v>
                </c:pt>
                <c:pt idx="20">
                  <c:v>261.30183265143046</c:v>
                </c:pt>
                <c:pt idx="21">
                  <c:v>261.30183265143046</c:v>
                </c:pt>
                <c:pt idx="22">
                  <c:v>261.30183265143046</c:v>
                </c:pt>
                <c:pt idx="23">
                  <c:v>261.30183265143046</c:v>
                </c:pt>
                <c:pt idx="24">
                  <c:v>261.30183265143046</c:v>
                </c:pt>
                <c:pt idx="25">
                  <c:v>261.30183265143046</c:v>
                </c:pt>
                <c:pt idx="26">
                  <c:v>261.30183265143046</c:v>
                </c:pt>
                <c:pt idx="27">
                  <c:v>261.30183265143046</c:v>
                </c:pt>
                <c:pt idx="28">
                  <c:v>261.30183265143046</c:v>
                </c:pt>
                <c:pt idx="29">
                  <c:v>261.30183265143046</c:v>
                </c:pt>
                <c:pt idx="30">
                  <c:v>261.30183265143046</c:v>
                </c:pt>
                <c:pt idx="31">
                  <c:v>261.30183265143046</c:v>
                </c:pt>
                <c:pt idx="32">
                  <c:v>261.30183265143046</c:v>
                </c:pt>
                <c:pt idx="33">
                  <c:v>261.30183265143046</c:v>
                </c:pt>
                <c:pt idx="34">
                  <c:v>261.30183265143046</c:v>
                </c:pt>
                <c:pt idx="35">
                  <c:v>261.30183265143046</c:v>
                </c:pt>
                <c:pt idx="36">
                  <c:v>261.30183265143046</c:v>
                </c:pt>
                <c:pt idx="37">
                  <c:v>261.30183265143046</c:v>
                </c:pt>
                <c:pt idx="38">
                  <c:v>261.30183265143046</c:v>
                </c:pt>
                <c:pt idx="39">
                  <c:v>261.30183265143046</c:v>
                </c:pt>
                <c:pt idx="40">
                  <c:v>261.30183265143046</c:v>
                </c:pt>
                <c:pt idx="41">
                  <c:v>261.30183265143046</c:v>
                </c:pt>
                <c:pt idx="42">
                  <c:v>261.30183265143046</c:v>
                </c:pt>
                <c:pt idx="43">
                  <c:v>261.30183265143046</c:v>
                </c:pt>
                <c:pt idx="44">
                  <c:v>261.30183265143046</c:v>
                </c:pt>
                <c:pt idx="45">
                  <c:v>261.30183265143046</c:v>
                </c:pt>
                <c:pt idx="46">
                  <c:v>261.30183265143046</c:v>
                </c:pt>
                <c:pt idx="47">
                  <c:v>261.30183265143046</c:v>
                </c:pt>
                <c:pt idx="48">
                  <c:v>261.30183265143046</c:v>
                </c:pt>
                <c:pt idx="49">
                  <c:v>261.30183265143046</c:v>
                </c:pt>
                <c:pt idx="50">
                  <c:v>261.30183265143046</c:v>
                </c:pt>
                <c:pt idx="51">
                  <c:v>261.30183265143046</c:v>
                </c:pt>
                <c:pt idx="52">
                  <c:v>261.30183265143046</c:v>
                </c:pt>
                <c:pt idx="53">
                  <c:v>261.30183265143046</c:v>
                </c:pt>
                <c:pt idx="54">
                  <c:v>261.30183265143046</c:v>
                </c:pt>
                <c:pt idx="55">
                  <c:v>261.30183265143046</c:v>
                </c:pt>
                <c:pt idx="56">
                  <c:v>261.30183265143046</c:v>
                </c:pt>
                <c:pt idx="57">
                  <c:v>261.30183265143046</c:v>
                </c:pt>
                <c:pt idx="58">
                  <c:v>261.30183265143046</c:v>
                </c:pt>
                <c:pt idx="59">
                  <c:v>261.30183265143046</c:v>
                </c:pt>
                <c:pt idx="60">
                  <c:v>261.30183265143046</c:v>
                </c:pt>
                <c:pt idx="61">
                  <c:v>261.30183265143046</c:v>
                </c:pt>
                <c:pt idx="62">
                  <c:v>261.30183265143046</c:v>
                </c:pt>
                <c:pt idx="63">
                  <c:v>261.30183265143046</c:v>
                </c:pt>
                <c:pt idx="64">
                  <c:v>261.30183265143046</c:v>
                </c:pt>
                <c:pt idx="65">
                  <c:v>261.30183265143046</c:v>
                </c:pt>
                <c:pt idx="66">
                  <c:v>261.30183265143046</c:v>
                </c:pt>
                <c:pt idx="67">
                  <c:v>261.30183265143046</c:v>
                </c:pt>
                <c:pt idx="68">
                  <c:v>261.30183265143046</c:v>
                </c:pt>
                <c:pt idx="69">
                  <c:v>261.30183265143046</c:v>
                </c:pt>
                <c:pt idx="70">
                  <c:v>261.30183265143046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461568"/>
        <c:axId val="183462144"/>
      </c:scatterChart>
      <c:valAx>
        <c:axId val="183461568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3462144"/>
        <c:crosses val="autoZero"/>
        <c:crossBetween val="midCat"/>
      </c:valAx>
      <c:valAx>
        <c:axId val="183462144"/>
        <c:scaling>
          <c:orientation val="minMax"/>
          <c:max val="280"/>
          <c:min val="2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000" b="1" i="0" baseline="0">
                    <a:effectLst/>
                  </a:rPr>
                  <a:t>Corrosion loss (µm)</a:t>
                </a:r>
                <a:endParaRPr lang="en-AU" sz="1000">
                  <a:effectLst/>
                </a:endParaRP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83461568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Mastersheet!$D$98:$D$168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Mastersheet!$AZ$98:$AZ$168</c:f>
              <c:numCache>
                <c:formatCode>0.000</c:formatCode>
                <c:ptCount val="71"/>
                <c:pt idx="0">
                  <c:v>260.54344418639403</c:v>
                </c:pt>
                <c:pt idx="1">
                  <c:v>260.46768158545444</c:v>
                </c:pt>
                <c:pt idx="2">
                  <c:v>260.39193284260455</c:v>
                </c:pt>
                <c:pt idx="3">
                  <c:v>260.31619795665773</c:v>
                </c:pt>
                <c:pt idx="4">
                  <c:v>260.24047692642938</c:v>
                </c:pt>
                <c:pt idx="5">
                  <c:v>260.16476975073459</c:v>
                </c:pt>
                <c:pt idx="6">
                  <c:v>260.08907642838818</c:v>
                </c:pt>
                <c:pt idx="7">
                  <c:v>260.01339695820604</c:v>
                </c:pt>
                <c:pt idx="8">
                  <c:v>259.93773133900112</c:v>
                </c:pt>
                <c:pt idx="9">
                  <c:v>259.86207956959021</c:v>
                </c:pt>
                <c:pt idx="10">
                  <c:v>259.78644164878779</c:v>
                </c:pt>
                <c:pt idx="11">
                  <c:v>259.63520734826966</c:v>
                </c:pt>
                <c:pt idx="12">
                  <c:v>259.48402842796798</c:v>
                </c:pt>
                <c:pt idx="13">
                  <c:v>259.33290487840509</c:v>
                </c:pt>
                <c:pt idx="14">
                  <c:v>259.18183669010392</c:v>
                </c:pt>
                <c:pt idx="15">
                  <c:v>259.03082385358789</c:v>
                </c:pt>
                <c:pt idx="16">
                  <c:v>258.87986635938012</c:v>
                </c:pt>
                <c:pt idx="17">
                  <c:v>258.72896419800594</c:v>
                </c:pt>
                <c:pt idx="18">
                  <c:v>258.57811735999007</c:v>
                </c:pt>
                <c:pt idx="19">
                  <c:v>258.42732583585882</c:v>
                </c:pt>
                <c:pt idx="20">
                  <c:v>258.27658961613753</c:v>
                </c:pt>
                <c:pt idx="21">
                  <c:v>258.1259086913542</c:v>
                </c:pt>
                <c:pt idx="22">
                  <c:v>257.97528305203559</c:v>
                </c:pt>
                <c:pt idx="23">
                  <c:v>257.8247126887095</c:v>
                </c:pt>
                <c:pt idx="24">
                  <c:v>257.67419759190551</c:v>
                </c:pt>
                <c:pt idx="25">
                  <c:v>257.52373775215187</c:v>
                </c:pt>
                <c:pt idx="26">
                  <c:v>257.37333315997938</c:v>
                </c:pt>
                <c:pt idx="27">
                  <c:v>257.2229838059182</c:v>
                </c:pt>
                <c:pt idx="28">
                  <c:v>257.07268968049885</c:v>
                </c:pt>
                <c:pt idx="29">
                  <c:v>256.92245077425315</c:v>
                </c:pt>
                <c:pt idx="30">
                  <c:v>256.77226707771348</c:v>
                </c:pt>
                <c:pt idx="31">
                  <c:v>256.42091702741908</c:v>
                </c:pt>
                <c:pt idx="32">
                  <c:v>256.06986685940512</c:v>
                </c:pt>
                <c:pt idx="33">
                  <c:v>255.71911645835178</c:v>
                </c:pt>
                <c:pt idx="34">
                  <c:v>255.36866570895418</c:v>
                </c:pt>
                <c:pt idx="35">
                  <c:v>255.01851449592129</c:v>
                </c:pt>
                <c:pt idx="36">
                  <c:v>254.66866270397549</c:v>
                </c:pt>
                <c:pt idx="37">
                  <c:v>254.31911021785191</c:v>
                </c:pt>
                <c:pt idx="38">
                  <c:v>253.96985692230012</c:v>
                </c:pt>
                <c:pt idx="39">
                  <c:v>253.62090270208128</c:v>
                </c:pt>
                <c:pt idx="40">
                  <c:v>253.2722474419727</c:v>
                </c:pt>
                <c:pt idx="41">
                  <c:v>252.92389102676424</c:v>
                </c:pt>
                <c:pt idx="42">
                  <c:v>252.57583334125817</c:v>
                </c:pt>
                <c:pt idx="43">
                  <c:v>252.22807427027089</c:v>
                </c:pt>
                <c:pt idx="44">
                  <c:v>251.88061369863266</c:v>
                </c:pt>
                <c:pt idx="45">
                  <c:v>251.53345151118697</c:v>
                </c:pt>
                <c:pt idx="46">
                  <c:v>251.18658759279069</c:v>
                </c:pt>
                <c:pt idx="47">
                  <c:v>250.8400218283133</c:v>
                </c:pt>
                <c:pt idx="48">
                  <c:v>250.49375410263866</c:v>
                </c:pt>
                <c:pt idx="49">
                  <c:v>250.14778430066403</c:v>
                </c:pt>
                <c:pt idx="50">
                  <c:v>249.80211230729967</c:v>
                </c:pt>
                <c:pt idx="51">
                  <c:v>249.58315642020341</c:v>
                </c:pt>
                <c:pt idx="52">
                  <c:v>249.36431954209803</c:v>
                </c:pt>
                <c:pt idx="53">
                  <c:v>249.14560164457313</c:v>
                </c:pt>
                <c:pt idx="54">
                  <c:v>248.92700269922048</c:v>
                </c:pt>
                <c:pt idx="55">
                  <c:v>248.70852267763567</c:v>
                </c:pt>
                <c:pt idx="56">
                  <c:v>248.49016155141311</c:v>
                </c:pt>
                <c:pt idx="57">
                  <c:v>248.27191929215201</c:v>
                </c:pt>
                <c:pt idx="58">
                  <c:v>248.05379587145106</c:v>
                </c:pt>
                <c:pt idx="59">
                  <c:v>247.83579126091169</c:v>
                </c:pt>
                <c:pt idx="60">
                  <c:v>247.61790543213692</c:v>
                </c:pt>
                <c:pt idx="61">
                  <c:v>247.40013835673159</c:v>
                </c:pt>
                <c:pt idx="62">
                  <c:v>247.18249000630226</c:v>
                </c:pt>
                <c:pt idx="63">
                  <c:v>246.96496035245801</c:v>
                </c:pt>
                <c:pt idx="64">
                  <c:v>246.7475493668081</c:v>
                </c:pt>
                <c:pt idx="65">
                  <c:v>246.53025702096519</c:v>
                </c:pt>
                <c:pt idx="66">
                  <c:v>246.31308328654274</c:v>
                </c:pt>
                <c:pt idx="67">
                  <c:v>246.09602813515571</c:v>
                </c:pt>
                <c:pt idx="68">
                  <c:v>245.87909153842162</c:v>
                </c:pt>
                <c:pt idx="69">
                  <c:v>245.66227346795915</c:v>
                </c:pt>
                <c:pt idx="70">
                  <c:v>245.44557389539054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Mastersheet!$AZ$26:$AZ$96</c:f>
              <c:numCache>
                <c:formatCode>0.000</c:formatCode>
                <c:ptCount val="71"/>
                <c:pt idx="0">
                  <c:v>261.30183265143046</c:v>
                </c:pt>
                <c:pt idx="1">
                  <c:v>261.30183265143046</c:v>
                </c:pt>
                <c:pt idx="2">
                  <c:v>261.30183265143046</c:v>
                </c:pt>
                <c:pt idx="3">
                  <c:v>261.30183265143046</c:v>
                </c:pt>
                <c:pt idx="4">
                  <c:v>261.30183265143046</c:v>
                </c:pt>
                <c:pt idx="5">
                  <c:v>261.30183265143046</c:v>
                </c:pt>
                <c:pt idx="6">
                  <c:v>261.30183265143046</c:v>
                </c:pt>
                <c:pt idx="7">
                  <c:v>261.30183265143046</c:v>
                </c:pt>
                <c:pt idx="8">
                  <c:v>261.30183265143046</c:v>
                </c:pt>
                <c:pt idx="9">
                  <c:v>261.30183265143046</c:v>
                </c:pt>
                <c:pt idx="10">
                  <c:v>261.30183265143046</c:v>
                </c:pt>
                <c:pt idx="11">
                  <c:v>261.30183265143046</c:v>
                </c:pt>
                <c:pt idx="12">
                  <c:v>261.30183265143046</c:v>
                </c:pt>
                <c:pt idx="13">
                  <c:v>261.30183265143046</c:v>
                </c:pt>
                <c:pt idx="14">
                  <c:v>261.30183265143046</c:v>
                </c:pt>
                <c:pt idx="15">
                  <c:v>261.30183265143046</c:v>
                </c:pt>
                <c:pt idx="16">
                  <c:v>261.30183265143046</c:v>
                </c:pt>
                <c:pt idx="17">
                  <c:v>261.30183265143046</c:v>
                </c:pt>
                <c:pt idx="18">
                  <c:v>261.30183265143046</c:v>
                </c:pt>
                <c:pt idx="19">
                  <c:v>261.30183265143046</c:v>
                </c:pt>
                <c:pt idx="20">
                  <c:v>261.30183265143046</c:v>
                </c:pt>
                <c:pt idx="21">
                  <c:v>261.30183265143046</c:v>
                </c:pt>
                <c:pt idx="22">
                  <c:v>261.30183265143046</c:v>
                </c:pt>
                <c:pt idx="23">
                  <c:v>261.30183265143046</c:v>
                </c:pt>
                <c:pt idx="24">
                  <c:v>261.30183265143046</c:v>
                </c:pt>
                <c:pt idx="25">
                  <c:v>261.30183265143046</c:v>
                </c:pt>
                <c:pt idx="26">
                  <c:v>261.30183265143046</c:v>
                </c:pt>
                <c:pt idx="27">
                  <c:v>261.30183265143046</c:v>
                </c:pt>
                <c:pt idx="28">
                  <c:v>261.30183265143046</c:v>
                </c:pt>
                <c:pt idx="29">
                  <c:v>261.30183265143046</c:v>
                </c:pt>
                <c:pt idx="30">
                  <c:v>261.30183265143046</c:v>
                </c:pt>
                <c:pt idx="31">
                  <c:v>261.30183265143046</c:v>
                </c:pt>
                <c:pt idx="32">
                  <c:v>261.30183265143046</c:v>
                </c:pt>
                <c:pt idx="33">
                  <c:v>261.30183265143046</c:v>
                </c:pt>
                <c:pt idx="34">
                  <c:v>261.30183265143046</c:v>
                </c:pt>
                <c:pt idx="35">
                  <c:v>261.30183265143046</c:v>
                </c:pt>
                <c:pt idx="36">
                  <c:v>261.30183265143046</c:v>
                </c:pt>
                <c:pt idx="37">
                  <c:v>261.30183265143046</c:v>
                </c:pt>
                <c:pt idx="38">
                  <c:v>261.30183265143046</c:v>
                </c:pt>
                <c:pt idx="39">
                  <c:v>261.30183265143046</c:v>
                </c:pt>
                <c:pt idx="40">
                  <c:v>261.30183265143046</c:v>
                </c:pt>
                <c:pt idx="41">
                  <c:v>261.30183265143046</c:v>
                </c:pt>
                <c:pt idx="42">
                  <c:v>261.30183265143046</c:v>
                </c:pt>
                <c:pt idx="43">
                  <c:v>261.30183265143046</c:v>
                </c:pt>
                <c:pt idx="44">
                  <c:v>261.30183265143046</c:v>
                </c:pt>
                <c:pt idx="45">
                  <c:v>261.30183265143046</c:v>
                </c:pt>
                <c:pt idx="46">
                  <c:v>261.30183265143046</c:v>
                </c:pt>
                <c:pt idx="47">
                  <c:v>261.30183265143046</c:v>
                </c:pt>
                <c:pt idx="48">
                  <c:v>261.30183265143046</c:v>
                </c:pt>
                <c:pt idx="49">
                  <c:v>261.30183265143046</c:v>
                </c:pt>
                <c:pt idx="50">
                  <c:v>261.30183265143046</c:v>
                </c:pt>
                <c:pt idx="51">
                  <c:v>261.30183265143046</c:v>
                </c:pt>
                <c:pt idx="52">
                  <c:v>261.30183265143046</c:v>
                </c:pt>
                <c:pt idx="53">
                  <c:v>261.30183265143046</c:v>
                </c:pt>
                <c:pt idx="54">
                  <c:v>261.30183265143046</c:v>
                </c:pt>
                <c:pt idx="55">
                  <c:v>261.30183265143046</c:v>
                </c:pt>
                <c:pt idx="56">
                  <c:v>261.30183265143046</c:v>
                </c:pt>
                <c:pt idx="57">
                  <c:v>261.30183265143046</c:v>
                </c:pt>
                <c:pt idx="58">
                  <c:v>261.30183265143046</c:v>
                </c:pt>
                <c:pt idx="59">
                  <c:v>261.30183265143046</c:v>
                </c:pt>
                <c:pt idx="60">
                  <c:v>261.30183265143046</c:v>
                </c:pt>
                <c:pt idx="61">
                  <c:v>261.30183265143046</c:v>
                </c:pt>
                <c:pt idx="62">
                  <c:v>261.30183265143046</c:v>
                </c:pt>
                <c:pt idx="63">
                  <c:v>261.30183265143046</c:v>
                </c:pt>
                <c:pt idx="64">
                  <c:v>261.30183265143046</c:v>
                </c:pt>
                <c:pt idx="65">
                  <c:v>261.30183265143046</c:v>
                </c:pt>
                <c:pt idx="66">
                  <c:v>261.30183265143046</c:v>
                </c:pt>
                <c:pt idx="67">
                  <c:v>261.30183265143046</c:v>
                </c:pt>
                <c:pt idx="68">
                  <c:v>261.30183265143046</c:v>
                </c:pt>
                <c:pt idx="69">
                  <c:v>261.30183265143046</c:v>
                </c:pt>
                <c:pt idx="70">
                  <c:v>261.30183265143046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466752"/>
        <c:axId val="183467328"/>
      </c:scatterChart>
      <c:valAx>
        <c:axId val="183466752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3467328"/>
        <c:crosses val="autoZero"/>
        <c:crossBetween val="midCat"/>
      </c:valAx>
      <c:valAx>
        <c:axId val="183467328"/>
        <c:scaling>
          <c:orientation val="minMax"/>
          <c:max val="280"/>
          <c:min val="2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000" b="1" i="0" baseline="0">
                    <a:effectLst/>
                  </a:rPr>
                  <a:t>Corrosion loss (µm)</a:t>
                </a:r>
                <a:endParaRPr lang="en-AU" sz="1000">
                  <a:effectLst/>
                </a:endParaRP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83466752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A1FI + A1B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Mastersheet!$D$98:$D$168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Mastersheet!$AZ$98:$AZ$168</c:f>
              <c:numCache>
                <c:formatCode>0.000</c:formatCode>
                <c:ptCount val="71"/>
                <c:pt idx="0">
                  <c:v>260.54344418639403</c:v>
                </c:pt>
                <c:pt idx="1">
                  <c:v>260.46768158545444</c:v>
                </c:pt>
                <c:pt idx="2">
                  <c:v>260.39193284260455</c:v>
                </c:pt>
                <c:pt idx="3">
                  <c:v>260.31619795665773</c:v>
                </c:pt>
                <c:pt idx="4">
                  <c:v>260.24047692642938</c:v>
                </c:pt>
                <c:pt idx="5">
                  <c:v>260.16476975073459</c:v>
                </c:pt>
                <c:pt idx="6">
                  <c:v>260.08907642838818</c:v>
                </c:pt>
                <c:pt idx="7">
                  <c:v>260.01339695820604</c:v>
                </c:pt>
                <c:pt idx="8">
                  <c:v>259.93773133900112</c:v>
                </c:pt>
                <c:pt idx="9">
                  <c:v>259.86207956959021</c:v>
                </c:pt>
                <c:pt idx="10">
                  <c:v>259.78644164878779</c:v>
                </c:pt>
                <c:pt idx="11">
                  <c:v>259.63520734826966</c:v>
                </c:pt>
                <c:pt idx="12">
                  <c:v>259.48402842796798</c:v>
                </c:pt>
                <c:pt idx="13">
                  <c:v>259.33290487840509</c:v>
                </c:pt>
                <c:pt idx="14">
                  <c:v>259.18183669010392</c:v>
                </c:pt>
                <c:pt idx="15">
                  <c:v>259.03082385358789</c:v>
                </c:pt>
                <c:pt idx="16">
                  <c:v>258.87986635938012</c:v>
                </c:pt>
                <c:pt idx="17">
                  <c:v>258.72896419800594</c:v>
                </c:pt>
                <c:pt idx="18">
                  <c:v>258.57811735999007</c:v>
                </c:pt>
                <c:pt idx="19">
                  <c:v>258.42732583585882</c:v>
                </c:pt>
                <c:pt idx="20">
                  <c:v>258.27658961613753</c:v>
                </c:pt>
                <c:pt idx="21">
                  <c:v>258.1259086913542</c:v>
                </c:pt>
                <c:pt idx="22">
                  <c:v>257.97528305203559</c:v>
                </c:pt>
                <c:pt idx="23">
                  <c:v>257.8247126887095</c:v>
                </c:pt>
                <c:pt idx="24">
                  <c:v>257.67419759190551</c:v>
                </c:pt>
                <c:pt idx="25">
                  <c:v>257.52373775215187</c:v>
                </c:pt>
                <c:pt idx="26">
                  <c:v>257.37333315997938</c:v>
                </c:pt>
                <c:pt idx="27">
                  <c:v>257.2229838059182</c:v>
                </c:pt>
                <c:pt idx="28">
                  <c:v>257.07268968049885</c:v>
                </c:pt>
                <c:pt idx="29">
                  <c:v>256.92245077425315</c:v>
                </c:pt>
                <c:pt idx="30">
                  <c:v>256.77226707771348</c:v>
                </c:pt>
                <c:pt idx="31">
                  <c:v>256.42091702741908</c:v>
                </c:pt>
                <c:pt idx="32">
                  <c:v>256.06986685940512</c:v>
                </c:pt>
                <c:pt idx="33">
                  <c:v>255.71911645835178</c:v>
                </c:pt>
                <c:pt idx="34">
                  <c:v>255.36866570895418</c:v>
                </c:pt>
                <c:pt idx="35">
                  <c:v>255.01851449592129</c:v>
                </c:pt>
                <c:pt idx="36">
                  <c:v>254.66866270397549</c:v>
                </c:pt>
                <c:pt idx="37">
                  <c:v>254.31911021785191</c:v>
                </c:pt>
                <c:pt idx="38">
                  <c:v>253.96985692230012</c:v>
                </c:pt>
                <c:pt idx="39">
                  <c:v>253.62090270208128</c:v>
                </c:pt>
                <c:pt idx="40">
                  <c:v>253.2722474419727</c:v>
                </c:pt>
                <c:pt idx="41">
                  <c:v>252.92389102676424</c:v>
                </c:pt>
                <c:pt idx="42">
                  <c:v>252.57583334125817</c:v>
                </c:pt>
                <c:pt idx="43">
                  <c:v>252.22807427027089</c:v>
                </c:pt>
                <c:pt idx="44">
                  <c:v>251.88061369863266</c:v>
                </c:pt>
                <c:pt idx="45">
                  <c:v>251.53345151118697</c:v>
                </c:pt>
                <c:pt idx="46">
                  <c:v>251.18658759279069</c:v>
                </c:pt>
                <c:pt idx="47">
                  <c:v>250.8400218283133</c:v>
                </c:pt>
                <c:pt idx="48">
                  <c:v>250.49375410263866</c:v>
                </c:pt>
                <c:pt idx="49">
                  <c:v>250.14778430066403</c:v>
                </c:pt>
                <c:pt idx="50">
                  <c:v>249.80211230729967</c:v>
                </c:pt>
                <c:pt idx="51">
                  <c:v>249.58315642020341</c:v>
                </c:pt>
                <c:pt idx="52">
                  <c:v>249.36431954209803</c:v>
                </c:pt>
                <c:pt idx="53">
                  <c:v>249.14560164457313</c:v>
                </c:pt>
                <c:pt idx="54">
                  <c:v>248.92700269922048</c:v>
                </c:pt>
                <c:pt idx="55">
                  <c:v>248.70852267763567</c:v>
                </c:pt>
                <c:pt idx="56">
                  <c:v>248.49016155141311</c:v>
                </c:pt>
                <c:pt idx="57">
                  <c:v>248.27191929215201</c:v>
                </c:pt>
                <c:pt idx="58">
                  <c:v>248.05379587145106</c:v>
                </c:pt>
                <c:pt idx="59">
                  <c:v>247.83579126091169</c:v>
                </c:pt>
                <c:pt idx="60">
                  <c:v>247.61790543213692</c:v>
                </c:pt>
                <c:pt idx="61">
                  <c:v>247.40013835673159</c:v>
                </c:pt>
                <c:pt idx="62">
                  <c:v>247.18249000630226</c:v>
                </c:pt>
                <c:pt idx="63">
                  <c:v>246.96496035245801</c:v>
                </c:pt>
                <c:pt idx="64">
                  <c:v>246.7475493668081</c:v>
                </c:pt>
                <c:pt idx="65">
                  <c:v>246.53025702096519</c:v>
                </c:pt>
                <c:pt idx="66">
                  <c:v>246.31308328654274</c:v>
                </c:pt>
                <c:pt idx="67">
                  <c:v>246.09602813515571</c:v>
                </c:pt>
                <c:pt idx="68">
                  <c:v>245.87909153842162</c:v>
                </c:pt>
                <c:pt idx="69">
                  <c:v>245.66227346795915</c:v>
                </c:pt>
                <c:pt idx="70">
                  <c:v>245.44557389539054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Mastersheet!$D$170:$D$240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Mastersheet!$AZ$170:$AZ$240</c:f>
              <c:numCache>
                <c:formatCode>0.000</c:formatCode>
                <c:ptCount val="71"/>
                <c:pt idx="0">
                  <c:v>258.60656750375716</c:v>
                </c:pt>
                <c:pt idx="1">
                  <c:v>258.33795740343305</c:v>
                </c:pt>
                <c:pt idx="2">
                  <c:v>258.06951377610579</c:v>
                </c:pt>
                <c:pt idx="3">
                  <c:v>257.80123658481853</c:v>
                </c:pt>
                <c:pt idx="4">
                  <c:v>257.53312579261132</c:v>
                </c:pt>
                <c:pt idx="5">
                  <c:v>257.26518136252423</c:v>
                </c:pt>
                <c:pt idx="6">
                  <c:v>256.99740325759319</c:v>
                </c:pt>
                <c:pt idx="7">
                  <c:v>256.72979144085485</c:v>
                </c:pt>
                <c:pt idx="8">
                  <c:v>256.4623458753432</c:v>
                </c:pt>
                <c:pt idx="9">
                  <c:v>256.19506652409132</c:v>
                </c:pt>
                <c:pt idx="10">
                  <c:v>255.92795335012963</c:v>
                </c:pt>
                <c:pt idx="11">
                  <c:v>255.39422538619323</c:v>
                </c:pt>
                <c:pt idx="12">
                  <c:v>254.86116168774944</c:v>
                </c:pt>
                <c:pt idx="13">
                  <c:v>254.32876195898749</c:v>
                </c:pt>
                <c:pt idx="14">
                  <c:v>253.79702590406941</c:v>
                </c:pt>
                <c:pt idx="15">
                  <c:v>253.26595322713152</c:v>
                </c:pt>
                <c:pt idx="16">
                  <c:v>252.73554363228473</c:v>
                </c:pt>
                <c:pt idx="17">
                  <c:v>252.20579682361091</c:v>
                </c:pt>
                <c:pt idx="18">
                  <c:v>251.6767125051673</c:v>
                </c:pt>
                <c:pt idx="19">
                  <c:v>251.14829038098304</c:v>
                </c:pt>
                <c:pt idx="20">
                  <c:v>250.62053015506103</c:v>
                </c:pt>
                <c:pt idx="21">
                  <c:v>250.09343153137581</c:v>
                </c:pt>
                <c:pt idx="22">
                  <c:v>249.56699421387719</c:v>
                </c:pt>
                <c:pt idx="23">
                  <c:v>249.04121790648389</c:v>
                </c:pt>
                <c:pt idx="24">
                  <c:v>248.51610231309115</c:v>
                </c:pt>
                <c:pt idx="25">
                  <c:v>247.99164713756412</c:v>
                </c:pt>
                <c:pt idx="26">
                  <c:v>247.46785208373996</c:v>
                </c:pt>
                <c:pt idx="27">
                  <c:v>246.9447168554307</c:v>
                </c:pt>
                <c:pt idx="28">
                  <c:v>246.42224115641724</c:v>
                </c:pt>
                <c:pt idx="29">
                  <c:v>245.90042469045474</c:v>
                </c:pt>
                <c:pt idx="30">
                  <c:v>245.37926716126947</c:v>
                </c:pt>
                <c:pt idx="31">
                  <c:v>244.26917795802697</c:v>
                </c:pt>
                <c:pt idx="32">
                  <c:v>243.16208540401016</c:v>
                </c:pt>
                <c:pt idx="33">
                  <c:v>242.05798662275484</c:v>
                </c:pt>
                <c:pt idx="34">
                  <c:v>240.95687873718853</c:v>
                </c:pt>
                <c:pt idx="35">
                  <c:v>239.85875886962353</c:v>
                </c:pt>
                <c:pt idx="36">
                  <c:v>238.76362414175199</c:v>
                </c:pt>
                <c:pt idx="37">
                  <c:v>237.67147167464003</c:v>
                </c:pt>
                <c:pt idx="38">
                  <c:v>236.58229858872349</c:v>
                </c:pt>
                <c:pt idx="39">
                  <c:v>235.4961020038005</c:v>
                </c:pt>
                <c:pt idx="40">
                  <c:v>234.41287903902779</c:v>
                </c:pt>
                <c:pt idx="41">
                  <c:v>233.33262681291228</c:v>
                </c:pt>
                <c:pt idx="42">
                  <c:v>232.25534244330976</c:v>
                </c:pt>
                <c:pt idx="43">
                  <c:v>231.18102304741518</c:v>
                </c:pt>
                <c:pt idx="44">
                  <c:v>230.10966574175839</c:v>
                </c:pt>
                <c:pt idx="45">
                  <c:v>229.04126764219995</c:v>
                </c:pt>
                <c:pt idx="46">
                  <c:v>227.97582586392298</c:v>
                </c:pt>
                <c:pt idx="47">
                  <c:v>226.91333752142739</c:v>
                </c:pt>
                <c:pt idx="48">
                  <c:v>225.85379972852795</c:v>
                </c:pt>
                <c:pt idx="49">
                  <c:v>224.79720959834219</c:v>
                </c:pt>
                <c:pt idx="50">
                  <c:v>223.74356424329034</c:v>
                </c:pt>
                <c:pt idx="51">
                  <c:v>223.06174907874188</c:v>
                </c:pt>
                <c:pt idx="52">
                  <c:v>222.38117056067455</c:v>
                </c:pt>
                <c:pt idx="53">
                  <c:v>221.7018279014944</c:v>
                </c:pt>
                <c:pt idx="54">
                  <c:v>221.02372031348057</c:v>
                </c:pt>
                <c:pt idx="55">
                  <c:v>220.34684700878296</c:v>
                </c:pt>
                <c:pt idx="56">
                  <c:v>219.6712071994215</c:v>
                </c:pt>
                <c:pt idx="57">
                  <c:v>218.99680009728638</c:v>
                </c:pt>
                <c:pt idx="58">
                  <c:v>218.32362491413647</c:v>
                </c:pt>
                <c:pt idx="59">
                  <c:v>217.65168086159994</c:v>
                </c:pt>
                <c:pt idx="60">
                  <c:v>216.98096715117126</c:v>
                </c:pt>
                <c:pt idx="61">
                  <c:v>216.31148299421318</c:v>
                </c:pt>
                <c:pt idx="62">
                  <c:v>215.64322760195341</c:v>
                </c:pt>
                <c:pt idx="63">
                  <c:v>214.97620018548628</c:v>
                </c:pt>
                <c:pt idx="64">
                  <c:v>214.31039995576981</c:v>
                </c:pt>
                <c:pt idx="65">
                  <c:v>213.64582612362796</c:v>
                </c:pt>
                <c:pt idx="66">
                  <c:v>212.98247789974616</c:v>
                </c:pt>
                <c:pt idx="67">
                  <c:v>212.32035449467347</c:v>
                </c:pt>
                <c:pt idx="68">
                  <c:v>211.65945511882097</c:v>
                </c:pt>
                <c:pt idx="69">
                  <c:v>210.9997789824607</c:v>
                </c:pt>
                <c:pt idx="70">
                  <c:v>210.34132529572514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Mastersheet!$B$241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Mastersheet!$D$242:$D$312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Mastersheet!$AZ$242:$AZ$312</c:f>
              <c:numCache>
                <c:formatCode>0.000</c:formatCode>
                <c:ptCount val="71"/>
                <c:pt idx="0">
                  <c:v>262.04575959786655</c:v>
                </c:pt>
                <c:pt idx="1">
                  <c:v>262.12020984298567</c:v>
                </c:pt>
                <c:pt idx="2">
                  <c:v>262.19467055081356</c:v>
                </c:pt>
                <c:pt idx="3">
                  <c:v>262.2691417210973</c:v>
                </c:pt>
                <c:pt idx="4">
                  <c:v>262.34362335358344</c:v>
                </c:pt>
                <c:pt idx="5">
                  <c:v>262.41811544801823</c:v>
                </c:pt>
                <c:pt idx="6">
                  <c:v>262.49261800414752</c:v>
                </c:pt>
                <c:pt idx="7">
                  <c:v>262.56713102171881</c:v>
                </c:pt>
                <c:pt idx="8">
                  <c:v>262.64165450047693</c:v>
                </c:pt>
                <c:pt idx="9">
                  <c:v>262.71618844016803</c:v>
                </c:pt>
                <c:pt idx="10">
                  <c:v>262.79073284053936</c:v>
                </c:pt>
                <c:pt idx="11">
                  <c:v>262.93985302230323</c:v>
                </c:pt>
                <c:pt idx="12">
                  <c:v>263.08901504373489</c:v>
                </c:pt>
                <c:pt idx="13">
                  <c:v>263.23821890280135</c:v>
                </c:pt>
                <c:pt idx="14">
                  <c:v>263.3874645974671</c:v>
                </c:pt>
                <c:pt idx="15">
                  <c:v>263.5367521256963</c:v>
                </c:pt>
                <c:pt idx="16">
                  <c:v>263.68608148545104</c:v>
                </c:pt>
                <c:pt idx="17">
                  <c:v>263.83545267469367</c:v>
                </c:pt>
                <c:pt idx="18">
                  <c:v>263.98486569138595</c:v>
                </c:pt>
                <c:pt idx="19">
                  <c:v>264.13432053348646</c:v>
                </c:pt>
                <c:pt idx="20">
                  <c:v>264.28381719895435</c:v>
                </c:pt>
                <c:pt idx="21">
                  <c:v>264.4333556857481</c:v>
                </c:pt>
                <c:pt idx="22">
                  <c:v>264.58293599182434</c:v>
                </c:pt>
                <c:pt idx="23">
                  <c:v>264.73255811513872</c:v>
                </c:pt>
                <c:pt idx="24">
                  <c:v>264.88222205364571</c:v>
                </c:pt>
                <c:pt idx="25">
                  <c:v>265.03192780530043</c:v>
                </c:pt>
                <c:pt idx="26">
                  <c:v>265.18167536805453</c:v>
                </c:pt>
                <c:pt idx="27">
                  <c:v>265.33146473986045</c:v>
                </c:pt>
                <c:pt idx="28">
                  <c:v>265.48129591866876</c:v>
                </c:pt>
                <c:pt idx="29">
                  <c:v>265.63116890242935</c:v>
                </c:pt>
                <c:pt idx="30">
                  <c:v>265.78108368909187</c:v>
                </c:pt>
                <c:pt idx="31">
                  <c:v>266.05912710792626</c:v>
                </c:pt>
                <c:pt idx="32">
                  <c:v>266.33731082487236</c:v>
                </c:pt>
                <c:pt idx="33">
                  <c:v>266.6156348212657</c:v>
                </c:pt>
                <c:pt idx="34">
                  <c:v>266.89409907842884</c:v>
                </c:pt>
                <c:pt idx="35">
                  <c:v>267.17270357767535</c:v>
                </c:pt>
                <c:pt idx="36">
                  <c:v>267.45144830030449</c:v>
                </c:pt>
                <c:pt idx="37">
                  <c:v>267.73033322760551</c:v>
                </c:pt>
                <c:pt idx="38">
                  <c:v>268.0093583408559</c:v>
                </c:pt>
                <c:pt idx="39">
                  <c:v>268.28852362132108</c:v>
                </c:pt>
                <c:pt idx="40">
                  <c:v>268.56782905025665</c:v>
                </c:pt>
                <c:pt idx="41">
                  <c:v>268.84727460890542</c:v>
                </c:pt>
                <c:pt idx="42">
                  <c:v>269.12686027849799</c:v>
                </c:pt>
                <c:pt idx="43">
                  <c:v>269.40658604025629</c:v>
                </c:pt>
                <c:pt idx="44">
                  <c:v>269.68645187538721</c:v>
                </c:pt>
                <c:pt idx="45">
                  <c:v>269.9664577650895</c:v>
                </c:pt>
                <c:pt idx="46">
                  <c:v>270.24660369054823</c:v>
                </c:pt>
                <c:pt idx="47">
                  <c:v>270.52688963293849</c:v>
                </c:pt>
                <c:pt idx="48">
                  <c:v>270.80731557342278</c:v>
                </c:pt>
                <c:pt idx="49">
                  <c:v>271.08788149315353</c:v>
                </c:pt>
                <c:pt idx="50">
                  <c:v>271.36858737327151</c:v>
                </c:pt>
                <c:pt idx="51">
                  <c:v>271.56774463699924</c:v>
                </c:pt>
                <c:pt idx="52">
                  <c:v>271.76697422641115</c:v>
                </c:pt>
                <c:pt idx="53">
                  <c:v>271.96627613703674</c:v>
                </c:pt>
                <c:pt idx="54">
                  <c:v>272.1656503644013</c:v>
                </c:pt>
                <c:pt idx="55">
                  <c:v>272.36509690402795</c:v>
                </c:pt>
                <c:pt idx="56">
                  <c:v>272.56461575143669</c:v>
                </c:pt>
                <c:pt idx="57">
                  <c:v>272.76420690214496</c:v>
                </c:pt>
                <c:pt idx="58">
                  <c:v>272.96387035166572</c:v>
                </c:pt>
                <c:pt idx="59">
                  <c:v>273.1636060955114</c:v>
                </c:pt>
                <c:pt idx="60">
                  <c:v>273.36341412918989</c:v>
                </c:pt>
                <c:pt idx="61">
                  <c:v>273.56329444820722</c:v>
                </c:pt>
                <c:pt idx="62">
                  <c:v>273.76324704806444</c:v>
                </c:pt>
                <c:pt idx="63">
                  <c:v>273.96327192426236</c:v>
                </c:pt>
                <c:pt idx="64">
                  <c:v>274.16336907229777</c:v>
                </c:pt>
                <c:pt idx="65">
                  <c:v>274.36353848766458</c:v>
                </c:pt>
                <c:pt idx="66">
                  <c:v>274.56378016585307</c:v>
                </c:pt>
                <c:pt idx="67">
                  <c:v>274.76409410235181</c:v>
                </c:pt>
                <c:pt idx="68">
                  <c:v>274.96448029264644</c:v>
                </c:pt>
                <c:pt idx="69">
                  <c:v>275.16493873221776</c:v>
                </c:pt>
                <c:pt idx="70">
                  <c:v>275.36546941654638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Mastersheet!$D$314:$D$384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Mastersheet!$AZ$314:$AZ$384</c:f>
              <c:numCache>
                <c:formatCode>0.000</c:formatCode>
                <c:ptCount val="71"/>
                <c:pt idx="0">
                  <c:v>260.44181391739278</c:v>
                </c:pt>
                <c:pt idx="1">
                  <c:v>260.35590921848097</c:v>
                </c:pt>
                <c:pt idx="2">
                  <c:v>260.27002218112477</c:v>
                </c:pt>
                <c:pt idx="3">
                  <c:v>260.18415280369157</c:v>
                </c:pt>
                <c:pt idx="4">
                  <c:v>260.09830108454844</c:v>
                </c:pt>
                <c:pt idx="5">
                  <c:v>260.01246702206237</c:v>
                </c:pt>
                <c:pt idx="6">
                  <c:v>259.92665061459951</c:v>
                </c:pt>
                <c:pt idx="7">
                  <c:v>259.84085186052744</c:v>
                </c:pt>
                <c:pt idx="8">
                  <c:v>259.75507075821326</c:v>
                </c:pt>
                <c:pt idx="9">
                  <c:v>259.66930730602377</c:v>
                </c:pt>
                <c:pt idx="10">
                  <c:v>259.58356150232601</c:v>
                </c:pt>
                <c:pt idx="11">
                  <c:v>259.41212283387614</c:v>
                </c:pt>
                <c:pt idx="12">
                  <c:v>259.24075473980099</c:v>
                </c:pt>
                <c:pt idx="13">
                  <c:v>259.06945720703891</c:v>
                </c:pt>
                <c:pt idx="14">
                  <c:v>258.8982302225312</c:v>
                </c:pt>
                <c:pt idx="15">
                  <c:v>258.72707377321643</c:v>
                </c:pt>
                <c:pt idx="16">
                  <c:v>258.55598784603615</c:v>
                </c:pt>
                <c:pt idx="17">
                  <c:v>258.38497242793233</c:v>
                </c:pt>
                <c:pt idx="18">
                  <c:v>258.21402750584753</c:v>
                </c:pt>
                <c:pt idx="19">
                  <c:v>258.04315306672402</c:v>
                </c:pt>
                <c:pt idx="20">
                  <c:v>257.87234909750697</c:v>
                </c:pt>
                <c:pt idx="21">
                  <c:v>257.70161558514064</c:v>
                </c:pt>
                <c:pt idx="22">
                  <c:v>257.53095251656998</c:v>
                </c:pt>
                <c:pt idx="23">
                  <c:v>257.3603598787418</c:v>
                </c:pt>
                <c:pt idx="24">
                  <c:v>257.18983765860276</c:v>
                </c:pt>
                <c:pt idx="25">
                  <c:v>257.01938584309988</c:v>
                </c:pt>
                <c:pt idx="26">
                  <c:v>256.84900441918188</c:v>
                </c:pt>
                <c:pt idx="27">
                  <c:v>256.67869337379767</c:v>
                </c:pt>
                <c:pt idx="28">
                  <c:v>256.50845269389731</c:v>
                </c:pt>
                <c:pt idx="29">
                  <c:v>256.33828236643149</c:v>
                </c:pt>
                <c:pt idx="30">
                  <c:v>256.16818237835042</c:v>
                </c:pt>
                <c:pt idx="31">
                  <c:v>255.98240456763671</c:v>
                </c:pt>
                <c:pt idx="32">
                  <c:v>255.79671289726451</c:v>
                </c:pt>
                <c:pt idx="33">
                  <c:v>255.61110734734797</c:v>
                </c:pt>
                <c:pt idx="34">
                  <c:v>255.42558789800265</c:v>
                </c:pt>
                <c:pt idx="35">
                  <c:v>255.24015452934611</c:v>
                </c:pt>
                <c:pt idx="36">
                  <c:v>255.05480722149798</c:v>
                </c:pt>
                <c:pt idx="37">
                  <c:v>254.8695459545807</c:v>
                </c:pt>
                <c:pt idx="38">
                  <c:v>254.68437070871764</c:v>
                </c:pt>
                <c:pt idx="39">
                  <c:v>254.49928146403533</c:v>
                </c:pt>
                <c:pt idx="40">
                  <c:v>254.31427820066207</c:v>
                </c:pt>
                <c:pt idx="41">
                  <c:v>254.12936089872801</c:v>
                </c:pt>
                <c:pt idx="42">
                  <c:v>253.94452953836432</c:v>
                </c:pt>
                <c:pt idx="43">
                  <c:v>253.75978409970722</c:v>
                </c:pt>
                <c:pt idx="44">
                  <c:v>253.57512456289211</c:v>
                </c:pt>
                <c:pt idx="45">
                  <c:v>253.39055090805755</c:v>
                </c:pt>
                <c:pt idx="46">
                  <c:v>253.20606311534351</c:v>
                </c:pt>
                <c:pt idx="47">
                  <c:v>253.02166116489397</c:v>
                </c:pt>
                <c:pt idx="48">
                  <c:v>252.83734503685321</c:v>
                </c:pt>
                <c:pt idx="49">
                  <c:v>252.65311471136766</c:v>
                </c:pt>
                <c:pt idx="50">
                  <c:v>252.46897016858591</c:v>
                </c:pt>
                <c:pt idx="51">
                  <c:v>252.33497667651417</c:v>
                </c:pt>
                <c:pt idx="52">
                  <c:v>252.20102672367483</c:v>
                </c:pt>
                <c:pt idx="53">
                  <c:v>252.06712030421679</c:v>
                </c:pt>
                <c:pt idx="54">
                  <c:v>251.93325741229106</c:v>
                </c:pt>
                <c:pt idx="55">
                  <c:v>251.79943804204655</c:v>
                </c:pt>
                <c:pt idx="56">
                  <c:v>251.66566218763276</c:v>
                </c:pt>
                <c:pt idx="57">
                  <c:v>251.53192984319986</c:v>
                </c:pt>
                <c:pt idx="58">
                  <c:v>251.398241002898</c:v>
                </c:pt>
                <c:pt idx="59">
                  <c:v>251.26459566087777</c:v>
                </c:pt>
                <c:pt idx="60">
                  <c:v>251.13099381128808</c:v>
                </c:pt>
                <c:pt idx="61">
                  <c:v>250.99743544828007</c:v>
                </c:pt>
                <c:pt idx="62">
                  <c:v>250.86392056600462</c:v>
                </c:pt>
                <c:pt idx="63">
                  <c:v>250.73044915861189</c:v>
                </c:pt>
                <c:pt idx="64">
                  <c:v>250.59702122025226</c:v>
                </c:pt>
                <c:pt idx="65">
                  <c:v>250.46363674507725</c:v>
                </c:pt>
                <c:pt idx="66">
                  <c:v>250.33029572723765</c:v>
                </c:pt>
                <c:pt idx="67">
                  <c:v>250.19699816088408</c:v>
                </c:pt>
                <c:pt idx="68">
                  <c:v>250.06374404016881</c:v>
                </c:pt>
                <c:pt idx="69">
                  <c:v>249.93053335924125</c:v>
                </c:pt>
                <c:pt idx="70">
                  <c:v>249.79736611225482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Mastersheet!$D$386:$D$456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Mastersheet!$AZ$386:$AZ$456</c:f>
              <c:numCache>
                <c:formatCode>0.000</c:formatCode>
                <c:ptCount val="71"/>
                <c:pt idx="0">
                  <c:v>258.50701437523929</c:v>
                </c:pt>
                <c:pt idx="1">
                  <c:v>258.22851627172309</c:v>
                </c:pt>
                <c:pt idx="2">
                  <c:v>257.95019686474348</c:v>
                </c:pt>
                <c:pt idx="3">
                  <c:v>257.67205611369695</c:v>
                </c:pt>
                <c:pt idx="4">
                  <c:v>257.39409397797556</c:v>
                </c:pt>
                <c:pt idx="5">
                  <c:v>257.11631041697149</c:v>
                </c:pt>
                <c:pt idx="6">
                  <c:v>256.8387053900737</c:v>
                </c:pt>
                <c:pt idx="7">
                  <c:v>256.56127885666899</c:v>
                </c:pt>
                <c:pt idx="8">
                  <c:v>256.2840307761436</c:v>
                </c:pt>
                <c:pt idx="9">
                  <c:v>256.00696110787783</c:v>
                </c:pt>
                <c:pt idx="10">
                  <c:v>255.73006981125445</c:v>
                </c:pt>
                <c:pt idx="11">
                  <c:v>255.17682217044583</c:v>
                </c:pt>
                <c:pt idx="12">
                  <c:v>254.62428752871844</c:v>
                </c:pt>
                <c:pt idx="13">
                  <c:v>254.07246556104181</c:v>
                </c:pt>
                <c:pt idx="14">
                  <c:v>253.52135594234991</c:v>
                </c:pt>
                <c:pt idx="15">
                  <c:v>252.97095834754089</c:v>
                </c:pt>
                <c:pt idx="16">
                  <c:v>252.42127245148063</c:v>
                </c:pt>
                <c:pt idx="17">
                  <c:v>251.87229792899825</c:v>
                </c:pt>
                <c:pt idx="18">
                  <c:v>251.32403445488887</c:v>
                </c:pt>
                <c:pt idx="19">
                  <c:v>250.77648170391089</c:v>
                </c:pt>
                <c:pt idx="20">
                  <c:v>250.22963935078968</c:v>
                </c:pt>
                <c:pt idx="21">
                  <c:v>249.68350707021287</c:v>
                </c:pt>
                <c:pt idx="22">
                  <c:v>249.13808453683433</c:v>
                </c:pt>
                <c:pt idx="23">
                  <c:v>248.59337142527085</c:v>
                </c:pt>
                <c:pt idx="24">
                  <c:v>248.04936741010451</c:v>
                </c:pt>
                <c:pt idx="25">
                  <c:v>247.50607216587977</c:v>
                </c:pt>
                <c:pt idx="26">
                  <c:v>246.96348536710613</c:v>
                </c:pt>
                <c:pt idx="27">
                  <c:v>246.42160668825656</c:v>
                </c:pt>
                <c:pt idx="28">
                  <c:v>245.8804358037674</c:v>
                </c:pt>
                <c:pt idx="29">
                  <c:v>245.33997238803815</c:v>
                </c:pt>
                <c:pt idx="30">
                  <c:v>244.80021611543199</c:v>
                </c:pt>
                <c:pt idx="31">
                  <c:v>244.10975238840334</c:v>
                </c:pt>
                <c:pt idx="32">
                  <c:v>243.42045218711283</c:v>
                </c:pt>
                <c:pt idx="33">
                  <c:v>242.73231480627265</c:v>
                </c:pt>
                <c:pt idx="34">
                  <c:v>242.04533954051638</c:v>
                </c:pt>
                <c:pt idx="35">
                  <c:v>241.35952568439762</c:v>
                </c:pt>
                <c:pt idx="36">
                  <c:v>240.67487253238883</c:v>
                </c:pt>
                <c:pt idx="37">
                  <c:v>239.99137937888227</c:v>
                </c:pt>
                <c:pt idx="38">
                  <c:v>239.30904551818867</c:v>
                </c:pt>
                <c:pt idx="39">
                  <c:v>238.62787024453658</c:v>
                </c:pt>
                <c:pt idx="40">
                  <c:v>237.94785285207388</c:v>
                </c:pt>
                <c:pt idx="41">
                  <c:v>237.26899263486314</c:v>
                </c:pt>
                <c:pt idx="42">
                  <c:v>236.59128888688446</c:v>
                </c:pt>
                <c:pt idx="43">
                  <c:v>235.91474090203499</c:v>
                </c:pt>
                <c:pt idx="44">
                  <c:v>235.23934797412591</c:v>
                </c:pt>
                <c:pt idx="45">
                  <c:v>234.56510939688462</c:v>
                </c:pt>
                <c:pt idx="46">
                  <c:v>233.89202446395242</c:v>
                </c:pt>
                <c:pt idx="47">
                  <c:v>233.22009246888513</c:v>
                </c:pt>
                <c:pt idx="48">
                  <c:v>232.54931270515146</c:v>
                </c:pt>
                <c:pt idx="49">
                  <c:v>231.87968446613306</c:v>
                </c:pt>
                <c:pt idx="50">
                  <c:v>231.21120704512569</c:v>
                </c:pt>
                <c:pt idx="51">
                  <c:v>230.80639621263879</c:v>
                </c:pt>
                <c:pt idx="52">
                  <c:v>230.40200599387077</c:v>
                </c:pt>
                <c:pt idx="53">
                  <c:v>229.99803623778038</c:v>
                </c:pt>
                <c:pt idx="54">
                  <c:v>229.59448679330947</c:v>
                </c:pt>
                <c:pt idx="55">
                  <c:v>229.19135750938545</c:v>
                </c:pt>
                <c:pt idx="56">
                  <c:v>228.7886482349171</c:v>
                </c:pt>
                <c:pt idx="57">
                  <c:v>228.38635881879893</c:v>
                </c:pt>
                <c:pt idx="58">
                  <c:v>227.98448910990643</c:v>
                </c:pt>
                <c:pt idx="59">
                  <c:v>227.58303895709986</c:v>
                </c:pt>
                <c:pt idx="60">
                  <c:v>227.18200820922416</c:v>
                </c:pt>
                <c:pt idx="61">
                  <c:v>226.78139671510468</c:v>
                </c:pt>
                <c:pt idx="62">
                  <c:v>226.38120432355248</c:v>
                </c:pt>
                <c:pt idx="63">
                  <c:v>225.98143088336079</c:v>
                </c:pt>
                <c:pt idx="64">
                  <c:v>225.58207624330583</c:v>
                </c:pt>
                <c:pt idx="65">
                  <c:v>225.18314025214784</c:v>
                </c:pt>
                <c:pt idx="66">
                  <c:v>224.78462275862918</c:v>
                </c:pt>
                <c:pt idx="67">
                  <c:v>224.38652361147615</c:v>
                </c:pt>
                <c:pt idx="68">
                  <c:v>223.98884265939722</c:v>
                </c:pt>
                <c:pt idx="69">
                  <c:v>223.5915797510842</c:v>
                </c:pt>
                <c:pt idx="70">
                  <c:v>223.19473473521231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Mastersheet!$B$457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Mastersheet!$D$458:$D$528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Mastersheet!$AZ$458:$AZ$528</c:f>
              <c:numCache>
                <c:formatCode>0.000</c:formatCode>
                <c:ptCount val="71"/>
                <c:pt idx="0">
                  <c:v>262.04575959786655</c:v>
                </c:pt>
                <c:pt idx="1">
                  <c:v>262.12020984298567</c:v>
                </c:pt>
                <c:pt idx="2">
                  <c:v>262.19467055081356</c:v>
                </c:pt>
                <c:pt idx="3">
                  <c:v>262.2691417210973</c:v>
                </c:pt>
                <c:pt idx="4">
                  <c:v>262.34362335358344</c:v>
                </c:pt>
                <c:pt idx="5">
                  <c:v>262.41811544801823</c:v>
                </c:pt>
                <c:pt idx="6">
                  <c:v>262.49261800414752</c:v>
                </c:pt>
                <c:pt idx="7">
                  <c:v>262.56713102171881</c:v>
                </c:pt>
                <c:pt idx="8">
                  <c:v>262.64165450047693</c:v>
                </c:pt>
                <c:pt idx="9">
                  <c:v>262.71618844016803</c:v>
                </c:pt>
                <c:pt idx="10">
                  <c:v>262.79073284053936</c:v>
                </c:pt>
                <c:pt idx="11">
                  <c:v>262.93985302230323</c:v>
                </c:pt>
                <c:pt idx="12">
                  <c:v>263.08901504373489</c:v>
                </c:pt>
                <c:pt idx="13">
                  <c:v>263.23821890280135</c:v>
                </c:pt>
                <c:pt idx="14">
                  <c:v>263.3874645974671</c:v>
                </c:pt>
                <c:pt idx="15">
                  <c:v>263.5367521256963</c:v>
                </c:pt>
                <c:pt idx="16">
                  <c:v>263.68608148545104</c:v>
                </c:pt>
                <c:pt idx="17">
                  <c:v>263.83545267469367</c:v>
                </c:pt>
                <c:pt idx="18">
                  <c:v>263.98486569138595</c:v>
                </c:pt>
                <c:pt idx="19">
                  <c:v>264.13432053348646</c:v>
                </c:pt>
                <c:pt idx="20">
                  <c:v>264.28381719895435</c:v>
                </c:pt>
                <c:pt idx="21">
                  <c:v>264.4333556857481</c:v>
                </c:pt>
                <c:pt idx="22">
                  <c:v>264.58293599182434</c:v>
                </c:pt>
                <c:pt idx="23">
                  <c:v>264.73255811513872</c:v>
                </c:pt>
                <c:pt idx="24">
                  <c:v>264.88222205364571</c:v>
                </c:pt>
                <c:pt idx="25">
                  <c:v>265.03192780530043</c:v>
                </c:pt>
                <c:pt idx="26">
                  <c:v>265.18167536805453</c:v>
                </c:pt>
                <c:pt idx="27">
                  <c:v>265.33146473986045</c:v>
                </c:pt>
                <c:pt idx="28">
                  <c:v>265.48129591866876</c:v>
                </c:pt>
                <c:pt idx="29">
                  <c:v>265.63116890242935</c:v>
                </c:pt>
                <c:pt idx="30">
                  <c:v>265.78108368909187</c:v>
                </c:pt>
                <c:pt idx="31">
                  <c:v>265.97569935012524</c:v>
                </c:pt>
                <c:pt idx="32">
                  <c:v>266.17038375997589</c:v>
                </c:pt>
                <c:pt idx="33">
                  <c:v>266.36513691224502</c:v>
                </c:pt>
                <c:pt idx="34">
                  <c:v>266.55995880052706</c:v>
                </c:pt>
                <c:pt idx="35">
                  <c:v>266.75484941841887</c:v>
                </c:pt>
                <c:pt idx="36">
                  <c:v>266.94980875951035</c:v>
                </c:pt>
                <c:pt idx="37">
                  <c:v>267.14483681738966</c:v>
                </c:pt>
                <c:pt idx="38">
                  <c:v>267.33993358564356</c:v>
                </c:pt>
                <c:pt idx="39">
                  <c:v>267.53509905785523</c:v>
                </c:pt>
                <c:pt idx="40">
                  <c:v>267.73033322760551</c:v>
                </c:pt>
                <c:pt idx="41">
                  <c:v>267.92563608846973</c:v>
                </c:pt>
                <c:pt idx="42">
                  <c:v>268.1210076340256</c:v>
                </c:pt>
                <c:pt idx="43">
                  <c:v>268.31644785784323</c:v>
                </c:pt>
                <c:pt idx="44">
                  <c:v>268.51195675349209</c:v>
                </c:pt>
                <c:pt idx="45">
                  <c:v>268.7075343145392</c:v>
                </c:pt>
                <c:pt idx="46">
                  <c:v>268.90318053454877</c:v>
                </c:pt>
                <c:pt idx="47">
                  <c:v>269.0988954070819</c:v>
                </c:pt>
                <c:pt idx="48">
                  <c:v>269.29467892569562</c:v>
                </c:pt>
                <c:pt idx="49">
                  <c:v>269.49053108394634</c:v>
                </c:pt>
                <c:pt idx="50">
                  <c:v>269.68645187538721</c:v>
                </c:pt>
                <c:pt idx="51">
                  <c:v>269.80100052310326</c:v>
                </c:pt>
                <c:pt idx="52">
                  <c:v>269.91557373086789</c:v>
                </c:pt>
                <c:pt idx="53">
                  <c:v>270.03017149814542</c:v>
                </c:pt>
                <c:pt idx="54">
                  <c:v>270.1447938244014</c:v>
                </c:pt>
                <c:pt idx="55">
                  <c:v>270.25944070909986</c:v>
                </c:pt>
                <c:pt idx="56">
                  <c:v>270.37411215170522</c:v>
                </c:pt>
                <c:pt idx="57">
                  <c:v>270.48880815168053</c:v>
                </c:pt>
                <c:pt idx="58">
                  <c:v>270.60352870848891</c:v>
                </c:pt>
                <c:pt idx="59">
                  <c:v>270.7182738215941</c:v>
                </c:pt>
                <c:pt idx="60">
                  <c:v>270.83304349045898</c:v>
                </c:pt>
                <c:pt idx="61">
                  <c:v>270.94783771454479</c:v>
                </c:pt>
                <c:pt idx="62">
                  <c:v>271.0626564933151</c:v>
                </c:pt>
                <c:pt idx="63">
                  <c:v>271.17749982622996</c:v>
                </c:pt>
                <c:pt idx="64">
                  <c:v>271.29236771275214</c:v>
                </c:pt>
                <c:pt idx="65">
                  <c:v>271.4072601523423</c:v>
                </c:pt>
                <c:pt idx="66">
                  <c:v>271.52217714446101</c:v>
                </c:pt>
                <c:pt idx="67">
                  <c:v>271.63711868856842</c:v>
                </c:pt>
                <c:pt idx="68">
                  <c:v>271.75208478412628</c:v>
                </c:pt>
                <c:pt idx="69">
                  <c:v>271.86707543059231</c:v>
                </c:pt>
                <c:pt idx="70">
                  <c:v>271.98209062742671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Mastersheet!$AZ$26:$AZ$96</c:f>
              <c:numCache>
                <c:formatCode>0.000</c:formatCode>
                <c:ptCount val="71"/>
                <c:pt idx="0">
                  <c:v>261.30183265143046</c:v>
                </c:pt>
                <c:pt idx="1">
                  <c:v>261.30183265143046</c:v>
                </c:pt>
                <c:pt idx="2">
                  <c:v>261.30183265143046</c:v>
                </c:pt>
                <c:pt idx="3">
                  <c:v>261.30183265143046</c:v>
                </c:pt>
                <c:pt idx="4">
                  <c:v>261.30183265143046</c:v>
                </c:pt>
                <c:pt idx="5">
                  <c:v>261.30183265143046</c:v>
                </c:pt>
                <c:pt idx="6">
                  <c:v>261.30183265143046</c:v>
                </c:pt>
                <c:pt idx="7">
                  <c:v>261.30183265143046</c:v>
                </c:pt>
                <c:pt idx="8">
                  <c:v>261.30183265143046</c:v>
                </c:pt>
                <c:pt idx="9">
                  <c:v>261.30183265143046</c:v>
                </c:pt>
                <c:pt idx="10">
                  <c:v>261.30183265143046</c:v>
                </c:pt>
                <c:pt idx="11">
                  <c:v>261.30183265143046</c:v>
                </c:pt>
                <c:pt idx="12">
                  <c:v>261.30183265143046</c:v>
                </c:pt>
                <c:pt idx="13">
                  <c:v>261.30183265143046</c:v>
                </c:pt>
                <c:pt idx="14">
                  <c:v>261.30183265143046</c:v>
                </c:pt>
                <c:pt idx="15">
                  <c:v>261.30183265143046</c:v>
                </c:pt>
                <c:pt idx="16">
                  <c:v>261.30183265143046</c:v>
                </c:pt>
                <c:pt idx="17">
                  <c:v>261.30183265143046</c:v>
                </c:pt>
                <c:pt idx="18">
                  <c:v>261.30183265143046</c:v>
                </c:pt>
                <c:pt idx="19">
                  <c:v>261.30183265143046</c:v>
                </c:pt>
                <c:pt idx="20">
                  <c:v>261.30183265143046</c:v>
                </c:pt>
                <c:pt idx="21">
                  <c:v>261.30183265143046</c:v>
                </c:pt>
                <c:pt idx="22">
                  <c:v>261.30183265143046</c:v>
                </c:pt>
                <c:pt idx="23">
                  <c:v>261.30183265143046</c:v>
                </c:pt>
                <c:pt idx="24">
                  <c:v>261.30183265143046</c:v>
                </c:pt>
                <c:pt idx="25">
                  <c:v>261.30183265143046</c:v>
                </c:pt>
                <c:pt idx="26">
                  <c:v>261.30183265143046</c:v>
                </c:pt>
                <c:pt idx="27">
                  <c:v>261.30183265143046</c:v>
                </c:pt>
                <c:pt idx="28">
                  <c:v>261.30183265143046</c:v>
                </c:pt>
                <c:pt idx="29">
                  <c:v>261.30183265143046</c:v>
                </c:pt>
                <c:pt idx="30">
                  <c:v>261.30183265143046</c:v>
                </c:pt>
                <c:pt idx="31">
                  <c:v>261.30183265143046</c:v>
                </c:pt>
                <c:pt idx="32">
                  <c:v>261.30183265143046</c:v>
                </c:pt>
                <c:pt idx="33">
                  <c:v>261.30183265143046</c:v>
                </c:pt>
                <c:pt idx="34">
                  <c:v>261.30183265143046</c:v>
                </c:pt>
                <c:pt idx="35">
                  <c:v>261.30183265143046</c:v>
                </c:pt>
                <c:pt idx="36">
                  <c:v>261.30183265143046</c:v>
                </c:pt>
                <c:pt idx="37">
                  <c:v>261.30183265143046</c:v>
                </c:pt>
                <c:pt idx="38">
                  <c:v>261.30183265143046</c:v>
                </c:pt>
                <c:pt idx="39">
                  <c:v>261.30183265143046</c:v>
                </c:pt>
                <c:pt idx="40">
                  <c:v>261.30183265143046</c:v>
                </c:pt>
                <c:pt idx="41">
                  <c:v>261.30183265143046</c:v>
                </c:pt>
                <c:pt idx="42">
                  <c:v>261.30183265143046</c:v>
                </c:pt>
                <c:pt idx="43">
                  <c:v>261.30183265143046</c:v>
                </c:pt>
                <c:pt idx="44">
                  <c:v>261.30183265143046</c:v>
                </c:pt>
                <c:pt idx="45">
                  <c:v>261.30183265143046</c:v>
                </c:pt>
                <c:pt idx="46">
                  <c:v>261.30183265143046</c:v>
                </c:pt>
                <c:pt idx="47">
                  <c:v>261.30183265143046</c:v>
                </c:pt>
                <c:pt idx="48">
                  <c:v>261.30183265143046</c:v>
                </c:pt>
                <c:pt idx="49">
                  <c:v>261.30183265143046</c:v>
                </c:pt>
                <c:pt idx="50">
                  <c:v>261.30183265143046</c:v>
                </c:pt>
                <c:pt idx="51">
                  <c:v>261.30183265143046</c:v>
                </c:pt>
                <c:pt idx="52">
                  <c:v>261.30183265143046</c:v>
                </c:pt>
                <c:pt idx="53">
                  <c:v>261.30183265143046</c:v>
                </c:pt>
                <c:pt idx="54">
                  <c:v>261.30183265143046</c:v>
                </c:pt>
                <c:pt idx="55">
                  <c:v>261.30183265143046</c:v>
                </c:pt>
                <c:pt idx="56">
                  <c:v>261.30183265143046</c:v>
                </c:pt>
                <c:pt idx="57">
                  <c:v>261.30183265143046</c:v>
                </c:pt>
                <c:pt idx="58">
                  <c:v>261.30183265143046</c:v>
                </c:pt>
                <c:pt idx="59">
                  <c:v>261.30183265143046</c:v>
                </c:pt>
                <c:pt idx="60">
                  <c:v>261.30183265143046</c:v>
                </c:pt>
                <c:pt idx="61">
                  <c:v>261.30183265143046</c:v>
                </c:pt>
                <c:pt idx="62">
                  <c:v>261.30183265143046</c:v>
                </c:pt>
                <c:pt idx="63">
                  <c:v>261.30183265143046</c:v>
                </c:pt>
                <c:pt idx="64">
                  <c:v>261.30183265143046</c:v>
                </c:pt>
                <c:pt idx="65">
                  <c:v>261.30183265143046</c:v>
                </c:pt>
                <c:pt idx="66">
                  <c:v>261.30183265143046</c:v>
                </c:pt>
                <c:pt idx="67">
                  <c:v>261.30183265143046</c:v>
                </c:pt>
                <c:pt idx="68">
                  <c:v>261.30183265143046</c:v>
                </c:pt>
                <c:pt idx="69">
                  <c:v>261.30183265143046</c:v>
                </c:pt>
                <c:pt idx="70">
                  <c:v>261.30183265143046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5168"/>
        <c:axId val="118335744"/>
      </c:scatterChart>
      <c:valAx>
        <c:axId val="118335168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8335744"/>
        <c:crosses val="autoZero"/>
        <c:crossBetween val="midCat"/>
      </c:valAx>
      <c:valAx>
        <c:axId val="118335744"/>
        <c:scaling>
          <c:orientation val="minMax"/>
          <c:min val="2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Corrosion loss (µm)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8335168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0.xml"/><Relationship Id="rId13" Type="http://schemas.openxmlformats.org/officeDocument/2006/relationships/chart" Target="../charts/chart35.xml"/><Relationship Id="rId18" Type="http://schemas.openxmlformats.org/officeDocument/2006/relationships/chart" Target="../charts/chart40.xml"/><Relationship Id="rId3" Type="http://schemas.openxmlformats.org/officeDocument/2006/relationships/chart" Target="../charts/chart25.xml"/><Relationship Id="rId21" Type="http://schemas.openxmlformats.org/officeDocument/2006/relationships/chart" Target="../charts/chart43.xml"/><Relationship Id="rId7" Type="http://schemas.openxmlformats.org/officeDocument/2006/relationships/chart" Target="../charts/chart29.xml"/><Relationship Id="rId12" Type="http://schemas.openxmlformats.org/officeDocument/2006/relationships/chart" Target="../charts/chart34.xml"/><Relationship Id="rId17" Type="http://schemas.openxmlformats.org/officeDocument/2006/relationships/chart" Target="../charts/chart39.xml"/><Relationship Id="rId2" Type="http://schemas.openxmlformats.org/officeDocument/2006/relationships/chart" Target="../charts/chart24.xml"/><Relationship Id="rId16" Type="http://schemas.openxmlformats.org/officeDocument/2006/relationships/chart" Target="../charts/chart38.xml"/><Relationship Id="rId20" Type="http://schemas.openxmlformats.org/officeDocument/2006/relationships/chart" Target="../charts/chart42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Relationship Id="rId11" Type="http://schemas.openxmlformats.org/officeDocument/2006/relationships/chart" Target="../charts/chart33.xml"/><Relationship Id="rId5" Type="http://schemas.openxmlformats.org/officeDocument/2006/relationships/chart" Target="../charts/chart27.xml"/><Relationship Id="rId15" Type="http://schemas.openxmlformats.org/officeDocument/2006/relationships/chart" Target="../charts/chart37.xml"/><Relationship Id="rId10" Type="http://schemas.openxmlformats.org/officeDocument/2006/relationships/chart" Target="../charts/chart32.xml"/><Relationship Id="rId19" Type="http://schemas.openxmlformats.org/officeDocument/2006/relationships/chart" Target="../charts/chart41.xml"/><Relationship Id="rId4" Type="http://schemas.openxmlformats.org/officeDocument/2006/relationships/chart" Target="../charts/chart26.xml"/><Relationship Id="rId9" Type="http://schemas.openxmlformats.org/officeDocument/2006/relationships/chart" Target="../charts/chart31.xml"/><Relationship Id="rId14" Type="http://schemas.openxmlformats.org/officeDocument/2006/relationships/chart" Target="../charts/chart36.xml"/><Relationship Id="rId22" Type="http://schemas.openxmlformats.org/officeDocument/2006/relationships/chart" Target="../charts/chart4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2.xml"/><Relationship Id="rId13" Type="http://schemas.openxmlformats.org/officeDocument/2006/relationships/chart" Target="../charts/chart57.xml"/><Relationship Id="rId18" Type="http://schemas.openxmlformats.org/officeDocument/2006/relationships/chart" Target="../charts/chart62.xml"/><Relationship Id="rId3" Type="http://schemas.openxmlformats.org/officeDocument/2006/relationships/chart" Target="../charts/chart47.xml"/><Relationship Id="rId21" Type="http://schemas.openxmlformats.org/officeDocument/2006/relationships/chart" Target="../charts/chart65.xml"/><Relationship Id="rId7" Type="http://schemas.openxmlformats.org/officeDocument/2006/relationships/chart" Target="../charts/chart51.xml"/><Relationship Id="rId12" Type="http://schemas.openxmlformats.org/officeDocument/2006/relationships/chart" Target="../charts/chart56.xml"/><Relationship Id="rId17" Type="http://schemas.openxmlformats.org/officeDocument/2006/relationships/chart" Target="../charts/chart61.xml"/><Relationship Id="rId2" Type="http://schemas.openxmlformats.org/officeDocument/2006/relationships/chart" Target="../charts/chart46.xml"/><Relationship Id="rId16" Type="http://schemas.openxmlformats.org/officeDocument/2006/relationships/chart" Target="../charts/chart60.xml"/><Relationship Id="rId20" Type="http://schemas.openxmlformats.org/officeDocument/2006/relationships/chart" Target="../charts/chart64.xml"/><Relationship Id="rId1" Type="http://schemas.openxmlformats.org/officeDocument/2006/relationships/chart" Target="../charts/chart45.xml"/><Relationship Id="rId6" Type="http://schemas.openxmlformats.org/officeDocument/2006/relationships/chart" Target="../charts/chart50.xml"/><Relationship Id="rId11" Type="http://schemas.openxmlformats.org/officeDocument/2006/relationships/chart" Target="../charts/chart55.xml"/><Relationship Id="rId5" Type="http://schemas.openxmlformats.org/officeDocument/2006/relationships/chart" Target="../charts/chart49.xml"/><Relationship Id="rId15" Type="http://schemas.openxmlformats.org/officeDocument/2006/relationships/chart" Target="../charts/chart59.xml"/><Relationship Id="rId10" Type="http://schemas.openxmlformats.org/officeDocument/2006/relationships/chart" Target="../charts/chart54.xml"/><Relationship Id="rId19" Type="http://schemas.openxmlformats.org/officeDocument/2006/relationships/chart" Target="../charts/chart63.xml"/><Relationship Id="rId4" Type="http://schemas.openxmlformats.org/officeDocument/2006/relationships/chart" Target="../charts/chart48.xml"/><Relationship Id="rId9" Type="http://schemas.openxmlformats.org/officeDocument/2006/relationships/chart" Target="../charts/chart53.xml"/><Relationship Id="rId14" Type="http://schemas.openxmlformats.org/officeDocument/2006/relationships/chart" Target="../charts/chart58.xml"/><Relationship Id="rId22" Type="http://schemas.openxmlformats.org/officeDocument/2006/relationships/chart" Target="../charts/chart6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3.xml"/><Relationship Id="rId3" Type="http://schemas.openxmlformats.org/officeDocument/2006/relationships/chart" Target="../charts/chart68.xml"/><Relationship Id="rId7" Type="http://schemas.openxmlformats.org/officeDocument/2006/relationships/chart" Target="../charts/chart72.xml"/><Relationship Id="rId2" Type="http://schemas.openxmlformats.org/officeDocument/2006/relationships/chart" Target="../charts/chart67.xml"/><Relationship Id="rId1" Type="http://schemas.openxmlformats.org/officeDocument/2006/relationships/image" Target="../media/image4.emf"/><Relationship Id="rId6" Type="http://schemas.openxmlformats.org/officeDocument/2006/relationships/chart" Target="../charts/chart71.xml"/><Relationship Id="rId5" Type="http://schemas.openxmlformats.org/officeDocument/2006/relationships/chart" Target="../charts/chart70.xml"/><Relationship Id="rId4" Type="http://schemas.openxmlformats.org/officeDocument/2006/relationships/chart" Target="../charts/chart6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3</xdr:row>
      <xdr:rowOff>0</xdr:rowOff>
    </xdr:from>
    <xdr:to>
      <xdr:col>40</xdr:col>
      <xdr:colOff>304800</xdr:colOff>
      <xdr:row>18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49</xdr:col>
      <xdr:colOff>0</xdr:colOff>
      <xdr:row>3</xdr:row>
      <xdr:rowOff>0</xdr:rowOff>
    </xdr:from>
    <xdr:to>
      <xdr:col>56</xdr:col>
      <xdr:colOff>304800</xdr:colOff>
      <xdr:row>18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0</xdr:colOff>
      <xdr:row>19</xdr:row>
      <xdr:rowOff>0</xdr:rowOff>
    </xdr:from>
    <xdr:to>
      <xdr:col>40</xdr:col>
      <xdr:colOff>304800</xdr:colOff>
      <xdr:row>33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49</xdr:col>
      <xdr:colOff>0</xdr:colOff>
      <xdr:row>19</xdr:row>
      <xdr:rowOff>0</xdr:rowOff>
    </xdr:from>
    <xdr:to>
      <xdr:col>56</xdr:col>
      <xdr:colOff>304800</xdr:colOff>
      <xdr:row>33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33</xdr:col>
      <xdr:colOff>0</xdr:colOff>
      <xdr:row>34</xdr:row>
      <xdr:rowOff>0</xdr:rowOff>
    </xdr:from>
    <xdr:to>
      <xdr:col>40</xdr:col>
      <xdr:colOff>304800</xdr:colOff>
      <xdr:row>50</xdr:row>
      <xdr:rowOff>76200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49</xdr:col>
      <xdr:colOff>0</xdr:colOff>
      <xdr:row>34</xdr:row>
      <xdr:rowOff>0</xdr:rowOff>
    </xdr:from>
    <xdr:to>
      <xdr:col>56</xdr:col>
      <xdr:colOff>304800</xdr:colOff>
      <xdr:row>50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41</xdr:col>
      <xdr:colOff>0</xdr:colOff>
      <xdr:row>3</xdr:row>
      <xdr:rowOff>0</xdr:rowOff>
    </xdr:from>
    <xdr:to>
      <xdr:col>48</xdr:col>
      <xdr:colOff>304800</xdr:colOff>
      <xdr:row>18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41</xdr:col>
      <xdr:colOff>0</xdr:colOff>
      <xdr:row>19</xdr:row>
      <xdr:rowOff>0</xdr:rowOff>
    </xdr:from>
    <xdr:to>
      <xdr:col>48</xdr:col>
      <xdr:colOff>304800</xdr:colOff>
      <xdr:row>33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41</xdr:col>
      <xdr:colOff>0</xdr:colOff>
      <xdr:row>34</xdr:row>
      <xdr:rowOff>0</xdr:rowOff>
    </xdr:from>
    <xdr:to>
      <xdr:col>48</xdr:col>
      <xdr:colOff>304800</xdr:colOff>
      <xdr:row>50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57</xdr:col>
      <xdr:colOff>0</xdr:colOff>
      <xdr:row>3</xdr:row>
      <xdr:rowOff>0</xdr:rowOff>
    </xdr:from>
    <xdr:to>
      <xdr:col>64</xdr:col>
      <xdr:colOff>304800</xdr:colOff>
      <xdr:row>18</xdr:row>
      <xdr:rowOff>76200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57</xdr:col>
      <xdr:colOff>0</xdr:colOff>
      <xdr:row>19</xdr:row>
      <xdr:rowOff>0</xdr:rowOff>
    </xdr:from>
    <xdr:to>
      <xdr:col>64</xdr:col>
      <xdr:colOff>304800</xdr:colOff>
      <xdr:row>33</xdr:row>
      <xdr:rowOff>76200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57</xdr:col>
      <xdr:colOff>0</xdr:colOff>
      <xdr:row>34</xdr:row>
      <xdr:rowOff>0</xdr:rowOff>
    </xdr:from>
    <xdr:to>
      <xdr:col>64</xdr:col>
      <xdr:colOff>304800</xdr:colOff>
      <xdr:row>50</xdr:row>
      <xdr:rowOff>76200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65</xdr:col>
      <xdr:colOff>0</xdr:colOff>
      <xdr:row>3</xdr:row>
      <xdr:rowOff>0</xdr:rowOff>
    </xdr:from>
    <xdr:to>
      <xdr:col>72</xdr:col>
      <xdr:colOff>304800</xdr:colOff>
      <xdr:row>18</xdr:row>
      <xdr:rowOff>76200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65</xdr:col>
      <xdr:colOff>0</xdr:colOff>
      <xdr:row>19</xdr:row>
      <xdr:rowOff>0</xdr:rowOff>
    </xdr:from>
    <xdr:to>
      <xdr:col>72</xdr:col>
      <xdr:colOff>304800</xdr:colOff>
      <xdr:row>33</xdr:row>
      <xdr:rowOff>76200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65</xdr:col>
      <xdr:colOff>0</xdr:colOff>
      <xdr:row>34</xdr:row>
      <xdr:rowOff>0</xdr:rowOff>
    </xdr:from>
    <xdr:to>
      <xdr:col>72</xdr:col>
      <xdr:colOff>304800</xdr:colOff>
      <xdr:row>50</xdr:row>
      <xdr:rowOff>76200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73</xdr:col>
      <xdr:colOff>0</xdr:colOff>
      <xdr:row>3</xdr:row>
      <xdr:rowOff>0</xdr:rowOff>
    </xdr:from>
    <xdr:to>
      <xdr:col>80</xdr:col>
      <xdr:colOff>304800</xdr:colOff>
      <xdr:row>18</xdr:row>
      <xdr:rowOff>76200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73</xdr:col>
      <xdr:colOff>0</xdr:colOff>
      <xdr:row>19</xdr:row>
      <xdr:rowOff>0</xdr:rowOff>
    </xdr:from>
    <xdr:to>
      <xdr:col>80</xdr:col>
      <xdr:colOff>304800</xdr:colOff>
      <xdr:row>33</xdr:row>
      <xdr:rowOff>76200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73</xdr:col>
      <xdr:colOff>0</xdr:colOff>
      <xdr:row>34</xdr:row>
      <xdr:rowOff>0</xdr:rowOff>
    </xdr:from>
    <xdr:to>
      <xdr:col>80</xdr:col>
      <xdr:colOff>304800</xdr:colOff>
      <xdr:row>50</xdr:row>
      <xdr:rowOff>76200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88</xdr:col>
      <xdr:colOff>0</xdr:colOff>
      <xdr:row>3</xdr:row>
      <xdr:rowOff>0</xdr:rowOff>
    </xdr:from>
    <xdr:to>
      <xdr:col>95</xdr:col>
      <xdr:colOff>304800</xdr:colOff>
      <xdr:row>18</xdr:row>
      <xdr:rowOff>76200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81</xdr:col>
      <xdr:colOff>0</xdr:colOff>
      <xdr:row>19</xdr:row>
      <xdr:rowOff>0</xdr:rowOff>
    </xdr:from>
    <xdr:to>
      <xdr:col>95</xdr:col>
      <xdr:colOff>304800</xdr:colOff>
      <xdr:row>33</xdr:row>
      <xdr:rowOff>76200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88</xdr:col>
      <xdr:colOff>0</xdr:colOff>
      <xdr:row>34</xdr:row>
      <xdr:rowOff>0</xdr:rowOff>
    </xdr:from>
    <xdr:to>
      <xdr:col>95</xdr:col>
      <xdr:colOff>304800</xdr:colOff>
      <xdr:row>50</xdr:row>
      <xdr:rowOff>76200</xdr:rowOff>
    </xdr:to>
    <xdr:graphicFrame macro="">
      <xdr:nvGraphicFramePr>
        <xdr:cNvPr id="3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96</xdr:col>
      <xdr:colOff>0</xdr:colOff>
      <xdr:row>3</xdr:row>
      <xdr:rowOff>0</xdr:rowOff>
    </xdr:from>
    <xdr:to>
      <xdr:col>103</xdr:col>
      <xdr:colOff>304800</xdr:colOff>
      <xdr:row>18</xdr:row>
      <xdr:rowOff>38100</xdr:rowOff>
    </xdr:to>
    <xdr:graphicFrame macro="">
      <xdr:nvGraphicFramePr>
        <xdr:cNvPr id="36" name="Chart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3</xdr:row>
      <xdr:rowOff>0</xdr:rowOff>
    </xdr:from>
    <xdr:to>
      <xdr:col>40</xdr:col>
      <xdr:colOff>304800</xdr:colOff>
      <xdr:row>18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49</xdr:col>
      <xdr:colOff>0</xdr:colOff>
      <xdr:row>3</xdr:row>
      <xdr:rowOff>0</xdr:rowOff>
    </xdr:from>
    <xdr:to>
      <xdr:col>56</xdr:col>
      <xdr:colOff>304800</xdr:colOff>
      <xdr:row>18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0</xdr:colOff>
      <xdr:row>19</xdr:row>
      <xdr:rowOff>0</xdr:rowOff>
    </xdr:from>
    <xdr:to>
      <xdr:col>40</xdr:col>
      <xdr:colOff>304800</xdr:colOff>
      <xdr:row>33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49</xdr:col>
      <xdr:colOff>0</xdr:colOff>
      <xdr:row>19</xdr:row>
      <xdr:rowOff>0</xdr:rowOff>
    </xdr:from>
    <xdr:to>
      <xdr:col>56</xdr:col>
      <xdr:colOff>304800</xdr:colOff>
      <xdr:row>33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33</xdr:col>
      <xdr:colOff>0</xdr:colOff>
      <xdr:row>34</xdr:row>
      <xdr:rowOff>0</xdr:rowOff>
    </xdr:from>
    <xdr:to>
      <xdr:col>40</xdr:col>
      <xdr:colOff>304800</xdr:colOff>
      <xdr:row>50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49</xdr:col>
      <xdr:colOff>0</xdr:colOff>
      <xdr:row>34</xdr:row>
      <xdr:rowOff>0</xdr:rowOff>
    </xdr:from>
    <xdr:to>
      <xdr:col>56</xdr:col>
      <xdr:colOff>304800</xdr:colOff>
      <xdr:row>50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41</xdr:col>
      <xdr:colOff>0</xdr:colOff>
      <xdr:row>3</xdr:row>
      <xdr:rowOff>0</xdr:rowOff>
    </xdr:from>
    <xdr:to>
      <xdr:col>48</xdr:col>
      <xdr:colOff>304800</xdr:colOff>
      <xdr:row>18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41</xdr:col>
      <xdr:colOff>0</xdr:colOff>
      <xdr:row>19</xdr:row>
      <xdr:rowOff>0</xdr:rowOff>
    </xdr:from>
    <xdr:to>
      <xdr:col>48</xdr:col>
      <xdr:colOff>304800</xdr:colOff>
      <xdr:row>33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41</xdr:col>
      <xdr:colOff>0</xdr:colOff>
      <xdr:row>34</xdr:row>
      <xdr:rowOff>0</xdr:rowOff>
    </xdr:from>
    <xdr:to>
      <xdr:col>48</xdr:col>
      <xdr:colOff>304800</xdr:colOff>
      <xdr:row>50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57</xdr:col>
      <xdr:colOff>0</xdr:colOff>
      <xdr:row>3</xdr:row>
      <xdr:rowOff>0</xdr:rowOff>
    </xdr:from>
    <xdr:to>
      <xdr:col>64</xdr:col>
      <xdr:colOff>304800</xdr:colOff>
      <xdr:row>18</xdr:row>
      <xdr:rowOff>76200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57</xdr:col>
      <xdr:colOff>0</xdr:colOff>
      <xdr:row>19</xdr:row>
      <xdr:rowOff>0</xdr:rowOff>
    </xdr:from>
    <xdr:to>
      <xdr:col>64</xdr:col>
      <xdr:colOff>304800</xdr:colOff>
      <xdr:row>33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57</xdr:col>
      <xdr:colOff>0</xdr:colOff>
      <xdr:row>34</xdr:row>
      <xdr:rowOff>0</xdr:rowOff>
    </xdr:from>
    <xdr:to>
      <xdr:col>64</xdr:col>
      <xdr:colOff>304800</xdr:colOff>
      <xdr:row>50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65</xdr:col>
      <xdr:colOff>0</xdr:colOff>
      <xdr:row>3</xdr:row>
      <xdr:rowOff>0</xdr:rowOff>
    </xdr:from>
    <xdr:to>
      <xdr:col>72</xdr:col>
      <xdr:colOff>304800</xdr:colOff>
      <xdr:row>18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65</xdr:col>
      <xdr:colOff>0</xdr:colOff>
      <xdr:row>19</xdr:row>
      <xdr:rowOff>0</xdr:rowOff>
    </xdr:from>
    <xdr:to>
      <xdr:col>72</xdr:col>
      <xdr:colOff>304800</xdr:colOff>
      <xdr:row>33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65</xdr:col>
      <xdr:colOff>0</xdr:colOff>
      <xdr:row>34</xdr:row>
      <xdr:rowOff>0</xdr:rowOff>
    </xdr:from>
    <xdr:to>
      <xdr:col>72</xdr:col>
      <xdr:colOff>304800</xdr:colOff>
      <xdr:row>50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73</xdr:col>
      <xdr:colOff>0</xdr:colOff>
      <xdr:row>3</xdr:row>
      <xdr:rowOff>0</xdr:rowOff>
    </xdr:from>
    <xdr:to>
      <xdr:col>80</xdr:col>
      <xdr:colOff>304800</xdr:colOff>
      <xdr:row>18</xdr:row>
      <xdr:rowOff>76200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73</xdr:col>
      <xdr:colOff>0</xdr:colOff>
      <xdr:row>19</xdr:row>
      <xdr:rowOff>0</xdr:rowOff>
    </xdr:from>
    <xdr:to>
      <xdr:col>80</xdr:col>
      <xdr:colOff>304800</xdr:colOff>
      <xdr:row>33</xdr:row>
      <xdr:rowOff>76200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73</xdr:col>
      <xdr:colOff>0</xdr:colOff>
      <xdr:row>34</xdr:row>
      <xdr:rowOff>0</xdr:rowOff>
    </xdr:from>
    <xdr:to>
      <xdr:col>80</xdr:col>
      <xdr:colOff>304800</xdr:colOff>
      <xdr:row>50</xdr:row>
      <xdr:rowOff>76200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88</xdr:col>
      <xdr:colOff>0</xdr:colOff>
      <xdr:row>3</xdr:row>
      <xdr:rowOff>0</xdr:rowOff>
    </xdr:from>
    <xdr:to>
      <xdr:col>95</xdr:col>
      <xdr:colOff>304800</xdr:colOff>
      <xdr:row>18</xdr:row>
      <xdr:rowOff>76200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81</xdr:col>
      <xdr:colOff>0</xdr:colOff>
      <xdr:row>19</xdr:row>
      <xdr:rowOff>0</xdr:rowOff>
    </xdr:from>
    <xdr:to>
      <xdr:col>95</xdr:col>
      <xdr:colOff>304800</xdr:colOff>
      <xdr:row>33</xdr:row>
      <xdr:rowOff>76200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88</xdr:col>
      <xdr:colOff>0</xdr:colOff>
      <xdr:row>34</xdr:row>
      <xdr:rowOff>0</xdr:rowOff>
    </xdr:from>
    <xdr:to>
      <xdr:col>95</xdr:col>
      <xdr:colOff>304800</xdr:colOff>
      <xdr:row>50</xdr:row>
      <xdr:rowOff>76200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96</xdr:col>
      <xdr:colOff>0</xdr:colOff>
      <xdr:row>3</xdr:row>
      <xdr:rowOff>0</xdr:rowOff>
    </xdr:from>
    <xdr:to>
      <xdr:col>103</xdr:col>
      <xdr:colOff>304800</xdr:colOff>
      <xdr:row>18</xdr:row>
      <xdr:rowOff>38100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3</xdr:row>
      <xdr:rowOff>0</xdr:rowOff>
    </xdr:from>
    <xdr:to>
      <xdr:col>40</xdr:col>
      <xdr:colOff>304800</xdr:colOff>
      <xdr:row>18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49</xdr:col>
      <xdr:colOff>0</xdr:colOff>
      <xdr:row>3</xdr:row>
      <xdr:rowOff>0</xdr:rowOff>
    </xdr:from>
    <xdr:to>
      <xdr:col>56</xdr:col>
      <xdr:colOff>304800</xdr:colOff>
      <xdr:row>18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0</xdr:colOff>
      <xdr:row>19</xdr:row>
      <xdr:rowOff>0</xdr:rowOff>
    </xdr:from>
    <xdr:to>
      <xdr:col>40</xdr:col>
      <xdr:colOff>304800</xdr:colOff>
      <xdr:row>33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49</xdr:col>
      <xdr:colOff>0</xdr:colOff>
      <xdr:row>19</xdr:row>
      <xdr:rowOff>0</xdr:rowOff>
    </xdr:from>
    <xdr:to>
      <xdr:col>56</xdr:col>
      <xdr:colOff>304800</xdr:colOff>
      <xdr:row>33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33</xdr:col>
      <xdr:colOff>0</xdr:colOff>
      <xdr:row>34</xdr:row>
      <xdr:rowOff>0</xdr:rowOff>
    </xdr:from>
    <xdr:to>
      <xdr:col>40</xdr:col>
      <xdr:colOff>304800</xdr:colOff>
      <xdr:row>50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49</xdr:col>
      <xdr:colOff>0</xdr:colOff>
      <xdr:row>34</xdr:row>
      <xdr:rowOff>0</xdr:rowOff>
    </xdr:from>
    <xdr:to>
      <xdr:col>56</xdr:col>
      <xdr:colOff>304800</xdr:colOff>
      <xdr:row>50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41</xdr:col>
      <xdr:colOff>0</xdr:colOff>
      <xdr:row>3</xdr:row>
      <xdr:rowOff>0</xdr:rowOff>
    </xdr:from>
    <xdr:to>
      <xdr:col>48</xdr:col>
      <xdr:colOff>304800</xdr:colOff>
      <xdr:row>18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41</xdr:col>
      <xdr:colOff>0</xdr:colOff>
      <xdr:row>19</xdr:row>
      <xdr:rowOff>0</xdr:rowOff>
    </xdr:from>
    <xdr:to>
      <xdr:col>48</xdr:col>
      <xdr:colOff>304800</xdr:colOff>
      <xdr:row>33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41</xdr:col>
      <xdr:colOff>0</xdr:colOff>
      <xdr:row>34</xdr:row>
      <xdr:rowOff>0</xdr:rowOff>
    </xdr:from>
    <xdr:to>
      <xdr:col>48</xdr:col>
      <xdr:colOff>304800</xdr:colOff>
      <xdr:row>50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57</xdr:col>
      <xdr:colOff>0</xdr:colOff>
      <xdr:row>3</xdr:row>
      <xdr:rowOff>0</xdr:rowOff>
    </xdr:from>
    <xdr:to>
      <xdr:col>64</xdr:col>
      <xdr:colOff>304800</xdr:colOff>
      <xdr:row>18</xdr:row>
      <xdr:rowOff>76200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57</xdr:col>
      <xdr:colOff>0</xdr:colOff>
      <xdr:row>19</xdr:row>
      <xdr:rowOff>0</xdr:rowOff>
    </xdr:from>
    <xdr:to>
      <xdr:col>64</xdr:col>
      <xdr:colOff>304800</xdr:colOff>
      <xdr:row>33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57</xdr:col>
      <xdr:colOff>0</xdr:colOff>
      <xdr:row>34</xdr:row>
      <xdr:rowOff>0</xdr:rowOff>
    </xdr:from>
    <xdr:to>
      <xdr:col>64</xdr:col>
      <xdr:colOff>304800</xdr:colOff>
      <xdr:row>50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65</xdr:col>
      <xdr:colOff>0</xdr:colOff>
      <xdr:row>3</xdr:row>
      <xdr:rowOff>0</xdr:rowOff>
    </xdr:from>
    <xdr:to>
      <xdr:col>72</xdr:col>
      <xdr:colOff>304800</xdr:colOff>
      <xdr:row>18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65</xdr:col>
      <xdr:colOff>0</xdr:colOff>
      <xdr:row>19</xdr:row>
      <xdr:rowOff>0</xdr:rowOff>
    </xdr:from>
    <xdr:to>
      <xdr:col>72</xdr:col>
      <xdr:colOff>304800</xdr:colOff>
      <xdr:row>33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65</xdr:col>
      <xdr:colOff>0</xdr:colOff>
      <xdr:row>34</xdr:row>
      <xdr:rowOff>0</xdr:rowOff>
    </xdr:from>
    <xdr:to>
      <xdr:col>72</xdr:col>
      <xdr:colOff>304800</xdr:colOff>
      <xdr:row>50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73</xdr:col>
      <xdr:colOff>0</xdr:colOff>
      <xdr:row>3</xdr:row>
      <xdr:rowOff>0</xdr:rowOff>
    </xdr:from>
    <xdr:to>
      <xdr:col>80</xdr:col>
      <xdr:colOff>304800</xdr:colOff>
      <xdr:row>18</xdr:row>
      <xdr:rowOff>76200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73</xdr:col>
      <xdr:colOff>0</xdr:colOff>
      <xdr:row>19</xdr:row>
      <xdr:rowOff>0</xdr:rowOff>
    </xdr:from>
    <xdr:to>
      <xdr:col>80</xdr:col>
      <xdr:colOff>304800</xdr:colOff>
      <xdr:row>33</xdr:row>
      <xdr:rowOff>76200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73</xdr:col>
      <xdr:colOff>0</xdr:colOff>
      <xdr:row>34</xdr:row>
      <xdr:rowOff>0</xdr:rowOff>
    </xdr:from>
    <xdr:to>
      <xdr:col>80</xdr:col>
      <xdr:colOff>304800</xdr:colOff>
      <xdr:row>50</xdr:row>
      <xdr:rowOff>76200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88</xdr:col>
      <xdr:colOff>0</xdr:colOff>
      <xdr:row>3</xdr:row>
      <xdr:rowOff>0</xdr:rowOff>
    </xdr:from>
    <xdr:to>
      <xdr:col>95</xdr:col>
      <xdr:colOff>304800</xdr:colOff>
      <xdr:row>18</xdr:row>
      <xdr:rowOff>76200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81</xdr:col>
      <xdr:colOff>0</xdr:colOff>
      <xdr:row>19</xdr:row>
      <xdr:rowOff>0</xdr:rowOff>
    </xdr:from>
    <xdr:to>
      <xdr:col>95</xdr:col>
      <xdr:colOff>304800</xdr:colOff>
      <xdr:row>33</xdr:row>
      <xdr:rowOff>76200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88</xdr:col>
      <xdr:colOff>0</xdr:colOff>
      <xdr:row>34</xdr:row>
      <xdr:rowOff>0</xdr:rowOff>
    </xdr:from>
    <xdr:to>
      <xdr:col>95</xdr:col>
      <xdr:colOff>304800</xdr:colOff>
      <xdr:row>50</xdr:row>
      <xdr:rowOff>76200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96</xdr:col>
      <xdr:colOff>0</xdr:colOff>
      <xdr:row>3</xdr:row>
      <xdr:rowOff>0</xdr:rowOff>
    </xdr:from>
    <xdr:to>
      <xdr:col>103</xdr:col>
      <xdr:colOff>304800</xdr:colOff>
      <xdr:row>18</xdr:row>
      <xdr:rowOff>38100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14</xdr:row>
      <xdr:rowOff>76200</xdr:rowOff>
    </xdr:from>
    <xdr:to>
      <xdr:col>10</xdr:col>
      <xdr:colOff>38100</xdr:colOff>
      <xdr:row>50</xdr:row>
      <xdr:rowOff>93835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43675" y="3143250"/>
          <a:ext cx="5229225" cy="68756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</xdr:colOff>
      <xdr:row>8</xdr:row>
      <xdr:rowOff>0</xdr:rowOff>
    </xdr:from>
    <xdr:to>
      <xdr:col>12</xdr:col>
      <xdr:colOff>267360</xdr:colOff>
      <xdr:row>17</xdr:row>
      <xdr:rowOff>104775</xdr:rowOff>
    </xdr:to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39451" y="1562100"/>
          <a:ext cx="2715284" cy="1885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8</xdr:row>
      <xdr:rowOff>0</xdr:rowOff>
    </xdr:from>
    <xdr:to>
      <xdr:col>16</xdr:col>
      <xdr:colOff>594319</xdr:colOff>
      <xdr:row>17</xdr:row>
      <xdr:rowOff>28575</xdr:rowOff>
    </xdr:to>
    <xdr:pic>
      <xdr:nvPicPr>
        <xdr:cNvPr id="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1562100"/>
          <a:ext cx="2623144" cy="1809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9</xdr:col>
          <xdr:colOff>9525</xdr:colOff>
          <xdr:row>2</xdr:row>
          <xdr:rowOff>9525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</a:t>
              </a:r>
              <a:endParaRPr lang="en-A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0</xdr:row>
          <xdr:rowOff>9525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Sheets</a:t>
              </a:r>
              <a:endParaRPr lang="en-AU"/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77</xdr:col>
      <xdr:colOff>0</xdr:colOff>
      <xdr:row>161</xdr:row>
      <xdr:rowOff>0</xdr:rowOff>
    </xdr:from>
    <xdr:to>
      <xdr:col>78</xdr:col>
      <xdr:colOff>9522</xdr:colOff>
      <xdr:row>162</xdr:row>
      <xdr:rowOff>9525</xdr:rowOff>
    </xdr:to>
    <xdr:pic>
      <xdr:nvPicPr>
        <xdr:cNvPr id="6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51200" y="31956375"/>
          <a:ext cx="619122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57</xdr:col>
      <xdr:colOff>0</xdr:colOff>
      <xdr:row>313</xdr:row>
      <xdr:rowOff>0</xdr:rowOff>
    </xdr:from>
    <xdr:to>
      <xdr:col>65</xdr:col>
      <xdr:colOff>271741</xdr:colOff>
      <xdr:row>337</xdr:row>
      <xdr:rowOff>11206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57</xdr:col>
      <xdr:colOff>0</xdr:colOff>
      <xdr:row>385</xdr:row>
      <xdr:rowOff>0</xdr:rowOff>
    </xdr:from>
    <xdr:to>
      <xdr:col>65</xdr:col>
      <xdr:colOff>271741</xdr:colOff>
      <xdr:row>409</xdr:row>
      <xdr:rowOff>11206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57</xdr:col>
      <xdr:colOff>0</xdr:colOff>
      <xdr:row>457</xdr:row>
      <xdr:rowOff>0</xdr:rowOff>
    </xdr:from>
    <xdr:to>
      <xdr:col>65</xdr:col>
      <xdr:colOff>271741</xdr:colOff>
      <xdr:row>481</xdr:row>
      <xdr:rowOff>11206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57</xdr:col>
      <xdr:colOff>0</xdr:colOff>
      <xdr:row>241</xdr:row>
      <xdr:rowOff>0</xdr:rowOff>
    </xdr:from>
    <xdr:to>
      <xdr:col>65</xdr:col>
      <xdr:colOff>271741</xdr:colOff>
      <xdr:row>265</xdr:row>
      <xdr:rowOff>11206</xdr:rowOff>
    </xdr:to>
    <xdr:graphicFrame macro="">
      <xdr:nvGraphicFramePr>
        <xdr:cNvPr id="43" name="Chart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57</xdr:col>
      <xdr:colOff>0</xdr:colOff>
      <xdr:row>169</xdr:row>
      <xdr:rowOff>0</xdr:rowOff>
    </xdr:from>
    <xdr:to>
      <xdr:col>65</xdr:col>
      <xdr:colOff>271741</xdr:colOff>
      <xdr:row>193</xdr:row>
      <xdr:rowOff>11206</xdr:rowOff>
    </xdr:to>
    <xdr:graphicFrame macro="">
      <xdr:nvGraphicFramePr>
        <xdr:cNvPr id="45" name="Chart 4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57</xdr:col>
      <xdr:colOff>0</xdr:colOff>
      <xdr:row>97</xdr:row>
      <xdr:rowOff>0</xdr:rowOff>
    </xdr:from>
    <xdr:to>
      <xdr:col>65</xdr:col>
      <xdr:colOff>271741</xdr:colOff>
      <xdr:row>121</xdr:row>
      <xdr:rowOff>11206</xdr:rowOff>
    </xdr:to>
    <xdr:graphicFrame macro="">
      <xdr:nvGraphicFramePr>
        <xdr:cNvPr id="53" name="Chart 5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57</xdr:col>
      <xdr:colOff>0</xdr:colOff>
      <xdr:row>25</xdr:row>
      <xdr:rowOff>0</xdr:rowOff>
    </xdr:from>
    <xdr:to>
      <xdr:col>65</xdr:col>
      <xdr:colOff>271741</xdr:colOff>
      <xdr:row>49</xdr:row>
      <xdr:rowOff>11206</xdr:rowOff>
    </xdr:to>
    <xdr:graphicFrame macro="">
      <xdr:nvGraphicFramePr>
        <xdr:cNvPr id="54" name="Chart 5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8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16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20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rinterSettings" Target="../printerSettings/printerSettings23.bin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5.xml"/><Relationship Id="rId4" Type="http://schemas.openxmlformats.org/officeDocument/2006/relationships/printerSettings" Target="../printerSettings/printerSettings2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Relationship Id="rId5" Type="http://schemas.openxmlformats.org/officeDocument/2006/relationships/drawing" Target="../drawings/drawing6.xml"/><Relationship Id="rId4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42"/>
  <sheetViews>
    <sheetView workbookViewId="0">
      <selection activeCell="C16" sqref="C16"/>
    </sheetView>
  </sheetViews>
  <sheetFormatPr defaultRowHeight="15" x14ac:dyDescent="0.25"/>
  <cols>
    <col min="1" max="1" width="23.140625" style="59" bestFit="1" customWidth="1"/>
    <col min="2" max="2" width="9.42578125" style="59" bestFit="1" customWidth="1"/>
    <col min="3" max="16384" width="9.140625" style="59"/>
  </cols>
  <sheetData>
    <row r="1" spans="1:3" s="138" customFormat="1" x14ac:dyDescent="0.25">
      <c r="A1" s="171" t="s">
        <v>96</v>
      </c>
      <c r="B1" s="211" t="s">
        <v>246</v>
      </c>
      <c r="C1" s="211"/>
    </row>
    <row r="2" spans="1:3" s="138" customFormat="1" x14ac:dyDescent="0.25">
      <c r="A2" s="171" t="s">
        <v>86</v>
      </c>
      <c r="B2" s="211" t="s">
        <v>97</v>
      </c>
      <c r="C2" s="211"/>
    </row>
    <row r="3" spans="1:3" s="138" customFormat="1" x14ac:dyDescent="0.25">
      <c r="A3" s="171"/>
      <c r="B3" s="211"/>
      <c r="C3" s="211"/>
    </row>
    <row r="4" spans="1:3" s="138" customFormat="1" x14ac:dyDescent="0.25">
      <c r="A4" s="172" t="s">
        <v>98</v>
      </c>
      <c r="B4" s="212" t="s">
        <v>89</v>
      </c>
      <c r="C4" s="212" t="s">
        <v>95</v>
      </c>
    </row>
    <row r="5" spans="1:3" s="138" customFormat="1" x14ac:dyDescent="0.25">
      <c r="A5" s="172" t="s">
        <v>90</v>
      </c>
      <c r="B5" s="212">
        <v>17.3</v>
      </c>
      <c r="C5" s="212"/>
    </row>
    <row r="6" spans="1:3" s="138" customFormat="1" x14ac:dyDescent="0.25">
      <c r="A6" s="172" t="s">
        <v>91</v>
      </c>
      <c r="B6" s="212">
        <v>1030</v>
      </c>
      <c r="C6" s="212"/>
    </row>
    <row r="7" spans="1:3" s="138" customFormat="1" x14ac:dyDescent="0.25">
      <c r="A7" s="172" t="s">
        <v>92</v>
      </c>
      <c r="B7" s="212">
        <v>74.5</v>
      </c>
      <c r="C7" s="212"/>
    </row>
    <row r="8" spans="1:3" s="138" customFormat="1" x14ac:dyDescent="0.25">
      <c r="A8" s="172" t="s">
        <v>93</v>
      </c>
      <c r="B8" s="212">
        <v>35.5</v>
      </c>
      <c r="C8" s="212">
        <v>35.5</v>
      </c>
    </row>
    <row r="9" spans="1:3" s="138" customFormat="1" x14ac:dyDescent="0.25">
      <c r="A9" s="172" t="s">
        <v>94</v>
      </c>
      <c r="B9" s="212">
        <v>19.3</v>
      </c>
      <c r="C9" s="212">
        <v>21.5</v>
      </c>
    </row>
    <row r="10" spans="1:3" s="138" customFormat="1" ht="18" x14ac:dyDescent="0.35">
      <c r="A10" s="172" t="s">
        <v>41</v>
      </c>
      <c r="B10" s="212">
        <v>352.5</v>
      </c>
      <c r="C10" s="212"/>
    </row>
    <row r="11" spans="1:3" s="138" customFormat="1" x14ac:dyDescent="0.25"/>
    <row r="12" spans="1:3" s="138" customFormat="1" x14ac:dyDescent="0.25"/>
    <row r="13" spans="1:3" s="138" customFormat="1" x14ac:dyDescent="0.25"/>
    <row r="14" spans="1:3" s="138" customFormat="1" x14ac:dyDescent="0.25"/>
    <row r="15" spans="1:3" s="138" customFormat="1" x14ac:dyDescent="0.25"/>
    <row r="36" ht="15" customHeight="1" x14ac:dyDescent="0.25"/>
    <row r="38" ht="24" customHeight="1" x14ac:dyDescent="0.25"/>
    <row r="39" ht="15" customHeight="1" x14ac:dyDescent="0.25"/>
    <row r="40" ht="24" customHeight="1" x14ac:dyDescent="0.25"/>
    <row r="42" ht="24" customHeight="1" x14ac:dyDescent="0.25"/>
  </sheetData>
  <customSheetViews>
    <customSheetView guid="{631F6804-8E08-4B2F-9345-3C134C600F36}">
      <selection sqref="A1:C10"/>
      <pageMargins left="0.70866141732283472" right="0.70866141732283472" top="0.74803149606299213" bottom="0.74803149606299213" header="0.31496062992125984" footer="0.31496062992125984"/>
      <printOptions headings="1" gridLines="1"/>
      <pageSetup paperSize="9" orientation="portrait" verticalDpi="0" r:id="rId1"/>
    </customSheetView>
    <customSheetView guid="{6EA53ED3-DD45-43C7-9D00-1DAD4247774B}">
      <selection sqref="A1:C10"/>
      <pageMargins left="0.70866141732283472" right="0.70866141732283472" top="0.74803149606299213" bottom="0.74803149606299213" header="0.31496062992125984" footer="0.31496062992125984"/>
      <printOptions headings="1" gridLines="1"/>
      <pageSetup paperSize="9" orientation="portrait" verticalDpi="0" r:id="rId2"/>
    </customSheetView>
    <customSheetView guid="{C18760B8-B28E-4DA3-8AE1-F99984A3CA0A}">
      <selection sqref="A1:C10"/>
      <pageMargins left="0.70866141732283472" right="0.70866141732283472" top="0.74803149606299213" bottom="0.74803149606299213" header="0.31496062992125984" footer="0.31496062992125984"/>
      <printOptions headings="1" gridLines="1"/>
      <pageSetup paperSize="9" orientation="portrait" verticalDpi="0" r:id="rId3"/>
    </customSheetView>
  </customSheetViews>
  <printOptions headings="1" gridLines="1"/>
  <pageMargins left="0.70866141732283472" right="0.70866141732283472" top="0.74803149606299213" bottom="0.74803149606299213" header="0.31496062992125984" footer="0.31496062992125984"/>
  <pageSetup paperSize="9" orientation="portrait" verticalDpi="0"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CV128"/>
  <sheetViews>
    <sheetView zoomScaleNormal="100" workbookViewId="0">
      <selection activeCell="B42" sqref="B42"/>
    </sheetView>
  </sheetViews>
  <sheetFormatPr defaultRowHeight="15" outlineLevelCol="1" x14ac:dyDescent="0.25"/>
  <cols>
    <col min="1" max="1" width="9.140625" style="59"/>
    <col min="2" max="3" width="14.28515625" style="59" customWidth="1"/>
    <col min="4" max="5" width="14.28515625" style="138" customWidth="1"/>
    <col min="6" max="7" width="14.28515625" style="59" customWidth="1"/>
    <col min="8" max="11" width="14.28515625" style="138" customWidth="1"/>
    <col min="12" max="13" width="14.28515625" style="59" customWidth="1"/>
    <col min="14" max="15" width="14.28515625" style="78" customWidth="1"/>
    <col min="16" max="16" width="10.7109375" style="78" customWidth="1"/>
    <col min="17" max="18" width="9.140625" style="59" customWidth="1"/>
    <col min="19" max="24" width="9.140625" style="59"/>
    <col min="25" max="28" width="9.140625" style="138"/>
    <col min="29" max="30" width="9.140625" style="59"/>
    <col min="31" max="32" width="9.140625" style="138"/>
    <col min="33" max="41" width="9.140625" style="59"/>
    <col min="42" max="49" width="9.140625" style="138"/>
    <col min="50" max="57" width="9.140625" style="59"/>
    <col min="58" max="73" width="9.140625" style="138"/>
    <col min="74" max="74" width="9.140625" style="59" collapsed="1"/>
    <col min="75" max="81" width="9.140625" style="59"/>
    <col min="82" max="88" width="9.140625" style="59" hidden="1" customWidth="1" outlineLevel="1"/>
    <col min="89" max="89" width="9.140625" style="138" collapsed="1"/>
    <col min="90" max="96" width="9.140625" style="138"/>
    <col min="97" max="16384" width="9.140625" style="59"/>
  </cols>
  <sheetData>
    <row r="1" spans="1:34" x14ac:dyDescent="0.25">
      <c r="A1" s="163" t="s">
        <v>87</v>
      </c>
      <c r="B1" s="163" t="s">
        <v>26</v>
      </c>
      <c r="C1" s="163"/>
      <c r="D1" s="163"/>
      <c r="E1" s="163"/>
      <c r="F1" s="163"/>
      <c r="G1" s="163"/>
      <c r="H1" s="163"/>
      <c r="I1" s="163"/>
      <c r="J1" s="163"/>
      <c r="K1" s="163"/>
      <c r="L1" s="163"/>
      <c r="M1" s="163"/>
      <c r="N1" s="163"/>
      <c r="O1" s="163"/>
    </row>
    <row r="2" spans="1:34" x14ac:dyDescent="0.25">
      <c r="A2" s="162"/>
      <c r="B2" s="162"/>
      <c r="C2" s="162"/>
      <c r="D2" s="162"/>
      <c r="E2" s="162"/>
      <c r="F2" s="162"/>
      <c r="G2" s="162"/>
      <c r="H2" s="162"/>
      <c r="I2" s="162"/>
      <c r="J2" s="162"/>
      <c r="K2" s="162"/>
      <c r="L2" s="162"/>
      <c r="M2" s="162"/>
      <c r="N2" s="162"/>
      <c r="O2" s="162"/>
      <c r="AH2" s="59" t="str">
        <f>Baseline!B1</f>
        <v>Botany Bay</v>
      </c>
    </row>
    <row r="3" spans="1:34" ht="18" x14ac:dyDescent="0.35">
      <c r="A3" s="163"/>
      <c r="B3" s="204" t="s">
        <v>99</v>
      </c>
      <c r="C3" s="204"/>
      <c r="D3" s="204" t="s">
        <v>100</v>
      </c>
      <c r="E3" s="204"/>
      <c r="F3" s="204" t="s">
        <v>102</v>
      </c>
      <c r="G3" s="204"/>
      <c r="H3" s="204" t="s">
        <v>101</v>
      </c>
      <c r="I3" s="204"/>
      <c r="J3" s="204" t="s">
        <v>103</v>
      </c>
      <c r="K3" s="204"/>
      <c r="L3" s="204" t="s">
        <v>105</v>
      </c>
      <c r="M3" s="204"/>
      <c r="N3" s="204" t="s">
        <v>104</v>
      </c>
      <c r="O3" s="204"/>
      <c r="Q3" s="75" t="s">
        <v>51</v>
      </c>
      <c r="R3" s="75"/>
      <c r="AH3" s="59" t="str">
        <f>"Most Likely "&amp;(B1)</f>
        <v>Most Likely MRI-CGCM2.3.2</v>
      </c>
    </row>
    <row r="4" spans="1:34" x14ac:dyDescent="0.25">
      <c r="A4" s="163"/>
      <c r="B4" s="167" t="s">
        <v>12</v>
      </c>
      <c r="C4" s="167" t="s">
        <v>9</v>
      </c>
      <c r="D4" s="167" t="s">
        <v>12</v>
      </c>
      <c r="E4" s="167" t="s">
        <v>9</v>
      </c>
      <c r="F4" s="167" t="s">
        <v>12</v>
      </c>
      <c r="G4" s="167" t="s">
        <v>9</v>
      </c>
      <c r="H4" s="167" t="s">
        <v>12</v>
      </c>
      <c r="I4" s="167" t="s">
        <v>9</v>
      </c>
      <c r="J4" s="167" t="s">
        <v>12</v>
      </c>
      <c r="K4" s="167" t="s">
        <v>9</v>
      </c>
      <c r="L4" s="167" t="s">
        <v>12</v>
      </c>
      <c r="M4" s="167" t="s">
        <v>9</v>
      </c>
      <c r="N4" s="167" t="s">
        <v>12</v>
      </c>
      <c r="O4" s="167" t="s">
        <v>9</v>
      </c>
      <c r="Q4" s="76" t="s">
        <v>12</v>
      </c>
      <c r="R4" s="76" t="s">
        <v>9</v>
      </c>
    </row>
    <row r="5" spans="1:34" x14ac:dyDescent="0.25">
      <c r="A5" s="163">
        <v>1990</v>
      </c>
      <c r="B5" s="164">
        <v>0</v>
      </c>
      <c r="C5" s="164">
        <v>0</v>
      </c>
      <c r="D5" s="164">
        <v>0</v>
      </c>
      <c r="E5" s="164">
        <v>0</v>
      </c>
      <c r="F5" s="164">
        <v>0</v>
      </c>
      <c r="G5" s="164">
        <v>0</v>
      </c>
      <c r="H5" s="164">
        <v>0</v>
      </c>
      <c r="I5" s="164">
        <v>0</v>
      </c>
      <c r="J5" s="164"/>
      <c r="K5" s="164"/>
      <c r="L5" s="164">
        <v>0</v>
      </c>
      <c r="M5" s="164">
        <v>0</v>
      </c>
      <c r="N5" s="164"/>
      <c r="O5" s="164"/>
      <c r="Q5" s="40">
        <v>352.5</v>
      </c>
      <c r="R5" s="40">
        <v>352.5</v>
      </c>
    </row>
    <row r="6" spans="1:34" s="60" customFormat="1" x14ac:dyDescent="0.25">
      <c r="A6" s="170">
        <v>2010</v>
      </c>
      <c r="B6" s="168">
        <v>0.23333333333333331</v>
      </c>
      <c r="C6" s="168">
        <v>0.24</v>
      </c>
      <c r="D6" s="168">
        <v>0.23333333333333331</v>
      </c>
      <c r="E6" s="168">
        <v>0.23333333333333331</v>
      </c>
      <c r="F6" s="168">
        <v>-0.23333333333333331</v>
      </c>
      <c r="G6" s="168">
        <v>-0.26666666666666666</v>
      </c>
      <c r="H6" s="168">
        <v>0.19666666666666666</v>
      </c>
      <c r="I6" s="168">
        <v>0.20666666666666667</v>
      </c>
      <c r="J6" s="168"/>
      <c r="K6" s="168"/>
      <c r="L6" s="168">
        <v>0.19781283333333258</v>
      </c>
      <c r="M6" s="168">
        <v>0.20882103333333291</v>
      </c>
      <c r="N6" s="163"/>
      <c r="O6" s="163"/>
      <c r="P6" s="78"/>
      <c r="Q6" s="74">
        <v>387.5</v>
      </c>
      <c r="R6" s="74">
        <v>389.5</v>
      </c>
    </row>
    <row r="7" spans="1:34" x14ac:dyDescent="0.25">
      <c r="A7" s="163">
        <v>2030</v>
      </c>
      <c r="B7" s="166">
        <v>0.7</v>
      </c>
      <c r="C7" s="166">
        <v>0.72</v>
      </c>
      <c r="D7" s="165">
        <v>0.7</v>
      </c>
      <c r="E7" s="165">
        <v>0.7</v>
      </c>
      <c r="F7" s="166">
        <v>-0.7</v>
      </c>
      <c r="G7" s="166">
        <v>-0.8</v>
      </c>
      <c r="H7" s="166">
        <v>0.59</v>
      </c>
      <c r="I7" s="166">
        <v>0.62</v>
      </c>
      <c r="J7" s="166"/>
      <c r="K7" s="166"/>
      <c r="L7" s="169">
        <v>0.59343849999999776</v>
      </c>
      <c r="M7" s="169">
        <v>0.62646309999999872</v>
      </c>
      <c r="N7" s="169"/>
      <c r="O7" s="169"/>
      <c r="Q7" s="40">
        <v>452</v>
      </c>
      <c r="R7" s="40">
        <v>450.5</v>
      </c>
    </row>
    <row r="8" spans="1:34" x14ac:dyDescent="0.25">
      <c r="A8" s="163">
        <v>2050</v>
      </c>
      <c r="B8" s="166">
        <v>1.7</v>
      </c>
      <c r="C8" s="166">
        <v>1.4</v>
      </c>
      <c r="D8" s="165">
        <v>1.7</v>
      </c>
      <c r="E8" s="165">
        <v>1.4</v>
      </c>
      <c r="F8" s="166">
        <v>-1.8</v>
      </c>
      <c r="G8" s="165">
        <v>-1.37</v>
      </c>
      <c r="H8" s="165">
        <v>1.23</v>
      </c>
      <c r="I8" s="165">
        <v>1.05</v>
      </c>
      <c r="J8" s="165"/>
      <c r="K8" s="165"/>
      <c r="L8" s="169">
        <v>1.2327420999999994</v>
      </c>
      <c r="M8" s="169">
        <v>1.0540587999999964</v>
      </c>
      <c r="N8" s="169"/>
      <c r="O8" s="169"/>
      <c r="Q8" s="40">
        <v>561</v>
      </c>
      <c r="R8" s="40">
        <v>527</v>
      </c>
    </row>
    <row r="9" spans="1:34" x14ac:dyDescent="0.25">
      <c r="A9" s="163">
        <v>2070</v>
      </c>
      <c r="B9" s="166">
        <v>2.2999999999999998</v>
      </c>
      <c r="C9" s="166">
        <v>1.71</v>
      </c>
      <c r="D9" s="165">
        <v>2.2999999999999998</v>
      </c>
      <c r="E9" s="165">
        <v>1.7</v>
      </c>
      <c r="F9" s="166">
        <v>-2.5</v>
      </c>
      <c r="G9" s="166">
        <v>-1.8</v>
      </c>
      <c r="H9" s="166">
        <v>1.99</v>
      </c>
      <c r="I9" s="166">
        <v>1.47</v>
      </c>
      <c r="J9" s="166"/>
      <c r="K9" s="166"/>
      <c r="L9" s="169">
        <v>1.9907688999999991</v>
      </c>
      <c r="M9" s="169">
        <v>1.4705744000000003</v>
      </c>
      <c r="N9" s="169"/>
      <c r="O9" s="169"/>
      <c r="Q9" s="40">
        <v>709</v>
      </c>
      <c r="R9" s="40">
        <v>606</v>
      </c>
    </row>
    <row r="10" spans="1:34" x14ac:dyDescent="0.25">
      <c r="B10" s="61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Q10" s="40">
        <v>878.5</v>
      </c>
      <c r="R10" s="40">
        <v>679.5</v>
      </c>
    </row>
    <row r="11" spans="1:34" x14ac:dyDescent="0.25">
      <c r="B11" s="61"/>
      <c r="C11" s="61"/>
      <c r="D11" s="61"/>
      <c r="E11" s="61"/>
      <c r="F11" s="61"/>
      <c r="G11" s="61"/>
      <c r="H11" s="61"/>
      <c r="I11" s="61"/>
      <c r="J11" s="61"/>
      <c r="K11" s="61"/>
      <c r="L11" s="61"/>
      <c r="M11" s="61"/>
      <c r="Q11" s="40">
        <v>964</v>
      </c>
      <c r="R11" s="40">
        <v>710</v>
      </c>
    </row>
    <row r="12" spans="1:34" x14ac:dyDescent="0.25">
      <c r="B12" s="62"/>
      <c r="C12" s="93"/>
      <c r="D12" s="93"/>
      <c r="E12" s="93"/>
      <c r="F12" s="93"/>
      <c r="G12" s="93"/>
      <c r="H12" s="93"/>
      <c r="I12" s="93"/>
      <c r="Q12" s="59" t="s">
        <v>39</v>
      </c>
    </row>
    <row r="13" spans="1:34" x14ac:dyDescent="0.25">
      <c r="AE13" s="143"/>
      <c r="AF13" s="143"/>
    </row>
    <row r="14" spans="1:34" x14ac:dyDescent="0.25">
      <c r="A14" s="205" t="s">
        <v>6</v>
      </c>
      <c r="B14" s="205" t="s">
        <v>37</v>
      </c>
      <c r="C14" s="205"/>
      <c r="D14" s="206" t="s">
        <v>110</v>
      </c>
      <c r="E14" s="207"/>
      <c r="F14" s="205" t="s">
        <v>38</v>
      </c>
      <c r="G14" s="205"/>
      <c r="H14" s="206" t="s">
        <v>109</v>
      </c>
      <c r="I14" s="207"/>
      <c r="J14" s="206" t="s">
        <v>106</v>
      </c>
      <c r="K14" s="207"/>
      <c r="L14" s="205" t="s">
        <v>107</v>
      </c>
      <c r="M14" s="205"/>
      <c r="N14" s="205" t="s">
        <v>108</v>
      </c>
      <c r="O14" s="205"/>
      <c r="Q14" s="208" t="s">
        <v>40</v>
      </c>
      <c r="R14" s="208"/>
      <c r="S14" s="208"/>
      <c r="T14" s="208"/>
      <c r="U14" s="208"/>
      <c r="V14" s="208"/>
      <c r="W14" s="208"/>
      <c r="X14" s="208"/>
      <c r="Y14" s="137"/>
      <c r="Z14" s="137"/>
      <c r="AA14" s="137"/>
      <c r="AB14" s="137"/>
      <c r="AC14" s="68"/>
      <c r="AD14" s="68"/>
      <c r="AE14" s="137"/>
      <c r="AF14" s="137"/>
    </row>
    <row r="15" spans="1:34" ht="18" x14ac:dyDescent="0.35">
      <c r="A15" s="205"/>
      <c r="B15" s="205" t="s">
        <v>43</v>
      </c>
      <c r="C15" s="205"/>
      <c r="D15" s="205" t="s">
        <v>44</v>
      </c>
      <c r="E15" s="205"/>
      <c r="F15" s="205" t="s">
        <v>44</v>
      </c>
      <c r="G15" s="205"/>
      <c r="H15" s="205" t="s">
        <v>43</v>
      </c>
      <c r="I15" s="205"/>
      <c r="J15" s="205" t="s">
        <v>48</v>
      </c>
      <c r="K15" s="205"/>
      <c r="L15" s="205" t="s">
        <v>43</v>
      </c>
      <c r="M15" s="205"/>
      <c r="N15" s="205" t="s">
        <v>48</v>
      </c>
      <c r="O15" s="205"/>
      <c r="Q15" s="205" t="s">
        <v>41</v>
      </c>
      <c r="R15" s="205"/>
      <c r="S15" s="205" t="s">
        <v>30</v>
      </c>
      <c r="T15" s="205"/>
      <c r="U15" s="206" t="s">
        <v>111</v>
      </c>
      <c r="V15" s="207"/>
      <c r="W15" s="205" t="s">
        <v>29</v>
      </c>
      <c r="X15" s="205"/>
      <c r="Y15" s="205" t="s">
        <v>113</v>
      </c>
      <c r="Z15" s="205"/>
      <c r="AA15" s="205" t="s">
        <v>114</v>
      </c>
      <c r="AB15" s="205"/>
      <c r="AC15" s="205" t="s">
        <v>42</v>
      </c>
      <c r="AD15" s="205"/>
      <c r="AE15" s="205" t="s">
        <v>112</v>
      </c>
      <c r="AF15" s="205"/>
    </row>
    <row r="16" spans="1:34" x14ac:dyDescent="0.25">
      <c r="A16" s="205"/>
      <c r="B16" s="139" t="s">
        <v>12</v>
      </c>
      <c r="C16" s="139" t="s">
        <v>9</v>
      </c>
      <c r="D16" s="139" t="s">
        <v>12</v>
      </c>
      <c r="E16" s="139" t="s">
        <v>9</v>
      </c>
      <c r="F16" s="139" t="s">
        <v>12</v>
      </c>
      <c r="G16" s="139" t="s">
        <v>9</v>
      </c>
      <c r="H16" s="139" t="s">
        <v>12</v>
      </c>
      <c r="I16" s="139" t="s">
        <v>9</v>
      </c>
      <c r="J16" s="139" t="s">
        <v>12</v>
      </c>
      <c r="K16" s="139" t="s">
        <v>9</v>
      </c>
      <c r="L16" s="139" t="s">
        <v>12</v>
      </c>
      <c r="M16" s="139" t="s">
        <v>9</v>
      </c>
      <c r="N16" s="139" t="s">
        <v>12</v>
      </c>
      <c r="O16" s="139" t="s">
        <v>9</v>
      </c>
      <c r="Q16" s="205" t="s">
        <v>45</v>
      </c>
      <c r="R16" s="205"/>
      <c r="S16" s="205" t="s">
        <v>43</v>
      </c>
      <c r="T16" s="205"/>
      <c r="U16" s="206" t="s">
        <v>25</v>
      </c>
      <c r="V16" s="207"/>
      <c r="W16" s="205" t="s">
        <v>44</v>
      </c>
      <c r="X16" s="205"/>
      <c r="Y16" s="205" t="s">
        <v>43</v>
      </c>
      <c r="Z16" s="205"/>
      <c r="AA16" s="205" t="s">
        <v>48</v>
      </c>
      <c r="AB16" s="205"/>
      <c r="AC16" s="205" t="s">
        <v>43</v>
      </c>
      <c r="AD16" s="205"/>
      <c r="AE16" s="205" t="s">
        <v>48</v>
      </c>
      <c r="AF16" s="205"/>
    </row>
    <row r="17" spans="1:88" ht="27" customHeight="1" x14ac:dyDescent="0.25">
      <c r="A17" s="205"/>
      <c r="B17" s="136" t="str">
        <f>$B$1</f>
        <v>MRI-CGCM2.3.2</v>
      </c>
      <c r="C17" s="144" t="str">
        <f t="shared" ref="C17:I17" si="0">$B$1</f>
        <v>MRI-CGCM2.3.2</v>
      </c>
      <c r="D17" s="144" t="str">
        <f t="shared" si="0"/>
        <v>MRI-CGCM2.3.2</v>
      </c>
      <c r="E17" s="144" t="str">
        <f t="shared" si="0"/>
        <v>MRI-CGCM2.3.2</v>
      </c>
      <c r="F17" s="144" t="str">
        <f t="shared" si="0"/>
        <v>MRI-CGCM2.3.2</v>
      </c>
      <c r="G17" s="144" t="str">
        <f t="shared" si="0"/>
        <v>MRI-CGCM2.3.2</v>
      </c>
      <c r="H17" s="144" t="str">
        <f t="shared" si="0"/>
        <v>MRI-CGCM2.3.2</v>
      </c>
      <c r="I17" s="144" t="str">
        <f t="shared" si="0"/>
        <v>MRI-CGCM2.3.2</v>
      </c>
      <c r="J17" s="136"/>
      <c r="K17" s="136"/>
      <c r="L17" s="144" t="str">
        <f t="shared" ref="L17:M17" si="1">$B$1</f>
        <v>MRI-CGCM2.3.2</v>
      </c>
      <c r="M17" s="144" t="str">
        <f t="shared" si="1"/>
        <v>MRI-CGCM2.3.2</v>
      </c>
      <c r="N17" s="136"/>
      <c r="O17" s="136"/>
      <c r="Q17" s="69" t="s">
        <v>12</v>
      </c>
      <c r="R17" s="69" t="s">
        <v>9</v>
      </c>
      <c r="S17" s="69" t="s">
        <v>12</v>
      </c>
      <c r="T17" s="69" t="s">
        <v>9</v>
      </c>
      <c r="U17" s="69" t="s">
        <v>12</v>
      </c>
      <c r="V17" s="69" t="s">
        <v>9</v>
      </c>
      <c r="W17" s="69" t="s">
        <v>12</v>
      </c>
      <c r="X17" s="69" t="s">
        <v>9</v>
      </c>
      <c r="Y17" s="140" t="s">
        <v>12</v>
      </c>
      <c r="Z17" s="140" t="s">
        <v>9</v>
      </c>
      <c r="AA17" s="140" t="s">
        <v>12</v>
      </c>
      <c r="AB17" s="140" t="s">
        <v>9</v>
      </c>
      <c r="AC17" s="69" t="s">
        <v>12</v>
      </c>
      <c r="AD17" s="69" t="s">
        <v>9</v>
      </c>
      <c r="AE17" s="136" t="s">
        <v>12</v>
      </c>
      <c r="AF17" s="136" t="s">
        <v>9</v>
      </c>
    </row>
    <row r="18" spans="1:88" x14ac:dyDescent="0.25">
      <c r="A18" s="84">
        <v>1990</v>
      </c>
      <c r="B18" s="90">
        <f>B5</f>
        <v>0</v>
      </c>
      <c r="C18" s="90">
        <f>C5</f>
        <v>0</v>
      </c>
      <c r="D18" s="90">
        <f>D5</f>
        <v>0</v>
      </c>
      <c r="E18" s="90">
        <f>E5</f>
        <v>0</v>
      </c>
      <c r="F18" s="90">
        <f t="shared" ref="F18:O18" si="2">F5</f>
        <v>0</v>
      </c>
      <c r="G18" s="90">
        <f t="shared" si="2"/>
        <v>0</v>
      </c>
      <c r="H18" s="90">
        <f t="shared" si="2"/>
        <v>0</v>
      </c>
      <c r="I18" s="90">
        <f t="shared" si="2"/>
        <v>0</v>
      </c>
      <c r="J18" s="90">
        <f t="shared" si="2"/>
        <v>0</v>
      </c>
      <c r="K18" s="90">
        <f t="shared" si="2"/>
        <v>0</v>
      </c>
      <c r="L18" s="90">
        <f t="shared" si="2"/>
        <v>0</v>
      </c>
      <c r="M18" s="90">
        <f t="shared" si="2"/>
        <v>0</v>
      </c>
      <c r="N18" s="90">
        <f t="shared" si="2"/>
        <v>0</v>
      </c>
      <c r="O18" s="90">
        <f t="shared" si="2"/>
        <v>0</v>
      </c>
      <c r="P18" s="81"/>
      <c r="Q18" s="65">
        <v>352.5</v>
      </c>
      <c r="R18" s="65">
        <v>352.5</v>
      </c>
      <c r="S18" s="65">
        <f>Baseline!$B$5</f>
        <v>17.3</v>
      </c>
      <c r="T18" s="65">
        <f>Baseline!$B$5</f>
        <v>17.3</v>
      </c>
      <c r="U18" s="173">
        <f>Baseline!$B$6</f>
        <v>1030</v>
      </c>
      <c r="V18" s="173">
        <f>Baseline!$B$6</f>
        <v>1030</v>
      </c>
      <c r="W18" s="65">
        <f>Baseline!$B$7</f>
        <v>74.5</v>
      </c>
      <c r="X18" s="65">
        <f>Baseline!$B$7</f>
        <v>74.5</v>
      </c>
      <c r="Y18" s="65">
        <f>Baseline!$B$9</f>
        <v>19.3</v>
      </c>
      <c r="Z18" s="65">
        <f>Baseline!$B$9</f>
        <v>19.3</v>
      </c>
      <c r="AA18" s="84"/>
      <c r="AB18" s="84"/>
      <c r="AC18" s="65">
        <f>Baseline!$C$9</f>
        <v>21.5</v>
      </c>
      <c r="AD18" s="65">
        <f>Baseline!$C$9</f>
        <v>21.5</v>
      </c>
      <c r="AE18" s="65"/>
      <c r="AF18" s="65"/>
    </row>
    <row r="19" spans="1:88" x14ac:dyDescent="0.25">
      <c r="A19" s="84">
        <v>1991</v>
      </c>
      <c r="B19" s="90">
        <f t="shared" ref="B19:D34" si="3">(B$6-B$5)/COUNT($A$18:$A$37)+B18</f>
        <v>1.1666666666666665E-2</v>
      </c>
      <c r="C19" s="90">
        <f t="shared" si="3"/>
        <v>1.2E-2</v>
      </c>
      <c r="D19" s="90">
        <f t="shared" si="3"/>
        <v>1.1666666666666665E-2</v>
      </c>
      <c r="E19" s="90">
        <f t="shared" ref="E19:F19" si="4">(E$6-E$5)/COUNT($A$18:$A$37)+E18</f>
        <v>1.1666666666666665E-2</v>
      </c>
      <c r="F19" s="90">
        <f t="shared" si="4"/>
        <v>-1.1666666666666665E-2</v>
      </c>
      <c r="G19" s="90">
        <f t="shared" ref="G19:O19" si="5">(G$6-G$5)/COUNT($A$18:$A$37)+G18</f>
        <v>-1.3333333333333332E-2</v>
      </c>
      <c r="H19" s="90">
        <f t="shared" si="5"/>
        <v>9.8333333333333328E-3</v>
      </c>
      <c r="I19" s="90">
        <f t="shared" si="5"/>
        <v>1.0333333333333333E-2</v>
      </c>
      <c r="J19" s="90">
        <f t="shared" si="5"/>
        <v>0</v>
      </c>
      <c r="K19" s="90">
        <f t="shared" si="5"/>
        <v>0</v>
      </c>
      <c r="L19" s="90">
        <f t="shared" si="5"/>
        <v>9.8906416666666285E-3</v>
      </c>
      <c r="M19" s="90">
        <f t="shared" si="5"/>
        <v>1.0441051666666645E-2</v>
      </c>
      <c r="N19" s="90">
        <f t="shared" si="5"/>
        <v>0</v>
      </c>
      <c r="O19" s="90">
        <f t="shared" si="5"/>
        <v>0</v>
      </c>
      <c r="P19" s="81"/>
      <c r="Q19" s="65">
        <v>354.05</v>
      </c>
      <c r="R19" s="65">
        <v>354.05</v>
      </c>
      <c r="S19" s="65">
        <f>S$18+$B19</f>
        <v>17.311666666666667</v>
      </c>
      <c r="T19" s="65">
        <f>T$18+$C19</f>
        <v>17.312000000000001</v>
      </c>
      <c r="U19" s="65">
        <f>U$18+U$18*$D19/100</f>
        <v>1030.1201666666666</v>
      </c>
      <c r="V19" s="65">
        <f>V$18+V$18*E19/100</f>
        <v>1030.1201666666666</v>
      </c>
      <c r="W19" s="65">
        <f>W$18+W$18*$F19/100</f>
        <v>74.491308333333336</v>
      </c>
      <c r="X19" s="65">
        <f>X$18+X$18*$G19/100</f>
        <v>74.490066666666664</v>
      </c>
      <c r="Y19" s="65">
        <f>Y$18+$H19</f>
        <v>19.309833333333334</v>
      </c>
      <c r="Z19" s="65">
        <f>Z$18+$I19</f>
        <v>19.310333333333332</v>
      </c>
      <c r="AA19" s="65"/>
      <c r="AB19" s="65"/>
      <c r="AC19" s="65">
        <f>AC$18+$L19</f>
        <v>21.509890641666665</v>
      </c>
      <c r="AD19" s="65">
        <f>AD$18+$M19</f>
        <v>21.510441051666668</v>
      </c>
      <c r="AE19" s="65"/>
      <c r="AF19" s="65"/>
    </row>
    <row r="20" spans="1:88" x14ac:dyDescent="0.25">
      <c r="A20" s="84">
        <v>1992</v>
      </c>
      <c r="B20" s="90">
        <f t="shared" si="3"/>
        <v>2.3333333333333331E-2</v>
      </c>
      <c r="C20" s="90">
        <f t="shared" si="3"/>
        <v>2.4E-2</v>
      </c>
      <c r="D20" s="90">
        <f t="shared" ref="D20:E20" si="6">(D$6-D$5)/COUNT($A$18:$A$37)+D19</f>
        <v>2.3333333333333331E-2</v>
      </c>
      <c r="E20" s="90">
        <f t="shared" si="6"/>
        <v>2.3333333333333331E-2</v>
      </c>
      <c r="F20" s="90">
        <f t="shared" ref="F20:O20" si="7">(F$6-F$5)/COUNT($A$18:$A$37)+F19</f>
        <v>-2.3333333333333331E-2</v>
      </c>
      <c r="G20" s="90">
        <f t="shared" si="7"/>
        <v>-2.6666666666666665E-2</v>
      </c>
      <c r="H20" s="90">
        <f t="shared" si="7"/>
        <v>1.9666666666666666E-2</v>
      </c>
      <c r="I20" s="90">
        <f t="shared" si="7"/>
        <v>2.0666666666666667E-2</v>
      </c>
      <c r="J20" s="90">
        <f t="shared" si="7"/>
        <v>0</v>
      </c>
      <c r="K20" s="90">
        <f t="shared" si="7"/>
        <v>0</v>
      </c>
      <c r="L20" s="90">
        <f t="shared" si="7"/>
        <v>1.9781283333333257E-2</v>
      </c>
      <c r="M20" s="90">
        <f t="shared" si="7"/>
        <v>2.0882103333333291E-2</v>
      </c>
      <c r="N20" s="90">
        <f t="shared" si="7"/>
        <v>0</v>
      </c>
      <c r="O20" s="90">
        <f t="shared" si="7"/>
        <v>0</v>
      </c>
      <c r="P20" s="81"/>
      <c r="Q20" s="65">
        <v>355.6</v>
      </c>
      <c r="R20" s="65">
        <v>355.6</v>
      </c>
      <c r="S20" s="65">
        <f t="shared" ref="S20:S83" si="8">S$18+$B20</f>
        <v>17.323333333333334</v>
      </c>
      <c r="T20" s="65">
        <f t="shared" ref="T20:T83" si="9">T$18+$C20</f>
        <v>17.324000000000002</v>
      </c>
      <c r="U20" s="65">
        <f t="shared" ref="U20:U83" si="10">U$18+U$18*$D20/100</f>
        <v>1030.2403333333334</v>
      </c>
      <c r="V20" s="65">
        <f t="shared" ref="V20:V83" si="11">V$18+V$18*E20/100</f>
        <v>1030.2403333333334</v>
      </c>
      <c r="W20" s="65">
        <f t="shared" ref="W20:W83" si="12">W$18+W$18*$F20/100</f>
        <v>74.482616666666672</v>
      </c>
      <c r="X20" s="65">
        <f t="shared" ref="X20:X83" si="13">X$18+X$18*$G20/100</f>
        <v>74.480133333333328</v>
      </c>
      <c r="Y20" s="65">
        <f t="shared" ref="Y20:Y83" si="14">Y$18+$H20</f>
        <v>19.319666666666667</v>
      </c>
      <c r="Z20" s="65">
        <f t="shared" ref="Z20:Z83" si="15">Z$18+$I20</f>
        <v>19.320666666666668</v>
      </c>
      <c r="AA20" s="65"/>
      <c r="AB20" s="65"/>
      <c r="AC20" s="65">
        <f t="shared" ref="AC20:AC83" si="16">AC$18+$L20</f>
        <v>21.519781283333334</v>
      </c>
      <c r="AD20" s="65">
        <f t="shared" ref="AD20:AD83" si="17">AD$18+$M20</f>
        <v>21.520882103333335</v>
      </c>
      <c r="AE20" s="65"/>
      <c r="AF20" s="65"/>
    </row>
    <row r="21" spans="1:88" x14ac:dyDescent="0.25">
      <c r="A21" s="84">
        <v>1993</v>
      </c>
      <c r="B21" s="90">
        <f t="shared" si="3"/>
        <v>3.4999999999999996E-2</v>
      </c>
      <c r="C21" s="90">
        <f t="shared" si="3"/>
        <v>3.6000000000000004E-2</v>
      </c>
      <c r="D21" s="90">
        <f t="shared" ref="D21:E21" si="18">(D$6-D$5)/COUNT($A$18:$A$37)+D20</f>
        <v>3.4999999999999996E-2</v>
      </c>
      <c r="E21" s="90">
        <f t="shared" si="18"/>
        <v>3.4999999999999996E-2</v>
      </c>
      <c r="F21" s="90">
        <f t="shared" ref="F21:O21" si="19">(F$6-F$5)/COUNT($A$18:$A$37)+F20</f>
        <v>-3.4999999999999996E-2</v>
      </c>
      <c r="G21" s="90">
        <f t="shared" si="19"/>
        <v>-3.9999999999999994E-2</v>
      </c>
      <c r="H21" s="90">
        <f t="shared" si="19"/>
        <v>2.9499999999999998E-2</v>
      </c>
      <c r="I21" s="90">
        <f t="shared" si="19"/>
        <v>3.1E-2</v>
      </c>
      <c r="J21" s="90">
        <f t="shared" si="19"/>
        <v>0</v>
      </c>
      <c r="K21" s="90">
        <f t="shared" si="19"/>
        <v>0</v>
      </c>
      <c r="L21" s="90">
        <f t="shared" si="19"/>
        <v>2.9671924999999884E-2</v>
      </c>
      <c r="M21" s="90">
        <f t="shared" si="19"/>
        <v>3.1323154999999936E-2</v>
      </c>
      <c r="N21" s="90">
        <f t="shared" si="19"/>
        <v>0</v>
      </c>
      <c r="O21" s="90">
        <f t="shared" si="19"/>
        <v>0</v>
      </c>
      <c r="P21" s="81"/>
      <c r="Q21" s="65">
        <v>357.15000000000003</v>
      </c>
      <c r="R21" s="65">
        <v>357.15000000000003</v>
      </c>
      <c r="S21" s="65">
        <f t="shared" si="8"/>
        <v>17.335000000000001</v>
      </c>
      <c r="T21" s="65">
        <f t="shared" si="9"/>
        <v>17.336000000000002</v>
      </c>
      <c r="U21" s="65">
        <f t="shared" si="10"/>
        <v>1030.3605</v>
      </c>
      <c r="V21" s="65">
        <f t="shared" si="11"/>
        <v>1030.3605</v>
      </c>
      <c r="W21" s="65">
        <f t="shared" si="12"/>
        <v>74.473924999999994</v>
      </c>
      <c r="X21" s="65">
        <f t="shared" si="13"/>
        <v>74.470200000000006</v>
      </c>
      <c r="Y21" s="65">
        <f t="shared" si="14"/>
        <v>19.329499999999999</v>
      </c>
      <c r="Z21" s="65">
        <f t="shared" si="15"/>
        <v>19.331</v>
      </c>
      <c r="AA21" s="65"/>
      <c r="AB21" s="65"/>
      <c r="AC21" s="65">
        <f t="shared" si="16"/>
        <v>21.529671924999999</v>
      </c>
      <c r="AD21" s="65">
        <f t="shared" si="17"/>
        <v>21.531323154999999</v>
      </c>
      <c r="AE21" s="65"/>
      <c r="AF21" s="65"/>
    </row>
    <row r="22" spans="1:88" x14ac:dyDescent="0.25">
      <c r="A22" s="84">
        <v>1994</v>
      </c>
      <c r="B22" s="90">
        <f t="shared" si="3"/>
        <v>4.6666666666666662E-2</v>
      </c>
      <c r="C22" s="90">
        <f t="shared" si="3"/>
        <v>4.8000000000000001E-2</v>
      </c>
      <c r="D22" s="90">
        <f t="shared" ref="D22:E22" si="20">(D$6-D$5)/COUNT($A$18:$A$37)+D21</f>
        <v>4.6666666666666662E-2</v>
      </c>
      <c r="E22" s="90">
        <f t="shared" si="20"/>
        <v>4.6666666666666662E-2</v>
      </c>
      <c r="F22" s="90">
        <f t="shared" ref="F22:O22" si="21">(F$6-F$5)/COUNT($A$18:$A$37)+F21</f>
        <v>-4.6666666666666662E-2</v>
      </c>
      <c r="G22" s="90">
        <f t="shared" si="21"/>
        <v>-5.333333333333333E-2</v>
      </c>
      <c r="H22" s="90">
        <f t="shared" si="21"/>
        <v>3.9333333333333331E-2</v>
      </c>
      <c r="I22" s="90">
        <f t="shared" si="21"/>
        <v>4.1333333333333333E-2</v>
      </c>
      <c r="J22" s="90">
        <f t="shared" si="21"/>
        <v>0</v>
      </c>
      <c r="K22" s="90">
        <f t="shared" si="21"/>
        <v>0</v>
      </c>
      <c r="L22" s="90">
        <f t="shared" si="21"/>
        <v>3.9562566666666514E-2</v>
      </c>
      <c r="M22" s="90">
        <f t="shared" si="21"/>
        <v>4.1764206666666581E-2</v>
      </c>
      <c r="N22" s="90">
        <f t="shared" si="21"/>
        <v>0</v>
      </c>
      <c r="O22" s="90">
        <f t="shared" si="21"/>
        <v>0</v>
      </c>
      <c r="P22" s="81"/>
      <c r="Q22" s="65">
        <v>358.70000000000005</v>
      </c>
      <c r="R22" s="65">
        <v>358.70000000000005</v>
      </c>
      <c r="S22" s="65">
        <f t="shared" si="8"/>
        <v>17.346666666666668</v>
      </c>
      <c r="T22" s="65">
        <f t="shared" si="9"/>
        <v>17.347999999999999</v>
      </c>
      <c r="U22" s="65">
        <f t="shared" si="10"/>
        <v>1030.4806666666666</v>
      </c>
      <c r="V22" s="65">
        <f t="shared" si="11"/>
        <v>1030.4806666666666</v>
      </c>
      <c r="W22" s="65">
        <f t="shared" si="12"/>
        <v>74.46523333333333</v>
      </c>
      <c r="X22" s="65">
        <f t="shared" si="13"/>
        <v>74.460266666666669</v>
      </c>
      <c r="Y22" s="65">
        <f t="shared" si="14"/>
        <v>19.339333333333332</v>
      </c>
      <c r="Z22" s="65">
        <f t="shared" si="15"/>
        <v>19.341333333333335</v>
      </c>
      <c r="AA22" s="65"/>
      <c r="AB22" s="65"/>
      <c r="AC22" s="65">
        <f t="shared" si="16"/>
        <v>21.539562566666667</v>
      </c>
      <c r="AD22" s="65">
        <f t="shared" si="17"/>
        <v>21.541764206666667</v>
      </c>
      <c r="AE22" s="65"/>
      <c r="AF22" s="65"/>
    </row>
    <row r="23" spans="1:88" x14ac:dyDescent="0.25">
      <c r="A23" s="84">
        <v>1995</v>
      </c>
      <c r="B23" s="90">
        <f t="shared" si="3"/>
        <v>5.8333333333333327E-2</v>
      </c>
      <c r="C23" s="90">
        <f t="shared" si="3"/>
        <v>0.06</v>
      </c>
      <c r="D23" s="90">
        <f t="shared" ref="D23:E23" si="22">(D$6-D$5)/COUNT($A$18:$A$37)+D22</f>
        <v>5.8333333333333327E-2</v>
      </c>
      <c r="E23" s="90">
        <f t="shared" si="22"/>
        <v>5.8333333333333327E-2</v>
      </c>
      <c r="F23" s="90">
        <f t="shared" ref="F23:O23" si="23">(F$6-F$5)/COUNT($A$18:$A$37)+F22</f>
        <v>-5.8333333333333327E-2</v>
      </c>
      <c r="G23" s="90">
        <f t="shared" si="23"/>
        <v>-6.6666666666666666E-2</v>
      </c>
      <c r="H23" s="90">
        <f t="shared" si="23"/>
        <v>4.9166666666666664E-2</v>
      </c>
      <c r="I23" s="90">
        <f t="shared" si="23"/>
        <v>5.1666666666666666E-2</v>
      </c>
      <c r="J23" s="90">
        <f t="shared" si="23"/>
        <v>0</v>
      </c>
      <c r="K23" s="90">
        <f t="shared" si="23"/>
        <v>0</v>
      </c>
      <c r="L23" s="90">
        <f t="shared" si="23"/>
        <v>4.9453208333333144E-2</v>
      </c>
      <c r="M23" s="90">
        <f t="shared" si="23"/>
        <v>5.2205258333333227E-2</v>
      </c>
      <c r="N23" s="90">
        <f t="shared" si="23"/>
        <v>0</v>
      </c>
      <c r="O23" s="90">
        <f t="shared" si="23"/>
        <v>0</v>
      </c>
      <c r="P23" s="81"/>
      <c r="Q23" s="65">
        <v>360.25000000000006</v>
      </c>
      <c r="R23" s="65">
        <v>360.25000000000006</v>
      </c>
      <c r="S23" s="65">
        <f t="shared" si="8"/>
        <v>17.358333333333334</v>
      </c>
      <c r="T23" s="65">
        <f t="shared" si="9"/>
        <v>17.36</v>
      </c>
      <c r="U23" s="65">
        <f t="shared" si="10"/>
        <v>1030.6008333333334</v>
      </c>
      <c r="V23" s="65">
        <f t="shared" si="11"/>
        <v>1030.6008333333334</v>
      </c>
      <c r="W23" s="65">
        <f t="shared" si="12"/>
        <v>74.456541666666666</v>
      </c>
      <c r="X23" s="65">
        <f t="shared" si="13"/>
        <v>74.450333333333333</v>
      </c>
      <c r="Y23" s="65">
        <f t="shared" si="14"/>
        <v>19.349166666666669</v>
      </c>
      <c r="Z23" s="65">
        <f t="shared" si="15"/>
        <v>19.351666666666667</v>
      </c>
      <c r="AA23" s="65"/>
      <c r="AB23" s="65"/>
      <c r="AC23" s="65">
        <f t="shared" si="16"/>
        <v>21.549453208333333</v>
      </c>
      <c r="AD23" s="65">
        <f t="shared" si="17"/>
        <v>21.552205258333334</v>
      </c>
      <c r="AE23" s="65"/>
      <c r="AF23" s="65"/>
    </row>
    <row r="24" spans="1:88" x14ac:dyDescent="0.25">
      <c r="A24" s="84">
        <v>1996</v>
      </c>
      <c r="B24" s="90">
        <f t="shared" si="3"/>
        <v>6.9999999999999993E-2</v>
      </c>
      <c r="C24" s="90">
        <f t="shared" si="3"/>
        <v>7.1999999999999995E-2</v>
      </c>
      <c r="D24" s="90">
        <f t="shared" ref="D24:E24" si="24">(D$6-D$5)/COUNT($A$18:$A$37)+D23</f>
        <v>6.9999999999999993E-2</v>
      </c>
      <c r="E24" s="90">
        <f t="shared" si="24"/>
        <v>6.9999999999999993E-2</v>
      </c>
      <c r="F24" s="90">
        <f t="shared" ref="F24:O24" si="25">(F$6-F$5)/COUNT($A$18:$A$37)+F23</f>
        <v>-6.9999999999999993E-2</v>
      </c>
      <c r="G24" s="90">
        <f t="shared" si="25"/>
        <v>-0.08</v>
      </c>
      <c r="H24" s="90">
        <f t="shared" si="25"/>
        <v>5.8999999999999997E-2</v>
      </c>
      <c r="I24" s="90">
        <f t="shared" si="25"/>
        <v>6.2E-2</v>
      </c>
      <c r="J24" s="90">
        <f t="shared" si="25"/>
        <v>0</v>
      </c>
      <c r="K24" s="90">
        <f t="shared" si="25"/>
        <v>0</v>
      </c>
      <c r="L24" s="90">
        <f t="shared" si="25"/>
        <v>5.9343849999999775E-2</v>
      </c>
      <c r="M24" s="90">
        <f t="shared" si="25"/>
        <v>6.2646309999999872E-2</v>
      </c>
      <c r="N24" s="90">
        <f t="shared" si="25"/>
        <v>0</v>
      </c>
      <c r="O24" s="90">
        <f t="shared" si="25"/>
        <v>0</v>
      </c>
      <c r="P24" s="81"/>
      <c r="Q24" s="65">
        <v>361.80000000000007</v>
      </c>
      <c r="R24" s="65">
        <v>361.80000000000007</v>
      </c>
      <c r="S24" s="65">
        <f t="shared" si="8"/>
        <v>17.37</v>
      </c>
      <c r="T24" s="65">
        <f t="shared" si="9"/>
        <v>17.372</v>
      </c>
      <c r="U24" s="65">
        <f t="shared" si="10"/>
        <v>1030.721</v>
      </c>
      <c r="V24" s="65">
        <f t="shared" si="11"/>
        <v>1030.721</v>
      </c>
      <c r="W24" s="65">
        <f t="shared" si="12"/>
        <v>74.447850000000003</v>
      </c>
      <c r="X24" s="65">
        <f t="shared" si="13"/>
        <v>74.440399999999997</v>
      </c>
      <c r="Y24" s="65">
        <f t="shared" si="14"/>
        <v>19.359000000000002</v>
      </c>
      <c r="Z24" s="65">
        <f t="shared" si="15"/>
        <v>19.362000000000002</v>
      </c>
      <c r="AA24" s="65"/>
      <c r="AB24" s="65"/>
      <c r="AC24" s="65">
        <f t="shared" si="16"/>
        <v>21.559343850000001</v>
      </c>
      <c r="AD24" s="65">
        <f t="shared" si="17"/>
        <v>21.562646309999998</v>
      </c>
      <c r="AE24" s="65"/>
      <c r="AF24" s="65"/>
    </row>
    <row r="25" spans="1:88" x14ac:dyDescent="0.25">
      <c r="A25" s="84">
        <v>1997</v>
      </c>
      <c r="B25" s="90">
        <f t="shared" si="3"/>
        <v>8.1666666666666665E-2</v>
      </c>
      <c r="C25" s="90">
        <f t="shared" si="3"/>
        <v>8.3999999999999991E-2</v>
      </c>
      <c r="D25" s="90">
        <f t="shared" ref="D25:E25" si="26">(D$6-D$5)/COUNT($A$18:$A$37)+D24</f>
        <v>8.1666666666666665E-2</v>
      </c>
      <c r="E25" s="90">
        <f t="shared" si="26"/>
        <v>8.1666666666666665E-2</v>
      </c>
      <c r="F25" s="90">
        <f t="shared" ref="F25:O25" si="27">(F$6-F$5)/COUNT($A$18:$A$37)+F24</f>
        <v>-8.1666666666666665E-2</v>
      </c>
      <c r="G25" s="90">
        <f t="shared" si="27"/>
        <v>-9.3333333333333338E-2</v>
      </c>
      <c r="H25" s="90">
        <f t="shared" si="27"/>
        <v>6.883333333333333E-2</v>
      </c>
      <c r="I25" s="90">
        <f t="shared" si="27"/>
        <v>7.2333333333333333E-2</v>
      </c>
      <c r="J25" s="90">
        <f t="shared" si="27"/>
        <v>0</v>
      </c>
      <c r="K25" s="90">
        <f t="shared" si="27"/>
        <v>0</v>
      </c>
      <c r="L25" s="90">
        <f t="shared" si="27"/>
        <v>6.9234491666666398E-2</v>
      </c>
      <c r="M25" s="90">
        <f t="shared" si="27"/>
        <v>7.3087361666666517E-2</v>
      </c>
      <c r="N25" s="90">
        <f t="shared" si="27"/>
        <v>0</v>
      </c>
      <c r="O25" s="90">
        <f t="shared" si="27"/>
        <v>0</v>
      </c>
      <c r="P25" s="81"/>
      <c r="Q25" s="65">
        <v>363.35000000000008</v>
      </c>
      <c r="R25" s="65">
        <v>363.35000000000008</v>
      </c>
      <c r="S25" s="65">
        <f t="shared" si="8"/>
        <v>17.381666666666668</v>
      </c>
      <c r="T25" s="65">
        <f t="shared" si="9"/>
        <v>17.384</v>
      </c>
      <c r="U25" s="65">
        <f t="shared" si="10"/>
        <v>1030.8411666666666</v>
      </c>
      <c r="V25" s="65">
        <f t="shared" si="11"/>
        <v>1030.8411666666666</v>
      </c>
      <c r="W25" s="65">
        <f t="shared" si="12"/>
        <v>74.439158333333339</v>
      </c>
      <c r="X25" s="65">
        <f t="shared" si="13"/>
        <v>74.430466666666661</v>
      </c>
      <c r="Y25" s="65">
        <f t="shared" si="14"/>
        <v>19.368833333333335</v>
      </c>
      <c r="Z25" s="65">
        <f t="shared" si="15"/>
        <v>19.372333333333334</v>
      </c>
      <c r="AA25" s="65"/>
      <c r="AB25" s="65"/>
      <c r="AC25" s="65">
        <f t="shared" si="16"/>
        <v>21.569234491666666</v>
      </c>
      <c r="AD25" s="65">
        <f t="shared" si="17"/>
        <v>21.573087361666666</v>
      </c>
      <c r="AE25" s="65"/>
      <c r="AF25" s="65"/>
    </row>
    <row r="26" spans="1:88" x14ac:dyDescent="0.25">
      <c r="A26" s="84">
        <v>1998</v>
      </c>
      <c r="B26" s="90">
        <f t="shared" si="3"/>
        <v>9.3333333333333324E-2</v>
      </c>
      <c r="C26" s="90">
        <f t="shared" si="3"/>
        <v>9.5999999999999988E-2</v>
      </c>
      <c r="D26" s="90">
        <f t="shared" ref="D26:E26" si="28">(D$6-D$5)/COUNT($A$18:$A$37)+D25</f>
        <v>9.3333333333333324E-2</v>
      </c>
      <c r="E26" s="90">
        <f t="shared" si="28"/>
        <v>9.3333333333333324E-2</v>
      </c>
      <c r="F26" s="90">
        <f t="shared" ref="F26:O26" si="29">(F$6-F$5)/COUNT($A$18:$A$37)+F25</f>
        <v>-9.3333333333333324E-2</v>
      </c>
      <c r="G26" s="90">
        <f t="shared" si="29"/>
        <v>-0.10666666666666667</v>
      </c>
      <c r="H26" s="90">
        <f t="shared" si="29"/>
        <v>7.8666666666666663E-2</v>
      </c>
      <c r="I26" s="90">
        <f t="shared" si="29"/>
        <v>8.2666666666666666E-2</v>
      </c>
      <c r="J26" s="90">
        <f t="shared" si="29"/>
        <v>0</v>
      </c>
      <c r="K26" s="90">
        <f t="shared" si="29"/>
        <v>0</v>
      </c>
      <c r="L26" s="90">
        <f t="shared" si="29"/>
        <v>7.9125133333333028E-2</v>
      </c>
      <c r="M26" s="90">
        <f t="shared" si="29"/>
        <v>8.3528413333333162E-2</v>
      </c>
      <c r="N26" s="90">
        <f t="shared" si="29"/>
        <v>0</v>
      </c>
      <c r="O26" s="90">
        <f t="shared" si="29"/>
        <v>0</v>
      </c>
      <c r="P26" s="81"/>
      <c r="Q26" s="65">
        <v>364.90000000000009</v>
      </c>
      <c r="R26" s="65">
        <v>364.90000000000009</v>
      </c>
      <c r="S26" s="65">
        <f t="shared" si="8"/>
        <v>17.393333333333334</v>
      </c>
      <c r="T26" s="65">
        <f t="shared" si="9"/>
        <v>17.396000000000001</v>
      </c>
      <c r="U26" s="65">
        <f t="shared" si="10"/>
        <v>1030.9613333333334</v>
      </c>
      <c r="V26" s="65">
        <f t="shared" si="11"/>
        <v>1030.9613333333334</v>
      </c>
      <c r="W26" s="65">
        <f t="shared" si="12"/>
        <v>74.430466666666661</v>
      </c>
      <c r="X26" s="65">
        <f t="shared" si="13"/>
        <v>74.420533333333339</v>
      </c>
      <c r="Y26" s="65">
        <f t="shared" si="14"/>
        <v>19.378666666666668</v>
      </c>
      <c r="Z26" s="65">
        <f t="shared" si="15"/>
        <v>19.382666666666669</v>
      </c>
      <c r="AA26" s="65"/>
      <c r="AB26" s="65"/>
      <c r="AC26" s="65">
        <f t="shared" si="16"/>
        <v>21.579125133333331</v>
      </c>
      <c r="AD26" s="65">
        <f t="shared" si="17"/>
        <v>21.583528413333333</v>
      </c>
      <c r="AE26" s="65"/>
      <c r="AF26" s="65"/>
      <c r="CE26" s="59" t="s">
        <v>12</v>
      </c>
      <c r="CH26" s="59" t="s">
        <v>9</v>
      </c>
    </row>
    <row r="27" spans="1:88" x14ac:dyDescent="0.25">
      <c r="A27" s="87">
        <v>1999</v>
      </c>
      <c r="B27" s="91">
        <f t="shared" si="3"/>
        <v>0.10499999999999998</v>
      </c>
      <c r="C27" s="91">
        <f t="shared" si="3"/>
        <v>0.10799999999999998</v>
      </c>
      <c r="D27" s="91">
        <f t="shared" ref="D27:E27" si="30">(D$6-D$5)/COUNT($A$18:$A$37)+D26</f>
        <v>0.10499999999999998</v>
      </c>
      <c r="E27" s="91">
        <f t="shared" si="30"/>
        <v>0.10499999999999998</v>
      </c>
      <c r="F27" s="91">
        <f t="shared" ref="F27:O27" si="31">(F$6-F$5)/COUNT($A$18:$A$37)+F26</f>
        <v>-0.10499999999999998</v>
      </c>
      <c r="G27" s="91">
        <f t="shared" si="31"/>
        <v>-0.12000000000000001</v>
      </c>
      <c r="H27" s="91">
        <f t="shared" si="31"/>
        <v>8.8499999999999995E-2</v>
      </c>
      <c r="I27" s="91">
        <f t="shared" si="31"/>
        <v>9.2999999999999999E-2</v>
      </c>
      <c r="J27" s="91">
        <f t="shared" si="31"/>
        <v>0</v>
      </c>
      <c r="K27" s="91">
        <f t="shared" si="31"/>
        <v>0</v>
      </c>
      <c r="L27" s="91">
        <f t="shared" si="31"/>
        <v>8.9015774999999658E-2</v>
      </c>
      <c r="M27" s="91">
        <f t="shared" si="31"/>
        <v>9.3969464999999808E-2</v>
      </c>
      <c r="N27" s="91">
        <f t="shared" si="31"/>
        <v>0</v>
      </c>
      <c r="O27" s="91">
        <f t="shared" si="31"/>
        <v>0</v>
      </c>
      <c r="P27" s="107"/>
      <c r="Q27" s="67">
        <v>366.4500000000001</v>
      </c>
      <c r="R27" s="67">
        <v>366.4500000000001</v>
      </c>
      <c r="S27" s="67">
        <f t="shared" si="8"/>
        <v>17.405000000000001</v>
      </c>
      <c r="T27" s="67">
        <f t="shared" si="9"/>
        <v>17.408000000000001</v>
      </c>
      <c r="U27" s="67">
        <f t="shared" si="10"/>
        <v>1031.0815</v>
      </c>
      <c r="V27" s="67">
        <f t="shared" si="11"/>
        <v>1031.0815</v>
      </c>
      <c r="W27" s="67">
        <f t="shared" si="12"/>
        <v>74.421774999999997</v>
      </c>
      <c r="X27" s="67">
        <f t="shared" si="13"/>
        <v>74.410600000000002</v>
      </c>
      <c r="Y27" s="67">
        <f t="shared" si="14"/>
        <v>19.388500000000001</v>
      </c>
      <c r="Z27" s="67">
        <f t="shared" si="15"/>
        <v>19.393000000000001</v>
      </c>
      <c r="AA27" s="67"/>
      <c r="AB27" s="67"/>
      <c r="AC27" s="67">
        <f t="shared" si="16"/>
        <v>21.589015775</v>
      </c>
      <c r="AD27" s="67">
        <f t="shared" si="17"/>
        <v>21.593969465000001</v>
      </c>
      <c r="AE27" s="67"/>
      <c r="AF27" s="67"/>
      <c r="CE27" s="59" t="s">
        <v>46</v>
      </c>
      <c r="CF27" s="59" t="s">
        <v>1</v>
      </c>
      <c r="CG27" s="59" t="s">
        <v>47</v>
      </c>
      <c r="CH27" s="59" t="s">
        <v>46</v>
      </c>
      <c r="CI27" s="59" t="s">
        <v>1</v>
      </c>
      <c r="CJ27" s="59" t="s">
        <v>47</v>
      </c>
    </row>
    <row r="28" spans="1:88" x14ac:dyDescent="0.25">
      <c r="A28" s="66">
        <v>2000</v>
      </c>
      <c r="B28" s="9">
        <f t="shared" si="3"/>
        <v>0.11666666666666664</v>
      </c>
      <c r="C28" s="9">
        <f t="shared" si="3"/>
        <v>0.11999999999999998</v>
      </c>
      <c r="D28" s="90">
        <f t="shared" ref="D28:E28" si="32">(D$6-D$5)/COUNT($A$18:$A$37)+D27</f>
        <v>0.11666666666666664</v>
      </c>
      <c r="E28" s="90">
        <f t="shared" si="32"/>
        <v>0.11666666666666664</v>
      </c>
      <c r="F28" s="90">
        <f t="shared" ref="F28:O28" si="33">(F$6-F$5)/COUNT($A$18:$A$37)+F27</f>
        <v>-0.11666666666666664</v>
      </c>
      <c r="G28" s="90">
        <f t="shared" si="33"/>
        <v>-0.13333333333333333</v>
      </c>
      <c r="H28" s="90">
        <f t="shared" si="33"/>
        <v>9.8333333333333328E-2</v>
      </c>
      <c r="I28" s="90">
        <f t="shared" si="33"/>
        <v>0.10333333333333333</v>
      </c>
      <c r="J28" s="90">
        <f t="shared" si="33"/>
        <v>0</v>
      </c>
      <c r="K28" s="90">
        <f t="shared" si="33"/>
        <v>0</v>
      </c>
      <c r="L28" s="90">
        <f t="shared" si="33"/>
        <v>9.8906416666666289E-2</v>
      </c>
      <c r="M28" s="90">
        <f t="shared" si="33"/>
        <v>0.10441051666666645</v>
      </c>
      <c r="N28" s="90">
        <f t="shared" si="33"/>
        <v>0</v>
      </c>
      <c r="O28" s="90">
        <f t="shared" si="33"/>
        <v>0</v>
      </c>
      <c r="Q28" s="65">
        <v>368</v>
      </c>
      <c r="R28" s="65">
        <v>368</v>
      </c>
      <c r="S28" s="65">
        <f t="shared" si="8"/>
        <v>17.416666666666668</v>
      </c>
      <c r="T28" s="65">
        <f t="shared" si="9"/>
        <v>17.420000000000002</v>
      </c>
      <c r="U28" s="99">
        <f t="shared" si="10"/>
        <v>1031.2016666666666</v>
      </c>
      <c r="V28" s="99">
        <f t="shared" si="11"/>
        <v>1031.2016666666666</v>
      </c>
      <c r="W28" s="65">
        <f t="shared" si="12"/>
        <v>74.413083333333333</v>
      </c>
      <c r="X28" s="65">
        <f t="shared" si="13"/>
        <v>74.400666666666666</v>
      </c>
      <c r="Y28" s="99">
        <f t="shared" si="14"/>
        <v>19.398333333333333</v>
      </c>
      <c r="Z28" s="99">
        <f t="shared" si="15"/>
        <v>19.403333333333332</v>
      </c>
      <c r="AA28" s="65"/>
      <c r="AB28" s="65"/>
      <c r="AC28" s="64">
        <f t="shared" si="16"/>
        <v>21.598906416666665</v>
      </c>
      <c r="AD28" s="64">
        <f t="shared" si="17"/>
        <v>21.604410516666668</v>
      </c>
      <c r="AE28" s="65"/>
      <c r="AF28" s="65"/>
      <c r="CD28" s="59">
        <v>2000</v>
      </c>
      <c r="CE28" s="53">
        <f t="shared" ref="CE28:CE59" si="34">S28</f>
        <v>17.416666666666668</v>
      </c>
      <c r="CF28" s="53">
        <f t="shared" ref="CF28:CF91" si="35">W28</f>
        <v>74.413083333333333</v>
      </c>
      <c r="CG28" s="59">
        <f t="shared" ref="CG28:CG59" si="36">Q28</f>
        <v>368</v>
      </c>
      <c r="CH28" s="53">
        <f t="shared" ref="CH28:CH59" si="37">T28</f>
        <v>17.420000000000002</v>
      </c>
      <c r="CI28" s="53">
        <f>X28</f>
        <v>74.400666666666666</v>
      </c>
      <c r="CJ28" s="59">
        <f t="shared" ref="CJ28:CJ59" si="38">R28</f>
        <v>368</v>
      </c>
    </row>
    <row r="29" spans="1:88" x14ac:dyDescent="0.25">
      <c r="A29" s="63">
        <v>2001</v>
      </c>
      <c r="B29" s="73">
        <f t="shared" si="3"/>
        <v>0.1283333333333333</v>
      </c>
      <c r="C29" s="73">
        <f t="shared" si="3"/>
        <v>0.13199999999999998</v>
      </c>
      <c r="D29" s="73">
        <f t="shared" ref="D29:E29" si="39">(D$6-D$5)/COUNT($A$18:$A$37)+D28</f>
        <v>0.1283333333333333</v>
      </c>
      <c r="E29" s="73">
        <f t="shared" si="39"/>
        <v>0.1283333333333333</v>
      </c>
      <c r="F29" s="73">
        <f t="shared" ref="F29:O29" si="40">(F$6-F$5)/COUNT($A$18:$A$37)+F28</f>
        <v>-0.1283333333333333</v>
      </c>
      <c r="G29" s="73">
        <f t="shared" si="40"/>
        <v>-0.14666666666666667</v>
      </c>
      <c r="H29" s="73">
        <f t="shared" si="40"/>
        <v>0.10816666666666666</v>
      </c>
      <c r="I29" s="73">
        <f t="shared" si="40"/>
        <v>0.11366666666666667</v>
      </c>
      <c r="J29" s="73">
        <f t="shared" si="40"/>
        <v>0</v>
      </c>
      <c r="K29" s="73">
        <f t="shared" si="40"/>
        <v>0</v>
      </c>
      <c r="L29" s="73">
        <f t="shared" si="40"/>
        <v>0.10879705833333292</v>
      </c>
      <c r="M29" s="73">
        <f t="shared" si="40"/>
        <v>0.1148515683333331</v>
      </c>
      <c r="N29" s="73">
        <f t="shared" si="40"/>
        <v>0</v>
      </c>
      <c r="O29" s="73">
        <f t="shared" si="40"/>
        <v>0</v>
      </c>
      <c r="Q29" s="64">
        <v>369.95</v>
      </c>
      <c r="R29" s="64">
        <v>370.15</v>
      </c>
      <c r="S29" s="64">
        <f t="shared" si="8"/>
        <v>17.428333333333335</v>
      </c>
      <c r="T29" s="64">
        <f t="shared" si="9"/>
        <v>17.432000000000002</v>
      </c>
      <c r="U29" s="99">
        <f t="shared" si="10"/>
        <v>1031.3218333333334</v>
      </c>
      <c r="V29" s="99">
        <f t="shared" si="11"/>
        <v>1031.3218333333334</v>
      </c>
      <c r="W29" s="64">
        <f t="shared" si="12"/>
        <v>74.404391666666669</v>
      </c>
      <c r="X29" s="64">
        <f t="shared" si="13"/>
        <v>74.39073333333333</v>
      </c>
      <c r="Y29" s="99">
        <f t="shared" si="14"/>
        <v>19.408166666666666</v>
      </c>
      <c r="Z29" s="99">
        <f t="shared" si="15"/>
        <v>19.413666666666668</v>
      </c>
      <c r="AA29" s="65"/>
      <c r="AB29" s="65"/>
      <c r="AC29" s="64">
        <f t="shared" si="16"/>
        <v>21.608797058333334</v>
      </c>
      <c r="AD29" s="64">
        <f t="shared" si="17"/>
        <v>21.614851568333332</v>
      </c>
      <c r="AE29" s="65"/>
      <c r="AF29" s="65"/>
      <c r="CD29" s="59">
        <v>2001</v>
      </c>
      <c r="CE29" s="53">
        <f t="shared" si="34"/>
        <v>17.428333333333335</v>
      </c>
      <c r="CF29" s="53">
        <f t="shared" si="35"/>
        <v>74.404391666666669</v>
      </c>
      <c r="CG29" s="59">
        <f t="shared" si="36"/>
        <v>369.95</v>
      </c>
      <c r="CH29" s="53">
        <f t="shared" si="37"/>
        <v>17.432000000000002</v>
      </c>
      <c r="CI29" s="53">
        <f t="shared" ref="CI29:CI92" si="41">X29</f>
        <v>74.39073333333333</v>
      </c>
      <c r="CJ29" s="59">
        <f t="shared" si="38"/>
        <v>370.15</v>
      </c>
    </row>
    <row r="30" spans="1:88" x14ac:dyDescent="0.25">
      <c r="A30" s="63">
        <v>2002</v>
      </c>
      <c r="B30" s="73">
        <f t="shared" si="3"/>
        <v>0.13999999999999996</v>
      </c>
      <c r="C30" s="73">
        <f t="shared" si="3"/>
        <v>0.14399999999999999</v>
      </c>
      <c r="D30" s="73">
        <f t="shared" ref="D30:E30" si="42">(D$6-D$5)/COUNT($A$18:$A$37)+D29</f>
        <v>0.13999999999999996</v>
      </c>
      <c r="E30" s="73">
        <f t="shared" si="42"/>
        <v>0.13999999999999996</v>
      </c>
      <c r="F30" s="73">
        <f t="shared" ref="F30:O30" si="43">(F$6-F$5)/COUNT($A$18:$A$37)+F29</f>
        <v>-0.13999999999999996</v>
      </c>
      <c r="G30" s="73">
        <f t="shared" si="43"/>
        <v>-0.16</v>
      </c>
      <c r="H30" s="73">
        <f t="shared" si="43"/>
        <v>0.11799999999999999</v>
      </c>
      <c r="I30" s="73">
        <f t="shared" si="43"/>
        <v>0.124</v>
      </c>
      <c r="J30" s="73">
        <f t="shared" si="43"/>
        <v>0</v>
      </c>
      <c r="K30" s="73">
        <f t="shared" si="43"/>
        <v>0</v>
      </c>
      <c r="L30" s="73">
        <f t="shared" si="43"/>
        <v>0.11868769999999955</v>
      </c>
      <c r="M30" s="73">
        <f t="shared" si="43"/>
        <v>0.12529261999999974</v>
      </c>
      <c r="N30" s="73">
        <f t="shared" si="43"/>
        <v>0</v>
      </c>
      <c r="O30" s="73">
        <f t="shared" si="43"/>
        <v>0</v>
      </c>
      <c r="Q30" s="64">
        <v>371.9</v>
      </c>
      <c r="R30" s="64">
        <v>372.29999999999995</v>
      </c>
      <c r="S30" s="64">
        <f t="shared" si="8"/>
        <v>17.440000000000001</v>
      </c>
      <c r="T30" s="64">
        <f t="shared" si="9"/>
        <v>17.443999999999999</v>
      </c>
      <c r="U30" s="99">
        <f t="shared" si="10"/>
        <v>1031.442</v>
      </c>
      <c r="V30" s="99">
        <f t="shared" si="11"/>
        <v>1031.442</v>
      </c>
      <c r="W30" s="64">
        <f t="shared" si="12"/>
        <v>74.395700000000005</v>
      </c>
      <c r="X30" s="64">
        <f t="shared" si="13"/>
        <v>74.380799999999994</v>
      </c>
      <c r="Y30" s="99">
        <f t="shared" si="14"/>
        <v>19.417999999999999</v>
      </c>
      <c r="Z30" s="99">
        <f t="shared" si="15"/>
        <v>19.423999999999999</v>
      </c>
      <c r="AA30" s="65"/>
      <c r="AB30" s="65"/>
      <c r="AC30" s="64">
        <f t="shared" si="16"/>
        <v>21.618687699999999</v>
      </c>
      <c r="AD30" s="64">
        <f t="shared" si="17"/>
        <v>21.62529262</v>
      </c>
      <c r="AE30" s="65"/>
      <c r="AF30" s="65"/>
      <c r="CD30" s="59">
        <v>2002</v>
      </c>
      <c r="CE30" s="53">
        <f t="shared" si="34"/>
        <v>17.440000000000001</v>
      </c>
      <c r="CF30" s="53">
        <f t="shared" si="35"/>
        <v>74.395700000000005</v>
      </c>
      <c r="CG30" s="59">
        <f t="shared" si="36"/>
        <v>371.9</v>
      </c>
      <c r="CH30" s="53">
        <f t="shared" si="37"/>
        <v>17.443999999999999</v>
      </c>
      <c r="CI30" s="53">
        <f t="shared" si="41"/>
        <v>74.380799999999994</v>
      </c>
      <c r="CJ30" s="59">
        <f t="shared" si="38"/>
        <v>372.29999999999995</v>
      </c>
    </row>
    <row r="31" spans="1:88" x14ac:dyDescent="0.25">
      <c r="A31" s="63">
        <v>2003</v>
      </c>
      <c r="B31" s="73">
        <f t="shared" si="3"/>
        <v>0.15166666666666662</v>
      </c>
      <c r="C31" s="73">
        <f t="shared" si="3"/>
        <v>0.156</v>
      </c>
      <c r="D31" s="73">
        <f t="shared" ref="D31:E31" si="44">(D$6-D$5)/COUNT($A$18:$A$37)+D30</f>
        <v>0.15166666666666662</v>
      </c>
      <c r="E31" s="73">
        <f t="shared" si="44"/>
        <v>0.15166666666666662</v>
      </c>
      <c r="F31" s="73">
        <f t="shared" ref="F31:O31" si="45">(F$6-F$5)/COUNT($A$18:$A$37)+F30</f>
        <v>-0.15166666666666662</v>
      </c>
      <c r="G31" s="73">
        <f t="shared" si="45"/>
        <v>-0.17333333333333334</v>
      </c>
      <c r="H31" s="73">
        <f t="shared" si="45"/>
        <v>0.12783333333333333</v>
      </c>
      <c r="I31" s="73">
        <f t="shared" si="45"/>
        <v>0.13433333333333333</v>
      </c>
      <c r="J31" s="73">
        <f t="shared" si="45"/>
        <v>0</v>
      </c>
      <c r="K31" s="73">
        <f t="shared" si="45"/>
        <v>0</v>
      </c>
      <c r="L31" s="73">
        <f t="shared" si="45"/>
        <v>0.12857834166666618</v>
      </c>
      <c r="M31" s="73">
        <f t="shared" si="45"/>
        <v>0.13573367166666639</v>
      </c>
      <c r="N31" s="73">
        <f t="shared" si="45"/>
        <v>0</v>
      </c>
      <c r="O31" s="73">
        <f t="shared" si="45"/>
        <v>0</v>
      </c>
      <c r="Q31" s="64">
        <v>373.84999999999997</v>
      </c>
      <c r="R31" s="64">
        <v>374.44999999999993</v>
      </c>
      <c r="S31" s="64">
        <f t="shared" si="8"/>
        <v>17.451666666666668</v>
      </c>
      <c r="T31" s="64">
        <f t="shared" si="9"/>
        <v>17.456</v>
      </c>
      <c r="U31" s="99">
        <f t="shared" si="10"/>
        <v>1031.5621666666666</v>
      </c>
      <c r="V31" s="99">
        <f t="shared" si="11"/>
        <v>1031.5621666666666</v>
      </c>
      <c r="W31" s="64">
        <f t="shared" si="12"/>
        <v>74.387008333333327</v>
      </c>
      <c r="X31" s="64">
        <f t="shared" si="13"/>
        <v>74.370866666666672</v>
      </c>
      <c r="Y31" s="99">
        <f t="shared" si="14"/>
        <v>19.427833333333336</v>
      </c>
      <c r="Z31" s="99">
        <f t="shared" si="15"/>
        <v>19.434333333333335</v>
      </c>
      <c r="AA31" s="65"/>
      <c r="AB31" s="65"/>
      <c r="AC31" s="64">
        <f t="shared" si="16"/>
        <v>21.628578341666667</v>
      </c>
      <c r="AD31" s="64">
        <f t="shared" si="17"/>
        <v>21.635733671666667</v>
      </c>
      <c r="AE31" s="65"/>
      <c r="AF31" s="65"/>
      <c r="CD31" s="59">
        <v>2003</v>
      </c>
      <c r="CE31" s="53">
        <f t="shared" si="34"/>
        <v>17.451666666666668</v>
      </c>
      <c r="CF31" s="53">
        <f t="shared" si="35"/>
        <v>74.387008333333327</v>
      </c>
      <c r="CG31" s="59">
        <f t="shared" si="36"/>
        <v>373.84999999999997</v>
      </c>
      <c r="CH31" s="53">
        <f t="shared" si="37"/>
        <v>17.456</v>
      </c>
      <c r="CI31" s="53">
        <f t="shared" si="41"/>
        <v>74.370866666666672</v>
      </c>
      <c r="CJ31" s="59">
        <f t="shared" si="38"/>
        <v>374.44999999999993</v>
      </c>
    </row>
    <row r="32" spans="1:88" x14ac:dyDescent="0.25">
      <c r="A32" s="63">
        <v>2004</v>
      </c>
      <c r="B32" s="73">
        <f t="shared" si="3"/>
        <v>0.16333333333333327</v>
      </c>
      <c r="C32" s="73">
        <f t="shared" si="3"/>
        <v>0.16800000000000001</v>
      </c>
      <c r="D32" s="73">
        <f t="shared" ref="D32:E32" si="46">(D$6-D$5)/COUNT($A$18:$A$37)+D31</f>
        <v>0.16333333333333327</v>
      </c>
      <c r="E32" s="73">
        <f t="shared" si="46"/>
        <v>0.16333333333333327</v>
      </c>
      <c r="F32" s="73">
        <f t="shared" ref="F32:O32" si="47">(F$6-F$5)/COUNT($A$18:$A$37)+F31</f>
        <v>-0.16333333333333327</v>
      </c>
      <c r="G32" s="73">
        <f t="shared" si="47"/>
        <v>-0.18666666666666668</v>
      </c>
      <c r="H32" s="73">
        <f t="shared" si="47"/>
        <v>0.13766666666666666</v>
      </c>
      <c r="I32" s="73">
        <f t="shared" si="47"/>
        <v>0.14466666666666667</v>
      </c>
      <c r="J32" s="73">
        <f t="shared" si="47"/>
        <v>0</v>
      </c>
      <c r="K32" s="73">
        <f t="shared" si="47"/>
        <v>0</v>
      </c>
      <c r="L32" s="73">
        <f t="shared" si="47"/>
        <v>0.1384689833333328</v>
      </c>
      <c r="M32" s="73">
        <f t="shared" si="47"/>
        <v>0.14617472333333303</v>
      </c>
      <c r="N32" s="73">
        <f t="shared" si="47"/>
        <v>0</v>
      </c>
      <c r="O32" s="73">
        <f t="shared" si="47"/>
        <v>0</v>
      </c>
      <c r="Q32" s="64">
        <v>375.79999999999995</v>
      </c>
      <c r="R32" s="64">
        <v>376.59999999999991</v>
      </c>
      <c r="S32" s="64">
        <f t="shared" si="8"/>
        <v>17.463333333333335</v>
      </c>
      <c r="T32" s="64">
        <f t="shared" si="9"/>
        <v>17.468</v>
      </c>
      <c r="U32" s="99">
        <f t="shared" si="10"/>
        <v>1031.6823333333334</v>
      </c>
      <c r="V32" s="99">
        <f t="shared" si="11"/>
        <v>1031.6823333333334</v>
      </c>
      <c r="W32" s="64">
        <f t="shared" si="12"/>
        <v>74.378316666666663</v>
      </c>
      <c r="X32" s="64">
        <f t="shared" si="13"/>
        <v>74.360933333333335</v>
      </c>
      <c r="Y32" s="99">
        <f t="shared" si="14"/>
        <v>19.437666666666669</v>
      </c>
      <c r="Z32" s="99">
        <f t="shared" si="15"/>
        <v>19.444666666666667</v>
      </c>
      <c r="AA32" s="65"/>
      <c r="AB32" s="65"/>
      <c r="AC32" s="64">
        <f t="shared" si="16"/>
        <v>21.638468983333333</v>
      </c>
      <c r="AD32" s="64">
        <f t="shared" si="17"/>
        <v>21.646174723333331</v>
      </c>
      <c r="AE32" s="65"/>
      <c r="AF32" s="65"/>
      <c r="CD32" s="59">
        <v>2004</v>
      </c>
      <c r="CE32" s="53">
        <f t="shared" si="34"/>
        <v>17.463333333333335</v>
      </c>
      <c r="CF32" s="53">
        <f t="shared" si="35"/>
        <v>74.378316666666663</v>
      </c>
      <c r="CG32" s="59">
        <f t="shared" si="36"/>
        <v>375.79999999999995</v>
      </c>
      <c r="CH32" s="53">
        <f t="shared" si="37"/>
        <v>17.468</v>
      </c>
      <c r="CI32" s="53">
        <f t="shared" si="41"/>
        <v>74.360933333333335</v>
      </c>
      <c r="CJ32" s="59">
        <f t="shared" si="38"/>
        <v>376.59999999999991</v>
      </c>
    </row>
    <row r="33" spans="1:95" x14ac:dyDescent="0.25">
      <c r="A33" s="63">
        <v>2005</v>
      </c>
      <c r="B33" s="73">
        <f t="shared" si="3"/>
        <v>0.17499999999999993</v>
      </c>
      <c r="C33" s="73">
        <f t="shared" si="3"/>
        <v>0.18000000000000002</v>
      </c>
      <c r="D33" s="73">
        <f t="shared" ref="D33:E33" si="48">(D$6-D$5)/COUNT($A$18:$A$37)+D32</f>
        <v>0.17499999999999993</v>
      </c>
      <c r="E33" s="73">
        <f t="shared" si="48"/>
        <v>0.17499999999999993</v>
      </c>
      <c r="F33" s="73">
        <f t="shared" ref="F33:O33" si="49">(F$6-F$5)/COUNT($A$18:$A$37)+F32</f>
        <v>-0.17499999999999993</v>
      </c>
      <c r="G33" s="73">
        <f t="shared" si="49"/>
        <v>-0.2</v>
      </c>
      <c r="H33" s="73">
        <f t="shared" si="49"/>
        <v>0.14749999999999999</v>
      </c>
      <c r="I33" s="73">
        <f t="shared" si="49"/>
        <v>0.155</v>
      </c>
      <c r="J33" s="73">
        <f t="shared" si="49"/>
        <v>0</v>
      </c>
      <c r="K33" s="73">
        <f t="shared" si="49"/>
        <v>0</v>
      </c>
      <c r="L33" s="73">
        <f t="shared" si="49"/>
        <v>0.14835962499999941</v>
      </c>
      <c r="M33" s="73">
        <f t="shared" si="49"/>
        <v>0.15661577499999968</v>
      </c>
      <c r="N33" s="73">
        <f t="shared" si="49"/>
        <v>0</v>
      </c>
      <c r="O33" s="73">
        <f t="shared" si="49"/>
        <v>0</v>
      </c>
      <c r="Q33" s="64">
        <v>377.74999999999994</v>
      </c>
      <c r="R33" s="64">
        <v>378.74999999999989</v>
      </c>
      <c r="S33" s="64">
        <f t="shared" si="8"/>
        <v>17.475000000000001</v>
      </c>
      <c r="T33" s="64">
        <f t="shared" si="9"/>
        <v>17.48</v>
      </c>
      <c r="U33" s="99">
        <f t="shared" si="10"/>
        <v>1031.8025</v>
      </c>
      <c r="V33" s="99">
        <f t="shared" si="11"/>
        <v>1031.8025</v>
      </c>
      <c r="W33" s="64">
        <f t="shared" si="12"/>
        <v>74.369624999999999</v>
      </c>
      <c r="X33" s="64">
        <f t="shared" si="13"/>
        <v>74.350999999999999</v>
      </c>
      <c r="Y33" s="99">
        <f t="shared" si="14"/>
        <v>19.447500000000002</v>
      </c>
      <c r="Z33" s="99">
        <f t="shared" si="15"/>
        <v>19.455000000000002</v>
      </c>
      <c r="AA33" s="65"/>
      <c r="AB33" s="65"/>
      <c r="AC33" s="64">
        <f t="shared" si="16"/>
        <v>21.648359624999998</v>
      </c>
      <c r="AD33" s="64">
        <f t="shared" si="17"/>
        <v>21.656615774999999</v>
      </c>
      <c r="AE33" s="65"/>
      <c r="AF33" s="65"/>
      <c r="CD33" s="59">
        <v>2005</v>
      </c>
      <c r="CE33" s="53">
        <f t="shared" si="34"/>
        <v>17.475000000000001</v>
      </c>
      <c r="CF33" s="53">
        <f t="shared" si="35"/>
        <v>74.369624999999999</v>
      </c>
      <c r="CG33" s="59">
        <f t="shared" si="36"/>
        <v>377.74999999999994</v>
      </c>
      <c r="CH33" s="53">
        <f t="shared" si="37"/>
        <v>17.48</v>
      </c>
      <c r="CI33" s="53">
        <f t="shared" si="41"/>
        <v>74.350999999999999</v>
      </c>
      <c r="CJ33" s="59">
        <f t="shared" si="38"/>
        <v>378.74999999999989</v>
      </c>
    </row>
    <row r="34" spans="1:95" x14ac:dyDescent="0.25">
      <c r="A34" s="63">
        <v>2006</v>
      </c>
      <c r="B34" s="73">
        <f t="shared" si="3"/>
        <v>0.18666666666666659</v>
      </c>
      <c r="C34" s="73">
        <f t="shared" si="3"/>
        <v>0.19200000000000003</v>
      </c>
      <c r="D34" s="73">
        <f t="shared" ref="D34:E34" si="50">(D$6-D$5)/COUNT($A$18:$A$37)+D33</f>
        <v>0.18666666666666659</v>
      </c>
      <c r="E34" s="73">
        <f t="shared" si="50"/>
        <v>0.18666666666666659</v>
      </c>
      <c r="F34" s="73">
        <f t="shared" ref="F34:O34" si="51">(F$6-F$5)/COUNT($A$18:$A$37)+F33</f>
        <v>-0.18666666666666659</v>
      </c>
      <c r="G34" s="73">
        <f t="shared" si="51"/>
        <v>-0.21333333333333335</v>
      </c>
      <c r="H34" s="73">
        <f t="shared" si="51"/>
        <v>0.15733333333333333</v>
      </c>
      <c r="I34" s="73">
        <f t="shared" si="51"/>
        <v>0.16533333333333333</v>
      </c>
      <c r="J34" s="73">
        <f t="shared" si="51"/>
        <v>0</v>
      </c>
      <c r="K34" s="73">
        <f t="shared" si="51"/>
        <v>0</v>
      </c>
      <c r="L34" s="73">
        <f t="shared" si="51"/>
        <v>0.15825026666666603</v>
      </c>
      <c r="M34" s="73">
        <f t="shared" si="51"/>
        <v>0.16705682666666632</v>
      </c>
      <c r="N34" s="73">
        <f t="shared" si="51"/>
        <v>0</v>
      </c>
      <c r="O34" s="73">
        <f t="shared" si="51"/>
        <v>0</v>
      </c>
      <c r="Q34" s="64">
        <v>379.69999999999993</v>
      </c>
      <c r="R34" s="64">
        <v>380.89999999999986</v>
      </c>
      <c r="S34" s="64">
        <f t="shared" si="8"/>
        <v>17.486666666666668</v>
      </c>
      <c r="T34" s="64">
        <f t="shared" si="9"/>
        <v>17.492000000000001</v>
      </c>
      <c r="U34" s="99">
        <f t="shared" si="10"/>
        <v>1031.9226666666666</v>
      </c>
      <c r="V34" s="99">
        <f t="shared" si="11"/>
        <v>1031.9226666666666</v>
      </c>
      <c r="W34" s="64">
        <f t="shared" si="12"/>
        <v>74.360933333333335</v>
      </c>
      <c r="X34" s="64">
        <f t="shared" si="13"/>
        <v>74.341066666666663</v>
      </c>
      <c r="Y34" s="99">
        <f t="shared" si="14"/>
        <v>19.457333333333334</v>
      </c>
      <c r="Z34" s="99">
        <f t="shared" si="15"/>
        <v>19.465333333333334</v>
      </c>
      <c r="AA34" s="65"/>
      <c r="AB34" s="65"/>
      <c r="AC34" s="64">
        <f t="shared" si="16"/>
        <v>21.658250266666666</v>
      </c>
      <c r="AD34" s="64">
        <f t="shared" si="17"/>
        <v>21.667056826666666</v>
      </c>
      <c r="AE34" s="65"/>
      <c r="AF34" s="65"/>
      <c r="CD34" s="59">
        <v>2006</v>
      </c>
      <c r="CE34" s="53">
        <f t="shared" si="34"/>
        <v>17.486666666666668</v>
      </c>
      <c r="CF34" s="53">
        <f t="shared" si="35"/>
        <v>74.360933333333335</v>
      </c>
      <c r="CG34" s="59">
        <f t="shared" si="36"/>
        <v>379.69999999999993</v>
      </c>
      <c r="CH34" s="53">
        <f t="shared" si="37"/>
        <v>17.492000000000001</v>
      </c>
      <c r="CI34" s="53">
        <f t="shared" si="41"/>
        <v>74.341066666666663</v>
      </c>
      <c r="CJ34" s="59">
        <f t="shared" si="38"/>
        <v>380.89999999999986</v>
      </c>
    </row>
    <row r="35" spans="1:95" x14ac:dyDescent="0.25">
      <c r="A35" s="63">
        <v>2007</v>
      </c>
      <c r="B35" s="73">
        <f t="shared" ref="B35:C37" si="52">(B$6-B$5)/COUNT($A$18:$A$37)+B34</f>
        <v>0.19833333333333325</v>
      </c>
      <c r="C35" s="73">
        <f t="shared" si="52"/>
        <v>0.20400000000000004</v>
      </c>
      <c r="D35" s="73">
        <f t="shared" ref="D35:E35" si="53">(D$6-D$5)/COUNT($A$18:$A$37)+D34</f>
        <v>0.19833333333333325</v>
      </c>
      <c r="E35" s="73">
        <f t="shared" si="53"/>
        <v>0.19833333333333325</v>
      </c>
      <c r="F35" s="73">
        <f t="shared" ref="F35:O35" si="54">(F$6-F$5)/COUNT($A$18:$A$37)+F34</f>
        <v>-0.19833333333333325</v>
      </c>
      <c r="G35" s="73">
        <f t="shared" si="54"/>
        <v>-0.22666666666666668</v>
      </c>
      <c r="H35" s="73">
        <f t="shared" si="54"/>
        <v>0.16716666666666666</v>
      </c>
      <c r="I35" s="73">
        <f t="shared" si="54"/>
        <v>0.17566666666666667</v>
      </c>
      <c r="J35" s="73">
        <f t="shared" si="54"/>
        <v>0</v>
      </c>
      <c r="K35" s="73">
        <f t="shared" si="54"/>
        <v>0</v>
      </c>
      <c r="L35" s="73">
        <f t="shared" si="54"/>
        <v>0.16814090833333264</v>
      </c>
      <c r="M35" s="73">
        <f t="shared" si="54"/>
        <v>0.17749787833333297</v>
      </c>
      <c r="N35" s="73">
        <f t="shared" si="54"/>
        <v>0</v>
      </c>
      <c r="O35" s="73">
        <f t="shared" si="54"/>
        <v>0</v>
      </c>
      <c r="Q35" s="64">
        <v>381.64999999999992</v>
      </c>
      <c r="R35" s="64">
        <v>383.04999999999984</v>
      </c>
      <c r="S35" s="64">
        <f t="shared" si="8"/>
        <v>17.498333333333335</v>
      </c>
      <c r="T35" s="64">
        <f t="shared" si="9"/>
        <v>17.504000000000001</v>
      </c>
      <c r="U35" s="99">
        <f t="shared" si="10"/>
        <v>1032.0428333333334</v>
      </c>
      <c r="V35" s="99">
        <f t="shared" si="11"/>
        <v>1032.0428333333334</v>
      </c>
      <c r="W35" s="64">
        <f t="shared" si="12"/>
        <v>74.352241666666671</v>
      </c>
      <c r="X35" s="64">
        <f t="shared" si="13"/>
        <v>74.331133333333327</v>
      </c>
      <c r="Y35" s="99">
        <f t="shared" si="14"/>
        <v>19.467166666666667</v>
      </c>
      <c r="Z35" s="99">
        <f t="shared" si="15"/>
        <v>19.475666666666669</v>
      </c>
      <c r="AA35" s="65"/>
      <c r="AB35" s="65"/>
      <c r="AC35" s="64">
        <f t="shared" si="16"/>
        <v>21.668140908333331</v>
      </c>
      <c r="AD35" s="64">
        <f t="shared" si="17"/>
        <v>21.677497878333334</v>
      </c>
      <c r="AE35" s="65"/>
      <c r="AF35" s="65"/>
      <c r="CD35" s="59">
        <v>2007</v>
      </c>
      <c r="CE35" s="53">
        <f t="shared" si="34"/>
        <v>17.498333333333335</v>
      </c>
      <c r="CF35" s="53">
        <f t="shared" si="35"/>
        <v>74.352241666666671</v>
      </c>
      <c r="CG35" s="59">
        <f t="shared" si="36"/>
        <v>381.64999999999992</v>
      </c>
      <c r="CH35" s="53">
        <f t="shared" si="37"/>
        <v>17.504000000000001</v>
      </c>
      <c r="CI35" s="53">
        <f t="shared" si="41"/>
        <v>74.331133333333327</v>
      </c>
      <c r="CJ35" s="59">
        <f t="shared" si="38"/>
        <v>383.04999999999984</v>
      </c>
    </row>
    <row r="36" spans="1:95" x14ac:dyDescent="0.25">
      <c r="A36" s="63">
        <v>2008</v>
      </c>
      <c r="B36" s="73">
        <f t="shared" si="52"/>
        <v>0.20999999999999991</v>
      </c>
      <c r="C36" s="73">
        <f t="shared" si="52"/>
        <v>0.21600000000000005</v>
      </c>
      <c r="D36" s="73">
        <f t="shared" ref="D36:E36" si="55">(D$6-D$5)/COUNT($A$18:$A$37)+D35</f>
        <v>0.20999999999999991</v>
      </c>
      <c r="E36" s="73">
        <f t="shared" si="55"/>
        <v>0.20999999999999991</v>
      </c>
      <c r="F36" s="73">
        <f t="shared" ref="F36:O36" si="56">(F$6-F$5)/COUNT($A$18:$A$37)+F35</f>
        <v>-0.20999999999999991</v>
      </c>
      <c r="G36" s="73">
        <f t="shared" si="56"/>
        <v>-0.24000000000000002</v>
      </c>
      <c r="H36" s="73">
        <f t="shared" si="56"/>
        <v>0.17699999999999999</v>
      </c>
      <c r="I36" s="73">
        <f t="shared" si="56"/>
        <v>0.186</v>
      </c>
      <c r="J36" s="73">
        <f t="shared" si="56"/>
        <v>0</v>
      </c>
      <c r="K36" s="73">
        <f t="shared" si="56"/>
        <v>0</v>
      </c>
      <c r="L36" s="73">
        <f t="shared" si="56"/>
        <v>0.17803154999999926</v>
      </c>
      <c r="M36" s="73">
        <f t="shared" si="56"/>
        <v>0.18793892999999962</v>
      </c>
      <c r="N36" s="73">
        <f t="shared" si="56"/>
        <v>0</v>
      </c>
      <c r="O36" s="73">
        <f t="shared" si="56"/>
        <v>0</v>
      </c>
      <c r="Q36" s="64">
        <v>383.59999999999991</v>
      </c>
      <c r="R36" s="64">
        <v>385.19999999999982</v>
      </c>
      <c r="S36" s="64">
        <f t="shared" si="8"/>
        <v>17.510000000000002</v>
      </c>
      <c r="T36" s="64">
        <f t="shared" si="9"/>
        <v>17.516000000000002</v>
      </c>
      <c r="U36" s="99">
        <f t="shared" si="10"/>
        <v>1032.163</v>
      </c>
      <c r="V36" s="99">
        <f t="shared" si="11"/>
        <v>1032.163</v>
      </c>
      <c r="W36" s="64">
        <f t="shared" si="12"/>
        <v>74.343549999999993</v>
      </c>
      <c r="X36" s="64">
        <f t="shared" si="13"/>
        <v>74.321200000000005</v>
      </c>
      <c r="Y36" s="99">
        <f t="shared" si="14"/>
        <v>19.477</v>
      </c>
      <c r="Z36" s="99">
        <f t="shared" si="15"/>
        <v>19.486000000000001</v>
      </c>
      <c r="AA36" s="65"/>
      <c r="AB36" s="65"/>
      <c r="AC36" s="64">
        <f t="shared" si="16"/>
        <v>21.67803155</v>
      </c>
      <c r="AD36" s="64">
        <f t="shared" si="17"/>
        <v>21.687938930000001</v>
      </c>
      <c r="AE36" s="65"/>
      <c r="AF36" s="65"/>
      <c r="CD36" s="59">
        <v>2008</v>
      </c>
      <c r="CE36" s="53">
        <f t="shared" si="34"/>
        <v>17.510000000000002</v>
      </c>
      <c r="CF36" s="53">
        <f t="shared" si="35"/>
        <v>74.343549999999993</v>
      </c>
      <c r="CG36" s="59">
        <f t="shared" si="36"/>
        <v>383.59999999999991</v>
      </c>
      <c r="CH36" s="53">
        <f t="shared" si="37"/>
        <v>17.516000000000002</v>
      </c>
      <c r="CI36" s="53">
        <f t="shared" si="41"/>
        <v>74.321200000000005</v>
      </c>
      <c r="CJ36" s="59">
        <f t="shared" si="38"/>
        <v>385.19999999999982</v>
      </c>
    </row>
    <row r="37" spans="1:95" x14ac:dyDescent="0.25">
      <c r="A37" s="63">
        <v>2009</v>
      </c>
      <c r="B37" s="73">
        <f t="shared" si="52"/>
        <v>0.22166666666666657</v>
      </c>
      <c r="C37" s="73">
        <f t="shared" si="52"/>
        <v>0.22800000000000006</v>
      </c>
      <c r="D37" s="73">
        <f t="shared" ref="D37:E37" si="57">(D$6-D$5)/COUNT($A$18:$A$37)+D36</f>
        <v>0.22166666666666657</v>
      </c>
      <c r="E37" s="73">
        <f t="shared" si="57"/>
        <v>0.22166666666666657</v>
      </c>
      <c r="F37" s="73">
        <f t="shared" ref="F37:O37" si="58">(F$6-F$5)/COUNT($A$18:$A$37)+F36</f>
        <v>-0.22166666666666657</v>
      </c>
      <c r="G37" s="73">
        <f t="shared" si="58"/>
        <v>-0.25333333333333335</v>
      </c>
      <c r="H37" s="73">
        <f t="shared" si="58"/>
        <v>0.18683333333333332</v>
      </c>
      <c r="I37" s="73">
        <f t="shared" si="58"/>
        <v>0.19633333333333333</v>
      </c>
      <c r="J37" s="73">
        <f t="shared" si="58"/>
        <v>0</v>
      </c>
      <c r="K37" s="73">
        <f t="shared" si="58"/>
        <v>0</v>
      </c>
      <c r="L37" s="73">
        <f t="shared" si="58"/>
        <v>0.18792219166666588</v>
      </c>
      <c r="M37" s="73">
        <f t="shared" si="58"/>
        <v>0.19837998166666626</v>
      </c>
      <c r="N37" s="73">
        <f t="shared" si="58"/>
        <v>0</v>
      </c>
      <c r="O37" s="73">
        <f t="shared" si="58"/>
        <v>0</v>
      </c>
      <c r="Q37" s="64">
        <v>385.5499999999999</v>
      </c>
      <c r="R37" s="64">
        <v>387.3499999999998</v>
      </c>
      <c r="S37" s="64">
        <f t="shared" si="8"/>
        <v>17.521666666666668</v>
      </c>
      <c r="T37" s="64">
        <f t="shared" si="9"/>
        <v>17.528000000000002</v>
      </c>
      <c r="U37" s="99">
        <f t="shared" si="10"/>
        <v>1032.2831666666666</v>
      </c>
      <c r="V37" s="99">
        <f t="shared" si="11"/>
        <v>1032.2831666666666</v>
      </c>
      <c r="W37" s="64">
        <f t="shared" si="12"/>
        <v>74.334858333333329</v>
      </c>
      <c r="X37" s="64">
        <f t="shared" si="13"/>
        <v>74.311266666666668</v>
      </c>
      <c r="Y37" s="99">
        <f t="shared" si="14"/>
        <v>19.486833333333333</v>
      </c>
      <c r="Z37" s="99">
        <f t="shared" si="15"/>
        <v>19.496333333333332</v>
      </c>
      <c r="AA37" s="65"/>
      <c r="AB37" s="65"/>
      <c r="AC37" s="64">
        <f t="shared" si="16"/>
        <v>21.687922191666665</v>
      </c>
      <c r="AD37" s="64">
        <f t="shared" si="17"/>
        <v>21.698379981666665</v>
      </c>
      <c r="AE37" s="65"/>
      <c r="AF37" s="65"/>
      <c r="CD37" s="59">
        <v>2009</v>
      </c>
      <c r="CE37" s="53">
        <f t="shared" si="34"/>
        <v>17.521666666666668</v>
      </c>
      <c r="CF37" s="53">
        <f t="shared" si="35"/>
        <v>74.334858333333329</v>
      </c>
      <c r="CG37" s="59">
        <f t="shared" si="36"/>
        <v>385.5499999999999</v>
      </c>
      <c r="CH37" s="53">
        <f t="shared" si="37"/>
        <v>17.528000000000002</v>
      </c>
      <c r="CI37" s="53">
        <f t="shared" si="41"/>
        <v>74.311266666666668</v>
      </c>
      <c r="CJ37" s="59">
        <f t="shared" si="38"/>
        <v>387.3499999999998</v>
      </c>
    </row>
    <row r="38" spans="1:95" x14ac:dyDescent="0.25">
      <c r="A38" s="63">
        <v>2010</v>
      </c>
      <c r="B38" s="73">
        <f>B6</f>
        <v>0.23333333333333331</v>
      </c>
      <c r="C38" s="73">
        <f>C6</f>
        <v>0.24</v>
      </c>
      <c r="D38" s="73">
        <f>D6</f>
        <v>0.23333333333333331</v>
      </c>
      <c r="E38" s="73">
        <f>E6</f>
        <v>0.23333333333333331</v>
      </c>
      <c r="F38" s="73">
        <f t="shared" ref="F38:N38" si="59">F6</f>
        <v>-0.23333333333333331</v>
      </c>
      <c r="G38" s="73">
        <f t="shared" si="59"/>
        <v>-0.26666666666666666</v>
      </c>
      <c r="H38" s="73">
        <f t="shared" si="59"/>
        <v>0.19666666666666666</v>
      </c>
      <c r="I38" s="73">
        <f t="shared" si="59"/>
        <v>0.20666666666666667</v>
      </c>
      <c r="J38" s="73">
        <f t="shared" si="59"/>
        <v>0</v>
      </c>
      <c r="K38" s="73">
        <f t="shared" si="59"/>
        <v>0</v>
      </c>
      <c r="L38" s="73">
        <f t="shared" si="59"/>
        <v>0.19781283333333258</v>
      </c>
      <c r="M38" s="73">
        <f t="shared" si="59"/>
        <v>0.20882103333333291</v>
      </c>
      <c r="N38" s="73">
        <f t="shared" si="59"/>
        <v>0</v>
      </c>
      <c r="O38" s="73">
        <f>O6</f>
        <v>0</v>
      </c>
      <c r="Q38" s="64">
        <v>387.5</v>
      </c>
      <c r="R38" s="64">
        <v>389.5</v>
      </c>
      <c r="S38" s="64">
        <f t="shared" si="8"/>
        <v>17.533333333333335</v>
      </c>
      <c r="T38" s="64">
        <f t="shared" si="9"/>
        <v>17.54</v>
      </c>
      <c r="U38" s="99">
        <f t="shared" si="10"/>
        <v>1032.4033333333334</v>
      </c>
      <c r="V38" s="99">
        <f t="shared" si="11"/>
        <v>1032.4033333333334</v>
      </c>
      <c r="W38" s="64">
        <f t="shared" si="12"/>
        <v>74.326166666666666</v>
      </c>
      <c r="X38" s="64">
        <f t="shared" si="13"/>
        <v>74.301333333333332</v>
      </c>
      <c r="Y38" s="99">
        <f t="shared" si="14"/>
        <v>19.496666666666666</v>
      </c>
      <c r="Z38" s="99">
        <f t="shared" si="15"/>
        <v>19.506666666666668</v>
      </c>
      <c r="AA38" s="65"/>
      <c r="AB38" s="65"/>
      <c r="AC38" s="64">
        <f t="shared" si="16"/>
        <v>21.697812833333334</v>
      </c>
      <c r="AD38" s="64">
        <f t="shared" si="17"/>
        <v>21.708821033333333</v>
      </c>
      <c r="AE38" s="65"/>
      <c r="AF38" s="65"/>
      <c r="CD38" s="59">
        <v>2010</v>
      </c>
      <c r="CE38" s="53">
        <f t="shared" si="34"/>
        <v>17.533333333333335</v>
      </c>
      <c r="CF38" s="53">
        <f t="shared" si="35"/>
        <v>74.326166666666666</v>
      </c>
      <c r="CG38" s="59">
        <f t="shared" si="36"/>
        <v>387.5</v>
      </c>
      <c r="CH38" s="53">
        <f t="shared" si="37"/>
        <v>17.54</v>
      </c>
      <c r="CI38" s="53">
        <f t="shared" si="41"/>
        <v>74.301333333333332</v>
      </c>
      <c r="CJ38" s="59">
        <f t="shared" si="38"/>
        <v>389.5</v>
      </c>
    </row>
    <row r="39" spans="1:95" x14ac:dyDescent="0.25">
      <c r="A39" s="63">
        <v>2011</v>
      </c>
      <c r="B39" s="73">
        <f t="shared" ref="B39:C54" si="60">(B$7-B$6)/COUNT($A$38:$A$57)+B38</f>
        <v>0.25666666666666665</v>
      </c>
      <c r="C39" s="73">
        <f t="shared" si="60"/>
        <v>0.26400000000000001</v>
      </c>
      <c r="D39" s="73">
        <f t="shared" ref="D39:E39" si="61">(D$7-D$6)/COUNT($A$38:$A$57)+D38</f>
        <v>0.25666666666666665</v>
      </c>
      <c r="E39" s="73">
        <f t="shared" si="61"/>
        <v>0.25666666666666665</v>
      </c>
      <c r="F39" s="73">
        <f t="shared" ref="F39:O39" si="62">(F$7-F$6)/COUNT($A$38:$A$57)+F38</f>
        <v>-0.25666666666666665</v>
      </c>
      <c r="G39" s="73">
        <f t="shared" si="62"/>
        <v>-0.29333333333333333</v>
      </c>
      <c r="H39" s="73">
        <f t="shared" si="62"/>
        <v>0.21633333333333332</v>
      </c>
      <c r="I39" s="73">
        <f t="shared" si="62"/>
        <v>0.22733333333333333</v>
      </c>
      <c r="J39" s="73">
        <f t="shared" si="62"/>
        <v>0</v>
      </c>
      <c r="K39" s="73">
        <f t="shared" si="62"/>
        <v>0</v>
      </c>
      <c r="L39" s="73">
        <f t="shared" si="62"/>
        <v>0.21759411666666584</v>
      </c>
      <c r="M39" s="73">
        <f t="shared" si="62"/>
        <v>0.2297031366666662</v>
      </c>
      <c r="N39" s="73">
        <f t="shared" si="62"/>
        <v>0</v>
      </c>
      <c r="O39" s="73">
        <f t="shared" si="62"/>
        <v>0</v>
      </c>
      <c r="Q39" s="64">
        <v>390.35</v>
      </c>
      <c r="R39" s="64">
        <v>392.45</v>
      </c>
      <c r="S39" s="64">
        <f t="shared" si="8"/>
        <v>17.556666666666668</v>
      </c>
      <c r="T39" s="64">
        <f t="shared" si="9"/>
        <v>17.564</v>
      </c>
      <c r="U39" s="99">
        <f t="shared" si="10"/>
        <v>1032.6436666666666</v>
      </c>
      <c r="V39" s="99">
        <f t="shared" si="11"/>
        <v>1032.6436666666666</v>
      </c>
      <c r="W39" s="64">
        <f t="shared" si="12"/>
        <v>74.308783333333338</v>
      </c>
      <c r="X39" s="64">
        <f t="shared" si="13"/>
        <v>74.28146666666666</v>
      </c>
      <c r="Y39" s="99">
        <f t="shared" si="14"/>
        <v>19.516333333333336</v>
      </c>
      <c r="Z39" s="99">
        <f t="shared" si="15"/>
        <v>19.527333333333335</v>
      </c>
      <c r="AA39" s="65"/>
      <c r="AB39" s="65"/>
      <c r="AC39" s="64">
        <f t="shared" si="16"/>
        <v>21.717594116666668</v>
      </c>
      <c r="AD39" s="64">
        <f t="shared" si="17"/>
        <v>21.729703136666664</v>
      </c>
      <c r="AE39" s="65"/>
      <c r="AF39" s="65"/>
      <c r="CD39" s="59">
        <v>2011</v>
      </c>
      <c r="CE39" s="53">
        <f t="shared" si="34"/>
        <v>17.556666666666668</v>
      </c>
      <c r="CF39" s="53">
        <f t="shared" si="35"/>
        <v>74.308783333333338</v>
      </c>
      <c r="CG39" s="59">
        <f t="shared" si="36"/>
        <v>390.35</v>
      </c>
      <c r="CH39" s="53">
        <f t="shared" si="37"/>
        <v>17.564</v>
      </c>
      <c r="CI39" s="53">
        <f t="shared" si="41"/>
        <v>74.28146666666666</v>
      </c>
      <c r="CJ39" s="59">
        <f t="shared" si="38"/>
        <v>392.45</v>
      </c>
    </row>
    <row r="40" spans="1:95" x14ac:dyDescent="0.25">
      <c r="A40" s="63">
        <v>2012</v>
      </c>
      <c r="B40" s="73">
        <f t="shared" si="60"/>
        <v>0.27999999999999997</v>
      </c>
      <c r="C40" s="73">
        <f t="shared" si="60"/>
        <v>0.28800000000000003</v>
      </c>
      <c r="D40" s="73">
        <f t="shared" ref="D40:E40" si="63">(D$7-D$6)/COUNT($A$38:$A$57)+D39</f>
        <v>0.27999999999999997</v>
      </c>
      <c r="E40" s="73">
        <f t="shared" si="63"/>
        <v>0.27999999999999997</v>
      </c>
      <c r="F40" s="73">
        <f t="shared" ref="F40:O40" si="64">(F$7-F$6)/COUNT($A$38:$A$57)+F39</f>
        <v>-0.27999999999999997</v>
      </c>
      <c r="G40" s="73">
        <f t="shared" si="64"/>
        <v>-0.32</v>
      </c>
      <c r="H40" s="73">
        <f t="shared" si="64"/>
        <v>0.23599999999999999</v>
      </c>
      <c r="I40" s="73">
        <f t="shared" si="64"/>
        <v>0.248</v>
      </c>
      <c r="J40" s="73">
        <f t="shared" si="64"/>
        <v>0</v>
      </c>
      <c r="K40" s="73">
        <f t="shared" si="64"/>
        <v>0</v>
      </c>
      <c r="L40" s="73">
        <f t="shared" si="64"/>
        <v>0.2373753999999991</v>
      </c>
      <c r="M40" s="73">
        <f t="shared" si="64"/>
        <v>0.25058523999999949</v>
      </c>
      <c r="N40" s="73">
        <f t="shared" si="64"/>
        <v>0</v>
      </c>
      <c r="O40" s="73">
        <f t="shared" si="64"/>
        <v>0</v>
      </c>
      <c r="Q40" s="64">
        <v>393.20000000000005</v>
      </c>
      <c r="R40" s="64">
        <v>395.4</v>
      </c>
      <c r="S40" s="64">
        <f t="shared" si="8"/>
        <v>17.580000000000002</v>
      </c>
      <c r="T40" s="64">
        <f t="shared" si="9"/>
        <v>17.588000000000001</v>
      </c>
      <c r="U40" s="99">
        <f t="shared" si="10"/>
        <v>1032.884</v>
      </c>
      <c r="V40" s="99">
        <f t="shared" si="11"/>
        <v>1032.884</v>
      </c>
      <c r="W40" s="64">
        <f t="shared" si="12"/>
        <v>74.291399999999996</v>
      </c>
      <c r="X40" s="64">
        <f t="shared" si="13"/>
        <v>74.261600000000001</v>
      </c>
      <c r="Y40" s="99">
        <f t="shared" si="14"/>
        <v>19.536000000000001</v>
      </c>
      <c r="Z40" s="99">
        <f t="shared" si="15"/>
        <v>19.548000000000002</v>
      </c>
      <c r="AA40" s="65"/>
      <c r="AB40" s="65"/>
      <c r="AC40" s="64">
        <f t="shared" si="16"/>
        <v>21.737375399999998</v>
      </c>
      <c r="AD40" s="64">
        <f t="shared" si="17"/>
        <v>21.750585239999999</v>
      </c>
      <c r="AE40" s="65"/>
      <c r="AF40" s="65"/>
      <c r="CD40" s="59">
        <v>2012</v>
      </c>
      <c r="CE40" s="53">
        <f t="shared" si="34"/>
        <v>17.580000000000002</v>
      </c>
      <c r="CF40" s="53">
        <f t="shared" si="35"/>
        <v>74.291399999999996</v>
      </c>
      <c r="CG40" s="59">
        <f t="shared" si="36"/>
        <v>393.20000000000005</v>
      </c>
      <c r="CH40" s="53">
        <f t="shared" si="37"/>
        <v>17.588000000000001</v>
      </c>
      <c r="CI40" s="53">
        <f t="shared" si="41"/>
        <v>74.261600000000001</v>
      </c>
      <c r="CJ40" s="59">
        <f t="shared" si="38"/>
        <v>395.4</v>
      </c>
    </row>
    <row r="41" spans="1:95" x14ac:dyDescent="0.25">
      <c r="A41" s="63">
        <v>2013</v>
      </c>
      <c r="B41" s="73">
        <f t="shared" si="60"/>
        <v>0.30333333333333329</v>
      </c>
      <c r="C41" s="73">
        <f t="shared" si="60"/>
        <v>0.31200000000000006</v>
      </c>
      <c r="D41" s="73">
        <f t="shared" ref="D41:E41" si="65">(D$7-D$6)/COUNT($A$38:$A$57)+D40</f>
        <v>0.30333333333333329</v>
      </c>
      <c r="E41" s="73">
        <f t="shared" si="65"/>
        <v>0.30333333333333329</v>
      </c>
      <c r="F41" s="73">
        <f t="shared" ref="F41:O41" si="66">(F$7-F$6)/COUNT($A$38:$A$57)+F40</f>
        <v>-0.30333333333333329</v>
      </c>
      <c r="G41" s="73">
        <f t="shared" si="66"/>
        <v>-0.34666666666666668</v>
      </c>
      <c r="H41" s="73">
        <f t="shared" si="66"/>
        <v>0.25566666666666665</v>
      </c>
      <c r="I41" s="73">
        <f t="shared" si="66"/>
        <v>0.26866666666666666</v>
      </c>
      <c r="J41" s="73">
        <f t="shared" si="66"/>
        <v>0</v>
      </c>
      <c r="K41" s="73">
        <f t="shared" si="66"/>
        <v>0</v>
      </c>
      <c r="L41" s="73">
        <f t="shared" si="66"/>
        <v>0.25715668333333236</v>
      </c>
      <c r="M41" s="73">
        <f t="shared" si="66"/>
        <v>0.27146734333333278</v>
      </c>
      <c r="N41" s="73">
        <f t="shared" si="66"/>
        <v>0</v>
      </c>
      <c r="O41" s="73">
        <f t="shared" si="66"/>
        <v>0</v>
      </c>
      <c r="Q41" s="64">
        <v>396.05000000000007</v>
      </c>
      <c r="R41" s="64">
        <v>398.34999999999997</v>
      </c>
      <c r="S41" s="64">
        <f t="shared" si="8"/>
        <v>17.603333333333335</v>
      </c>
      <c r="T41" s="64">
        <f t="shared" si="9"/>
        <v>17.612000000000002</v>
      </c>
      <c r="U41" s="99">
        <f t="shared" si="10"/>
        <v>1033.1243333333334</v>
      </c>
      <c r="V41" s="99">
        <f t="shared" si="11"/>
        <v>1033.1243333333334</v>
      </c>
      <c r="W41" s="64">
        <f t="shared" si="12"/>
        <v>74.274016666666668</v>
      </c>
      <c r="X41" s="64">
        <f t="shared" si="13"/>
        <v>74.241733333333329</v>
      </c>
      <c r="Y41" s="99">
        <f t="shared" si="14"/>
        <v>19.555666666666667</v>
      </c>
      <c r="Z41" s="99">
        <f t="shared" si="15"/>
        <v>19.568666666666669</v>
      </c>
      <c r="AA41" s="65"/>
      <c r="AB41" s="65"/>
      <c r="AC41" s="64">
        <f t="shared" si="16"/>
        <v>21.757156683333331</v>
      </c>
      <c r="AD41" s="64">
        <f t="shared" si="17"/>
        <v>21.771467343333335</v>
      </c>
      <c r="AE41" s="65"/>
      <c r="AF41" s="65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  <c r="BD41" s="60"/>
      <c r="BE41" s="60"/>
      <c r="BF41" s="60"/>
      <c r="BG41" s="60"/>
      <c r="BH41" s="60"/>
      <c r="BI41" s="60"/>
      <c r="BJ41" s="60"/>
      <c r="BK41" s="60"/>
      <c r="BL41" s="60"/>
      <c r="BN41" s="60"/>
      <c r="BO41" s="60"/>
      <c r="BP41" s="60"/>
      <c r="BQ41" s="60"/>
      <c r="BR41" s="60"/>
      <c r="BS41" s="60"/>
      <c r="BT41" s="60"/>
      <c r="BV41" s="60"/>
      <c r="BW41" s="60"/>
      <c r="BX41" s="60"/>
      <c r="BY41" s="60"/>
      <c r="BZ41" s="60"/>
      <c r="CA41" s="60"/>
      <c r="CB41" s="60"/>
      <c r="CD41" s="59">
        <v>2013</v>
      </c>
      <c r="CE41" s="53">
        <f t="shared" si="34"/>
        <v>17.603333333333335</v>
      </c>
      <c r="CF41" s="53">
        <f t="shared" si="35"/>
        <v>74.274016666666668</v>
      </c>
      <c r="CG41" s="59">
        <f t="shared" si="36"/>
        <v>396.05000000000007</v>
      </c>
      <c r="CH41" s="53">
        <f t="shared" si="37"/>
        <v>17.612000000000002</v>
      </c>
      <c r="CI41" s="53">
        <f t="shared" si="41"/>
        <v>74.241733333333329</v>
      </c>
      <c r="CJ41" s="59">
        <f t="shared" si="38"/>
        <v>398.34999999999997</v>
      </c>
      <c r="CK41" s="60"/>
      <c r="CL41" s="60"/>
      <c r="CM41" s="60"/>
      <c r="CN41" s="60"/>
      <c r="CO41" s="60"/>
      <c r="CP41" s="60"/>
      <c r="CQ41" s="60"/>
    </row>
    <row r="42" spans="1:95" x14ac:dyDescent="0.25">
      <c r="A42" s="63">
        <v>2014</v>
      </c>
      <c r="B42" s="73">
        <f t="shared" si="60"/>
        <v>0.32666666666666661</v>
      </c>
      <c r="C42" s="73">
        <f t="shared" si="60"/>
        <v>0.33600000000000008</v>
      </c>
      <c r="D42" s="73">
        <f t="shared" ref="D42:E42" si="67">(D$7-D$6)/COUNT($A$38:$A$57)+D41</f>
        <v>0.32666666666666661</v>
      </c>
      <c r="E42" s="73">
        <f t="shared" si="67"/>
        <v>0.32666666666666661</v>
      </c>
      <c r="F42" s="73">
        <f t="shared" ref="F42:O42" si="68">(F$7-F$6)/COUNT($A$38:$A$57)+F41</f>
        <v>-0.32666666666666661</v>
      </c>
      <c r="G42" s="73">
        <f t="shared" si="68"/>
        <v>-0.37333333333333335</v>
      </c>
      <c r="H42" s="73">
        <f t="shared" si="68"/>
        <v>0.27533333333333332</v>
      </c>
      <c r="I42" s="73">
        <f t="shared" si="68"/>
        <v>0.28933333333333333</v>
      </c>
      <c r="J42" s="73">
        <f t="shared" si="68"/>
        <v>0</v>
      </c>
      <c r="K42" s="73">
        <f t="shared" si="68"/>
        <v>0</v>
      </c>
      <c r="L42" s="73">
        <f t="shared" si="68"/>
        <v>0.27693796666666559</v>
      </c>
      <c r="M42" s="73">
        <f t="shared" si="68"/>
        <v>0.29234944666666607</v>
      </c>
      <c r="N42" s="73">
        <f t="shared" si="68"/>
        <v>0</v>
      </c>
      <c r="O42" s="73">
        <f t="shared" si="68"/>
        <v>0</v>
      </c>
      <c r="Q42" s="64">
        <v>398.90000000000009</v>
      </c>
      <c r="R42" s="64">
        <v>401.29999999999995</v>
      </c>
      <c r="S42" s="64">
        <f t="shared" si="8"/>
        <v>17.626666666666669</v>
      </c>
      <c r="T42" s="64">
        <f t="shared" si="9"/>
        <v>17.635999999999999</v>
      </c>
      <c r="U42" s="99">
        <f t="shared" si="10"/>
        <v>1033.3646666666666</v>
      </c>
      <c r="V42" s="99">
        <f t="shared" si="11"/>
        <v>1033.3646666666666</v>
      </c>
      <c r="W42" s="64">
        <f t="shared" si="12"/>
        <v>74.25663333333334</v>
      </c>
      <c r="X42" s="64">
        <f t="shared" si="13"/>
        <v>74.221866666666671</v>
      </c>
      <c r="Y42" s="99">
        <f t="shared" si="14"/>
        <v>19.575333333333333</v>
      </c>
      <c r="Z42" s="99">
        <f t="shared" si="15"/>
        <v>19.589333333333332</v>
      </c>
      <c r="AA42" s="65"/>
      <c r="AB42" s="65"/>
      <c r="AC42" s="64">
        <f t="shared" si="16"/>
        <v>21.776937966666665</v>
      </c>
      <c r="AD42" s="64">
        <f t="shared" si="17"/>
        <v>21.792349446666666</v>
      </c>
      <c r="AE42" s="65"/>
      <c r="AF42" s="65"/>
      <c r="CD42" s="59">
        <v>2014</v>
      </c>
      <c r="CE42" s="53">
        <f t="shared" si="34"/>
        <v>17.626666666666669</v>
      </c>
      <c r="CF42" s="53">
        <f t="shared" si="35"/>
        <v>74.25663333333334</v>
      </c>
      <c r="CG42" s="59">
        <f t="shared" si="36"/>
        <v>398.90000000000009</v>
      </c>
      <c r="CH42" s="53">
        <f t="shared" si="37"/>
        <v>17.635999999999999</v>
      </c>
      <c r="CI42" s="53">
        <f t="shared" si="41"/>
        <v>74.221866666666671</v>
      </c>
      <c r="CJ42" s="59">
        <f t="shared" si="38"/>
        <v>401.29999999999995</v>
      </c>
    </row>
    <row r="43" spans="1:95" x14ac:dyDescent="0.25">
      <c r="A43" s="63">
        <v>2015</v>
      </c>
      <c r="B43" s="73">
        <f t="shared" si="60"/>
        <v>0.34999999999999992</v>
      </c>
      <c r="C43" s="73">
        <f t="shared" si="60"/>
        <v>0.3600000000000001</v>
      </c>
      <c r="D43" s="73">
        <f t="shared" ref="D43:E43" si="69">(D$7-D$6)/COUNT($A$38:$A$57)+D42</f>
        <v>0.34999999999999992</v>
      </c>
      <c r="E43" s="73">
        <f t="shared" si="69"/>
        <v>0.34999999999999992</v>
      </c>
      <c r="F43" s="73">
        <f t="shared" ref="F43:O43" si="70">(F$7-F$6)/COUNT($A$38:$A$57)+F42</f>
        <v>-0.34999999999999992</v>
      </c>
      <c r="G43" s="73">
        <f t="shared" si="70"/>
        <v>-0.4</v>
      </c>
      <c r="H43" s="73">
        <f t="shared" si="70"/>
        <v>0.29499999999999998</v>
      </c>
      <c r="I43" s="73">
        <f t="shared" si="70"/>
        <v>0.31</v>
      </c>
      <c r="J43" s="73">
        <f t="shared" si="70"/>
        <v>0</v>
      </c>
      <c r="K43" s="73">
        <f t="shared" si="70"/>
        <v>0</v>
      </c>
      <c r="L43" s="73">
        <f t="shared" si="70"/>
        <v>0.29671924999999888</v>
      </c>
      <c r="M43" s="73">
        <f t="shared" si="70"/>
        <v>0.31323154999999936</v>
      </c>
      <c r="N43" s="73">
        <f t="shared" si="70"/>
        <v>0</v>
      </c>
      <c r="O43" s="73">
        <f t="shared" si="70"/>
        <v>0</v>
      </c>
      <c r="Q43" s="64">
        <v>401.75000000000011</v>
      </c>
      <c r="R43" s="64">
        <v>404.24999999999994</v>
      </c>
      <c r="S43" s="64">
        <f t="shared" si="8"/>
        <v>17.650000000000002</v>
      </c>
      <c r="T43" s="64">
        <f t="shared" si="9"/>
        <v>17.66</v>
      </c>
      <c r="U43" s="99">
        <f t="shared" si="10"/>
        <v>1033.605</v>
      </c>
      <c r="V43" s="99">
        <f t="shared" si="11"/>
        <v>1033.605</v>
      </c>
      <c r="W43" s="64">
        <f t="shared" si="12"/>
        <v>74.239249999999998</v>
      </c>
      <c r="X43" s="64">
        <f t="shared" si="13"/>
        <v>74.201999999999998</v>
      </c>
      <c r="Y43" s="99">
        <f t="shared" si="14"/>
        <v>19.595000000000002</v>
      </c>
      <c r="Z43" s="99">
        <f t="shared" si="15"/>
        <v>19.61</v>
      </c>
      <c r="AA43" s="65"/>
      <c r="AB43" s="65"/>
      <c r="AC43" s="64">
        <f t="shared" si="16"/>
        <v>21.796719249999999</v>
      </c>
      <c r="AD43" s="64">
        <f t="shared" si="17"/>
        <v>21.813231549999998</v>
      </c>
      <c r="AE43" s="65"/>
      <c r="AF43" s="65"/>
      <c r="CD43" s="59">
        <v>2015</v>
      </c>
      <c r="CE43" s="53">
        <f t="shared" si="34"/>
        <v>17.650000000000002</v>
      </c>
      <c r="CF43" s="53">
        <f t="shared" si="35"/>
        <v>74.239249999999998</v>
      </c>
      <c r="CG43" s="59">
        <f t="shared" si="36"/>
        <v>401.75000000000011</v>
      </c>
      <c r="CH43" s="53">
        <f t="shared" si="37"/>
        <v>17.66</v>
      </c>
      <c r="CI43" s="53">
        <f t="shared" si="41"/>
        <v>74.201999999999998</v>
      </c>
      <c r="CJ43" s="59">
        <f t="shared" si="38"/>
        <v>404.24999999999994</v>
      </c>
    </row>
    <row r="44" spans="1:95" x14ac:dyDescent="0.25">
      <c r="A44" s="63">
        <v>2016</v>
      </c>
      <c r="B44" s="73">
        <f t="shared" si="60"/>
        <v>0.37333333333333324</v>
      </c>
      <c r="C44" s="73">
        <f t="shared" si="60"/>
        <v>0.38400000000000012</v>
      </c>
      <c r="D44" s="73">
        <f t="shared" ref="D44:E44" si="71">(D$7-D$6)/COUNT($A$38:$A$57)+D43</f>
        <v>0.37333333333333324</v>
      </c>
      <c r="E44" s="73">
        <f t="shared" si="71"/>
        <v>0.37333333333333324</v>
      </c>
      <c r="F44" s="73">
        <f t="shared" ref="F44:O44" si="72">(F$7-F$6)/COUNT($A$38:$A$57)+F43</f>
        <v>-0.37333333333333324</v>
      </c>
      <c r="G44" s="73">
        <f t="shared" si="72"/>
        <v>-0.42666666666666669</v>
      </c>
      <c r="H44" s="73">
        <f t="shared" si="72"/>
        <v>0.31466666666666665</v>
      </c>
      <c r="I44" s="73">
        <f t="shared" si="72"/>
        <v>0.33066666666666666</v>
      </c>
      <c r="J44" s="73">
        <f t="shared" si="72"/>
        <v>0</v>
      </c>
      <c r="K44" s="73">
        <f t="shared" si="72"/>
        <v>0</v>
      </c>
      <c r="L44" s="73">
        <f t="shared" si="72"/>
        <v>0.31650053333333217</v>
      </c>
      <c r="M44" s="73">
        <f t="shared" si="72"/>
        <v>0.33411365333333265</v>
      </c>
      <c r="N44" s="73">
        <f t="shared" si="72"/>
        <v>0</v>
      </c>
      <c r="O44" s="73">
        <f t="shared" si="72"/>
        <v>0</v>
      </c>
      <c r="Q44" s="64">
        <v>404.60000000000014</v>
      </c>
      <c r="R44" s="64">
        <v>407.19999999999993</v>
      </c>
      <c r="S44" s="64">
        <f t="shared" si="8"/>
        <v>17.673333333333336</v>
      </c>
      <c r="T44" s="64">
        <f t="shared" si="9"/>
        <v>17.684000000000001</v>
      </c>
      <c r="U44" s="99">
        <f t="shared" si="10"/>
        <v>1033.8453333333334</v>
      </c>
      <c r="V44" s="99">
        <f t="shared" si="11"/>
        <v>1033.8453333333334</v>
      </c>
      <c r="W44" s="64">
        <f t="shared" si="12"/>
        <v>74.221866666666671</v>
      </c>
      <c r="X44" s="64">
        <f t="shared" si="13"/>
        <v>74.18213333333334</v>
      </c>
      <c r="Y44" s="99">
        <f t="shared" si="14"/>
        <v>19.614666666666668</v>
      </c>
      <c r="Z44" s="99">
        <f t="shared" si="15"/>
        <v>19.630666666666666</v>
      </c>
      <c r="AA44" s="65"/>
      <c r="AB44" s="65"/>
      <c r="AC44" s="64">
        <f t="shared" si="16"/>
        <v>21.816500533333333</v>
      </c>
      <c r="AD44" s="64">
        <f t="shared" si="17"/>
        <v>21.834113653333333</v>
      </c>
      <c r="AE44" s="65"/>
      <c r="AF44" s="65"/>
      <c r="CD44" s="59">
        <v>2016</v>
      </c>
      <c r="CE44" s="53">
        <f t="shared" si="34"/>
        <v>17.673333333333336</v>
      </c>
      <c r="CF44" s="53">
        <f t="shared" si="35"/>
        <v>74.221866666666671</v>
      </c>
      <c r="CG44" s="59">
        <f t="shared" si="36"/>
        <v>404.60000000000014</v>
      </c>
      <c r="CH44" s="53">
        <f t="shared" si="37"/>
        <v>17.684000000000001</v>
      </c>
      <c r="CI44" s="53">
        <f t="shared" si="41"/>
        <v>74.18213333333334</v>
      </c>
      <c r="CJ44" s="59">
        <f t="shared" si="38"/>
        <v>407.19999999999993</v>
      </c>
    </row>
    <row r="45" spans="1:95" x14ac:dyDescent="0.25">
      <c r="A45" s="63">
        <v>2017</v>
      </c>
      <c r="B45" s="73">
        <f t="shared" si="60"/>
        <v>0.39666666666666656</v>
      </c>
      <c r="C45" s="73">
        <f t="shared" si="60"/>
        <v>0.40800000000000014</v>
      </c>
      <c r="D45" s="73">
        <f t="shared" ref="D45:E45" si="73">(D$7-D$6)/COUNT($A$38:$A$57)+D44</f>
        <v>0.39666666666666656</v>
      </c>
      <c r="E45" s="73">
        <f t="shared" si="73"/>
        <v>0.39666666666666656</v>
      </c>
      <c r="F45" s="73">
        <f t="shared" ref="F45:O45" si="74">(F$7-F$6)/COUNT($A$38:$A$57)+F44</f>
        <v>-0.39666666666666656</v>
      </c>
      <c r="G45" s="73">
        <f t="shared" si="74"/>
        <v>-0.45333333333333337</v>
      </c>
      <c r="H45" s="73">
        <f t="shared" si="74"/>
        <v>0.33433333333333332</v>
      </c>
      <c r="I45" s="73">
        <f t="shared" si="74"/>
        <v>0.35133333333333333</v>
      </c>
      <c r="J45" s="73">
        <f t="shared" si="74"/>
        <v>0</v>
      </c>
      <c r="K45" s="73">
        <f t="shared" si="74"/>
        <v>0</v>
      </c>
      <c r="L45" s="73">
        <f t="shared" si="74"/>
        <v>0.33628181666666546</v>
      </c>
      <c r="M45" s="73">
        <f t="shared" si="74"/>
        <v>0.35499575666666594</v>
      </c>
      <c r="N45" s="73">
        <f t="shared" si="74"/>
        <v>0</v>
      </c>
      <c r="O45" s="73">
        <f t="shared" si="74"/>
        <v>0</v>
      </c>
      <c r="Q45" s="64">
        <v>407.45000000000016</v>
      </c>
      <c r="R45" s="64">
        <v>410.14999999999992</v>
      </c>
      <c r="S45" s="64">
        <f t="shared" si="8"/>
        <v>17.696666666666669</v>
      </c>
      <c r="T45" s="64">
        <f t="shared" si="9"/>
        <v>17.708000000000002</v>
      </c>
      <c r="U45" s="99">
        <f t="shared" si="10"/>
        <v>1034.0856666666666</v>
      </c>
      <c r="V45" s="99">
        <f t="shared" si="11"/>
        <v>1034.0856666666666</v>
      </c>
      <c r="W45" s="64">
        <f t="shared" si="12"/>
        <v>74.204483333333329</v>
      </c>
      <c r="X45" s="64">
        <f t="shared" si="13"/>
        <v>74.162266666666667</v>
      </c>
      <c r="Y45" s="99">
        <f t="shared" si="14"/>
        <v>19.634333333333334</v>
      </c>
      <c r="Z45" s="99">
        <f t="shared" si="15"/>
        <v>19.651333333333334</v>
      </c>
      <c r="AA45" s="65"/>
      <c r="AB45" s="65"/>
      <c r="AC45" s="64">
        <f t="shared" si="16"/>
        <v>21.836281816666666</v>
      </c>
      <c r="AD45" s="64">
        <f t="shared" si="17"/>
        <v>21.854995756666668</v>
      </c>
      <c r="AE45" s="65"/>
      <c r="AF45" s="65"/>
      <c r="CD45" s="59">
        <v>2017</v>
      </c>
      <c r="CE45" s="53">
        <f t="shared" si="34"/>
        <v>17.696666666666669</v>
      </c>
      <c r="CF45" s="53">
        <f t="shared" si="35"/>
        <v>74.204483333333329</v>
      </c>
      <c r="CG45" s="59">
        <f t="shared" si="36"/>
        <v>407.45000000000016</v>
      </c>
      <c r="CH45" s="53">
        <f t="shared" si="37"/>
        <v>17.708000000000002</v>
      </c>
      <c r="CI45" s="53">
        <f t="shared" si="41"/>
        <v>74.162266666666667</v>
      </c>
      <c r="CJ45" s="59">
        <f t="shared" si="38"/>
        <v>410.14999999999992</v>
      </c>
    </row>
    <row r="46" spans="1:95" x14ac:dyDescent="0.25">
      <c r="A46" s="63">
        <v>2018</v>
      </c>
      <c r="B46" s="73">
        <f t="shared" si="60"/>
        <v>0.41999999999999987</v>
      </c>
      <c r="C46" s="73">
        <f t="shared" si="60"/>
        <v>0.43200000000000016</v>
      </c>
      <c r="D46" s="73">
        <f t="shared" ref="D46:E46" si="75">(D$7-D$6)/COUNT($A$38:$A$57)+D45</f>
        <v>0.41999999999999987</v>
      </c>
      <c r="E46" s="73">
        <f t="shared" si="75"/>
        <v>0.41999999999999987</v>
      </c>
      <c r="F46" s="73">
        <f t="shared" ref="F46:O46" si="76">(F$7-F$6)/COUNT($A$38:$A$57)+F45</f>
        <v>-0.41999999999999987</v>
      </c>
      <c r="G46" s="73">
        <f t="shared" si="76"/>
        <v>-0.48000000000000004</v>
      </c>
      <c r="H46" s="73">
        <f t="shared" si="76"/>
        <v>0.35399999999999998</v>
      </c>
      <c r="I46" s="73">
        <f t="shared" si="76"/>
        <v>0.372</v>
      </c>
      <c r="J46" s="73">
        <f t="shared" si="76"/>
        <v>0</v>
      </c>
      <c r="K46" s="73">
        <f t="shared" si="76"/>
        <v>0</v>
      </c>
      <c r="L46" s="73">
        <f t="shared" si="76"/>
        <v>0.35606309999999874</v>
      </c>
      <c r="M46" s="73">
        <f t="shared" si="76"/>
        <v>0.37587785999999923</v>
      </c>
      <c r="N46" s="73">
        <f t="shared" si="76"/>
        <v>0</v>
      </c>
      <c r="O46" s="73">
        <f t="shared" si="76"/>
        <v>0</v>
      </c>
      <c r="Q46" s="64">
        <v>410.30000000000018</v>
      </c>
      <c r="R46" s="64">
        <v>413.09999999999991</v>
      </c>
      <c r="S46" s="64">
        <f t="shared" si="8"/>
        <v>17.72</v>
      </c>
      <c r="T46" s="64">
        <f t="shared" si="9"/>
        <v>17.731999999999999</v>
      </c>
      <c r="U46" s="99">
        <f t="shared" si="10"/>
        <v>1034.326</v>
      </c>
      <c r="V46" s="99">
        <f t="shared" si="11"/>
        <v>1034.326</v>
      </c>
      <c r="W46" s="64">
        <f t="shared" si="12"/>
        <v>74.187100000000001</v>
      </c>
      <c r="X46" s="64">
        <f t="shared" si="13"/>
        <v>74.142399999999995</v>
      </c>
      <c r="Y46" s="99">
        <f t="shared" si="14"/>
        <v>19.654</v>
      </c>
      <c r="Z46" s="99">
        <f t="shared" si="15"/>
        <v>19.672000000000001</v>
      </c>
      <c r="AA46" s="65"/>
      <c r="AB46" s="65"/>
      <c r="AC46" s="64">
        <f t="shared" si="16"/>
        <v>21.8560631</v>
      </c>
      <c r="AD46" s="64">
        <f t="shared" si="17"/>
        <v>21.875877859999999</v>
      </c>
      <c r="AE46" s="65"/>
      <c r="AF46" s="65"/>
      <c r="CD46" s="59">
        <v>2018</v>
      </c>
      <c r="CE46" s="53">
        <f t="shared" si="34"/>
        <v>17.72</v>
      </c>
      <c r="CF46" s="53">
        <f t="shared" si="35"/>
        <v>74.187100000000001</v>
      </c>
      <c r="CG46" s="59">
        <f t="shared" si="36"/>
        <v>410.30000000000018</v>
      </c>
      <c r="CH46" s="53">
        <f t="shared" si="37"/>
        <v>17.731999999999999</v>
      </c>
      <c r="CI46" s="53">
        <f t="shared" si="41"/>
        <v>74.142399999999995</v>
      </c>
      <c r="CJ46" s="59">
        <f t="shared" si="38"/>
        <v>413.09999999999991</v>
      </c>
    </row>
    <row r="47" spans="1:95" x14ac:dyDescent="0.25">
      <c r="A47" s="63">
        <v>2019</v>
      </c>
      <c r="B47" s="73">
        <f t="shared" si="60"/>
        <v>0.44333333333333319</v>
      </c>
      <c r="C47" s="73">
        <f t="shared" si="60"/>
        <v>0.45600000000000018</v>
      </c>
      <c r="D47" s="73">
        <f t="shared" ref="D47:E47" si="77">(D$7-D$6)/COUNT($A$38:$A$57)+D46</f>
        <v>0.44333333333333319</v>
      </c>
      <c r="E47" s="73">
        <f t="shared" si="77"/>
        <v>0.44333333333333319</v>
      </c>
      <c r="F47" s="73">
        <f t="shared" ref="F47:O47" si="78">(F$7-F$6)/COUNT($A$38:$A$57)+F46</f>
        <v>-0.44333333333333319</v>
      </c>
      <c r="G47" s="73">
        <f t="shared" si="78"/>
        <v>-0.50666666666666671</v>
      </c>
      <c r="H47" s="73">
        <f t="shared" si="78"/>
        <v>0.37366666666666665</v>
      </c>
      <c r="I47" s="73">
        <f t="shared" si="78"/>
        <v>0.39266666666666666</v>
      </c>
      <c r="J47" s="73">
        <f t="shared" si="78"/>
        <v>0</v>
      </c>
      <c r="K47" s="73">
        <f t="shared" si="78"/>
        <v>0</v>
      </c>
      <c r="L47" s="73">
        <f t="shared" si="78"/>
        <v>0.37584438333333203</v>
      </c>
      <c r="M47" s="73">
        <f t="shared" si="78"/>
        <v>0.39675996333333252</v>
      </c>
      <c r="N47" s="73">
        <f t="shared" si="78"/>
        <v>0</v>
      </c>
      <c r="O47" s="73">
        <f t="shared" si="78"/>
        <v>0</v>
      </c>
      <c r="Q47" s="64">
        <v>413.1500000000002</v>
      </c>
      <c r="R47" s="64">
        <v>416.0499999999999</v>
      </c>
      <c r="S47" s="64">
        <f t="shared" si="8"/>
        <v>17.743333333333332</v>
      </c>
      <c r="T47" s="64">
        <f t="shared" si="9"/>
        <v>17.756</v>
      </c>
      <c r="U47" s="99">
        <f t="shared" si="10"/>
        <v>1034.5663333333334</v>
      </c>
      <c r="V47" s="99">
        <f t="shared" si="11"/>
        <v>1034.5663333333334</v>
      </c>
      <c r="W47" s="64">
        <f t="shared" si="12"/>
        <v>74.169716666666673</v>
      </c>
      <c r="X47" s="64">
        <f t="shared" si="13"/>
        <v>74.122533333333337</v>
      </c>
      <c r="Y47" s="99">
        <f t="shared" si="14"/>
        <v>19.673666666666666</v>
      </c>
      <c r="Z47" s="99">
        <f t="shared" si="15"/>
        <v>19.692666666666668</v>
      </c>
      <c r="AA47" s="65"/>
      <c r="AB47" s="65"/>
      <c r="AC47" s="64">
        <f t="shared" si="16"/>
        <v>21.87584438333333</v>
      </c>
      <c r="AD47" s="64">
        <f t="shared" si="17"/>
        <v>21.896759963333331</v>
      </c>
      <c r="AE47" s="65"/>
      <c r="AF47" s="65"/>
      <c r="CD47" s="59">
        <v>2019</v>
      </c>
      <c r="CE47" s="53">
        <f t="shared" si="34"/>
        <v>17.743333333333332</v>
      </c>
      <c r="CF47" s="53">
        <f t="shared" si="35"/>
        <v>74.169716666666673</v>
      </c>
      <c r="CG47" s="59">
        <f t="shared" si="36"/>
        <v>413.1500000000002</v>
      </c>
      <c r="CH47" s="53">
        <f t="shared" si="37"/>
        <v>17.756</v>
      </c>
      <c r="CI47" s="53">
        <f t="shared" si="41"/>
        <v>74.122533333333337</v>
      </c>
      <c r="CJ47" s="59">
        <f t="shared" si="38"/>
        <v>416.0499999999999</v>
      </c>
    </row>
    <row r="48" spans="1:95" x14ac:dyDescent="0.25">
      <c r="A48" s="63">
        <v>2020</v>
      </c>
      <c r="B48" s="73">
        <f t="shared" si="60"/>
        <v>0.46666666666666651</v>
      </c>
      <c r="C48" s="73">
        <f t="shared" si="60"/>
        <v>0.4800000000000002</v>
      </c>
      <c r="D48" s="73">
        <f t="shared" ref="D48:E48" si="79">(D$7-D$6)/COUNT($A$38:$A$57)+D47</f>
        <v>0.46666666666666651</v>
      </c>
      <c r="E48" s="73">
        <f t="shared" si="79"/>
        <v>0.46666666666666651</v>
      </c>
      <c r="F48" s="73">
        <f t="shared" ref="F48:O48" si="80">(F$7-F$6)/COUNT($A$38:$A$57)+F47</f>
        <v>-0.46666666666666651</v>
      </c>
      <c r="G48" s="73">
        <f t="shared" si="80"/>
        <v>-0.53333333333333344</v>
      </c>
      <c r="H48" s="73">
        <f t="shared" si="80"/>
        <v>0.39333333333333331</v>
      </c>
      <c r="I48" s="73">
        <f t="shared" si="80"/>
        <v>0.41333333333333333</v>
      </c>
      <c r="J48" s="73">
        <f t="shared" si="80"/>
        <v>0</v>
      </c>
      <c r="K48" s="73">
        <f t="shared" si="80"/>
        <v>0</v>
      </c>
      <c r="L48" s="73">
        <f t="shared" si="80"/>
        <v>0.39562566666666532</v>
      </c>
      <c r="M48" s="73">
        <f t="shared" si="80"/>
        <v>0.41764206666666581</v>
      </c>
      <c r="N48" s="73">
        <f t="shared" si="80"/>
        <v>0</v>
      </c>
      <c r="O48" s="73">
        <f t="shared" si="80"/>
        <v>0</v>
      </c>
      <c r="Q48" s="64">
        <v>416</v>
      </c>
      <c r="R48" s="64">
        <v>419</v>
      </c>
      <c r="S48" s="64">
        <f t="shared" si="8"/>
        <v>17.766666666666666</v>
      </c>
      <c r="T48" s="64">
        <f t="shared" si="9"/>
        <v>17.78</v>
      </c>
      <c r="U48" s="99">
        <f t="shared" si="10"/>
        <v>1034.8066666666666</v>
      </c>
      <c r="V48" s="99">
        <f t="shared" si="11"/>
        <v>1034.8066666666666</v>
      </c>
      <c r="W48" s="64">
        <f t="shared" si="12"/>
        <v>74.152333333333331</v>
      </c>
      <c r="X48" s="64">
        <f t="shared" si="13"/>
        <v>74.102666666666664</v>
      </c>
      <c r="Y48" s="99">
        <f t="shared" si="14"/>
        <v>19.693333333333335</v>
      </c>
      <c r="Z48" s="99">
        <f t="shared" si="15"/>
        <v>19.713333333333335</v>
      </c>
      <c r="AA48" s="65"/>
      <c r="AB48" s="65"/>
      <c r="AC48" s="64">
        <f t="shared" si="16"/>
        <v>21.895625666666664</v>
      </c>
      <c r="AD48" s="64">
        <f t="shared" si="17"/>
        <v>21.917642066666666</v>
      </c>
      <c r="AE48" s="65"/>
      <c r="AF48" s="65"/>
      <c r="CD48" s="59">
        <v>2020</v>
      </c>
      <c r="CE48" s="53">
        <f t="shared" si="34"/>
        <v>17.766666666666666</v>
      </c>
      <c r="CF48" s="53">
        <f t="shared" si="35"/>
        <v>74.152333333333331</v>
      </c>
      <c r="CG48" s="59">
        <f t="shared" si="36"/>
        <v>416</v>
      </c>
      <c r="CH48" s="53">
        <f t="shared" si="37"/>
        <v>17.78</v>
      </c>
      <c r="CI48" s="53">
        <f t="shared" si="41"/>
        <v>74.102666666666664</v>
      </c>
      <c r="CJ48" s="59">
        <f t="shared" si="38"/>
        <v>419</v>
      </c>
    </row>
    <row r="49" spans="1:90" x14ac:dyDescent="0.25">
      <c r="A49" s="63">
        <v>2021</v>
      </c>
      <c r="B49" s="73">
        <f t="shared" si="60"/>
        <v>0.48999999999999982</v>
      </c>
      <c r="C49" s="73">
        <f t="shared" si="60"/>
        <v>0.50400000000000023</v>
      </c>
      <c r="D49" s="73">
        <f t="shared" ref="D49:E49" si="81">(D$7-D$6)/COUNT($A$38:$A$57)+D48</f>
        <v>0.48999999999999982</v>
      </c>
      <c r="E49" s="73">
        <f t="shared" si="81"/>
        <v>0.48999999999999982</v>
      </c>
      <c r="F49" s="73">
        <f t="shared" ref="F49:O49" si="82">(F$7-F$6)/COUNT($A$38:$A$57)+F48</f>
        <v>-0.48999999999999982</v>
      </c>
      <c r="G49" s="73">
        <f t="shared" si="82"/>
        <v>-0.56000000000000005</v>
      </c>
      <c r="H49" s="73">
        <f t="shared" si="82"/>
        <v>0.41299999999999998</v>
      </c>
      <c r="I49" s="73">
        <f t="shared" si="82"/>
        <v>0.434</v>
      </c>
      <c r="J49" s="73">
        <f t="shared" si="82"/>
        <v>0</v>
      </c>
      <c r="K49" s="73">
        <f t="shared" si="82"/>
        <v>0</v>
      </c>
      <c r="L49" s="73">
        <f t="shared" si="82"/>
        <v>0.41540694999999861</v>
      </c>
      <c r="M49" s="73">
        <f t="shared" si="82"/>
        <v>0.4385241699999991</v>
      </c>
      <c r="N49" s="73">
        <f t="shared" si="82"/>
        <v>0</v>
      </c>
      <c r="O49" s="73">
        <f t="shared" si="82"/>
        <v>0</v>
      </c>
      <c r="Q49" s="64">
        <v>419.6</v>
      </c>
      <c r="R49" s="64">
        <v>422.15</v>
      </c>
      <c r="S49" s="64">
        <f t="shared" si="8"/>
        <v>17.79</v>
      </c>
      <c r="T49" s="64">
        <f t="shared" si="9"/>
        <v>17.804000000000002</v>
      </c>
      <c r="U49" s="99">
        <f t="shared" si="10"/>
        <v>1035.047</v>
      </c>
      <c r="V49" s="99">
        <f t="shared" si="11"/>
        <v>1035.047</v>
      </c>
      <c r="W49" s="64">
        <f t="shared" si="12"/>
        <v>74.134950000000003</v>
      </c>
      <c r="X49" s="64">
        <f t="shared" si="13"/>
        <v>74.082800000000006</v>
      </c>
      <c r="Y49" s="99">
        <f t="shared" si="14"/>
        <v>19.713000000000001</v>
      </c>
      <c r="Z49" s="99">
        <f t="shared" si="15"/>
        <v>19.734000000000002</v>
      </c>
      <c r="AA49" s="65"/>
      <c r="AB49" s="65"/>
      <c r="AC49" s="64">
        <f t="shared" si="16"/>
        <v>21.915406949999998</v>
      </c>
      <c r="AD49" s="64">
        <f t="shared" si="17"/>
        <v>21.938524170000001</v>
      </c>
      <c r="AE49" s="65"/>
      <c r="AF49" s="65"/>
      <c r="CD49" s="59">
        <v>2021</v>
      </c>
      <c r="CE49" s="53">
        <f t="shared" si="34"/>
        <v>17.79</v>
      </c>
      <c r="CF49" s="53">
        <f t="shared" si="35"/>
        <v>74.134950000000003</v>
      </c>
      <c r="CG49" s="59">
        <f t="shared" si="36"/>
        <v>419.6</v>
      </c>
      <c r="CH49" s="53">
        <f t="shared" si="37"/>
        <v>17.804000000000002</v>
      </c>
      <c r="CI49" s="53">
        <f t="shared" si="41"/>
        <v>74.082800000000006</v>
      </c>
      <c r="CJ49" s="59">
        <f t="shared" si="38"/>
        <v>422.15</v>
      </c>
    </row>
    <row r="50" spans="1:90" x14ac:dyDescent="0.25">
      <c r="A50" s="63">
        <v>2022</v>
      </c>
      <c r="B50" s="73">
        <f t="shared" si="60"/>
        <v>0.5133333333333332</v>
      </c>
      <c r="C50" s="73">
        <f t="shared" si="60"/>
        <v>0.52800000000000025</v>
      </c>
      <c r="D50" s="73">
        <f t="shared" ref="D50:E50" si="83">(D$7-D$6)/COUNT($A$38:$A$57)+D49</f>
        <v>0.5133333333333332</v>
      </c>
      <c r="E50" s="73">
        <f t="shared" si="83"/>
        <v>0.5133333333333332</v>
      </c>
      <c r="F50" s="73">
        <f t="shared" ref="F50:O50" si="84">(F$7-F$6)/COUNT($A$38:$A$57)+F49</f>
        <v>-0.5133333333333332</v>
      </c>
      <c r="G50" s="73">
        <f t="shared" si="84"/>
        <v>-0.58666666666666667</v>
      </c>
      <c r="H50" s="73">
        <f t="shared" si="84"/>
        <v>0.43266666666666664</v>
      </c>
      <c r="I50" s="73">
        <f t="shared" si="84"/>
        <v>0.45466666666666666</v>
      </c>
      <c r="J50" s="73">
        <f t="shared" si="84"/>
        <v>0</v>
      </c>
      <c r="K50" s="73">
        <f t="shared" si="84"/>
        <v>0</v>
      </c>
      <c r="L50" s="73">
        <f t="shared" si="84"/>
        <v>0.4351882333333319</v>
      </c>
      <c r="M50" s="73">
        <f t="shared" si="84"/>
        <v>0.45940627333333239</v>
      </c>
      <c r="N50" s="73">
        <f t="shared" si="84"/>
        <v>0</v>
      </c>
      <c r="O50" s="73">
        <f t="shared" si="84"/>
        <v>0</v>
      </c>
      <c r="Q50" s="64">
        <v>423.20000000000005</v>
      </c>
      <c r="R50" s="64">
        <v>425.29999999999995</v>
      </c>
      <c r="S50" s="64">
        <f t="shared" si="8"/>
        <v>17.813333333333333</v>
      </c>
      <c r="T50" s="64">
        <f t="shared" si="9"/>
        <v>17.827999999999999</v>
      </c>
      <c r="U50" s="99">
        <f t="shared" si="10"/>
        <v>1035.2873333333334</v>
      </c>
      <c r="V50" s="99">
        <f t="shared" si="11"/>
        <v>1035.2873333333334</v>
      </c>
      <c r="W50" s="64">
        <f t="shared" si="12"/>
        <v>74.117566666666661</v>
      </c>
      <c r="X50" s="64">
        <f t="shared" si="13"/>
        <v>74.062933333333334</v>
      </c>
      <c r="Y50" s="99">
        <f t="shared" si="14"/>
        <v>19.732666666666667</v>
      </c>
      <c r="Z50" s="99">
        <f t="shared" si="15"/>
        <v>19.754666666666669</v>
      </c>
      <c r="AA50" s="65"/>
      <c r="AB50" s="65"/>
      <c r="AC50" s="64">
        <f t="shared" si="16"/>
        <v>21.935188233333331</v>
      </c>
      <c r="AD50" s="64">
        <f t="shared" si="17"/>
        <v>21.959406273333332</v>
      </c>
      <c r="AE50" s="65"/>
      <c r="AF50" s="65"/>
      <c r="CD50" s="59">
        <v>2022</v>
      </c>
      <c r="CE50" s="53">
        <f t="shared" si="34"/>
        <v>17.813333333333333</v>
      </c>
      <c r="CF50" s="53">
        <f t="shared" si="35"/>
        <v>74.117566666666661</v>
      </c>
      <c r="CG50" s="59">
        <f t="shared" si="36"/>
        <v>423.20000000000005</v>
      </c>
      <c r="CH50" s="53">
        <f t="shared" si="37"/>
        <v>17.827999999999999</v>
      </c>
      <c r="CI50" s="53">
        <f t="shared" si="41"/>
        <v>74.062933333333334</v>
      </c>
      <c r="CJ50" s="59">
        <f t="shared" si="38"/>
        <v>425.29999999999995</v>
      </c>
    </row>
    <row r="51" spans="1:90" x14ac:dyDescent="0.25">
      <c r="A51" s="63">
        <v>2023</v>
      </c>
      <c r="B51" s="73">
        <f t="shared" si="60"/>
        <v>0.53666666666666651</v>
      </c>
      <c r="C51" s="73">
        <f t="shared" si="60"/>
        <v>0.55200000000000027</v>
      </c>
      <c r="D51" s="73">
        <f t="shared" ref="D51:E51" si="85">(D$7-D$6)/COUNT($A$38:$A$57)+D50</f>
        <v>0.53666666666666651</v>
      </c>
      <c r="E51" s="73">
        <f t="shared" si="85"/>
        <v>0.53666666666666651</v>
      </c>
      <c r="F51" s="73">
        <f t="shared" ref="F51:O51" si="86">(F$7-F$6)/COUNT($A$38:$A$57)+F50</f>
        <v>-0.53666666666666651</v>
      </c>
      <c r="G51" s="73">
        <f t="shared" si="86"/>
        <v>-0.61333333333333329</v>
      </c>
      <c r="H51" s="73">
        <f t="shared" si="86"/>
        <v>0.45233333333333331</v>
      </c>
      <c r="I51" s="73">
        <f t="shared" si="86"/>
        <v>0.47533333333333333</v>
      </c>
      <c r="J51" s="73">
        <f t="shared" si="86"/>
        <v>0</v>
      </c>
      <c r="K51" s="73">
        <f t="shared" si="86"/>
        <v>0</v>
      </c>
      <c r="L51" s="73">
        <f t="shared" si="86"/>
        <v>0.45496951666666519</v>
      </c>
      <c r="M51" s="73">
        <f t="shared" si="86"/>
        <v>0.48028837666666568</v>
      </c>
      <c r="N51" s="73">
        <f t="shared" si="86"/>
        <v>0</v>
      </c>
      <c r="O51" s="73">
        <f t="shared" si="86"/>
        <v>0</v>
      </c>
      <c r="Q51" s="64">
        <v>426.80000000000007</v>
      </c>
      <c r="R51" s="64">
        <v>428.44999999999993</v>
      </c>
      <c r="S51" s="64">
        <f t="shared" si="8"/>
        <v>17.836666666666666</v>
      </c>
      <c r="T51" s="64">
        <f t="shared" si="9"/>
        <v>17.852</v>
      </c>
      <c r="U51" s="99">
        <f t="shared" si="10"/>
        <v>1035.5276666666666</v>
      </c>
      <c r="V51" s="99">
        <f t="shared" si="11"/>
        <v>1035.5276666666666</v>
      </c>
      <c r="W51" s="64">
        <f t="shared" si="12"/>
        <v>74.100183333333334</v>
      </c>
      <c r="X51" s="64">
        <f t="shared" si="13"/>
        <v>74.043066666666661</v>
      </c>
      <c r="Y51" s="99">
        <f t="shared" si="14"/>
        <v>19.752333333333333</v>
      </c>
      <c r="Z51" s="99">
        <f t="shared" si="15"/>
        <v>19.775333333333332</v>
      </c>
      <c r="AA51" s="65"/>
      <c r="AB51" s="65"/>
      <c r="AC51" s="64">
        <f t="shared" si="16"/>
        <v>21.954969516666665</v>
      </c>
      <c r="AD51" s="64">
        <f t="shared" si="17"/>
        <v>21.980288376666664</v>
      </c>
      <c r="AE51" s="65"/>
      <c r="AF51" s="65"/>
      <c r="CD51" s="59">
        <v>2023</v>
      </c>
      <c r="CE51" s="53">
        <f t="shared" si="34"/>
        <v>17.836666666666666</v>
      </c>
      <c r="CF51" s="53">
        <f t="shared" si="35"/>
        <v>74.100183333333334</v>
      </c>
      <c r="CG51" s="59">
        <f t="shared" si="36"/>
        <v>426.80000000000007</v>
      </c>
      <c r="CH51" s="53">
        <f t="shared" si="37"/>
        <v>17.852</v>
      </c>
      <c r="CI51" s="53">
        <f t="shared" si="41"/>
        <v>74.043066666666661</v>
      </c>
      <c r="CJ51" s="59">
        <f t="shared" si="38"/>
        <v>428.44999999999993</v>
      </c>
    </row>
    <row r="52" spans="1:90" x14ac:dyDescent="0.25">
      <c r="A52" s="63">
        <v>2024</v>
      </c>
      <c r="B52" s="73">
        <f t="shared" si="60"/>
        <v>0.55999999999999983</v>
      </c>
      <c r="C52" s="73">
        <f t="shared" si="60"/>
        <v>0.57600000000000029</v>
      </c>
      <c r="D52" s="73">
        <f t="shared" ref="D52:E52" si="87">(D$7-D$6)/COUNT($A$38:$A$57)+D51</f>
        <v>0.55999999999999983</v>
      </c>
      <c r="E52" s="73">
        <f t="shared" si="87"/>
        <v>0.55999999999999983</v>
      </c>
      <c r="F52" s="73">
        <f t="shared" ref="F52:O52" si="88">(F$7-F$6)/COUNT($A$38:$A$57)+F51</f>
        <v>-0.55999999999999983</v>
      </c>
      <c r="G52" s="73">
        <f t="shared" si="88"/>
        <v>-0.6399999999999999</v>
      </c>
      <c r="H52" s="73">
        <f t="shared" si="88"/>
        <v>0.47199999999999998</v>
      </c>
      <c r="I52" s="73">
        <f t="shared" si="88"/>
        <v>0.496</v>
      </c>
      <c r="J52" s="73">
        <f t="shared" si="88"/>
        <v>0</v>
      </c>
      <c r="K52" s="73">
        <f t="shared" si="88"/>
        <v>0</v>
      </c>
      <c r="L52" s="73">
        <f t="shared" si="88"/>
        <v>0.47475079999999847</v>
      </c>
      <c r="M52" s="73">
        <f t="shared" si="88"/>
        <v>0.50117047999999897</v>
      </c>
      <c r="N52" s="73">
        <f t="shared" si="88"/>
        <v>0</v>
      </c>
      <c r="O52" s="73">
        <f t="shared" si="88"/>
        <v>0</v>
      </c>
      <c r="Q52" s="64">
        <v>430.40000000000009</v>
      </c>
      <c r="R52" s="64">
        <v>431.59999999999991</v>
      </c>
      <c r="S52" s="64">
        <f t="shared" si="8"/>
        <v>17.86</v>
      </c>
      <c r="T52" s="64">
        <f t="shared" si="9"/>
        <v>17.876000000000001</v>
      </c>
      <c r="U52" s="99">
        <f t="shared" si="10"/>
        <v>1035.768</v>
      </c>
      <c r="V52" s="99">
        <f t="shared" si="11"/>
        <v>1035.768</v>
      </c>
      <c r="W52" s="64">
        <f t="shared" si="12"/>
        <v>74.082800000000006</v>
      </c>
      <c r="X52" s="64">
        <f t="shared" si="13"/>
        <v>74.023200000000003</v>
      </c>
      <c r="Y52" s="99">
        <f t="shared" si="14"/>
        <v>19.772000000000002</v>
      </c>
      <c r="Z52" s="99">
        <f t="shared" si="15"/>
        <v>19.795999999999999</v>
      </c>
      <c r="AA52" s="65"/>
      <c r="AB52" s="65"/>
      <c r="AC52" s="64">
        <f t="shared" si="16"/>
        <v>21.974750799999999</v>
      </c>
      <c r="AD52" s="64">
        <f t="shared" si="17"/>
        <v>22.001170479999999</v>
      </c>
      <c r="AE52" s="65"/>
      <c r="AF52" s="65"/>
      <c r="AH52" s="60"/>
      <c r="CD52" s="59">
        <v>2024</v>
      </c>
      <c r="CE52" s="53">
        <f t="shared" si="34"/>
        <v>17.86</v>
      </c>
      <c r="CF52" s="53">
        <f t="shared" si="35"/>
        <v>74.082800000000006</v>
      </c>
      <c r="CG52" s="59">
        <f t="shared" si="36"/>
        <v>430.40000000000009</v>
      </c>
      <c r="CH52" s="53">
        <f t="shared" si="37"/>
        <v>17.876000000000001</v>
      </c>
      <c r="CI52" s="53">
        <f t="shared" si="41"/>
        <v>74.023200000000003</v>
      </c>
      <c r="CJ52" s="59">
        <f t="shared" si="38"/>
        <v>431.59999999999991</v>
      </c>
    </row>
    <row r="53" spans="1:90" x14ac:dyDescent="0.25">
      <c r="A53" s="63">
        <v>2025</v>
      </c>
      <c r="B53" s="73">
        <f t="shared" si="60"/>
        <v>0.58333333333333315</v>
      </c>
      <c r="C53" s="73">
        <f t="shared" si="60"/>
        <v>0.60000000000000031</v>
      </c>
      <c r="D53" s="73">
        <f t="shared" ref="D53:E53" si="89">(D$7-D$6)/COUNT($A$38:$A$57)+D52</f>
        <v>0.58333333333333315</v>
      </c>
      <c r="E53" s="73">
        <f t="shared" si="89"/>
        <v>0.58333333333333315</v>
      </c>
      <c r="F53" s="73">
        <f t="shared" ref="F53:O53" si="90">(F$7-F$6)/COUNT($A$38:$A$57)+F52</f>
        <v>-0.58333333333333315</v>
      </c>
      <c r="G53" s="73">
        <f t="shared" si="90"/>
        <v>-0.66666666666666652</v>
      </c>
      <c r="H53" s="73">
        <f t="shared" si="90"/>
        <v>0.49166666666666664</v>
      </c>
      <c r="I53" s="73">
        <f t="shared" si="90"/>
        <v>0.51666666666666661</v>
      </c>
      <c r="J53" s="73">
        <f t="shared" si="90"/>
        <v>0</v>
      </c>
      <c r="K53" s="73">
        <f t="shared" si="90"/>
        <v>0</v>
      </c>
      <c r="L53" s="73">
        <f t="shared" si="90"/>
        <v>0.49453208333333176</v>
      </c>
      <c r="M53" s="73">
        <f t="shared" si="90"/>
        <v>0.52205258333333227</v>
      </c>
      <c r="N53" s="73">
        <f t="shared" si="90"/>
        <v>0</v>
      </c>
      <c r="O53" s="73">
        <f t="shared" si="90"/>
        <v>0</v>
      </c>
      <c r="Q53" s="64">
        <v>434.00000000000011</v>
      </c>
      <c r="R53" s="64">
        <v>434.74999999999989</v>
      </c>
      <c r="S53" s="64">
        <f t="shared" si="8"/>
        <v>17.883333333333333</v>
      </c>
      <c r="T53" s="64">
        <f t="shared" si="9"/>
        <v>17.900000000000002</v>
      </c>
      <c r="U53" s="99">
        <f t="shared" si="10"/>
        <v>1036.0083333333334</v>
      </c>
      <c r="V53" s="99">
        <f t="shared" si="11"/>
        <v>1036.0083333333334</v>
      </c>
      <c r="W53" s="64">
        <f t="shared" si="12"/>
        <v>74.065416666666664</v>
      </c>
      <c r="X53" s="64">
        <f t="shared" si="13"/>
        <v>74.00333333333333</v>
      </c>
      <c r="Y53" s="99">
        <f t="shared" si="14"/>
        <v>19.791666666666668</v>
      </c>
      <c r="Z53" s="99">
        <f t="shared" si="15"/>
        <v>19.816666666666666</v>
      </c>
      <c r="AA53" s="65"/>
      <c r="AB53" s="65"/>
      <c r="AC53" s="64">
        <f t="shared" si="16"/>
        <v>21.994532083333333</v>
      </c>
      <c r="AD53" s="64">
        <f t="shared" si="17"/>
        <v>22.022052583333334</v>
      </c>
      <c r="AE53" s="65"/>
      <c r="AF53" s="65"/>
      <c r="AH53" s="60"/>
      <c r="CD53" s="59">
        <v>2025</v>
      </c>
      <c r="CE53" s="53">
        <f t="shared" si="34"/>
        <v>17.883333333333333</v>
      </c>
      <c r="CF53" s="53">
        <f t="shared" si="35"/>
        <v>74.065416666666664</v>
      </c>
      <c r="CG53" s="59">
        <f t="shared" si="36"/>
        <v>434.00000000000011</v>
      </c>
      <c r="CH53" s="53">
        <f t="shared" si="37"/>
        <v>17.900000000000002</v>
      </c>
      <c r="CI53" s="53">
        <f t="shared" si="41"/>
        <v>74.00333333333333</v>
      </c>
      <c r="CJ53" s="59">
        <f t="shared" si="38"/>
        <v>434.74999999999989</v>
      </c>
    </row>
    <row r="54" spans="1:90" x14ac:dyDescent="0.25">
      <c r="A54" s="63">
        <v>2026</v>
      </c>
      <c r="B54" s="73">
        <f t="shared" si="60"/>
        <v>0.60666666666666647</v>
      </c>
      <c r="C54" s="73">
        <f t="shared" si="60"/>
        <v>0.62400000000000033</v>
      </c>
      <c r="D54" s="73">
        <f t="shared" ref="D54:E54" si="91">(D$7-D$6)/COUNT($A$38:$A$57)+D53</f>
        <v>0.60666666666666647</v>
      </c>
      <c r="E54" s="73">
        <f t="shared" si="91"/>
        <v>0.60666666666666647</v>
      </c>
      <c r="F54" s="73">
        <f t="shared" ref="F54:O54" si="92">(F$7-F$6)/COUNT($A$38:$A$57)+F53</f>
        <v>-0.60666666666666647</v>
      </c>
      <c r="G54" s="73">
        <f t="shared" si="92"/>
        <v>-0.69333333333333313</v>
      </c>
      <c r="H54" s="73">
        <f t="shared" si="92"/>
        <v>0.51133333333333331</v>
      </c>
      <c r="I54" s="73">
        <f t="shared" si="92"/>
        <v>0.53733333333333322</v>
      </c>
      <c r="J54" s="73">
        <f t="shared" si="92"/>
        <v>0</v>
      </c>
      <c r="K54" s="73">
        <f t="shared" si="92"/>
        <v>0</v>
      </c>
      <c r="L54" s="73">
        <f t="shared" si="92"/>
        <v>0.51431336666666505</v>
      </c>
      <c r="M54" s="73">
        <f t="shared" si="92"/>
        <v>0.54293468666666556</v>
      </c>
      <c r="N54" s="73">
        <f t="shared" si="92"/>
        <v>0</v>
      </c>
      <c r="O54" s="73">
        <f t="shared" si="92"/>
        <v>0</v>
      </c>
      <c r="Q54" s="64">
        <v>437.60000000000014</v>
      </c>
      <c r="R54" s="64">
        <v>437.89999999999986</v>
      </c>
      <c r="S54" s="64">
        <f t="shared" si="8"/>
        <v>17.906666666666666</v>
      </c>
      <c r="T54" s="64">
        <f t="shared" si="9"/>
        <v>17.923999999999999</v>
      </c>
      <c r="U54" s="99">
        <f t="shared" si="10"/>
        <v>1036.2486666666666</v>
      </c>
      <c r="V54" s="99">
        <f t="shared" si="11"/>
        <v>1036.2486666666666</v>
      </c>
      <c r="W54" s="64">
        <f t="shared" si="12"/>
        <v>74.048033333333336</v>
      </c>
      <c r="X54" s="64">
        <f t="shared" si="13"/>
        <v>73.983466666666672</v>
      </c>
      <c r="Y54" s="99">
        <f t="shared" si="14"/>
        <v>19.811333333333334</v>
      </c>
      <c r="Z54" s="99">
        <f t="shared" si="15"/>
        <v>19.837333333333333</v>
      </c>
      <c r="AA54" s="65"/>
      <c r="AB54" s="65"/>
      <c r="AC54" s="64">
        <f t="shared" si="16"/>
        <v>22.014313366666666</v>
      </c>
      <c r="AD54" s="64">
        <f t="shared" si="17"/>
        <v>22.042934686666666</v>
      </c>
      <c r="AE54" s="65"/>
      <c r="AF54" s="65"/>
      <c r="AH54" s="60"/>
      <c r="CD54" s="59">
        <v>2026</v>
      </c>
      <c r="CE54" s="53">
        <f t="shared" si="34"/>
        <v>17.906666666666666</v>
      </c>
      <c r="CF54" s="53">
        <f t="shared" si="35"/>
        <v>74.048033333333336</v>
      </c>
      <c r="CG54" s="59">
        <f t="shared" si="36"/>
        <v>437.60000000000014</v>
      </c>
      <c r="CH54" s="53">
        <f t="shared" si="37"/>
        <v>17.923999999999999</v>
      </c>
      <c r="CI54" s="53">
        <f t="shared" si="41"/>
        <v>73.983466666666672</v>
      </c>
      <c r="CJ54" s="59">
        <f t="shared" si="38"/>
        <v>437.89999999999986</v>
      </c>
    </row>
    <row r="55" spans="1:90" x14ac:dyDescent="0.25">
      <c r="A55" s="63">
        <v>2027</v>
      </c>
      <c r="B55" s="73">
        <f t="shared" ref="B55:C57" si="93">(B$7-B$6)/COUNT($A$38:$A$57)+B54</f>
        <v>0.62999999999999978</v>
      </c>
      <c r="C55" s="73">
        <f t="shared" si="93"/>
        <v>0.64800000000000035</v>
      </c>
      <c r="D55" s="73">
        <f t="shared" ref="D55:E55" si="94">(D$7-D$6)/COUNT($A$38:$A$57)+D54</f>
        <v>0.62999999999999978</v>
      </c>
      <c r="E55" s="73">
        <f t="shared" si="94"/>
        <v>0.62999999999999978</v>
      </c>
      <c r="F55" s="73">
        <f t="shared" ref="F55:O55" si="95">(F$7-F$6)/COUNT($A$38:$A$57)+F54</f>
        <v>-0.62999999999999978</v>
      </c>
      <c r="G55" s="73">
        <f t="shared" si="95"/>
        <v>-0.71999999999999975</v>
      </c>
      <c r="H55" s="73">
        <f t="shared" si="95"/>
        <v>0.53099999999999992</v>
      </c>
      <c r="I55" s="73">
        <f t="shared" si="95"/>
        <v>0.55799999999999983</v>
      </c>
      <c r="J55" s="73">
        <f t="shared" si="95"/>
        <v>0</v>
      </c>
      <c r="K55" s="73">
        <f t="shared" si="95"/>
        <v>0</v>
      </c>
      <c r="L55" s="73">
        <f t="shared" si="95"/>
        <v>0.53409464999999834</v>
      </c>
      <c r="M55" s="73">
        <f t="shared" si="95"/>
        <v>0.56381678999999885</v>
      </c>
      <c r="N55" s="73">
        <f t="shared" si="95"/>
        <v>0</v>
      </c>
      <c r="O55" s="73">
        <f t="shared" si="95"/>
        <v>0</v>
      </c>
      <c r="Q55" s="64">
        <v>441.20000000000016</v>
      </c>
      <c r="R55" s="64">
        <v>441.04999999999984</v>
      </c>
      <c r="S55" s="64">
        <f t="shared" si="8"/>
        <v>17.93</v>
      </c>
      <c r="T55" s="64">
        <f t="shared" si="9"/>
        <v>17.948</v>
      </c>
      <c r="U55" s="99">
        <f t="shared" si="10"/>
        <v>1036.489</v>
      </c>
      <c r="V55" s="99">
        <f t="shared" si="11"/>
        <v>1036.489</v>
      </c>
      <c r="W55" s="64">
        <f t="shared" si="12"/>
        <v>74.030649999999994</v>
      </c>
      <c r="X55" s="64">
        <f t="shared" si="13"/>
        <v>73.9636</v>
      </c>
      <c r="Y55" s="99">
        <f t="shared" si="14"/>
        <v>19.831</v>
      </c>
      <c r="Z55" s="99">
        <f t="shared" si="15"/>
        <v>19.858000000000001</v>
      </c>
      <c r="AA55" s="65"/>
      <c r="AB55" s="65"/>
      <c r="AC55" s="64">
        <f t="shared" si="16"/>
        <v>22.03409465</v>
      </c>
      <c r="AD55" s="64">
        <f t="shared" si="17"/>
        <v>22.063816789999997</v>
      </c>
      <c r="AE55" s="65"/>
      <c r="AF55" s="65"/>
      <c r="AH55" s="60"/>
      <c r="CD55" s="59">
        <v>2027</v>
      </c>
      <c r="CE55" s="53">
        <f t="shared" si="34"/>
        <v>17.93</v>
      </c>
      <c r="CF55" s="53">
        <f t="shared" si="35"/>
        <v>74.030649999999994</v>
      </c>
      <c r="CG55" s="59">
        <f t="shared" si="36"/>
        <v>441.20000000000016</v>
      </c>
      <c r="CH55" s="53">
        <f t="shared" si="37"/>
        <v>17.948</v>
      </c>
      <c r="CI55" s="53">
        <f t="shared" si="41"/>
        <v>73.9636</v>
      </c>
      <c r="CJ55" s="59">
        <f t="shared" si="38"/>
        <v>441.04999999999984</v>
      </c>
    </row>
    <row r="56" spans="1:90" x14ac:dyDescent="0.25">
      <c r="A56" s="63">
        <v>2028</v>
      </c>
      <c r="B56" s="73">
        <f t="shared" si="93"/>
        <v>0.6533333333333331</v>
      </c>
      <c r="C56" s="73">
        <f t="shared" si="93"/>
        <v>0.67200000000000037</v>
      </c>
      <c r="D56" s="73">
        <f t="shared" ref="D56:E56" si="96">(D$7-D$6)/COUNT($A$38:$A$57)+D55</f>
        <v>0.6533333333333331</v>
      </c>
      <c r="E56" s="73">
        <f t="shared" si="96"/>
        <v>0.6533333333333331</v>
      </c>
      <c r="F56" s="73">
        <f t="shared" ref="F56:O56" si="97">(F$7-F$6)/COUNT($A$38:$A$57)+F55</f>
        <v>-0.6533333333333331</v>
      </c>
      <c r="G56" s="73">
        <f t="shared" si="97"/>
        <v>-0.74666666666666637</v>
      </c>
      <c r="H56" s="73">
        <f t="shared" si="97"/>
        <v>0.55066666666666664</v>
      </c>
      <c r="I56" s="73">
        <f t="shared" si="97"/>
        <v>0.57866666666666644</v>
      </c>
      <c r="J56" s="73">
        <f t="shared" si="97"/>
        <v>0</v>
      </c>
      <c r="K56" s="73">
        <f t="shared" si="97"/>
        <v>0</v>
      </c>
      <c r="L56" s="73">
        <f t="shared" si="97"/>
        <v>0.55387593333333163</v>
      </c>
      <c r="M56" s="73">
        <f t="shared" si="97"/>
        <v>0.58469889333333214</v>
      </c>
      <c r="N56" s="73">
        <f t="shared" si="97"/>
        <v>0</v>
      </c>
      <c r="O56" s="73">
        <f t="shared" si="97"/>
        <v>0</v>
      </c>
      <c r="Q56" s="64">
        <v>444.80000000000018</v>
      </c>
      <c r="R56" s="64">
        <v>444.19999999999982</v>
      </c>
      <c r="S56" s="64">
        <f t="shared" si="8"/>
        <v>17.953333333333333</v>
      </c>
      <c r="T56" s="64">
        <f t="shared" si="9"/>
        <v>17.972000000000001</v>
      </c>
      <c r="U56" s="99">
        <f t="shared" si="10"/>
        <v>1036.7293333333334</v>
      </c>
      <c r="V56" s="99">
        <f t="shared" si="11"/>
        <v>1036.7293333333334</v>
      </c>
      <c r="W56" s="64">
        <f t="shared" si="12"/>
        <v>74.013266666666667</v>
      </c>
      <c r="X56" s="64">
        <f t="shared" si="13"/>
        <v>73.943733333333327</v>
      </c>
      <c r="Y56" s="99">
        <f t="shared" si="14"/>
        <v>19.850666666666669</v>
      </c>
      <c r="Z56" s="99">
        <f t="shared" si="15"/>
        <v>19.878666666666668</v>
      </c>
      <c r="AA56" s="65"/>
      <c r="AB56" s="65"/>
      <c r="AC56" s="64">
        <f t="shared" si="16"/>
        <v>22.05387593333333</v>
      </c>
      <c r="AD56" s="64">
        <f t="shared" si="17"/>
        <v>22.084698893333332</v>
      </c>
      <c r="AE56" s="65"/>
      <c r="AF56" s="65"/>
      <c r="AH56" s="60"/>
      <c r="BG56" s="70"/>
      <c r="BO56" s="70"/>
      <c r="BW56" s="70"/>
      <c r="CD56" s="59">
        <v>2028</v>
      </c>
      <c r="CE56" s="53">
        <f t="shared" si="34"/>
        <v>17.953333333333333</v>
      </c>
      <c r="CF56" s="53">
        <f t="shared" si="35"/>
        <v>74.013266666666667</v>
      </c>
      <c r="CG56" s="59">
        <f t="shared" si="36"/>
        <v>444.80000000000018</v>
      </c>
      <c r="CH56" s="53">
        <f t="shared" si="37"/>
        <v>17.972000000000001</v>
      </c>
      <c r="CI56" s="53">
        <f t="shared" si="41"/>
        <v>73.943733333333327</v>
      </c>
      <c r="CJ56" s="59">
        <f t="shared" si="38"/>
        <v>444.19999999999982</v>
      </c>
      <c r="CL56" s="70"/>
    </row>
    <row r="57" spans="1:90" x14ac:dyDescent="0.25">
      <c r="A57" s="63">
        <v>2029</v>
      </c>
      <c r="B57" s="73">
        <f t="shared" si="93"/>
        <v>0.67666666666666642</v>
      </c>
      <c r="C57" s="73">
        <f t="shared" si="93"/>
        <v>0.6960000000000004</v>
      </c>
      <c r="D57" s="73">
        <f t="shared" ref="D57:E57" si="98">(D$7-D$6)/COUNT($A$38:$A$57)+D56</f>
        <v>0.67666666666666642</v>
      </c>
      <c r="E57" s="73">
        <f t="shared" si="98"/>
        <v>0.67666666666666642</v>
      </c>
      <c r="F57" s="73">
        <f t="shared" ref="F57:O57" si="99">(F$7-F$6)/COUNT($A$38:$A$57)+F56</f>
        <v>-0.67666666666666642</v>
      </c>
      <c r="G57" s="73">
        <f t="shared" si="99"/>
        <v>-0.77333333333333298</v>
      </c>
      <c r="H57" s="73">
        <f t="shared" si="99"/>
        <v>0.57033333333333336</v>
      </c>
      <c r="I57" s="73">
        <f t="shared" si="99"/>
        <v>0.59933333333333305</v>
      </c>
      <c r="J57" s="73">
        <f t="shared" si="99"/>
        <v>0</v>
      </c>
      <c r="K57" s="73">
        <f t="shared" si="99"/>
        <v>0</v>
      </c>
      <c r="L57" s="73">
        <f t="shared" si="99"/>
        <v>0.57365721666666492</v>
      </c>
      <c r="M57" s="73">
        <f t="shared" si="99"/>
        <v>0.60558099666666543</v>
      </c>
      <c r="N57" s="73">
        <f t="shared" si="99"/>
        <v>0</v>
      </c>
      <c r="O57" s="73">
        <f t="shared" si="99"/>
        <v>0</v>
      </c>
      <c r="Q57" s="64">
        <v>448.4000000000002</v>
      </c>
      <c r="R57" s="64">
        <v>447.3499999999998</v>
      </c>
      <c r="S57" s="64">
        <f t="shared" si="8"/>
        <v>17.976666666666667</v>
      </c>
      <c r="T57" s="64">
        <f t="shared" si="9"/>
        <v>17.996000000000002</v>
      </c>
      <c r="U57" s="99">
        <f t="shared" si="10"/>
        <v>1036.9696666666666</v>
      </c>
      <c r="V57" s="99">
        <f t="shared" si="11"/>
        <v>1036.9696666666666</v>
      </c>
      <c r="W57" s="64">
        <f t="shared" si="12"/>
        <v>73.995883333333339</v>
      </c>
      <c r="X57" s="64">
        <f t="shared" si="13"/>
        <v>73.923866666666669</v>
      </c>
      <c r="Y57" s="99">
        <f t="shared" si="14"/>
        <v>19.870333333333335</v>
      </c>
      <c r="Z57" s="99">
        <f t="shared" si="15"/>
        <v>19.899333333333335</v>
      </c>
      <c r="AA57" s="65"/>
      <c r="AB57" s="65"/>
      <c r="AC57" s="64">
        <f t="shared" si="16"/>
        <v>22.073657216666664</v>
      </c>
      <c r="AD57" s="64">
        <f t="shared" si="17"/>
        <v>22.105580996666667</v>
      </c>
      <c r="AE57" s="65"/>
      <c r="AF57" s="65"/>
      <c r="AH57" s="60"/>
      <c r="CD57" s="59">
        <v>2029</v>
      </c>
      <c r="CE57" s="53">
        <f t="shared" si="34"/>
        <v>17.976666666666667</v>
      </c>
      <c r="CF57" s="53">
        <f t="shared" si="35"/>
        <v>73.995883333333339</v>
      </c>
      <c r="CG57" s="59">
        <f t="shared" si="36"/>
        <v>448.4000000000002</v>
      </c>
      <c r="CH57" s="53">
        <f t="shared" si="37"/>
        <v>17.996000000000002</v>
      </c>
      <c r="CI57" s="53">
        <f t="shared" si="41"/>
        <v>73.923866666666669</v>
      </c>
      <c r="CJ57" s="59">
        <f t="shared" si="38"/>
        <v>447.3499999999998</v>
      </c>
    </row>
    <row r="58" spans="1:90" x14ac:dyDescent="0.25">
      <c r="A58" s="63">
        <v>2030</v>
      </c>
      <c r="B58" s="73">
        <f t="shared" ref="B58:O58" si="100">B$7</f>
        <v>0.7</v>
      </c>
      <c r="C58" s="73">
        <f t="shared" si="100"/>
        <v>0.72</v>
      </c>
      <c r="D58" s="73">
        <f t="shared" si="100"/>
        <v>0.7</v>
      </c>
      <c r="E58" s="73">
        <f t="shared" si="100"/>
        <v>0.7</v>
      </c>
      <c r="F58" s="73">
        <f t="shared" si="100"/>
        <v>-0.7</v>
      </c>
      <c r="G58" s="73">
        <f t="shared" si="100"/>
        <v>-0.8</v>
      </c>
      <c r="H58" s="73">
        <f t="shared" si="100"/>
        <v>0.59</v>
      </c>
      <c r="I58" s="73">
        <f t="shared" si="100"/>
        <v>0.62</v>
      </c>
      <c r="J58" s="73">
        <f t="shared" si="100"/>
        <v>0</v>
      </c>
      <c r="K58" s="73">
        <f t="shared" si="100"/>
        <v>0</v>
      </c>
      <c r="L58" s="73">
        <f t="shared" si="100"/>
        <v>0.59343849999999776</v>
      </c>
      <c r="M58" s="73">
        <f t="shared" si="100"/>
        <v>0.62646309999999872</v>
      </c>
      <c r="N58" s="73">
        <f t="shared" si="100"/>
        <v>0</v>
      </c>
      <c r="O58" s="73">
        <f t="shared" si="100"/>
        <v>0</v>
      </c>
      <c r="Q58" s="64">
        <v>452</v>
      </c>
      <c r="R58" s="64">
        <v>450.5</v>
      </c>
      <c r="S58" s="64">
        <f t="shared" si="8"/>
        <v>18</v>
      </c>
      <c r="T58" s="64">
        <f t="shared" si="9"/>
        <v>18.02</v>
      </c>
      <c r="U58" s="99">
        <f t="shared" si="10"/>
        <v>1037.21</v>
      </c>
      <c r="V58" s="99">
        <f t="shared" si="11"/>
        <v>1037.21</v>
      </c>
      <c r="W58" s="64">
        <f t="shared" si="12"/>
        <v>73.978499999999997</v>
      </c>
      <c r="X58" s="64">
        <f t="shared" si="13"/>
        <v>73.903999999999996</v>
      </c>
      <c r="Y58" s="99">
        <f t="shared" si="14"/>
        <v>19.89</v>
      </c>
      <c r="Z58" s="99">
        <f t="shared" si="15"/>
        <v>19.920000000000002</v>
      </c>
      <c r="AA58" s="65"/>
      <c r="AB58" s="65"/>
      <c r="AC58" s="64">
        <f t="shared" si="16"/>
        <v>22.093438499999998</v>
      </c>
      <c r="AD58" s="64">
        <f t="shared" si="17"/>
        <v>22.126463099999999</v>
      </c>
      <c r="AE58" s="65"/>
      <c r="AF58" s="65"/>
      <c r="AH58" s="60"/>
      <c r="CD58" s="59">
        <v>2030</v>
      </c>
      <c r="CE58" s="53">
        <f t="shared" si="34"/>
        <v>18</v>
      </c>
      <c r="CF58" s="53">
        <f t="shared" si="35"/>
        <v>73.978499999999997</v>
      </c>
      <c r="CG58" s="59">
        <f t="shared" si="36"/>
        <v>452</v>
      </c>
      <c r="CH58" s="53">
        <f t="shared" si="37"/>
        <v>18.02</v>
      </c>
      <c r="CI58" s="53">
        <f t="shared" si="41"/>
        <v>73.903999999999996</v>
      </c>
      <c r="CJ58" s="59">
        <f t="shared" si="38"/>
        <v>450.5</v>
      </c>
    </row>
    <row r="59" spans="1:90" x14ac:dyDescent="0.25">
      <c r="A59" s="63">
        <v>2031</v>
      </c>
      <c r="B59" s="73">
        <f t="shared" ref="B59:O74" si="101">(B$8-B$7)/COUNT($A$58:$A$77)+B58</f>
        <v>0.75</v>
      </c>
      <c r="C59" s="73">
        <f t="shared" si="101"/>
        <v>0.754</v>
      </c>
      <c r="D59" s="73">
        <f t="shared" ref="D59:E59" si="102">(D$8-D$7)/COUNT($A$58:$A$77)+D58</f>
        <v>0.75</v>
      </c>
      <c r="E59" s="73">
        <f t="shared" si="102"/>
        <v>0.73499999999999999</v>
      </c>
      <c r="F59" s="73">
        <f t="shared" si="101"/>
        <v>-0.755</v>
      </c>
      <c r="G59" s="73">
        <f t="shared" si="101"/>
        <v>-0.82850000000000001</v>
      </c>
      <c r="H59" s="73">
        <f t="shared" ref="H59:I59" si="103">(H$8-H$7)/COUNT($A$58:$A$77)+H58</f>
        <v>0.622</v>
      </c>
      <c r="I59" s="73">
        <f t="shared" si="103"/>
        <v>0.64149999999999996</v>
      </c>
      <c r="J59" s="73">
        <f t="shared" ref="J59:K59" si="104">(J$8-J$7)/COUNT($A$58:$A$77)+J58</f>
        <v>0</v>
      </c>
      <c r="K59" s="73">
        <f t="shared" si="104"/>
        <v>0</v>
      </c>
      <c r="L59" s="73">
        <f t="shared" si="101"/>
        <v>0.6254036799999978</v>
      </c>
      <c r="M59" s="73">
        <f t="shared" si="101"/>
        <v>0.64784288499999865</v>
      </c>
      <c r="N59" s="73">
        <f t="shared" si="101"/>
        <v>0</v>
      </c>
      <c r="O59" s="73">
        <f t="shared" si="101"/>
        <v>0</v>
      </c>
      <c r="Q59" s="64">
        <v>456.75</v>
      </c>
      <c r="R59" s="64">
        <v>454.15</v>
      </c>
      <c r="S59" s="64">
        <f t="shared" si="8"/>
        <v>18.05</v>
      </c>
      <c r="T59" s="64">
        <f t="shared" si="9"/>
        <v>18.054000000000002</v>
      </c>
      <c r="U59" s="99">
        <f t="shared" si="10"/>
        <v>1037.7249999999999</v>
      </c>
      <c r="V59" s="99">
        <f t="shared" si="11"/>
        <v>1037.5705</v>
      </c>
      <c r="W59" s="64">
        <f t="shared" si="12"/>
        <v>73.937524999999994</v>
      </c>
      <c r="X59" s="64">
        <f t="shared" si="13"/>
        <v>73.8827675</v>
      </c>
      <c r="Y59" s="99">
        <f t="shared" si="14"/>
        <v>19.922000000000001</v>
      </c>
      <c r="Z59" s="99">
        <f t="shared" si="15"/>
        <v>19.941500000000001</v>
      </c>
      <c r="AA59" s="65"/>
      <c r="AB59" s="65"/>
      <c r="AC59" s="64">
        <f t="shared" si="16"/>
        <v>22.125403679999998</v>
      </c>
      <c r="AD59" s="64">
        <f t="shared" si="17"/>
        <v>22.147842884999999</v>
      </c>
      <c r="AE59" s="65"/>
      <c r="AF59" s="65"/>
      <c r="AH59" s="60"/>
      <c r="CD59" s="59">
        <v>2031</v>
      </c>
      <c r="CE59" s="53">
        <f t="shared" si="34"/>
        <v>18.05</v>
      </c>
      <c r="CF59" s="53">
        <f t="shared" si="35"/>
        <v>73.937524999999994</v>
      </c>
      <c r="CG59" s="59">
        <f t="shared" si="36"/>
        <v>456.75</v>
      </c>
      <c r="CH59" s="53">
        <f t="shared" si="37"/>
        <v>18.054000000000002</v>
      </c>
      <c r="CI59" s="53">
        <f t="shared" si="41"/>
        <v>73.8827675</v>
      </c>
      <c r="CJ59" s="59">
        <f t="shared" si="38"/>
        <v>454.15</v>
      </c>
    </row>
    <row r="60" spans="1:90" x14ac:dyDescent="0.25">
      <c r="A60" s="63">
        <v>2032</v>
      </c>
      <c r="B60" s="73">
        <f t="shared" si="101"/>
        <v>0.8</v>
      </c>
      <c r="C60" s="73">
        <f t="shared" si="101"/>
        <v>0.78800000000000003</v>
      </c>
      <c r="D60" s="73">
        <f t="shared" ref="D60:E60" si="105">(D$8-D$7)/COUNT($A$58:$A$77)+D59</f>
        <v>0.8</v>
      </c>
      <c r="E60" s="73">
        <f t="shared" si="105"/>
        <v>0.77</v>
      </c>
      <c r="F60" s="73">
        <f t="shared" si="101"/>
        <v>-0.81</v>
      </c>
      <c r="G60" s="73">
        <f t="shared" si="101"/>
        <v>-0.85699999999999998</v>
      </c>
      <c r="H60" s="73">
        <f t="shared" ref="H60:I60" si="106">(H$8-H$7)/COUNT($A$58:$A$77)+H59</f>
        <v>0.65400000000000003</v>
      </c>
      <c r="I60" s="73">
        <f t="shared" si="106"/>
        <v>0.66299999999999992</v>
      </c>
      <c r="J60" s="73">
        <f t="shared" ref="J60:K60" si="107">(J$8-J$7)/COUNT($A$58:$A$77)+J59</f>
        <v>0</v>
      </c>
      <c r="K60" s="73">
        <f t="shared" si="107"/>
        <v>0</v>
      </c>
      <c r="L60" s="73">
        <f t="shared" si="101"/>
        <v>0.65736885999999783</v>
      </c>
      <c r="M60" s="73">
        <f t="shared" si="101"/>
        <v>0.66922266999999858</v>
      </c>
      <c r="N60" s="73">
        <f t="shared" si="101"/>
        <v>0</v>
      </c>
      <c r="O60" s="73">
        <f t="shared" si="101"/>
        <v>0</v>
      </c>
      <c r="Q60" s="64">
        <v>461.5</v>
      </c>
      <c r="R60" s="64">
        <v>457.79999999999995</v>
      </c>
      <c r="S60" s="64">
        <f t="shared" si="8"/>
        <v>18.100000000000001</v>
      </c>
      <c r="T60" s="64">
        <f t="shared" si="9"/>
        <v>18.088000000000001</v>
      </c>
      <c r="U60" s="99">
        <f t="shared" si="10"/>
        <v>1038.24</v>
      </c>
      <c r="V60" s="99">
        <f t="shared" si="11"/>
        <v>1037.931</v>
      </c>
      <c r="W60" s="64">
        <f t="shared" si="12"/>
        <v>73.896550000000005</v>
      </c>
      <c r="X60" s="64">
        <f t="shared" si="13"/>
        <v>73.861535000000003</v>
      </c>
      <c r="Y60" s="99">
        <f t="shared" si="14"/>
        <v>19.954000000000001</v>
      </c>
      <c r="Z60" s="99">
        <f t="shared" si="15"/>
        <v>19.963000000000001</v>
      </c>
      <c r="AA60" s="65"/>
      <c r="AB60" s="65"/>
      <c r="AC60" s="64">
        <f t="shared" si="16"/>
        <v>22.157368859999998</v>
      </c>
      <c r="AD60" s="64">
        <f t="shared" si="17"/>
        <v>22.16922267</v>
      </c>
      <c r="AE60" s="65"/>
      <c r="AF60" s="65"/>
      <c r="AH60" s="60"/>
      <c r="CD60" s="59">
        <v>2032</v>
      </c>
      <c r="CE60" s="53">
        <f t="shared" ref="CE60:CE91" si="108">S60</f>
        <v>18.100000000000001</v>
      </c>
      <c r="CF60" s="53">
        <f t="shared" si="35"/>
        <v>73.896550000000005</v>
      </c>
      <c r="CG60" s="59">
        <f t="shared" ref="CG60:CG91" si="109">Q60</f>
        <v>461.5</v>
      </c>
      <c r="CH60" s="53">
        <f t="shared" ref="CH60:CH91" si="110">T60</f>
        <v>18.088000000000001</v>
      </c>
      <c r="CI60" s="53">
        <f t="shared" si="41"/>
        <v>73.861535000000003</v>
      </c>
      <c r="CJ60" s="59">
        <f t="shared" ref="CJ60:CJ91" si="111">R60</f>
        <v>457.79999999999995</v>
      </c>
    </row>
    <row r="61" spans="1:90" x14ac:dyDescent="0.25">
      <c r="A61" s="63">
        <v>2033</v>
      </c>
      <c r="B61" s="73">
        <f t="shared" si="101"/>
        <v>0.85000000000000009</v>
      </c>
      <c r="C61" s="73">
        <f t="shared" si="101"/>
        <v>0.82200000000000006</v>
      </c>
      <c r="D61" s="73">
        <f t="shared" ref="D61:E61" si="112">(D$8-D$7)/COUNT($A$58:$A$77)+D60</f>
        <v>0.85000000000000009</v>
      </c>
      <c r="E61" s="73">
        <f t="shared" si="112"/>
        <v>0.80500000000000005</v>
      </c>
      <c r="F61" s="73">
        <f t="shared" si="101"/>
        <v>-0.8650000000000001</v>
      </c>
      <c r="G61" s="73">
        <f t="shared" si="101"/>
        <v>-0.88549999999999995</v>
      </c>
      <c r="H61" s="73">
        <f t="shared" ref="H61:I61" si="113">(H$8-H$7)/COUNT($A$58:$A$77)+H60</f>
        <v>0.68600000000000005</v>
      </c>
      <c r="I61" s="73">
        <f t="shared" si="113"/>
        <v>0.68449999999999989</v>
      </c>
      <c r="J61" s="73">
        <f t="shared" ref="J61:K61" si="114">(J$8-J$7)/COUNT($A$58:$A$77)+J60</f>
        <v>0</v>
      </c>
      <c r="K61" s="73">
        <f t="shared" si="114"/>
        <v>0</v>
      </c>
      <c r="L61" s="73">
        <f t="shared" si="101"/>
        <v>0.68933403999999787</v>
      </c>
      <c r="M61" s="73">
        <f t="shared" si="101"/>
        <v>0.69060245499999851</v>
      </c>
      <c r="N61" s="73">
        <f t="shared" si="101"/>
        <v>0</v>
      </c>
      <c r="O61" s="73">
        <f t="shared" si="101"/>
        <v>0</v>
      </c>
      <c r="Q61" s="64">
        <v>466.25</v>
      </c>
      <c r="R61" s="64">
        <v>461.44999999999993</v>
      </c>
      <c r="S61" s="64">
        <f t="shared" si="8"/>
        <v>18.150000000000002</v>
      </c>
      <c r="T61" s="64">
        <f t="shared" si="9"/>
        <v>18.122</v>
      </c>
      <c r="U61" s="99">
        <f t="shared" si="10"/>
        <v>1038.7550000000001</v>
      </c>
      <c r="V61" s="99">
        <f t="shared" si="11"/>
        <v>1038.2915</v>
      </c>
      <c r="W61" s="64">
        <f t="shared" si="12"/>
        <v>73.855575000000002</v>
      </c>
      <c r="X61" s="64">
        <f t="shared" si="13"/>
        <v>73.840302500000007</v>
      </c>
      <c r="Y61" s="99">
        <f t="shared" si="14"/>
        <v>19.986000000000001</v>
      </c>
      <c r="Z61" s="99">
        <f t="shared" si="15"/>
        <v>19.984500000000001</v>
      </c>
      <c r="AA61" s="65"/>
      <c r="AB61" s="65"/>
      <c r="AC61" s="64">
        <f t="shared" si="16"/>
        <v>22.189334039999999</v>
      </c>
      <c r="AD61" s="64">
        <f t="shared" si="17"/>
        <v>22.190602454999997</v>
      </c>
      <c r="AE61" s="65"/>
      <c r="AF61" s="65"/>
      <c r="AH61" s="60"/>
      <c r="CD61" s="59">
        <v>2033</v>
      </c>
      <c r="CE61" s="53">
        <f t="shared" si="108"/>
        <v>18.150000000000002</v>
      </c>
      <c r="CF61" s="53">
        <f t="shared" si="35"/>
        <v>73.855575000000002</v>
      </c>
      <c r="CG61" s="59">
        <f t="shared" si="109"/>
        <v>466.25</v>
      </c>
      <c r="CH61" s="53">
        <f t="shared" si="110"/>
        <v>18.122</v>
      </c>
      <c r="CI61" s="53">
        <f t="shared" si="41"/>
        <v>73.840302500000007</v>
      </c>
      <c r="CJ61" s="59">
        <f t="shared" si="111"/>
        <v>461.44999999999993</v>
      </c>
    </row>
    <row r="62" spans="1:90" x14ac:dyDescent="0.25">
      <c r="A62" s="63">
        <v>2034</v>
      </c>
      <c r="B62" s="73">
        <f t="shared" si="101"/>
        <v>0.90000000000000013</v>
      </c>
      <c r="C62" s="73">
        <f t="shared" si="101"/>
        <v>0.85600000000000009</v>
      </c>
      <c r="D62" s="73">
        <f t="shared" ref="D62:E62" si="115">(D$8-D$7)/COUNT($A$58:$A$77)+D61</f>
        <v>0.90000000000000013</v>
      </c>
      <c r="E62" s="73">
        <f t="shared" si="115"/>
        <v>0.84000000000000008</v>
      </c>
      <c r="F62" s="73">
        <f t="shared" si="101"/>
        <v>-0.92000000000000015</v>
      </c>
      <c r="G62" s="73">
        <f t="shared" si="101"/>
        <v>-0.91399999999999992</v>
      </c>
      <c r="H62" s="73">
        <f t="shared" ref="H62:I62" si="116">(H$8-H$7)/COUNT($A$58:$A$77)+H61</f>
        <v>0.71800000000000008</v>
      </c>
      <c r="I62" s="73">
        <f t="shared" si="116"/>
        <v>0.70599999999999985</v>
      </c>
      <c r="J62" s="73">
        <f t="shared" ref="J62:K62" si="117">(J$8-J$7)/COUNT($A$58:$A$77)+J61</f>
        <v>0</v>
      </c>
      <c r="K62" s="73">
        <f t="shared" si="117"/>
        <v>0</v>
      </c>
      <c r="L62" s="73">
        <f t="shared" si="101"/>
        <v>0.72129921999999791</v>
      </c>
      <c r="M62" s="73">
        <f t="shared" si="101"/>
        <v>0.71198223999999843</v>
      </c>
      <c r="N62" s="73">
        <f t="shared" si="101"/>
        <v>0</v>
      </c>
      <c r="O62" s="73">
        <f t="shared" si="101"/>
        <v>0</v>
      </c>
      <c r="Q62" s="64">
        <v>471</v>
      </c>
      <c r="R62" s="64">
        <v>465.09999999999991</v>
      </c>
      <c r="S62" s="64">
        <f t="shared" si="8"/>
        <v>18.2</v>
      </c>
      <c r="T62" s="64">
        <f t="shared" si="9"/>
        <v>18.156000000000002</v>
      </c>
      <c r="U62" s="99">
        <f t="shared" si="10"/>
        <v>1039.27</v>
      </c>
      <c r="V62" s="99">
        <f t="shared" si="11"/>
        <v>1038.652</v>
      </c>
      <c r="W62" s="64">
        <f t="shared" si="12"/>
        <v>73.814599999999999</v>
      </c>
      <c r="X62" s="64">
        <f t="shared" si="13"/>
        <v>73.819069999999996</v>
      </c>
      <c r="Y62" s="99">
        <f t="shared" si="14"/>
        <v>20.018000000000001</v>
      </c>
      <c r="Z62" s="99">
        <f t="shared" si="15"/>
        <v>20.006</v>
      </c>
      <c r="AA62" s="65"/>
      <c r="AB62" s="65"/>
      <c r="AC62" s="64">
        <f t="shared" si="16"/>
        <v>22.221299219999999</v>
      </c>
      <c r="AD62" s="64">
        <f t="shared" si="17"/>
        <v>22.211982239999998</v>
      </c>
      <c r="AE62" s="65"/>
      <c r="AF62" s="65"/>
      <c r="AH62" s="60"/>
      <c r="CD62" s="59">
        <v>2034</v>
      </c>
      <c r="CE62" s="53">
        <f t="shared" si="108"/>
        <v>18.2</v>
      </c>
      <c r="CF62" s="53">
        <f t="shared" si="35"/>
        <v>73.814599999999999</v>
      </c>
      <c r="CG62" s="59">
        <f t="shared" si="109"/>
        <v>471</v>
      </c>
      <c r="CH62" s="53">
        <f t="shared" si="110"/>
        <v>18.156000000000002</v>
      </c>
      <c r="CI62" s="53">
        <f t="shared" si="41"/>
        <v>73.819069999999996</v>
      </c>
      <c r="CJ62" s="59">
        <f t="shared" si="111"/>
        <v>465.09999999999991</v>
      </c>
    </row>
    <row r="63" spans="1:90" x14ac:dyDescent="0.25">
      <c r="A63" s="63">
        <v>2035</v>
      </c>
      <c r="B63" s="73">
        <f t="shared" si="101"/>
        <v>0.95000000000000018</v>
      </c>
      <c r="C63" s="73">
        <f t="shared" si="101"/>
        <v>0.89000000000000012</v>
      </c>
      <c r="D63" s="73">
        <f t="shared" ref="D63:E63" si="118">(D$8-D$7)/COUNT($A$58:$A$77)+D62</f>
        <v>0.95000000000000018</v>
      </c>
      <c r="E63" s="73">
        <f t="shared" si="118"/>
        <v>0.87500000000000011</v>
      </c>
      <c r="F63" s="73">
        <f t="shared" si="101"/>
        <v>-0.9750000000000002</v>
      </c>
      <c r="G63" s="73">
        <f t="shared" si="101"/>
        <v>-0.94249999999999989</v>
      </c>
      <c r="H63" s="73">
        <f t="shared" ref="H63:I63" si="119">(H$8-H$7)/COUNT($A$58:$A$77)+H62</f>
        <v>0.75000000000000011</v>
      </c>
      <c r="I63" s="73">
        <f t="shared" si="119"/>
        <v>0.72749999999999981</v>
      </c>
      <c r="J63" s="73">
        <f t="shared" ref="J63:K63" si="120">(J$8-J$7)/COUNT($A$58:$A$77)+J62</f>
        <v>0</v>
      </c>
      <c r="K63" s="73">
        <f t="shared" si="120"/>
        <v>0</v>
      </c>
      <c r="L63" s="73">
        <f t="shared" si="101"/>
        <v>0.75326439999999795</v>
      </c>
      <c r="M63" s="73">
        <f t="shared" si="101"/>
        <v>0.73336202499999836</v>
      </c>
      <c r="N63" s="73">
        <f t="shared" si="101"/>
        <v>0</v>
      </c>
      <c r="O63" s="73">
        <f t="shared" si="101"/>
        <v>0</v>
      </c>
      <c r="Q63" s="64">
        <v>475.75</v>
      </c>
      <c r="R63" s="64">
        <v>468.74999999999989</v>
      </c>
      <c r="S63" s="64">
        <f t="shared" si="8"/>
        <v>18.25</v>
      </c>
      <c r="T63" s="64">
        <f t="shared" si="9"/>
        <v>18.190000000000001</v>
      </c>
      <c r="U63" s="99">
        <f t="shared" si="10"/>
        <v>1039.7850000000001</v>
      </c>
      <c r="V63" s="99">
        <f t="shared" si="11"/>
        <v>1039.0125</v>
      </c>
      <c r="W63" s="64">
        <f t="shared" si="12"/>
        <v>73.773624999999996</v>
      </c>
      <c r="X63" s="64">
        <f t="shared" si="13"/>
        <v>73.7978375</v>
      </c>
      <c r="Y63" s="99">
        <f t="shared" si="14"/>
        <v>20.05</v>
      </c>
      <c r="Z63" s="99">
        <f t="shared" si="15"/>
        <v>20.0275</v>
      </c>
      <c r="AA63" s="65"/>
      <c r="AB63" s="65"/>
      <c r="AC63" s="64">
        <f t="shared" si="16"/>
        <v>22.253264399999999</v>
      </c>
      <c r="AD63" s="64">
        <f t="shared" si="17"/>
        <v>22.233362024999998</v>
      </c>
      <c r="AE63" s="65"/>
      <c r="AF63" s="65"/>
      <c r="AH63" s="60"/>
      <c r="CD63" s="59">
        <v>2035</v>
      </c>
      <c r="CE63" s="53">
        <f t="shared" si="108"/>
        <v>18.25</v>
      </c>
      <c r="CF63" s="53">
        <f t="shared" si="35"/>
        <v>73.773624999999996</v>
      </c>
      <c r="CG63" s="59">
        <f t="shared" si="109"/>
        <v>475.75</v>
      </c>
      <c r="CH63" s="53">
        <f t="shared" si="110"/>
        <v>18.190000000000001</v>
      </c>
      <c r="CI63" s="53">
        <f t="shared" si="41"/>
        <v>73.7978375</v>
      </c>
      <c r="CJ63" s="59">
        <f t="shared" si="111"/>
        <v>468.74999999999989</v>
      </c>
    </row>
    <row r="64" spans="1:90" x14ac:dyDescent="0.25">
      <c r="A64" s="63">
        <v>2036</v>
      </c>
      <c r="B64" s="73">
        <f t="shared" si="101"/>
        <v>1.0000000000000002</v>
      </c>
      <c r="C64" s="73">
        <f t="shared" si="101"/>
        <v>0.92400000000000015</v>
      </c>
      <c r="D64" s="73">
        <f t="shared" ref="D64:E64" si="121">(D$8-D$7)/COUNT($A$58:$A$77)+D63</f>
        <v>1.0000000000000002</v>
      </c>
      <c r="E64" s="73">
        <f t="shared" si="121"/>
        <v>0.91000000000000014</v>
      </c>
      <c r="F64" s="73">
        <f t="shared" si="101"/>
        <v>-1.0300000000000002</v>
      </c>
      <c r="G64" s="73">
        <f t="shared" si="101"/>
        <v>-0.97099999999999986</v>
      </c>
      <c r="H64" s="73">
        <f t="shared" ref="H64:I64" si="122">(H$8-H$7)/COUNT($A$58:$A$77)+H63</f>
        <v>0.78200000000000014</v>
      </c>
      <c r="I64" s="73">
        <f t="shared" si="122"/>
        <v>0.74899999999999978</v>
      </c>
      <c r="J64" s="73">
        <f t="shared" ref="J64:K64" si="123">(J$8-J$7)/COUNT($A$58:$A$77)+J63</f>
        <v>0</v>
      </c>
      <c r="K64" s="73">
        <f t="shared" si="123"/>
        <v>0</v>
      </c>
      <c r="L64" s="73">
        <f t="shared" si="101"/>
        <v>0.78522957999999798</v>
      </c>
      <c r="M64" s="73">
        <f t="shared" si="101"/>
        <v>0.75474180999999829</v>
      </c>
      <c r="N64" s="73">
        <f t="shared" si="101"/>
        <v>0</v>
      </c>
      <c r="O64" s="73">
        <f t="shared" si="101"/>
        <v>0</v>
      </c>
      <c r="Q64" s="64">
        <v>480.5</v>
      </c>
      <c r="R64" s="64">
        <v>472.39999999999986</v>
      </c>
      <c r="S64" s="64">
        <f t="shared" si="8"/>
        <v>18.3</v>
      </c>
      <c r="T64" s="64">
        <f t="shared" si="9"/>
        <v>18.224</v>
      </c>
      <c r="U64" s="99">
        <f t="shared" si="10"/>
        <v>1040.3</v>
      </c>
      <c r="V64" s="99">
        <f t="shared" si="11"/>
        <v>1039.373</v>
      </c>
      <c r="W64" s="64">
        <f t="shared" si="12"/>
        <v>73.732650000000007</v>
      </c>
      <c r="X64" s="64">
        <f t="shared" si="13"/>
        <v>73.776605000000004</v>
      </c>
      <c r="Y64" s="99">
        <f t="shared" si="14"/>
        <v>20.082000000000001</v>
      </c>
      <c r="Z64" s="99">
        <f t="shared" si="15"/>
        <v>20.048999999999999</v>
      </c>
      <c r="AA64" s="65"/>
      <c r="AB64" s="65"/>
      <c r="AC64" s="64">
        <f t="shared" si="16"/>
        <v>22.285229579999999</v>
      </c>
      <c r="AD64" s="64">
        <f t="shared" si="17"/>
        <v>22.254741809999999</v>
      </c>
      <c r="AE64" s="65"/>
      <c r="AF64" s="65"/>
      <c r="AH64" s="60"/>
      <c r="CD64" s="59">
        <v>2036</v>
      </c>
      <c r="CE64" s="53">
        <f t="shared" si="108"/>
        <v>18.3</v>
      </c>
      <c r="CF64" s="53">
        <f t="shared" si="35"/>
        <v>73.732650000000007</v>
      </c>
      <c r="CG64" s="59">
        <f t="shared" si="109"/>
        <v>480.5</v>
      </c>
      <c r="CH64" s="53">
        <f t="shared" si="110"/>
        <v>18.224</v>
      </c>
      <c r="CI64" s="53">
        <f t="shared" si="41"/>
        <v>73.776605000000004</v>
      </c>
      <c r="CJ64" s="59">
        <f t="shared" si="111"/>
        <v>472.39999999999986</v>
      </c>
    </row>
    <row r="65" spans="1:88" x14ac:dyDescent="0.25">
      <c r="A65" s="63">
        <v>2037</v>
      </c>
      <c r="B65" s="73">
        <f t="shared" si="101"/>
        <v>1.0500000000000003</v>
      </c>
      <c r="C65" s="73">
        <f t="shared" si="101"/>
        <v>0.95800000000000018</v>
      </c>
      <c r="D65" s="73">
        <f t="shared" ref="D65:E65" si="124">(D$8-D$7)/COUNT($A$58:$A$77)+D64</f>
        <v>1.0500000000000003</v>
      </c>
      <c r="E65" s="73">
        <f t="shared" si="124"/>
        <v>0.94500000000000017</v>
      </c>
      <c r="F65" s="73">
        <f t="shared" si="101"/>
        <v>-1.0850000000000002</v>
      </c>
      <c r="G65" s="73">
        <f t="shared" si="101"/>
        <v>-0.99949999999999983</v>
      </c>
      <c r="H65" s="73">
        <f t="shared" ref="H65:I65" si="125">(H$8-H$7)/COUNT($A$58:$A$77)+H64</f>
        <v>0.81400000000000017</v>
      </c>
      <c r="I65" s="73">
        <f t="shared" si="125"/>
        <v>0.77049999999999974</v>
      </c>
      <c r="J65" s="73">
        <f t="shared" ref="J65:K65" si="126">(J$8-J$7)/COUNT($A$58:$A$77)+J64</f>
        <v>0</v>
      </c>
      <c r="K65" s="73">
        <f t="shared" si="126"/>
        <v>0</v>
      </c>
      <c r="L65" s="73">
        <f t="shared" si="101"/>
        <v>0.81719475999999802</v>
      </c>
      <c r="M65" s="73">
        <f t="shared" si="101"/>
        <v>0.77612159499999822</v>
      </c>
      <c r="N65" s="73">
        <f t="shared" si="101"/>
        <v>0</v>
      </c>
      <c r="O65" s="73">
        <f t="shared" si="101"/>
        <v>0</v>
      </c>
      <c r="Q65" s="64">
        <v>485.25</v>
      </c>
      <c r="R65" s="64">
        <v>476.04999999999984</v>
      </c>
      <c r="S65" s="64">
        <f t="shared" si="8"/>
        <v>18.350000000000001</v>
      </c>
      <c r="T65" s="64">
        <f t="shared" si="9"/>
        <v>18.258000000000003</v>
      </c>
      <c r="U65" s="99">
        <f t="shared" si="10"/>
        <v>1040.8150000000001</v>
      </c>
      <c r="V65" s="99">
        <f t="shared" si="11"/>
        <v>1039.7335</v>
      </c>
      <c r="W65" s="64">
        <f t="shared" si="12"/>
        <v>73.691675000000004</v>
      </c>
      <c r="X65" s="64">
        <f t="shared" si="13"/>
        <v>73.755372500000007</v>
      </c>
      <c r="Y65" s="99">
        <f t="shared" si="14"/>
        <v>20.114000000000001</v>
      </c>
      <c r="Z65" s="99">
        <f t="shared" si="15"/>
        <v>20.070499999999999</v>
      </c>
      <c r="AA65" s="65"/>
      <c r="AB65" s="65"/>
      <c r="AC65" s="64">
        <f t="shared" si="16"/>
        <v>22.31719476</v>
      </c>
      <c r="AD65" s="64">
        <f t="shared" si="17"/>
        <v>22.276121594999999</v>
      </c>
      <c r="AE65" s="65"/>
      <c r="AF65" s="65"/>
      <c r="AH65" s="60"/>
      <c r="CD65" s="59">
        <v>2037</v>
      </c>
      <c r="CE65" s="53">
        <f t="shared" si="108"/>
        <v>18.350000000000001</v>
      </c>
      <c r="CF65" s="53">
        <f t="shared" si="35"/>
        <v>73.691675000000004</v>
      </c>
      <c r="CG65" s="59">
        <f t="shared" si="109"/>
        <v>485.25</v>
      </c>
      <c r="CH65" s="53">
        <f t="shared" si="110"/>
        <v>18.258000000000003</v>
      </c>
      <c r="CI65" s="53">
        <f t="shared" si="41"/>
        <v>73.755372500000007</v>
      </c>
      <c r="CJ65" s="59">
        <f t="shared" si="111"/>
        <v>476.04999999999984</v>
      </c>
    </row>
    <row r="66" spans="1:88" x14ac:dyDescent="0.25">
      <c r="A66" s="63">
        <v>2038</v>
      </c>
      <c r="B66" s="73">
        <f t="shared" si="101"/>
        <v>1.1000000000000003</v>
      </c>
      <c r="C66" s="73">
        <f t="shared" si="101"/>
        <v>0.99200000000000021</v>
      </c>
      <c r="D66" s="73">
        <f t="shared" ref="D66:E66" si="127">(D$8-D$7)/COUNT($A$58:$A$77)+D65</f>
        <v>1.1000000000000003</v>
      </c>
      <c r="E66" s="73">
        <f t="shared" si="127"/>
        <v>0.9800000000000002</v>
      </c>
      <c r="F66" s="73">
        <f t="shared" si="101"/>
        <v>-1.1400000000000001</v>
      </c>
      <c r="G66" s="73">
        <f t="shared" si="101"/>
        <v>-1.0279999999999998</v>
      </c>
      <c r="H66" s="73">
        <f t="shared" ref="H66:I66" si="128">(H$8-H$7)/COUNT($A$58:$A$77)+H65</f>
        <v>0.8460000000000002</v>
      </c>
      <c r="I66" s="73">
        <f t="shared" si="128"/>
        <v>0.7919999999999997</v>
      </c>
      <c r="J66" s="73">
        <f t="shared" ref="J66:K66" si="129">(J$8-J$7)/COUNT($A$58:$A$77)+J65</f>
        <v>0</v>
      </c>
      <c r="K66" s="73">
        <f t="shared" si="129"/>
        <v>0</v>
      </c>
      <c r="L66" s="73">
        <f t="shared" si="101"/>
        <v>0.84915993999999806</v>
      </c>
      <c r="M66" s="73">
        <f t="shared" si="101"/>
        <v>0.79750137999999815</v>
      </c>
      <c r="N66" s="73">
        <f t="shared" si="101"/>
        <v>0</v>
      </c>
      <c r="O66" s="73">
        <f t="shared" si="101"/>
        <v>0</v>
      </c>
      <c r="Q66" s="64">
        <v>490</v>
      </c>
      <c r="R66" s="64">
        <v>479.69999999999982</v>
      </c>
      <c r="S66" s="64">
        <f t="shared" si="8"/>
        <v>18.400000000000002</v>
      </c>
      <c r="T66" s="64">
        <f t="shared" si="9"/>
        <v>18.292000000000002</v>
      </c>
      <c r="U66" s="99">
        <f t="shared" si="10"/>
        <v>1041.33</v>
      </c>
      <c r="V66" s="99">
        <f t="shared" si="11"/>
        <v>1040.0940000000001</v>
      </c>
      <c r="W66" s="64">
        <f t="shared" si="12"/>
        <v>73.650700000000001</v>
      </c>
      <c r="X66" s="64">
        <f t="shared" si="13"/>
        <v>73.734139999999996</v>
      </c>
      <c r="Y66" s="99">
        <f t="shared" si="14"/>
        <v>20.146000000000001</v>
      </c>
      <c r="Z66" s="99">
        <f t="shared" si="15"/>
        <v>20.091999999999999</v>
      </c>
      <c r="AA66" s="65"/>
      <c r="AB66" s="65"/>
      <c r="AC66" s="64">
        <f t="shared" si="16"/>
        <v>22.34915994</v>
      </c>
      <c r="AD66" s="64">
        <f t="shared" si="17"/>
        <v>22.29750138</v>
      </c>
      <c r="AE66" s="65"/>
      <c r="AF66" s="65"/>
      <c r="AH66" s="60"/>
      <c r="CD66" s="59">
        <v>2038</v>
      </c>
      <c r="CE66" s="53">
        <f t="shared" si="108"/>
        <v>18.400000000000002</v>
      </c>
      <c r="CF66" s="53">
        <f t="shared" si="35"/>
        <v>73.650700000000001</v>
      </c>
      <c r="CG66" s="59">
        <f t="shared" si="109"/>
        <v>490</v>
      </c>
      <c r="CH66" s="53">
        <f t="shared" si="110"/>
        <v>18.292000000000002</v>
      </c>
      <c r="CI66" s="53">
        <f t="shared" si="41"/>
        <v>73.734139999999996</v>
      </c>
      <c r="CJ66" s="59">
        <f t="shared" si="111"/>
        <v>479.69999999999982</v>
      </c>
    </row>
    <row r="67" spans="1:88" x14ac:dyDescent="0.25">
      <c r="A67" s="63">
        <v>2039</v>
      </c>
      <c r="B67" s="73">
        <f t="shared" si="101"/>
        <v>1.1500000000000004</v>
      </c>
      <c r="C67" s="73">
        <f t="shared" si="101"/>
        <v>1.0260000000000002</v>
      </c>
      <c r="D67" s="73">
        <f t="shared" ref="D67:E67" si="130">(D$8-D$7)/COUNT($A$58:$A$77)+D66</f>
        <v>1.1500000000000004</v>
      </c>
      <c r="E67" s="73">
        <f t="shared" si="130"/>
        <v>1.0150000000000001</v>
      </c>
      <c r="F67" s="73">
        <f t="shared" si="101"/>
        <v>-1.1950000000000001</v>
      </c>
      <c r="G67" s="73">
        <f t="shared" si="101"/>
        <v>-1.0564999999999998</v>
      </c>
      <c r="H67" s="73">
        <f t="shared" ref="H67:I67" si="131">(H$8-H$7)/COUNT($A$58:$A$77)+H66</f>
        <v>0.87800000000000022</v>
      </c>
      <c r="I67" s="73">
        <f t="shared" si="131"/>
        <v>0.81349999999999967</v>
      </c>
      <c r="J67" s="73">
        <f t="shared" ref="J67:K67" si="132">(J$8-J$7)/COUNT($A$58:$A$77)+J66</f>
        <v>0</v>
      </c>
      <c r="K67" s="73">
        <f t="shared" si="132"/>
        <v>0</v>
      </c>
      <c r="L67" s="73">
        <f t="shared" si="101"/>
        <v>0.8811251199999981</v>
      </c>
      <c r="M67" s="73">
        <f t="shared" si="101"/>
        <v>0.81888116499999808</v>
      </c>
      <c r="N67" s="73">
        <f t="shared" si="101"/>
        <v>0</v>
      </c>
      <c r="O67" s="73">
        <f t="shared" si="101"/>
        <v>0</v>
      </c>
      <c r="Q67" s="64">
        <v>494.75</v>
      </c>
      <c r="R67" s="64">
        <v>483.3499999999998</v>
      </c>
      <c r="S67" s="64">
        <f t="shared" si="8"/>
        <v>18.450000000000003</v>
      </c>
      <c r="T67" s="64">
        <f t="shared" si="9"/>
        <v>18.326000000000001</v>
      </c>
      <c r="U67" s="99">
        <f t="shared" si="10"/>
        <v>1041.845</v>
      </c>
      <c r="V67" s="99">
        <f t="shared" si="11"/>
        <v>1040.4545000000001</v>
      </c>
      <c r="W67" s="64">
        <f t="shared" si="12"/>
        <v>73.609724999999997</v>
      </c>
      <c r="X67" s="64">
        <f t="shared" si="13"/>
        <v>73.7129075</v>
      </c>
      <c r="Y67" s="99">
        <f t="shared" si="14"/>
        <v>20.178000000000001</v>
      </c>
      <c r="Z67" s="99">
        <f t="shared" si="15"/>
        <v>20.113500000000002</v>
      </c>
      <c r="AA67" s="65"/>
      <c r="AB67" s="65"/>
      <c r="AC67" s="64">
        <f t="shared" si="16"/>
        <v>22.381125119999997</v>
      </c>
      <c r="AD67" s="64">
        <f t="shared" si="17"/>
        <v>22.318881164999997</v>
      </c>
      <c r="AE67" s="65"/>
      <c r="AF67" s="65"/>
      <c r="AH67" s="60"/>
      <c r="CD67" s="59">
        <v>2039</v>
      </c>
      <c r="CE67" s="53">
        <f t="shared" si="108"/>
        <v>18.450000000000003</v>
      </c>
      <c r="CF67" s="53">
        <f t="shared" si="35"/>
        <v>73.609724999999997</v>
      </c>
      <c r="CG67" s="59">
        <f t="shared" si="109"/>
        <v>494.75</v>
      </c>
      <c r="CH67" s="53">
        <f t="shared" si="110"/>
        <v>18.326000000000001</v>
      </c>
      <c r="CI67" s="53">
        <f t="shared" si="41"/>
        <v>73.7129075</v>
      </c>
      <c r="CJ67" s="59">
        <f t="shared" si="111"/>
        <v>483.3499999999998</v>
      </c>
    </row>
    <row r="68" spans="1:88" x14ac:dyDescent="0.25">
      <c r="A68" s="63">
        <v>2040</v>
      </c>
      <c r="B68" s="73">
        <f t="shared" si="101"/>
        <v>1.2000000000000004</v>
      </c>
      <c r="C68" s="73">
        <f t="shared" si="101"/>
        <v>1.0600000000000003</v>
      </c>
      <c r="D68" s="73">
        <f t="shared" ref="D68:E68" si="133">(D$8-D$7)/COUNT($A$58:$A$77)+D67</f>
        <v>1.2000000000000004</v>
      </c>
      <c r="E68" s="73">
        <f t="shared" si="133"/>
        <v>1.05</v>
      </c>
      <c r="F68" s="73">
        <f t="shared" si="101"/>
        <v>-1.25</v>
      </c>
      <c r="G68" s="73">
        <f t="shared" si="101"/>
        <v>-1.0849999999999997</v>
      </c>
      <c r="H68" s="73">
        <f t="shared" ref="H68:I68" si="134">(H$8-H$7)/COUNT($A$58:$A$77)+H67</f>
        <v>0.91000000000000025</v>
      </c>
      <c r="I68" s="73">
        <f t="shared" si="134"/>
        <v>0.83499999999999963</v>
      </c>
      <c r="J68" s="73">
        <f t="shared" ref="J68:K68" si="135">(J$8-J$7)/COUNT($A$58:$A$77)+J67</f>
        <v>0</v>
      </c>
      <c r="K68" s="73">
        <f t="shared" si="135"/>
        <v>0</v>
      </c>
      <c r="L68" s="73">
        <f t="shared" si="101"/>
        <v>0.91309029999999813</v>
      </c>
      <c r="M68" s="73">
        <f t="shared" si="101"/>
        <v>0.84026094999999801</v>
      </c>
      <c r="N68" s="73">
        <f t="shared" si="101"/>
        <v>0</v>
      </c>
      <c r="O68" s="73">
        <f t="shared" si="101"/>
        <v>0</v>
      </c>
      <c r="Q68" s="64">
        <v>499.5</v>
      </c>
      <c r="R68" s="64">
        <v>487</v>
      </c>
      <c r="S68" s="64">
        <f t="shared" si="8"/>
        <v>18.5</v>
      </c>
      <c r="T68" s="64">
        <f t="shared" si="9"/>
        <v>18.36</v>
      </c>
      <c r="U68" s="99">
        <f t="shared" si="10"/>
        <v>1042.3599999999999</v>
      </c>
      <c r="V68" s="99">
        <f t="shared" si="11"/>
        <v>1040.8150000000001</v>
      </c>
      <c r="W68" s="64">
        <f t="shared" si="12"/>
        <v>73.568749999999994</v>
      </c>
      <c r="X68" s="64">
        <f t="shared" si="13"/>
        <v>73.691675000000004</v>
      </c>
      <c r="Y68" s="99">
        <f t="shared" si="14"/>
        <v>20.21</v>
      </c>
      <c r="Z68" s="99">
        <f t="shared" si="15"/>
        <v>20.135000000000002</v>
      </c>
      <c r="AA68" s="65"/>
      <c r="AB68" s="65"/>
      <c r="AC68" s="64">
        <f t="shared" si="16"/>
        <v>22.413090299999997</v>
      </c>
      <c r="AD68" s="64">
        <f t="shared" si="17"/>
        <v>22.340260949999998</v>
      </c>
      <c r="AE68" s="65"/>
      <c r="AF68" s="65"/>
      <c r="AH68" s="60"/>
      <c r="CD68" s="59">
        <v>2040</v>
      </c>
      <c r="CE68" s="53">
        <f t="shared" si="108"/>
        <v>18.5</v>
      </c>
      <c r="CF68" s="53">
        <f t="shared" si="35"/>
        <v>73.568749999999994</v>
      </c>
      <c r="CG68" s="59">
        <f t="shared" si="109"/>
        <v>499.5</v>
      </c>
      <c r="CH68" s="53">
        <f t="shared" si="110"/>
        <v>18.36</v>
      </c>
      <c r="CI68" s="53">
        <f t="shared" si="41"/>
        <v>73.691675000000004</v>
      </c>
      <c r="CJ68" s="59">
        <f t="shared" si="111"/>
        <v>487</v>
      </c>
    </row>
    <row r="69" spans="1:88" x14ac:dyDescent="0.25">
      <c r="A69" s="63">
        <v>2041</v>
      </c>
      <c r="B69" s="73">
        <f t="shared" si="101"/>
        <v>1.2500000000000004</v>
      </c>
      <c r="C69" s="73">
        <f t="shared" si="101"/>
        <v>1.0940000000000003</v>
      </c>
      <c r="D69" s="73">
        <f t="shared" ref="D69:E69" si="136">(D$8-D$7)/COUNT($A$58:$A$77)+D68</f>
        <v>1.2500000000000004</v>
      </c>
      <c r="E69" s="73">
        <f t="shared" si="136"/>
        <v>1.085</v>
      </c>
      <c r="F69" s="73">
        <f t="shared" si="101"/>
        <v>-1.3049999999999999</v>
      </c>
      <c r="G69" s="73">
        <f t="shared" si="101"/>
        <v>-1.1134999999999997</v>
      </c>
      <c r="H69" s="73">
        <f t="shared" ref="H69:I69" si="137">(H$8-H$7)/COUNT($A$58:$A$77)+H68</f>
        <v>0.94200000000000028</v>
      </c>
      <c r="I69" s="73">
        <f t="shared" si="137"/>
        <v>0.85649999999999959</v>
      </c>
      <c r="J69" s="73">
        <f t="shared" ref="J69:K69" si="138">(J$8-J$7)/COUNT($A$58:$A$77)+J68</f>
        <v>0</v>
      </c>
      <c r="K69" s="73">
        <f t="shared" si="138"/>
        <v>0</v>
      </c>
      <c r="L69" s="73">
        <f t="shared" si="101"/>
        <v>0.94505547999999817</v>
      </c>
      <c r="M69" s="73">
        <f t="shared" si="101"/>
        <v>0.86164073499999794</v>
      </c>
      <c r="N69" s="73">
        <f t="shared" si="101"/>
        <v>0</v>
      </c>
      <c r="O69" s="73">
        <f t="shared" si="101"/>
        <v>0</v>
      </c>
      <c r="Q69" s="64">
        <v>505.65</v>
      </c>
      <c r="R69" s="64">
        <v>491</v>
      </c>
      <c r="S69" s="64">
        <f t="shared" si="8"/>
        <v>18.55</v>
      </c>
      <c r="T69" s="64">
        <f t="shared" si="9"/>
        <v>18.394000000000002</v>
      </c>
      <c r="U69" s="99">
        <f t="shared" si="10"/>
        <v>1042.875</v>
      </c>
      <c r="V69" s="99">
        <f t="shared" si="11"/>
        <v>1041.1755000000001</v>
      </c>
      <c r="W69" s="64">
        <f t="shared" si="12"/>
        <v>73.527775000000005</v>
      </c>
      <c r="X69" s="64">
        <f t="shared" si="13"/>
        <v>73.670442500000007</v>
      </c>
      <c r="Y69" s="99">
        <f t="shared" si="14"/>
        <v>20.242000000000001</v>
      </c>
      <c r="Z69" s="99">
        <f t="shared" si="15"/>
        <v>20.156500000000001</v>
      </c>
      <c r="AA69" s="65"/>
      <c r="AB69" s="65"/>
      <c r="AC69" s="64">
        <f t="shared" si="16"/>
        <v>22.445055479999997</v>
      </c>
      <c r="AD69" s="64">
        <f t="shared" si="17"/>
        <v>22.361640734999998</v>
      </c>
      <c r="AE69" s="65"/>
      <c r="AF69" s="65"/>
      <c r="AH69" s="60"/>
      <c r="CD69" s="59">
        <v>2041</v>
      </c>
      <c r="CE69" s="53">
        <f t="shared" si="108"/>
        <v>18.55</v>
      </c>
      <c r="CF69" s="53">
        <f t="shared" si="35"/>
        <v>73.527775000000005</v>
      </c>
      <c r="CG69" s="59">
        <f t="shared" si="109"/>
        <v>505.65</v>
      </c>
      <c r="CH69" s="53">
        <f t="shared" si="110"/>
        <v>18.394000000000002</v>
      </c>
      <c r="CI69" s="53">
        <f t="shared" si="41"/>
        <v>73.670442500000007</v>
      </c>
      <c r="CJ69" s="59">
        <f t="shared" si="111"/>
        <v>491</v>
      </c>
    </row>
    <row r="70" spans="1:88" x14ac:dyDescent="0.25">
      <c r="A70" s="63">
        <v>2042</v>
      </c>
      <c r="B70" s="73">
        <f t="shared" si="101"/>
        <v>1.3000000000000005</v>
      </c>
      <c r="C70" s="73">
        <f t="shared" si="101"/>
        <v>1.1280000000000003</v>
      </c>
      <c r="D70" s="73">
        <f t="shared" ref="D70:E70" si="139">(D$8-D$7)/COUNT($A$58:$A$77)+D69</f>
        <v>1.3000000000000005</v>
      </c>
      <c r="E70" s="73">
        <f t="shared" si="139"/>
        <v>1.1199999999999999</v>
      </c>
      <c r="F70" s="73">
        <f t="shared" si="101"/>
        <v>-1.3599999999999999</v>
      </c>
      <c r="G70" s="73">
        <f t="shared" si="101"/>
        <v>-1.1419999999999997</v>
      </c>
      <c r="H70" s="73">
        <f t="shared" ref="H70:I70" si="140">(H$8-H$7)/COUNT($A$58:$A$77)+H69</f>
        <v>0.97400000000000031</v>
      </c>
      <c r="I70" s="73">
        <f t="shared" si="140"/>
        <v>0.87799999999999956</v>
      </c>
      <c r="J70" s="73">
        <f t="shared" ref="J70:K70" si="141">(J$8-J$7)/COUNT($A$58:$A$77)+J69</f>
        <v>0</v>
      </c>
      <c r="K70" s="73">
        <f t="shared" si="141"/>
        <v>0</v>
      </c>
      <c r="L70" s="73">
        <f t="shared" si="101"/>
        <v>0.97702065999999821</v>
      </c>
      <c r="M70" s="73">
        <f t="shared" si="101"/>
        <v>0.88302051999999787</v>
      </c>
      <c r="N70" s="73">
        <f t="shared" si="101"/>
        <v>0</v>
      </c>
      <c r="O70" s="73">
        <f t="shared" si="101"/>
        <v>0</v>
      </c>
      <c r="Q70" s="64">
        <v>511.79999999999995</v>
      </c>
      <c r="R70" s="64">
        <v>495</v>
      </c>
      <c r="S70" s="64">
        <f t="shared" si="8"/>
        <v>18.600000000000001</v>
      </c>
      <c r="T70" s="64">
        <f t="shared" si="9"/>
        <v>18.428000000000001</v>
      </c>
      <c r="U70" s="99">
        <f t="shared" si="10"/>
        <v>1043.3900000000001</v>
      </c>
      <c r="V70" s="99">
        <f t="shared" si="11"/>
        <v>1041.5360000000001</v>
      </c>
      <c r="W70" s="64">
        <f t="shared" si="12"/>
        <v>73.486800000000002</v>
      </c>
      <c r="X70" s="64">
        <f t="shared" si="13"/>
        <v>73.649209999999997</v>
      </c>
      <c r="Y70" s="99">
        <f t="shared" si="14"/>
        <v>20.274000000000001</v>
      </c>
      <c r="Z70" s="99">
        <f t="shared" si="15"/>
        <v>20.178000000000001</v>
      </c>
      <c r="AA70" s="65"/>
      <c r="AB70" s="65"/>
      <c r="AC70" s="64">
        <f t="shared" si="16"/>
        <v>22.477020659999997</v>
      </c>
      <c r="AD70" s="64">
        <f t="shared" si="17"/>
        <v>22.383020519999999</v>
      </c>
      <c r="AE70" s="65"/>
      <c r="AF70" s="65"/>
      <c r="AH70" s="60"/>
      <c r="CD70" s="59">
        <v>2042</v>
      </c>
      <c r="CE70" s="53">
        <f t="shared" si="108"/>
        <v>18.600000000000001</v>
      </c>
      <c r="CF70" s="53">
        <f t="shared" si="35"/>
        <v>73.486800000000002</v>
      </c>
      <c r="CG70" s="59">
        <f t="shared" si="109"/>
        <v>511.79999999999995</v>
      </c>
      <c r="CH70" s="53">
        <f t="shared" si="110"/>
        <v>18.428000000000001</v>
      </c>
      <c r="CI70" s="53">
        <f t="shared" si="41"/>
        <v>73.649209999999997</v>
      </c>
      <c r="CJ70" s="59">
        <f t="shared" si="111"/>
        <v>495</v>
      </c>
    </row>
    <row r="71" spans="1:88" x14ac:dyDescent="0.25">
      <c r="A71" s="63">
        <v>2043</v>
      </c>
      <c r="B71" s="73">
        <f t="shared" si="101"/>
        <v>1.3500000000000005</v>
      </c>
      <c r="C71" s="73">
        <f t="shared" si="101"/>
        <v>1.1620000000000004</v>
      </c>
      <c r="D71" s="73">
        <f t="shared" ref="D71:E71" si="142">(D$8-D$7)/COUNT($A$58:$A$77)+D70</f>
        <v>1.3500000000000005</v>
      </c>
      <c r="E71" s="73">
        <f t="shared" si="142"/>
        <v>1.1549999999999998</v>
      </c>
      <c r="F71" s="73">
        <f t="shared" si="101"/>
        <v>-1.4149999999999998</v>
      </c>
      <c r="G71" s="73">
        <f t="shared" si="101"/>
        <v>-1.1704999999999997</v>
      </c>
      <c r="H71" s="73">
        <f t="shared" ref="H71:I71" si="143">(H$8-H$7)/COUNT($A$58:$A$77)+H70</f>
        <v>1.0060000000000002</v>
      </c>
      <c r="I71" s="73">
        <f t="shared" si="143"/>
        <v>0.89949999999999952</v>
      </c>
      <c r="J71" s="73">
        <f t="shared" ref="J71:K71" si="144">(J$8-J$7)/COUNT($A$58:$A$77)+J70</f>
        <v>0</v>
      </c>
      <c r="K71" s="73">
        <f t="shared" si="144"/>
        <v>0</v>
      </c>
      <c r="L71" s="73">
        <f t="shared" si="101"/>
        <v>1.0089858399999982</v>
      </c>
      <c r="M71" s="73">
        <f t="shared" si="101"/>
        <v>0.9044003049999978</v>
      </c>
      <c r="N71" s="73">
        <f t="shared" si="101"/>
        <v>0</v>
      </c>
      <c r="O71" s="73">
        <f t="shared" si="101"/>
        <v>0</v>
      </c>
      <c r="Q71" s="64">
        <v>517.94999999999993</v>
      </c>
      <c r="R71" s="64">
        <v>499</v>
      </c>
      <c r="S71" s="64">
        <f t="shared" si="8"/>
        <v>18.650000000000002</v>
      </c>
      <c r="T71" s="64">
        <f t="shared" si="9"/>
        <v>18.462</v>
      </c>
      <c r="U71" s="99">
        <f t="shared" si="10"/>
        <v>1043.905</v>
      </c>
      <c r="V71" s="99">
        <f t="shared" si="11"/>
        <v>1041.8965000000001</v>
      </c>
      <c r="W71" s="64">
        <f t="shared" si="12"/>
        <v>73.445824999999999</v>
      </c>
      <c r="X71" s="64">
        <f t="shared" si="13"/>
        <v>73.6279775</v>
      </c>
      <c r="Y71" s="99">
        <f t="shared" si="14"/>
        <v>20.306000000000001</v>
      </c>
      <c r="Z71" s="99">
        <f t="shared" si="15"/>
        <v>20.1995</v>
      </c>
      <c r="AA71" s="65"/>
      <c r="AB71" s="65"/>
      <c r="AC71" s="64">
        <f t="shared" si="16"/>
        <v>22.508985839999998</v>
      </c>
      <c r="AD71" s="64">
        <f t="shared" si="17"/>
        <v>22.404400304999999</v>
      </c>
      <c r="AE71" s="65"/>
      <c r="AF71" s="65"/>
      <c r="AH71" s="60"/>
      <c r="CD71" s="59">
        <v>2043</v>
      </c>
      <c r="CE71" s="53">
        <f t="shared" si="108"/>
        <v>18.650000000000002</v>
      </c>
      <c r="CF71" s="53">
        <f t="shared" si="35"/>
        <v>73.445824999999999</v>
      </c>
      <c r="CG71" s="59">
        <f t="shared" si="109"/>
        <v>517.94999999999993</v>
      </c>
      <c r="CH71" s="53">
        <f t="shared" si="110"/>
        <v>18.462</v>
      </c>
      <c r="CI71" s="53">
        <f t="shared" si="41"/>
        <v>73.6279775</v>
      </c>
      <c r="CJ71" s="59">
        <f t="shared" si="111"/>
        <v>499</v>
      </c>
    </row>
    <row r="72" spans="1:88" x14ac:dyDescent="0.25">
      <c r="A72" s="63">
        <v>2044</v>
      </c>
      <c r="B72" s="73">
        <f t="shared" si="101"/>
        <v>1.4000000000000006</v>
      </c>
      <c r="C72" s="73">
        <f t="shared" si="101"/>
        <v>1.1960000000000004</v>
      </c>
      <c r="D72" s="73">
        <f t="shared" ref="D72:E72" si="145">(D$8-D$7)/COUNT($A$58:$A$77)+D71</f>
        <v>1.4000000000000006</v>
      </c>
      <c r="E72" s="73">
        <f t="shared" si="145"/>
        <v>1.1899999999999997</v>
      </c>
      <c r="F72" s="73">
        <f t="shared" si="101"/>
        <v>-1.4699999999999998</v>
      </c>
      <c r="G72" s="73">
        <f t="shared" si="101"/>
        <v>-1.1989999999999996</v>
      </c>
      <c r="H72" s="73">
        <f t="shared" ref="H72:I72" si="146">(H$8-H$7)/COUNT($A$58:$A$77)+H71</f>
        <v>1.0380000000000003</v>
      </c>
      <c r="I72" s="73">
        <f t="shared" si="146"/>
        <v>0.92099999999999949</v>
      </c>
      <c r="J72" s="73">
        <f t="shared" ref="J72:K72" si="147">(J$8-J$7)/COUNT($A$58:$A$77)+J71</f>
        <v>0</v>
      </c>
      <c r="K72" s="73">
        <f t="shared" si="147"/>
        <v>0</v>
      </c>
      <c r="L72" s="73">
        <f t="shared" si="101"/>
        <v>1.0409510199999983</v>
      </c>
      <c r="M72" s="73">
        <f t="shared" si="101"/>
        <v>0.92578008999999772</v>
      </c>
      <c r="N72" s="73">
        <f t="shared" si="101"/>
        <v>0</v>
      </c>
      <c r="O72" s="73">
        <f t="shared" si="101"/>
        <v>0</v>
      </c>
      <c r="Q72" s="64">
        <v>524.09999999999991</v>
      </c>
      <c r="R72" s="64">
        <v>503</v>
      </c>
      <c r="S72" s="64">
        <f t="shared" si="8"/>
        <v>18.700000000000003</v>
      </c>
      <c r="T72" s="64">
        <f t="shared" si="9"/>
        <v>18.496000000000002</v>
      </c>
      <c r="U72" s="99">
        <f t="shared" si="10"/>
        <v>1044.42</v>
      </c>
      <c r="V72" s="99">
        <f t="shared" si="11"/>
        <v>1042.2570000000001</v>
      </c>
      <c r="W72" s="64">
        <f t="shared" si="12"/>
        <v>73.404849999999996</v>
      </c>
      <c r="X72" s="64">
        <f t="shared" si="13"/>
        <v>73.606745000000004</v>
      </c>
      <c r="Y72" s="99">
        <f t="shared" si="14"/>
        <v>20.338000000000001</v>
      </c>
      <c r="Z72" s="99">
        <f t="shared" si="15"/>
        <v>20.221</v>
      </c>
      <c r="AA72" s="65"/>
      <c r="AB72" s="65"/>
      <c r="AC72" s="64">
        <f t="shared" si="16"/>
        <v>22.540951019999998</v>
      </c>
      <c r="AD72" s="64">
        <f t="shared" si="17"/>
        <v>22.425780089999996</v>
      </c>
      <c r="AE72" s="65"/>
      <c r="AF72" s="65"/>
      <c r="AH72" s="60"/>
      <c r="CD72" s="59">
        <v>2044</v>
      </c>
      <c r="CE72" s="53">
        <f t="shared" si="108"/>
        <v>18.700000000000003</v>
      </c>
      <c r="CF72" s="53">
        <f t="shared" si="35"/>
        <v>73.404849999999996</v>
      </c>
      <c r="CG72" s="59">
        <f t="shared" si="109"/>
        <v>524.09999999999991</v>
      </c>
      <c r="CH72" s="53">
        <f t="shared" si="110"/>
        <v>18.496000000000002</v>
      </c>
      <c r="CI72" s="53">
        <f t="shared" si="41"/>
        <v>73.606745000000004</v>
      </c>
      <c r="CJ72" s="59">
        <f t="shared" si="111"/>
        <v>503</v>
      </c>
    </row>
    <row r="73" spans="1:88" x14ac:dyDescent="0.25">
      <c r="A73" s="63">
        <v>2045</v>
      </c>
      <c r="B73" s="73">
        <f t="shared" si="101"/>
        <v>1.4500000000000006</v>
      </c>
      <c r="C73" s="73">
        <f t="shared" si="101"/>
        <v>1.2300000000000004</v>
      </c>
      <c r="D73" s="73">
        <f t="shared" ref="D73:E73" si="148">(D$8-D$7)/COUNT($A$58:$A$77)+D72</f>
        <v>1.4500000000000006</v>
      </c>
      <c r="E73" s="73">
        <f t="shared" si="148"/>
        <v>1.2249999999999996</v>
      </c>
      <c r="F73" s="73">
        <f t="shared" si="101"/>
        <v>-1.5249999999999997</v>
      </c>
      <c r="G73" s="73">
        <f t="shared" si="101"/>
        <v>-1.2274999999999996</v>
      </c>
      <c r="H73" s="73">
        <f t="shared" ref="H73:I73" si="149">(H$8-H$7)/COUNT($A$58:$A$77)+H72</f>
        <v>1.0700000000000003</v>
      </c>
      <c r="I73" s="73">
        <f t="shared" si="149"/>
        <v>0.94249999999999945</v>
      </c>
      <c r="J73" s="73">
        <f t="shared" ref="J73:K73" si="150">(J$8-J$7)/COUNT($A$58:$A$77)+J72</f>
        <v>0</v>
      </c>
      <c r="K73" s="73">
        <f t="shared" si="150"/>
        <v>0</v>
      </c>
      <c r="L73" s="73">
        <f t="shared" si="101"/>
        <v>1.0729161999999983</v>
      </c>
      <c r="M73" s="73">
        <f t="shared" si="101"/>
        <v>0.94715987499999765</v>
      </c>
      <c r="N73" s="73">
        <f t="shared" si="101"/>
        <v>0</v>
      </c>
      <c r="O73" s="73">
        <f t="shared" si="101"/>
        <v>0</v>
      </c>
      <c r="Q73" s="64">
        <v>530.24999999999989</v>
      </c>
      <c r="R73" s="64">
        <v>507</v>
      </c>
      <c r="S73" s="64">
        <f t="shared" si="8"/>
        <v>18.75</v>
      </c>
      <c r="T73" s="64">
        <f t="shared" si="9"/>
        <v>18.53</v>
      </c>
      <c r="U73" s="99">
        <f t="shared" si="10"/>
        <v>1044.9349999999999</v>
      </c>
      <c r="V73" s="99">
        <f t="shared" si="11"/>
        <v>1042.6175000000001</v>
      </c>
      <c r="W73" s="64">
        <f t="shared" si="12"/>
        <v>73.363875000000007</v>
      </c>
      <c r="X73" s="64">
        <f t="shared" si="13"/>
        <v>73.585512500000007</v>
      </c>
      <c r="Y73" s="99">
        <f t="shared" si="14"/>
        <v>20.37</v>
      </c>
      <c r="Z73" s="99">
        <f t="shared" si="15"/>
        <v>20.2425</v>
      </c>
      <c r="AA73" s="65"/>
      <c r="AB73" s="65"/>
      <c r="AC73" s="64">
        <f t="shared" si="16"/>
        <v>22.572916199999998</v>
      </c>
      <c r="AD73" s="64">
        <f t="shared" si="17"/>
        <v>22.447159874999997</v>
      </c>
      <c r="AE73" s="65"/>
      <c r="AF73" s="65"/>
      <c r="AH73" s="60"/>
      <c r="CD73" s="59">
        <v>2045</v>
      </c>
      <c r="CE73" s="53">
        <f t="shared" si="108"/>
        <v>18.75</v>
      </c>
      <c r="CF73" s="53">
        <f t="shared" si="35"/>
        <v>73.363875000000007</v>
      </c>
      <c r="CG73" s="59">
        <f t="shared" si="109"/>
        <v>530.24999999999989</v>
      </c>
      <c r="CH73" s="53">
        <f t="shared" si="110"/>
        <v>18.53</v>
      </c>
      <c r="CI73" s="53">
        <f t="shared" si="41"/>
        <v>73.585512500000007</v>
      </c>
      <c r="CJ73" s="59">
        <f t="shared" si="111"/>
        <v>507</v>
      </c>
    </row>
    <row r="74" spans="1:88" x14ac:dyDescent="0.25">
      <c r="A74" s="63">
        <v>2046</v>
      </c>
      <c r="B74" s="73">
        <f t="shared" si="101"/>
        <v>1.5000000000000007</v>
      </c>
      <c r="C74" s="73">
        <f t="shared" si="101"/>
        <v>1.2640000000000005</v>
      </c>
      <c r="D74" s="73">
        <f t="shared" ref="D74:E74" si="151">(D$8-D$7)/COUNT($A$58:$A$77)+D73</f>
        <v>1.5000000000000007</v>
      </c>
      <c r="E74" s="73">
        <f t="shared" si="151"/>
        <v>1.2599999999999996</v>
      </c>
      <c r="F74" s="73">
        <f t="shared" si="101"/>
        <v>-1.5799999999999996</v>
      </c>
      <c r="G74" s="73">
        <f t="shared" si="101"/>
        <v>-1.2559999999999996</v>
      </c>
      <c r="H74" s="73">
        <f t="shared" ref="H74:I74" si="152">(H$8-H$7)/COUNT($A$58:$A$77)+H73</f>
        <v>1.1020000000000003</v>
      </c>
      <c r="I74" s="73">
        <f t="shared" si="152"/>
        <v>0.96399999999999941</v>
      </c>
      <c r="J74" s="73">
        <f t="shared" ref="J74:K74" si="153">(J$8-J$7)/COUNT($A$58:$A$77)+J73</f>
        <v>0</v>
      </c>
      <c r="K74" s="73">
        <f t="shared" si="153"/>
        <v>0</v>
      </c>
      <c r="L74" s="73">
        <f t="shared" si="101"/>
        <v>1.1048813799999984</v>
      </c>
      <c r="M74" s="73">
        <f t="shared" si="101"/>
        <v>0.96853965999999758</v>
      </c>
      <c r="N74" s="73">
        <f t="shared" si="101"/>
        <v>0</v>
      </c>
      <c r="O74" s="73">
        <f t="shared" si="101"/>
        <v>0</v>
      </c>
      <c r="Q74" s="64">
        <v>536.39999999999986</v>
      </c>
      <c r="R74" s="64">
        <v>511</v>
      </c>
      <c r="S74" s="64">
        <f t="shared" si="8"/>
        <v>18.8</v>
      </c>
      <c r="T74" s="64">
        <f t="shared" si="9"/>
        <v>18.564</v>
      </c>
      <c r="U74" s="99">
        <f t="shared" si="10"/>
        <v>1045.45</v>
      </c>
      <c r="V74" s="99">
        <f t="shared" si="11"/>
        <v>1042.9780000000001</v>
      </c>
      <c r="W74" s="64">
        <f t="shared" si="12"/>
        <v>73.322900000000004</v>
      </c>
      <c r="X74" s="64">
        <f t="shared" si="13"/>
        <v>73.564279999999997</v>
      </c>
      <c r="Y74" s="99">
        <f t="shared" si="14"/>
        <v>20.402000000000001</v>
      </c>
      <c r="Z74" s="99">
        <f t="shared" si="15"/>
        <v>20.263999999999999</v>
      </c>
      <c r="AA74" s="65"/>
      <c r="AB74" s="65"/>
      <c r="AC74" s="64">
        <f t="shared" si="16"/>
        <v>22.604881379999998</v>
      </c>
      <c r="AD74" s="64">
        <f t="shared" si="17"/>
        <v>22.468539659999998</v>
      </c>
      <c r="AE74" s="65"/>
      <c r="AF74" s="65"/>
      <c r="AH74" s="60"/>
      <c r="CD74" s="59">
        <v>2046</v>
      </c>
      <c r="CE74" s="53">
        <f t="shared" si="108"/>
        <v>18.8</v>
      </c>
      <c r="CF74" s="53">
        <f t="shared" si="35"/>
        <v>73.322900000000004</v>
      </c>
      <c r="CG74" s="59">
        <f t="shared" si="109"/>
        <v>536.39999999999986</v>
      </c>
      <c r="CH74" s="53">
        <f t="shared" si="110"/>
        <v>18.564</v>
      </c>
      <c r="CI74" s="53">
        <f t="shared" si="41"/>
        <v>73.564279999999997</v>
      </c>
      <c r="CJ74" s="59">
        <f t="shared" si="111"/>
        <v>511</v>
      </c>
    </row>
    <row r="75" spans="1:88" x14ac:dyDescent="0.25">
      <c r="A75" s="63">
        <v>2047</v>
      </c>
      <c r="B75" s="73">
        <f t="shared" ref="B75:O77" si="154">(B$8-B$7)/COUNT($A$58:$A$77)+B74</f>
        <v>1.5500000000000007</v>
      </c>
      <c r="C75" s="73">
        <f t="shared" si="154"/>
        <v>1.2980000000000005</v>
      </c>
      <c r="D75" s="73">
        <f t="shared" ref="D75:E75" si="155">(D$8-D$7)/COUNT($A$58:$A$77)+D74</f>
        <v>1.5500000000000007</v>
      </c>
      <c r="E75" s="73">
        <f t="shared" si="155"/>
        <v>1.2949999999999995</v>
      </c>
      <c r="F75" s="73">
        <f t="shared" si="154"/>
        <v>-1.6349999999999996</v>
      </c>
      <c r="G75" s="73">
        <f t="shared" si="154"/>
        <v>-1.2844999999999995</v>
      </c>
      <c r="H75" s="73">
        <f t="shared" ref="H75:I75" si="156">(H$8-H$7)/COUNT($A$58:$A$77)+H74</f>
        <v>1.1340000000000003</v>
      </c>
      <c r="I75" s="73">
        <f t="shared" si="156"/>
        <v>0.98549999999999938</v>
      </c>
      <c r="J75" s="73">
        <f t="shared" ref="J75:K75" si="157">(J$8-J$7)/COUNT($A$58:$A$77)+J74</f>
        <v>0</v>
      </c>
      <c r="K75" s="73">
        <f t="shared" si="157"/>
        <v>0</v>
      </c>
      <c r="L75" s="73">
        <f t="shared" si="154"/>
        <v>1.1368465599999984</v>
      </c>
      <c r="M75" s="73">
        <f t="shared" si="154"/>
        <v>0.98991944499999751</v>
      </c>
      <c r="N75" s="73">
        <f t="shared" si="154"/>
        <v>0</v>
      </c>
      <c r="O75" s="73">
        <f t="shared" si="154"/>
        <v>0</v>
      </c>
      <c r="Q75" s="64">
        <v>542.54999999999984</v>
      </c>
      <c r="R75" s="64">
        <v>515</v>
      </c>
      <c r="S75" s="64">
        <f t="shared" si="8"/>
        <v>18.850000000000001</v>
      </c>
      <c r="T75" s="64">
        <f t="shared" si="9"/>
        <v>18.598000000000003</v>
      </c>
      <c r="U75" s="99">
        <f t="shared" si="10"/>
        <v>1045.9649999999999</v>
      </c>
      <c r="V75" s="99">
        <f t="shared" si="11"/>
        <v>1043.3385000000001</v>
      </c>
      <c r="W75" s="64">
        <f t="shared" si="12"/>
        <v>73.281925000000001</v>
      </c>
      <c r="X75" s="64">
        <f t="shared" si="13"/>
        <v>73.5430475</v>
      </c>
      <c r="Y75" s="99">
        <f t="shared" si="14"/>
        <v>20.434000000000001</v>
      </c>
      <c r="Z75" s="99">
        <f t="shared" si="15"/>
        <v>20.285499999999999</v>
      </c>
      <c r="AA75" s="65"/>
      <c r="AB75" s="65"/>
      <c r="AC75" s="64">
        <f t="shared" si="16"/>
        <v>22.636846559999999</v>
      </c>
      <c r="AD75" s="64">
        <f t="shared" si="17"/>
        <v>22.489919444999998</v>
      </c>
      <c r="AE75" s="65"/>
      <c r="AF75" s="65"/>
      <c r="AH75" s="60"/>
      <c r="CD75" s="59">
        <v>2047</v>
      </c>
      <c r="CE75" s="53">
        <f t="shared" si="108"/>
        <v>18.850000000000001</v>
      </c>
      <c r="CF75" s="53">
        <f t="shared" si="35"/>
        <v>73.281925000000001</v>
      </c>
      <c r="CG75" s="59">
        <f t="shared" si="109"/>
        <v>542.54999999999984</v>
      </c>
      <c r="CH75" s="53">
        <f t="shared" si="110"/>
        <v>18.598000000000003</v>
      </c>
      <c r="CI75" s="53">
        <f t="shared" si="41"/>
        <v>73.5430475</v>
      </c>
      <c r="CJ75" s="59">
        <f t="shared" si="111"/>
        <v>515</v>
      </c>
    </row>
    <row r="76" spans="1:88" x14ac:dyDescent="0.25">
      <c r="A76" s="63">
        <v>2048</v>
      </c>
      <c r="B76" s="73">
        <f t="shared" si="154"/>
        <v>1.6000000000000008</v>
      </c>
      <c r="C76" s="73">
        <f t="shared" si="154"/>
        <v>1.3320000000000005</v>
      </c>
      <c r="D76" s="73">
        <f t="shared" ref="D76:E76" si="158">(D$8-D$7)/COUNT($A$58:$A$77)+D75</f>
        <v>1.6000000000000008</v>
      </c>
      <c r="E76" s="73">
        <f t="shared" si="158"/>
        <v>1.3299999999999994</v>
      </c>
      <c r="F76" s="73">
        <f t="shared" si="154"/>
        <v>-1.6899999999999995</v>
      </c>
      <c r="G76" s="73">
        <f t="shared" si="154"/>
        <v>-1.3129999999999995</v>
      </c>
      <c r="H76" s="73">
        <f t="shared" ref="H76:I76" si="159">(H$8-H$7)/COUNT($A$58:$A$77)+H75</f>
        <v>1.1660000000000004</v>
      </c>
      <c r="I76" s="73">
        <f t="shared" si="159"/>
        <v>1.0069999999999995</v>
      </c>
      <c r="J76" s="73">
        <f t="shared" ref="J76:K76" si="160">(J$8-J$7)/COUNT($A$58:$A$77)+J75</f>
        <v>0</v>
      </c>
      <c r="K76" s="73">
        <f t="shared" si="160"/>
        <v>0</v>
      </c>
      <c r="L76" s="73">
        <f t="shared" si="154"/>
        <v>1.1688117399999984</v>
      </c>
      <c r="M76" s="73">
        <f t="shared" si="154"/>
        <v>1.0112992299999974</v>
      </c>
      <c r="N76" s="73">
        <f t="shared" si="154"/>
        <v>0</v>
      </c>
      <c r="O76" s="73">
        <f t="shared" si="154"/>
        <v>0</v>
      </c>
      <c r="Q76" s="64">
        <v>548.69999999999982</v>
      </c>
      <c r="R76" s="64">
        <v>519</v>
      </c>
      <c r="S76" s="64">
        <f t="shared" si="8"/>
        <v>18.900000000000002</v>
      </c>
      <c r="T76" s="64">
        <f t="shared" si="9"/>
        <v>18.632000000000001</v>
      </c>
      <c r="U76" s="99">
        <f t="shared" si="10"/>
        <v>1046.48</v>
      </c>
      <c r="V76" s="99">
        <f t="shared" si="11"/>
        <v>1043.6990000000001</v>
      </c>
      <c r="W76" s="64">
        <f t="shared" si="12"/>
        <v>73.240949999999998</v>
      </c>
      <c r="X76" s="64">
        <f t="shared" si="13"/>
        <v>73.521815000000004</v>
      </c>
      <c r="Y76" s="99">
        <f t="shared" si="14"/>
        <v>20.466000000000001</v>
      </c>
      <c r="Z76" s="99">
        <f t="shared" si="15"/>
        <v>20.306999999999999</v>
      </c>
      <c r="AA76" s="65"/>
      <c r="AB76" s="65"/>
      <c r="AC76" s="64">
        <f t="shared" si="16"/>
        <v>22.668811739999999</v>
      </c>
      <c r="AD76" s="64">
        <f t="shared" si="17"/>
        <v>22.511299229999999</v>
      </c>
      <c r="AE76" s="65"/>
      <c r="AF76" s="65"/>
      <c r="AH76" s="60"/>
      <c r="CD76" s="59">
        <v>2048</v>
      </c>
      <c r="CE76" s="53">
        <f t="shared" si="108"/>
        <v>18.900000000000002</v>
      </c>
      <c r="CF76" s="53">
        <f t="shared" si="35"/>
        <v>73.240949999999998</v>
      </c>
      <c r="CG76" s="59">
        <f t="shared" si="109"/>
        <v>548.69999999999982</v>
      </c>
      <c r="CH76" s="53">
        <f t="shared" si="110"/>
        <v>18.632000000000001</v>
      </c>
      <c r="CI76" s="53">
        <f t="shared" si="41"/>
        <v>73.521815000000004</v>
      </c>
      <c r="CJ76" s="59">
        <f t="shared" si="111"/>
        <v>519</v>
      </c>
    </row>
    <row r="77" spans="1:88" x14ac:dyDescent="0.25">
      <c r="A77" s="63">
        <v>2049</v>
      </c>
      <c r="B77" s="73">
        <f t="shared" si="154"/>
        <v>1.6500000000000008</v>
      </c>
      <c r="C77" s="73">
        <f t="shared" si="154"/>
        <v>1.3660000000000005</v>
      </c>
      <c r="D77" s="73">
        <f t="shared" ref="D77:E77" si="161">(D$8-D$7)/COUNT($A$58:$A$77)+D76</f>
        <v>1.6500000000000008</v>
      </c>
      <c r="E77" s="73">
        <f t="shared" si="161"/>
        <v>1.3649999999999993</v>
      </c>
      <c r="F77" s="73">
        <f t="shared" si="154"/>
        <v>-1.7449999999999994</v>
      </c>
      <c r="G77" s="73">
        <f t="shared" si="154"/>
        <v>-1.3414999999999995</v>
      </c>
      <c r="H77" s="73">
        <f t="shared" ref="H77:I77" si="162">(H$8-H$7)/COUNT($A$58:$A$77)+H76</f>
        <v>1.1980000000000004</v>
      </c>
      <c r="I77" s="73">
        <f t="shared" si="162"/>
        <v>1.0284999999999995</v>
      </c>
      <c r="J77" s="73">
        <f t="shared" ref="J77:K77" si="163">(J$8-J$7)/COUNT($A$58:$A$77)+J76</f>
        <v>0</v>
      </c>
      <c r="K77" s="73">
        <f t="shared" si="163"/>
        <v>0</v>
      </c>
      <c r="L77" s="73">
        <f t="shared" si="154"/>
        <v>1.2007769199999985</v>
      </c>
      <c r="M77" s="73">
        <f t="shared" si="154"/>
        <v>1.0326790149999974</v>
      </c>
      <c r="N77" s="73">
        <f t="shared" si="154"/>
        <v>0</v>
      </c>
      <c r="O77" s="73">
        <f t="shared" si="154"/>
        <v>0</v>
      </c>
      <c r="Q77" s="64">
        <v>554.8499999999998</v>
      </c>
      <c r="R77" s="64">
        <v>523</v>
      </c>
      <c r="S77" s="64">
        <f t="shared" si="8"/>
        <v>18.950000000000003</v>
      </c>
      <c r="T77" s="64">
        <f t="shared" si="9"/>
        <v>18.666</v>
      </c>
      <c r="U77" s="99">
        <f t="shared" si="10"/>
        <v>1046.9950000000001</v>
      </c>
      <c r="V77" s="99">
        <f t="shared" si="11"/>
        <v>1044.0595000000001</v>
      </c>
      <c r="W77" s="64">
        <f t="shared" si="12"/>
        <v>73.199974999999995</v>
      </c>
      <c r="X77" s="64">
        <f t="shared" si="13"/>
        <v>73.500582500000007</v>
      </c>
      <c r="Y77" s="99">
        <f t="shared" si="14"/>
        <v>20.498000000000001</v>
      </c>
      <c r="Z77" s="99">
        <f t="shared" si="15"/>
        <v>20.328500000000002</v>
      </c>
      <c r="AA77" s="65"/>
      <c r="AB77" s="65"/>
      <c r="AC77" s="64">
        <f t="shared" si="16"/>
        <v>22.700776919999999</v>
      </c>
      <c r="AD77" s="64">
        <f t="shared" si="17"/>
        <v>22.532679014999996</v>
      </c>
      <c r="AE77" s="65"/>
      <c r="AF77" s="65"/>
      <c r="AH77" s="60"/>
      <c r="CD77" s="59">
        <v>2049</v>
      </c>
      <c r="CE77" s="53">
        <f t="shared" si="108"/>
        <v>18.950000000000003</v>
      </c>
      <c r="CF77" s="53">
        <f t="shared" si="35"/>
        <v>73.199974999999995</v>
      </c>
      <c r="CG77" s="59">
        <f t="shared" si="109"/>
        <v>554.8499999999998</v>
      </c>
      <c r="CH77" s="53">
        <f t="shared" si="110"/>
        <v>18.666</v>
      </c>
      <c r="CI77" s="53">
        <f t="shared" si="41"/>
        <v>73.500582500000007</v>
      </c>
      <c r="CJ77" s="59">
        <f t="shared" si="111"/>
        <v>523</v>
      </c>
    </row>
    <row r="78" spans="1:88" x14ac:dyDescent="0.25">
      <c r="A78" s="63">
        <v>2050</v>
      </c>
      <c r="B78" s="73">
        <f t="shared" ref="B78:O78" si="164">B$8</f>
        <v>1.7</v>
      </c>
      <c r="C78" s="73">
        <f t="shared" si="164"/>
        <v>1.4</v>
      </c>
      <c r="D78" s="73">
        <f t="shared" si="164"/>
        <v>1.7</v>
      </c>
      <c r="E78" s="73">
        <f t="shared" si="164"/>
        <v>1.4</v>
      </c>
      <c r="F78" s="73">
        <f t="shared" si="164"/>
        <v>-1.8</v>
      </c>
      <c r="G78" s="73">
        <f t="shared" si="164"/>
        <v>-1.37</v>
      </c>
      <c r="H78" s="73">
        <f t="shared" si="164"/>
        <v>1.23</v>
      </c>
      <c r="I78" s="73">
        <f t="shared" si="164"/>
        <v>1.05</v>
      </c>
      <c r="J78" s="73">
        <f t="shared" si="164"/>
        <v>0</v>
      </c>
      <c r="K78" s="73">
        <f t="shared" si="164"/>
        <v>0</v>
      </c>
      <c r="L78" s="73">
        <f t="shared" si="164"/>
        <v>1.2327420999999994</v>
      </c>
      <c r="M78" s="73">
        <f t="shared" si="164"/>
        <v>1.0540587999999964</v>
      </c>
      <c r="N78" s="73">
        <f t="shared" si="164"/>
        <v>0</v>
      </c>
      <c r="O78" s="73">
        <f t="shared" si="164"/>
        <v>0</v>
      </c>
      <c r="Q78" s="64">
        <v>561</v>
      </c>
      <c r="R78" s="64">
        <v>527</v>
      </c>
      <c r="S78" s="64">
        <f t="shared" si="8"/>
        <v>19</v>
      </c>
      <c r="T78" s="64">
        <f t="shared" si="9"/>
        <v>18.7</v>
      </c>
      <c r="U78" s="99">
        <f t="shared" si="10"/>
        <v>1047.51</v>
      </c>
      <c r="V78" s="99">
        <f t="shared" si="11"/>
        <v>1044.42</v>
      </c>
      <c r="W78" s="64">
        <f t="shared" si="12"/>
        <v>73.159000000000006</v>
      </c>
      <c r="X78" s="64">
        <f t="shared" si="13"/>
        <v>73.479349999999997</v>
      </c>
      <c r="Y78" s="99">
        <f t="shared" si="14"/>
        <v>20.53</v>
      </c>
      <c r="Z78" s="99">
        <f t="shared" si="15"/>
        <v>20.350000000000001</v>
      </c>
      <c r="AA78" s="65"/>
      <c r="AB78" s="65"/>
      <c r="AC78" s="64">
        <f t="shared" si="16"/>
        <v>22.732742099999999</v>
      </c>
      <c r="AD78" s="64">
        <f t="shared" si="17"/>
        <v>22.554058799999996</v>
      </c>
      <c r="AE78" s="65"/>
      <c r="AF78" s="65"/>
      <c r="AH78" s="60"/>
      <c r="CD78" s="59">
        <v>2050</v>
      </c>
      <c r="CE78" s="53">
        <f t="shared" si="108"/>
        <v>19</v>
      </c>
      <c r="CF78" s="53">
        <f t="shared" si="35"/>
        <v>73.159000000000006</v>
      </c>
      <c r="CG78" s="59">
        <f t="shared" si="109"/>
        <v>561</v>
      </c>
      <c r="CH78" s="53">
        <f t="shared" si="110"/>
        <v>18.7</v>
      </c>
      <c r="CI78" s="53">
        <f t="shared" si="41"/>
        <v>73.479349999999997</v>
      </c>
      <c r="CJ78" s="59">
        <f t="shared" si="111"/>
        <v>527</v>
      </c>
    </row>
    <row r="79" spans="1:88" x14ac:dyDescent="0.25">
      <c r="A79" s="63">
        <v>2051</v>
      </c>
      <c r="B79" s="73">
        <f t="shared" ref="B79:O94" si="165">(B$9-B$8)/COUNT($A$78:$A$97)+B78</f>
        <v>1.73</v>
      </c>
      <c r="C79" s="73">
        <f t="shared" si="165"/>
        <v>1.4155</v>
      </c>
      <c r="D79" s="73">
        <f t="shared" ref="D79:E79" si="166">(D$9-D$8)/COUNT($A$78:$A$97)+D78</f>
        <v>1.73</v>
      </c>
      <c r="E79" s="73">
        <f t="shared" si="166"/>
        <v>1.4149999999999998</v>
      </c>
      <c r="F79" s="73">
        <f t="shared" si="165"/>
        <v>-1.835</v>
      </c>
      <c r="G79" s="73">
        <f t="shared" si="165"/>
        <v>-1.3915000000000002</v>
      </c>
      <c r="H79" s="73">
        <f t="shared" ref="H79:I79" si="167">(H$9-H$8)/COUNT($A$78:$A$97)+H78</f>
        <v>1.268</v>
      </c>
      <c r="I79" s="73">
        <f t="shared" si="167"/>
        <v>1.071</v>
      </c>
      <c r="J79" s="73">
        <f t="shared" ref="J79:K79" si="168">(J$9-J$8)/COUNT($A$78:$A$97)+J78</f>
        <v>0</v>
      </c>
      <c r="K79" s="73">
        <f t="shared" si="168"/>
        <v>0</v>
      </c>
      <c r="L79" s="73">
        <f t="shared" si="165"/>
        <v>1.2706434399999993</v>
      </c>
      <c r="M79" s="73">
        <f t="shared" si="165"/>
        <v>1.0748845799999966</v>
      </c>
      <c r="N79" s="73">
        <f t="shared" si="165"/>
        <v>0</v>
      </c>
      <c r="O79" s="73">
        <f t="shared" si="165"/>
        <v>0</v>
      </c>
      <c r="Q79" s="64">
        <v>568.04999999999995</v>
      </c>
      <c r="R79" s="64">
        <v>531.04999999999995</v>
      </c>
      <c r="S79" s="64">
        <f t="shared" si="8"/>
        <v>19.03</v>
      </c>
      <c r="T79" s="64">
        <f t="shared" si="9"/>
        <v>18.715500000000002</v>
      </c>
      <c r="U79" s="99">
        <f t="shared" si="10"/>
        <v>1047.819</v>
      </c>
      <c r="V79" s="99">
        <f t="shared" si="11"/>
        <v>1044.5744999999999</v>
      </c>
      <c r="W79" s="64">
        <f t="shared" si="12"/>
        <v>73.132925</v>
      </c>
      <c r="X79" s="64">
        <f t="shared" si="13"/>
        <v>73.463332500000007</v>
      </c>
      <c r="Y79" s="99">
        <f t="shared" si="14"/>
        <v>20.568000000000001</v>
      </c>
      <c r="Z79" s="99">
        <f t="shared" si="15"/>
        <v>20.371000000000002</v>
      </c>
      <c r="AA79" s="65"/>
      <c r="AB79" s="65"/>
      <c r="AC79" s="64">
        <f t="shared" si="16"/>
        <v>22.770643440000001</v>
      </c>
      <c r="AD79" s="64">
        <f t="shared" si="17"/>
        <v>22.574884579999996</v>
      </c>
      <c r="AE79" s="65"/>
      <c r="AF79" s="65"/>
      <c r="AH79" s="60"/>
      <c r="CD79" s="59">
        <v>2051</v>
      </c>
      <c r="CE79" s="53">
        <f t="shared" si="108"/>
        <v>19.03</v>
      </c>
      <c r="CF79" s="53">
        <f t="shared" si="35"/>
        <v>73.132925</v>
      </c>
      <c r="CG79" s="59">
        <f t="shared" si="109"/>
        <v>568.04999999999995</v>
      </c>
      <c r="CH79" s="53">
        <f t="shared" si="110"/>
        <v>18.715500000000002</v>
      </c>
      <c r="CI79" s="53">
        <f t="shared" si="41"/>
        <v>73.463332500000007</v>
      </c>
      <c r="CJ79" s="59">
        <f t="shared" si="111"/>
        <v>531.04999999999995</v>
      </c>
    </row>
    <row r="80" spans="1:88" x14ac:dyDescent="0.25">
      <c r="A80" s="63">
        <v>2052</v>
      </c>
      <c r="B80" s="73">
        <f t="shared" si="165"/>
        <v>1.76</v>
      </c>
      <c r="C80" s="73">
        <f t="shared" si="165"/>
        <v>1.431</v>
      </c>
      <c r="D80" s="73">
        <f t="shared" ref="D80:E80" si="169">(D$9-D$8)/COUNT($A$78:$A$97)+D79</f>
        <v>1.76</v>
      </c>
      <c r="E80" s="73">
        <f t="shared" si="169"/>
        <v>1.4299999999999997</v>
      </c>
      <c r="F80" s="73">
        <f t="shared" si="165"/>
        <v>-1.8699999999999999</v>
      </c>
      <c r="G80" s="73">
        <f t="shared" si="165"/>
        <v>-1.4130000000000003</v>
      </c>
      <c r="H80" s="73">
        <f t="shared" ref="H80:I80" si="170">(H$9-H$8)/COUNT($A$78:$A$97)+H79</f>
        <v>1.306</v>
      </c>
      <c r="I80" s="73">
        <f t="shared" si="170"/>
        <v>1.0919999999999999</v>
      </c>
      <c r="J80" s="73">
        <f t="shared" ref="J80:K80" si="171">(J$9-J$8)/COUNT($A$78:$A$97)+J79</f>
        <v>0</v>
      </c>
      <c r="K80" s="73">
        <f t="shared" si="171"/>
        <v>0</v>
      </c>
      <c r="L80" s="73">
        <f t="shared" si="165"/>
        <v>1.3085447799999992</v>
      </c>
      <c r="M80" s="73">
        <f t="shared" si="165"/>
        <v>1.0957103599999969</v>
      </c>
      <c r="N80" s="73">
        <f t="shared" si="165"/>
        <v>0</v>
      </c>
      <c r="O80" s="73">
        <f t="shared" si="165"/>
        <v>0</v>
      </c>
      <c r="Q80" s="64">
        <v>575.09999999999991</v>
      </c>
      <c r="R80" s="64">
        <v>535.09999999999991</v>
      </c>
      <c r="S80" s="64">
        <f t="shared" si="8"/>
        <v>19.060000000000002</v>
      </c>
      <c r="T80" s="64">
        <f t="shared" si="9"/>
        <v>18.731000000000002</v>
      </c>
      <c r="U80" s="99">
        <f t="shared" si="10"/>
        <v>1048.1279999999999</v>
      </c>
      <c r="V80" s="99">
        <f t="shared" si="11"/>
        <v>1044.729</v>
      </c>
      <c r="W80" s="64">
        <f t="shared" si="12"/>
        <v>73.106849999999994</v>
      </c>
      <c r="X80" s="64">
        <f t="shared" si="13"/>
        <v>73.447315000000003</v>
      </c>
      <c r="Y80" s="99">
        <f t="shared" si="14"/>
        <v>20.606000000000002</v>
      </c>
      <c r="Z80" s="99">
        <f t="shared" si="15"/>
        <v>20.391999999999999</v>
      </c>
      <c r="AA80" s="65"/>
      <c r="AB80" s="65"/>
      <c r="AC80" s="64">
        <f t="shared" si="16"/>
        <v>22.808544779999998</v>
      </c>
      <c r="AD80" s="64">
        <f t="shared" si="17"/>
        <v>22.595710359999998</v>
      </c>
      <c r="AE80" s="65"/>
      <c r="AF80" s="65"/>
      <c r="AH80" s="60"/>
      <c r="CD80" s="59">
        <v>2052</v>
      </c>
      <c r="CE80" s="53">
        <f t="shared" si="108"/>
        <v>19.060000000000002</v>
      </c>
      <c r="CF80" s="53">
        <f t="shared" si="35"/>
        <v>73.106849999999994</v>
      </c>
      <c r="CG80" s="59">
        <f t="shared" si="109"/>
        <v>575.09999999999991</v>
      </c>
      <c r="CH80" s="53">
        <f t="shared" si="110"/>
        <v>18.731000000000002</v>
      </c>
      <c r="CI80" s="53">
        <f t="shared" si="41"/>
        <v>73.447315000000003</v>
      </c>
      <c r="CJ80" s="59">
        <f t="shared" si="111"/>
        <v>535.09999999999991</v>
      </c>
    </row>
    <row r="81" spans="1:100" x14ac:dyDescent="0.25">
      <c r="A81" s="63">
        <v>2053</v>
      </c>
      <c r="B81" s="73">
        <f t="shared" si="165"/>
        <v>1.79</v>
      </c>
      <c r="C81" s="73">
        <f t="shared" si="165"/>
        <v>1.4465000000000001</v>
      </c>
      <c r="D81" s="73">
        <f t="shared" ref="D81:E81" si="172">(D$9-D$8)/COUNT($A$78:$A$97)+D80</f>
        <v>1.79</v>
      </c>
      <c r="E81" s="73">
        <f t="shared" si="172"/>
        <v>1.4449999999999996</v>
      </c>
      <c r="F81" s="73">
        <f t="shared" si="165"/>
        <v>-1.9049999999999998</v>
      </c>
      <c r="G81" s="73">
        <f t="shared" si="165"/>
        <v>-1.4345000000000003</v>
      </c>
      <c r="H81" s="73">
        <f t="shared" ref="H81:I81" si="173">(H$9-H$8)/COUNT($A$78:$A$97)+H80</f>
        <v>1.3440000000000001</v>
      </c>
      <c r="I81" s="73">
        <f t="shared" si="173"/>
        <v>1.1129999999999998</v>
      </c>
      <c r="J81" s="73">
        <f t="shared" ref="J81:K81" si="174">(J$9-J$8)/COUNT($A$78:$A$97)+J80</f>
        <v>0</v>
      </c>
      <c r="K81" s="73">
        <f t="shared" si="174"/>
        <v>0</v>
      </c>
      <c r="L81" s="73">
        <f t="shared" si="165"/>
        <v>1.3464461199999991</v>
      </c>
      <c r="M81" s="73">
        <f t="shared" si="165"/>
        <v>1.1165361399999971</v>
      </c>
      <c r="N81" s="73">
        <f t="shared" si="165"/>
        <v>0</v>
      </c>
      <c r="O81" s="73">
        <f t="shared" si="165"/>
        <v>0</v>
      </c>
      <c r="Q81" s="64">
        <v>582.14999999999986</v>
      </c>
      <c r="R81" s="64">
        <v>539.14999999999986</v>
      </c>
      <c r="S81" s="64">
        <f t="shared" si="8"/>
        <v>19.09</v>
      </c>
      <c r="T81" s="64">
        <f t="shared" si="9"/>
        <v>18.746500000000001</v>
      </c>
      <c r="U81" s="99">
        <f t="shared" si="10"/>
        <v>1048.4369999999999</v>
      </c>
      <c r="V81" s="99">
        <f t="shared" si="11"/>
        <v>1044.8834999999999</v>
      </c>
      <c r="W81" s="64">
        <f t="shared" si="12"/>
        <v>73.080775000000003</v>
      </c>
      <c r="X81" s="64">
        <f t="shared" si="13"/>
        <v>73.431297499999999</v>
      </c>
      <c r="Y81" s="99">
        <f t="shared" si="14"/>
        <v>20.644000000000002</v>
      </c>
      <c r="Z81" s="99">
        <f t="shared" si="15"/>
        <v>20.413</v>
      </c>
      <c r="AA81" s="65"/>
      <c r="AB81" s="65"/>
      <c r="AC81" s="64">
        <f t="shared" si="16"/>
        <v>22.84644612</v>
      </c>
      <c r="AD81" s="64">
        <f t="shared" si="17"/>
        <v>22.616536139999997</v>
      </c>
      <c r="AE81" s="65"/>
      <c r="AF81" s="65"/>
      <c r="AH81" s="60"/>
      <c r="CD81" s="59">
        <v>2053</v>
      </c>
      <c r="CE81" s="53">
        <f t="shared" si="108"/>
        <v>19.09</v>
      </c>
      <c r="CF81" s="53">
        <f t="shared" si="35"/>
        <v>73.080775000000003</v>
      </c>
      <c r="CG81" s="59">
        <f t="shared" si="109"/>
        <v>582.14999999999986</v>
      </c>
      <c r="CH81" s="53">
        <f t="shared" si="110"/>
        <v>18.746500000000001</v>
      </c>
      <c r="CI81" s="53">
        <f t="shared" si="41"/>
        <v>73.431297499999999</v>
      </c>
      <c r="CJ81" s="59">
        <f t="shared" si="111"/>
        <v>539.14999999999986</v>
      </c>
    </row>
    <row r="82" spans="1:100" x14ac:dyDescent="0.25">
      <c r="A82" s="63">
        <v>2054</v>
      </c>
      <c r="B82" s="73">
        <f t="shared" si="165"/>
        <v>1.82</v>
      </c>
      <c r="C82" s="73">
        <f t="shared" si="165"/>
        <v>1.4620000000000002</v>
      </c>
      <c r="D82" s="73">
        <f t="shared" ref="D82:E82" si="175">(D$9-D$8)/COUNT($A$78:$A$97)+D81</f>
        <v>1.82</v>
      </c>
      <c r="E82" s="73">
        <f t="shared" si="175"/>
        <v>1.4599999999999995</v>
      </c>
      <c r="F82" s="73">
        <f t="shared" si="165"/>
        <v>-1.9399999999999997</v>
      </c>
      <c r="G82" s="73">
        <f t="shared" si="165"/>
        <v>-1.4560000000000004</v>
      </c>
      <c r="H82" s="73">
        <f t="shared" ref="H82:I82" si="176">(H$9-H$8)/COUNT($A$78:$A$97)+H81</f>
        <v>1.3820000000000001</v>
      </c>
      <c r="I82" s="73">
        <f t="shared" si="176"/>
        <v>1.1339999999999997</v>
      </c>
      <c r="J82" s="73">
        <f t="shared" ref="J82:K82" si="177">(J$9-J$8)/COUNT($A$78:$A$97)+J81</f>
        <v>0</v>
      </c>
      <c r="K82" s="73">
        <f t="shared" si="177"/>
        <v>0</v>
      </c>
      <c r="L82" s="73">
        <f t="shared" si="165"/>
        <v>1.384347459999999</v>
      </c>
      <c r="M82" s="73">
        <f t="shared" si="165"/>
        <v>1.1373619199999974</v>
      </c>
      <c r="N82" s="73">
        <f t="shared" si="165"/>
        <v>0</v>
      </c>
      <c r="O82" s="73">
        <f t="shared" si="165"/>
        <v>0</v>
      </c>
      <c r="Q82" s="64">
        <v>589.19999999999982</v>
      </c>
      <c r="R82" s="64">
        <v>543.19999999999982</v>
      </c>
      <c r="S82" s="64">
        <f t="shared" si="8"/>
        <v>19.12</v>
      </c>
      <c r="T82" s="64">
        <f t="shared" si="9"/>
        <v>18.762</v>
      </c>
      <c r="U82" s="99">
        <f t="shared" si="10"/>
        <v>1048.7460000000001</v>
      </c>
      <c r="V82" s="99">
        <f t="shared" si="11"/>
        <v>1045.038</v>
      </c>
      <c r="W82" s="64">
        <f t="shared" si="12"/>
        <v>73.054699999999997</v>
      </c>
      <c r="X82" s="64">
        <f t="shared" si="13"/>
        <v>73.415279999999996</v>
      </c>
      <c r="Y82" s="99">
        <f t="shared" si="14"/>
        <v>20.682000000000002</v>
      </c>
      <c r="Z82" s="99">
        <f t="shared" si="15"/>
        <v>20.434000000000001</v>
      </c>
      <c r="AA82" s="65"/>
      <c r="AB82" s="65"/>
      <c r="AC82" s="64">
        <f t="shared" si="16"/>
        <v>22.884347460000001</v>
      </c>
      <c r="AD82" s="64">
        <f t="shared" si="17"/>
        <v>22.637361919999996</v>
      </c>
      <c r="AE82" s="65"/>
      <c r="AF82" s="65"/>
      <c r="CD82" s="59">
        <v>2054</v>
      </c>
      <c r="CE82" s="53">
        <f t="shared" si="108"/>
        <v>19.12</v>
      </c>
      <c r="CF82" s="53">
        <f t="shared" si="35"/>
        <v>73.054699999999997</v>
      </c>
      <c r="CG82" s="59">
        <f t="shared" si="109"/>
        <v>589.19999999999982</v>
      </c>
      <c r="CH82" s="53">
        <f t="shared" si="110"/>
        <v>18.762</v>
      </c>
      <c r="CI82" s="53">
        <f t="shared" si="41"/>
        <v>73.415279999999996</v>
      </c>
      <c r="CJ82" s="59">
        <f t="shared" si="111"/>
        <v>543.19999999999982</v>
      </c>
    </row>
    <row r="83" spans="1:100" x14ac:dyDescent="0.25">
      <c r="A83" s="63">
        <v>2055</v>
      </c>
      <c r="B83" s="73">
        <f t="shared" si="165"/>
        <v>1.85</v>
      </c>
      <c r="C83" s="73">
        <f t="shared" si="165"/>
        <v>1.4775000000000003</v>
      </c>
      <c r="D83" s="73">
        <f t="shared" ref="D83:E83" si="178">(D$9-D$8)/COUNT($A$78:$A$97)+D82</f>
        <v>1.85</v>
      </c>
      <c r="E83" s="73">
        <f t="shared" si="178"/>
        <v>1.4749999999999994</v>
      </c>
      <c r="F83" s="73">
        <f t="shared" si="165"/>
        <v>-1.9749999999999996</v>
      </c>
      <c r="G83" s="73">
        <f t="shared" si="165"/>
        <v>-1.4775000000000005</v>
      </c>
      <c r="H83" s="73">
        <f t="shared" ref="H83:I83" si="179">(H$9-H$8)/COUNT($A$78:$A$97)+H82</f>
        <v>1.4200000000000002</v>
      </c>
      <c r="I83" s="73">
        <f t="shared" si="179"/>
        <v>1.1549999999999996</v>
      </c>
      <c r="J83" s="73">
        <f t="shared" ref="J83:K83" si="180">(J$9-J$8)/COUNT($A$78:$A$97)+J82</f>
        <v>0</v>
      </c>
      <c r="K83" s="73">
        <f t="shared" si="180"/>
        <v>0</v>
      </c>
      <c r="L83" s="73">
        <f t="shared" si="165"/>
        <v>1.4222487999999989</v>
      </c>
      <c r="M83" s="73">
        <f t="shared" si="165"/>
        <v>1.1581876999999976</v>
      </c>
      <c r="N83" s="73">
        <f t="shared" si="165"/>
        <v>0</v>
      </c>
      <c r="O83" s="73">
        <f t="shared" si="165"/>
        <v>0</v>
      </c>
      <c r="Q83" s="64">
        <v>596.24999999999977</v>
      </c>
      <c r="R83" s="64">
        <v>547.24999999999977</v>
      </c>
      <c r="S83" s="64">
        <f t="shared" si="8"/>
        <v>19.150000000000002</v>
      </c>
      <c r="T83" s="64">
        <f t="shared" si="9"/>
        <v>18.7775</v>
      </c>
      <c r="U83" s="99">
        <f t="shared" si="10"/>
        <v>1049.0550000000001</v>
      </c>
      <c r="V83" s="99">
        <f t="shared" si="11"/>
        <v>1045.1924999999999</v>
      </c>
      <c r="W83" s="64">
        <f t="shared" si="12"/>
        <v>73.028625000000005</v>
      </c>
      <c r="X83" s="64">
        <f t="shared" si="13"/>
        <v>73.399262500000006</v>
      </c>
      <c r="Y83" s="99">
        <f t="shared" si="14"/>
        <v>20.720000000000002</v>
      </c>
      <c r="Z83" s="99">
        <f t="shared" si="15"/>
        <v>20.455000000000002</v>
      </c>
      <c r="AA83" s="65"/>
      <c r="AB83" s="65"/>
      <c r="AC83" s="64">
        <f t="shared" si="16"/>
        <v>22.922248799999998</v>
      </c>
      <c r="AD83" s="64">
        <f t="shared" si="17"/>
        <v>22.658187699999999</v>
      </c>
      <c r="AE83" s="65"/>
      <c r="AF83" s="65"/>
      <c r="CD83" s="59">
        <v>2055</v>
      </c>
      <c r="CE83" s="53">
        <f t="shared" si="108"/>
        <v>19.150000000000002</v>
      </c>
      <c r="CF83" s="53">
        <f t="shared" si="35"/>
        <v>73.028625000000005</v>
      </c>
      <c r="CG83" s="59">
        <f t="shared" si="109"/>
        <v>596.24999999999977</v>
      </c>
      <c r="CH83" s="53">
        <f t="shared" si="110"/>
        <v>18.7775</v>
      </c>
      <c r="CI83" s="53">
        <f t="shared" si="41"/>
        <v>73.399262500000006</v>
      </c>
      <c r="CJ83" s="59">
        <f t="shared" si="111"/>
        <v>547.24999999999977</v>
      </c>
    </row>
    <row r="84" spans="1:100" x14ac:dyDescent="0.25">
      <c r="A84" s="63">
        <v>2056</v>
      </c>
      <c r="B84" s="73">
        <f t="shared" si="165"/>
        <v>1.8800000000000001</v>
      </c>
      <c r="C84" s="73">
        <f t="shared" si="165"/>
        <v>1.4930000000000003</v>
      </c>
      <c r="D84" s="73">
        <f t="shared" ref="D84:E84" si="181">(D$9-D$8)/COUNT($A$78:$A$97)+D83</f>
        <v>1.8800000000000001</v>
      </c>
      <c r="E84" s="73">
        <f t="shared" si="181"/>
        <v>1.4899999999999993</v>
      </c>
      <c r="F84" s="73">
        <f t="shared" si="165"/>
        <v>-2.0099999999999998</v>
      </c>
      <c r="G84" s="73">
        <f t="shared" si="165"/>
        <v>-1.4990000000000006</v>
      </c>
      <c r="H84" s="73">
        <f t="shared" ref="H84:I84" si="182">(H$9-H$8)/COUNT($A$78:$A$97)+H83</f>
        <v>1.4580000000000002</v>
      </c>
      <c r="I84" s="73">
        <f t="shared" si="182"/>
        <v>1.1759999999999995</v>
      </c>
      <c r="J84" s="73">
        <f t="shared" ref="J84:K84" si="183">(J$9-J$8)/COUNT($A$78:$A$97)+J83</f>
        <v>0</v>
      </c>
      <c r="K84" s="73">
        <f t="shared" si="183"/>
        <v>0</v>
      </c>
      <c r="L84" s="73">
        <f t="shared" si="165"/>
        <v>1.4601501399999988</v>
      </c>
      <c r="M84" s="73">
        <f t="shared" si="165"/>
        <v>1.1790134799999978</v>
      </c>
      <c r="N84" s="73">
        <f t="shared" si="165"/>
        <v>0</v>
      </c>
      <c r="O84" s="73">
        <f t="shared" si="165"/>
        <v>0</v>
      </c>
      <c r="Q84" s="64">
        <v>603.29999999999973</v>
      </c>
      <c r="R84" s="64">
        <v>551.29999999999973</v>
      </c>
      <c r="S84" s="64">
        <f t="shared" ref="S84:S98" si="184">S$18+$B84</f>
        <v>19.18</v>
      </c>
      <c r="T84" s="64">
        <f t="shared" ref="T84:T98" si="185">T$18+$C84</f>
        <v>18.792999999999999</v>
      </c>
      <c r="U84" s="99">
        <f t="shared" ref="U84:U98" si="186">U$18+U$18*$D84/100</f>
        <v>1049.364</v>
      </c>
      <c r="V84" s="99">
        <f t="shared" ref="V84:V98" si="187">V$18+V$18*E84/100</f>
        <v>1045.347</v>
      </c>
      <c r="W84" s="64">
        <f t="shared" ref="W84:W98" si="188">W$18+W$18*$F84/100</f>
        <v>73.002549999999999</v>
      </c>
      <c r="X84" s="64">
        <f t="shared" ref="X84:X98" si="189">X$18+X$18*$G84/100</f>
        <v>73.383245000000002</v>
      </c>
      <c r="Y84" s="99">
        <f t="shared" ref="Y84:Y98" si="190">Y$18+$H84</f>
        <v>20.758000000000003</v>
      </c>
      <c r="Z84" s="99">
        <f t="shared" ref="Z84:Z98" si="191">Z$18+$I84</f>
        <v>20.475999999999999</v>
      </c>
      <c r="AA84" s="65"/>
      <c r="AB84" s="65"/>
      <c r="AC84" s="64">
        <f t="shared" ref="AC84:AC98" si="192">AC$18+$L84</f>
        <v>22.96015014</v>
      </c>
      <c r="AD84" s="64">
        <f t="shared" ref="AD84:AD98" si="193">AD$18+$M84</f>
        <v>22.679013479999998</v>
      </c>
      <c r="AE84" s="65"/>
      <c r="AF84" s="65"/>
      <c r="CD84" s="59">
        <v>2056</v>
      </c>
      <c r="CE84" s="53">
        <f t="shared" si="108"/>
        <v>19.18</v>
      </c>
      <c r="CF84" s="53">
        <f t="shared" si="35"/>
        <v>73.002549999999999</v>
      </c>
      <c r="CG84" s="59">
        <f t="shared" si="109"/>
        <v>603.29999999999973</v>
      </c>
      <c r="CH84" s="53">
        <f t="shared" si="110"/>
        <v>18.792999999999999</v>
      </c>
      <c r="CI84" s="53">
        <f t="shared" si="41"/>
        <v>73.383245000000002</v>
      </c>
      <c r="CJ84" s="59">
        <f t="shared" si="111"/>
        <v>551.29999999999973</v>
      </c>
    </row>
    <row r="85" spans="1:100" x14ac:dyDescent="0.25">
      <c r="A85" s="63">
        <v>2057</v>
      </c>
      <c r="B85" s="73">
        <f t="shared" si="165"/>
        <v>1.9100000000000001</v>
      </c>
      <c r="C85" s="73">
        <f t="shared" si="165"/>
        <v>1.5085000000000004</v>
      </c>
      <c r="D85" s="73">
        <f t="shared" ref="D85:E85" si="194">(D$9-D$8)/COUNT($A$78:$A$97)+D84</f>
        <v>1.9100000000000001</v>
      </c>
      <c r="E85" s="73">
        <f t="shared" si="194"/>
        <v>1.5049999999999992</v>
      </c>
      <c r="F85" s="73">
        <f t="shared" si="165"/>
        <v>-2.0449999999999999</v>
      </c>
      <c r="G85" s="73">
        <f t="shared" si="165"/>
        <v>-1.5205000000000006</v>
      </c>
      <c r="H85" s="73">
        <f t="shared" ref="H85:I85" si="195">(H$9-H$8)/COUNT($A$78:$A$97)+H84</f>
        <v>1.4960000000000002</v>
      </c>
      <c r="I85" s="73">
        <f t="shared" si="195"/>
        <v>1.1969999999999994</v>
      </c>
      <c r="J85" s="73">
        <f t="shared" ref="J85:K85" si="196">(J$9-J$8)/COUNT($A$78:$A$97)+J84</f>
        <v>0</v>
      </c>
      <c r="K85" s="73">
        <f t="shared" si="196"/>
        <v>0</v>
      </c>
      <c r="L85" s="73">
        <f t="shared" si="165"/>
        <v>1.4980514799999987</v>
      </c>
      <c r="M85" s="73">
        <f t="shared" si="165"/>
        <v>1.1998392599999981</v>
      </c>
      <c r="N85" s="73">
        <f t="shared" si="165"/>
        <v>0</v>
      </c>
      <c r="O85" s="73">
        <f t="shared" si="165"/>
        <v>0</v>
      </c>
      <c r="Q85" s="64">
        <v>610.34999999999968</v>
      </c>
      <c r="R85" s="64">
        <v>555.34999999999968</v>
      </c>
      <c r="S85" s="64">
        <f t="shared" si="184"/>
        <v>19.21</v>
      </c>
      <c r="T85" s="64">
        <f t="shared" si="185"/>
        <v>18.808500000000002</v>
      </c>
      <c r="U85" s="99">
        <f t="shared" si="186"/>
        <v>1049.673</v>
      </c>
      <c r="V85" s="99">
        <f t="shared" si="187"/>
        <v>1045.5015000000001</v>
      </c>
      <c r="W85" s="64">
        <f t="shared" si="188"/>
        <v>72.976474999999994</v>
      </c>
      <c r="X85" s="64">
        <f t="shared" si="189"/>
        <v>73.367227499999998</v>
      </c>
      <c r="Y85" s="99">
        <f t="shared" si="190"/>
        <v>20.795999999999999</v>
      </c>
      <c r="Z85" s="99">
        <f t="shared" si="191"/>
        <v>20.497</v>
      </c>
      <c r="AA85" s="65"/>
      <c r="AB85" s="65"/>
      <c r="AC85" s="64">
        <f t="shared" si="192"/>
        <v>22.998051479999997</v>
      </c>
      <c r="AD85" s="64">
        <f t="shared" si="193"/>
        <v>22.699839259999997</v>
      </c>
      <c r="AE85" s="65"/>
      <c r="AF85" s="65"/>
      <c r="CD85" s="59">
        <v>2057</v>
      </c>
      <c r="CE85" s="53">
        <f t="shared" si="108"/>
        <v>19.21</v>
      </c>
      <c r="CF85" s="53">
        <f t="shared" si="35"/>
        <v>72.976474999999994</v>
      </c>
      <c r="CG85" s="59">
        <f t="shared" si="109"/>
        <v>610.34999999999968</v>
      </c>
      <c r="CH85" s="53">
        <f t="shared" si="110"/>
        <v>18.808500000000002</v>
      </c>
      <c r="CI85" s="53">
        <f t="shared" si="41"/>
        <v>73.367227499999998</v>
      </c>
      <c r="CJ85" s="59">
        <f t="shared" si="111"/>
        <v>555.34999999999968</v>
      </c>
    </row>
    <row r="86" spans="1:100" x14ac:dyDescent="0.25">
      <c r="A86" s="63">
        <v>2058</v>
      </c>
      <c r="B86" s="73">
        <f t="shared" si="165"/>
        <v>1.9400000000000002</v>
      </c>
      <c r="C86" s="73">
        <f t="shared" si="165"/>
        <v>1.5240000000000005</v>
      </c>
      <c r="D86" s="73">
        <f t="shared" ref="D86:E86" si="197">(D$9-D$8)/COUNT($A$78:$A$97)+D85</f>
        <v>1.9400000000000002</v>
      </c>
      <c r="E86" s="73">
        <f t="shared" si="197"/>
        <v>1.5199999999999991</v>
      </c>
      <c r="F86" s="73">
        <f t="shared" si="165"/>
        <v>-2.08</v>
      </c>
      <c r="G86" s="73">
        <f t="shared" si="165"/>
        <v>-1.5420000000000007</v>
      </c>
      <c r="H86" s="73">
        <f t="shared" ref="H86:I86" si="198">(H$9-H$8)/COUNT($A$78:$A$97)+H85</f>
        <v>1.5340000000000003</v>
      </c>
      <c r="I86" s="73">
        <f t="shared" si="198"/>
        <v>1.2179999999999993</v>
      </c>
      <c r="J86" s="73">
        <f t="shared" ref="J86:K86" si="199">(J$9-J$8)/COUNT($A$78:$A$97)+J85</f>
        <v>0</v>
      </c>
      <c r="K86" s="73">
        <f t="shared" si="199"/>
        <v>0</v>
      </c>
      <c r="L86" s="73">
        <f t="shared" si="165"/>
        <v>1.5359528199999986</v>
      </c>
      <c r="M86" s="73">
        <f t="shared" si="165"/>
        <v>1.2206650399999983</v>
      </c>
      <c r="N86" s="73">
        <f t="shared" si="165"/>
        <v>0</v>
      </c>
      <c r="O86" s="73">
        <f t="shared" si="165"/>
        <v>0</v>
      </c>
      <c r="Q86" s="64">
        <v>617.39999999999964</v>
      </c>
      <c r="R86" s="64">
        <v>559.39999999999964</v>
      </c>
      <c r="S86" s="64">
        <f t="shared" si="184"/>
        <v>19.240000000000002</v>
      </c>
      <c r="T86" s="64">
        <f t="shared" si="185"/>
        <v>18.824000000000002</v>
      </c>
      <c r="U86" s="99">
        <f t="shared" si="186"/>
        <v>1049.982</v>
      </c>
      <c r="V86" s="99">
        <f t="shared" si="187"/>
        <v>1045.6559999999999</v>
      </c>
      <c r="W86" s="64">
        <f t="shared" si="188"/>
        <v>72.950400000000002</v>
      </c>
      <c r="X86" s="64">
        <f t="shared" si="189"/>
        <v>73.351209999999995</v>
      </c>
      <c r="Y86" s="99">
        <f t="shared" si="190"/>
        <v>20.834</v>
      </c>
      <c r="Z86" s="99">
        <f t="shared" si="191"/>
        <v>20.518000000000001</v>
      </c>
      <c r="AA86" s="65"/>
      <c r="AB86" s="65"/>
      <c r="AC86" s="64">
        <f t="shared" si="192"/>
        <v>23.035952819999999</v>
      </c>
      <c r="AD86" s="64">
        <f t="shared" si="193"/>
        <v>22.72066504</v>
      </c>
      <c r="AE86" s="65"/>
      <c r="AF86" s="65"/>
      <c r="CD86" s="59">
        <v>2058</v>
      </c>
      <c r="CE86" s="53">
        <f t="shared" si="108"/>
        <v>19.240000000000002</v>
      </c>
      <c r="CF86" s="53">
        <f t="shared" si="35"/>
        <v>72.950400000000002</v>
      </c>
      <c r="CG86" s="59">
        <f t="shared" si="109"/>
        <v>617.39999999999964</v>
      </c>
      <c r="CH86" s="53">
        <f t="shared" si="110"/>
        <v>18.824000000000002</v>
      </c>
      <c r="CI86" s="53">
        <f t="shared" si="41"/>
        <v>73.351209999999995</v>
      </c>
      <c r="CJ86" s="59">
        <f t="shared" si="111"/>
        <v>559.39999999999964</v>
      </c>
    </row>
    <row r="87" spans="1:100" x14ac:dyDescent="0.25">
      <c r="A87" s="63">
        <v>2059</v>
      </c>
      <c r="B87" s="73">
        <f t="shared" si="165"/>
        <v>1.9700000000000002</v>
      </c>
      <c r="C87" s="73">
        <f t="shared" si="165"/>
        <v>1.5395000000000005</v>
      </c>
      <c r="D87" s="73">
        <f t="shared" ref="D87:E87" si="200">(D$9-D$8)/COUNT($A$78:$A$97)+D86</f>
        <v>1.9700000000000002</v>
      </c>
      <c r="E87" s="73">
        <f t="shared" si="200"/>
        <v>1.534999999999999</v>
      </c>
      <c r="F87" s="73">
        <f t="shared" si="165"/>
        <v>-2.1150000000000002</v>
      </c>
      <c r="G87" s="73">
        <f t="shared" si="165"/>
        <v>-1.5635000000000008</v>
      </c>
      <c r="H87" s="73">
        <f t="shared" ref="H87:I87" si="201">(H$9-H$8)/COUNT($A$78:$A$97)+H86</f>
        <v>1.5720000000000003</v>
      </c>
      <c r="I87" s="73">
        <f t="shared" si="201"/>
        <v>1.2389999999999992</v>
      </c>
      <c r="J87" s="73">
        <f t="shared" ref="J87:K87" si="202">(J$9-J$8)/COUNT($A$78:$A$97)+J86</f>
        <v>0</v>
      </c>
      <c r="K87" s="73">
        <f t="shared" si="202"/>
        <v>0</v>
      </c>
      <c r="L87" s="73">
        <f t="shared" si="165"/>
        <v>1.5738541599999984</v>
      </c>
      <c r="M87" s="73">
        <f t="shared" si="165"/>
        <v>1.2414908199999986</v>
      </c>
      <c r="N87" s="73">
        <f t="shared" si="165"/>
        <v>0</v>
      </c>
      <c r="O87" s="73">
        <f t="shared" si="165"/>
        <v>0</v>
      </c>
      <c r="Q87" s="64">
        <v>624.44999999999959</v>
      </c>
      <c r="R87" s="64">
        <v>563.44999999999959</v>
      </c>
      <c r="S87" s="64">
        <f t="shared" si="184"/>
        <v>19.27</v>
      </c>
      <c r="T87" s="64">
        <f t="shared" si="185"/>
        <v>18.839500000000001</v>
      </c>
      <c r="U87" s="99">
        <f t="shared" si="186"/>
        <v>1050.2909999999999</v>
      </c>
      <c r="V87" s="99">
        <f t="shared" si="187"/>
        <v>1045.8105</v>
      </c>
      <c r="W87" s="64">
        <f t="shared" si="188"/>
        <v>72.924324999999996</v>
      </c>
      <c r="X87" s="64">
        <f t="shared" si="189"/>
        <v>73.335192500000005</v>
      </c>
      <c r="Y87" s="99">
        <f t="shared" si="190"/>
        <v>20.872</v>
      </c>
      <c r="Z87" s="99">
        <f t="shared" si="191"/>
        <v>20.539000000000001</v>
      </c>
      <c r="AA87" s="65"/>
      <c r="AB87" s="65"/>
      <c r="AC87" s="64">
        <f t="shared" si="192"/>
        <v>23.07385416</v>
      </c>
      <c r="AD87" s="64">
        <f t="shared" si="193"/>
        <v>22.741490819999999</v>
      </c>
      <c r="AE87" s="65"/>
      <c r="AF87" s="65"/>
      <c r="CD87" s="59">
        <v>2059</v>
      </c>
      <c r="CE87" s="53">
        <f t="shared" si="108"/>
        <v>19.27</v>
      </c>
      <c r="CF87" s="53">
        <f t="shared" si="35"/>
        <v>72.924324999999996</v>
      </c>
      <c r="CG87" s="59">
        <f t="shared" si="109"/>
        <v>624.44999999999959</v>
      </c>
      <c r="CH87" s="53">
        <f t="shared" si="110"/>
        <v>18.839500000000001</v>
      </c>
      <c r="CI87" s="53">
        <f t="shared" si="41"/>
        <v>73.335192500000005</v>
      </c>
      <c r="CJ87" s="59">
        <f t="shared" si="111"/>
        <v>563.44999999999959</v>
      </c>
    </row>
    <row r="88" spans="1:100" x14ac:dyDescent="0.25">
      <c r="A88" s="63">
        <v>2060</v>
      </c>
      <c r="B88" s="73">
        <f t="shared" si="165"/>
        <v>2</v>
      </c>
      <c r="C88" s="73">
        <f t="shared" si="165"/>
        <v>1.5550000000000006</v>
      </c>
      <c r="D88" s="73">
        <f t="shared" ref="D88:E88" si="203">(D$9-D$8)/COUNT($A$78:$A$97)+D87</f>
        <v>2</v>
      </c>
      <c r="E88" s="73">
        <f t="shared" si="203"/>
        <v>1.5499999999999989</v>
      </c>
      <c r="F88" s="73">
        <f t="shared" si="165"/>
        <v>-2.1500000000000004</v>
      </c>
      <c r="G88" s="73">
        <f t="shared" si="165"/>
        <v>-1.5850000000000009</v>
      </c>
      <c r="H88" s="73">
        <f t="shared" ref="H88:I88" si="204">(H$9-H$8)/COUNT($A$78:$A$97)+H87</f>
        <v>1.6100000000000003</v>
      </c>
      <c r="I88" s="73">
        <f t="shared" si="204"/>
        <v>1.2599999999999991</v>
      </c>
      <c r="J88" s="73">
        <f t="shared" ref="J88:K88" si="205">(J$9-J$8)/COUNT($A$78:$A$97)+J87</f>
        <v>0</v>
      </c>
      <c r="K88" s="73">
        <f t="shared" si="205"/>
        <v>0</v>
      </c>
      <c r="L88" s="73">
        <f t="shared" si="165"/>
        <v>1.6117554999999983</v>
      </c>
      <c r="M88" s="73">
        <f t="shared" si="165"/>
        <v>1.2623165999999988</v>
      </c>
      <c r="N88" s="73">
        <f t="shared" si="165"/>
        <v>0</v>
      </c>
      <c r="O88" s="73">
        <f t="shared" si="165"/>
        <v>0</v>
      </c>
      <c r="Q88" s="64">
        <v>631.5</v>
      </c>
      <c r="R88" s="64">
        <v>567.5</v>
      </c>
      <c r="S88" s="64">
        <f t="shared" si="184"/>
        <v>19.3</v>
      </c>
      <c r="T88" s="64">
        <f t="shared" si="185"/>
        <v>18.855</v>
      </c>
      <c r="U88" s="99">
        <f t="shared" si="186"/>
        <v>1050.5999999999999</v>
      </c>
      <c r="V88" s="99">
        <f t="shared" si="187"/>
        <v>1045.9649999999999</v>
      </c>
      <c r="W88" s="64">
        <f t="shared" si="188"/>
        <v>72.898250000000004</v>
      </c>
      <c r="X88" s="64">
        <f t="shared" si="189"/>
        <v>73.319175000000001</v>
      </c>
      <c r="Y88" s="99">
        <f t="shared" si="190"/>
        <v>20.91</v>
      </c>
      <c r="Z88" s="99">
        <f t="shared" si="191"/>
        <v>20.56</v>
      </c>
      <c r="AA88" s="65"/>
      <c r="AB88" s="65"/>
      <c r="AC88" s="64">
        <f t="shared" si="192"/>
        <v>23.111755499999997</v>
      </c>
      <c r="AD88" s="64">
        <f t="shared" si="193"/>
        <v>22.762316599999998</v>
      </c>
      <c r="AE88" s="65"/>
      <c r="AF88" s="65"/>
      <c r="CD88" s="59">
        <v>2060</v>
      </c>
      <c r="CE88" s="53">
        <f t="shared" si="108"/>
        <v>19.3</v>
      </c>
      <c r="CF88" s="53">
        <f t="shared" si="35"/>
        <v>72.898250000000004</v>
      </c>
      <c r="CG88" s="59">
        <f t="shared" si="109"/>
        <v>631.5</v>
      </c>
      <c r="CH88" s="53">
        <f t="shared" si="110"/>
        <v>18.855</v>
      </c>
      <c r="CI88" s="53">
        <f t="shared" si="41"/>
        <v>73.319175000000001</v>
      </c>
      <c r="CJ88" s="59">
        <f t="shared" si="111"/>
        <v>567.5</v>
      </c>
      <c r="CS88" s="60"/>
      <c r="CT88" s="60"/>
      <c r="CU88" s="60"/>
      <c r="CV88" s="60"/>
    </row>
    <row r="89" spans="1:100" x14ac:dyDescent="0.25">
      <c r="A89" s="63">
        <v>2061</v>
      </c>
      <c r="B89" s="73">
        <f t="shared" si="165"/>
        <v>2.0299999999999998</v>
      </c>
      <c r="C89" s="73">
        <f t="shared" si="165"/>
        <v>1.5705000000000007</v>
      </c>
      <c r="D89" s="73">
        <f t="shared" ref="D89:E89" si="206">(D$9-D$8)/COUNT($A$78:$A$97)+D88</f>
        <v>2.0299999999999998</v>
      </c>
      <c r="E89" s="73">
        <f t="shared" si="206"/>
        <v>1.5649999999999988</v>
      </c>
      <c r="F89" s="73">
        <f t="shared" si="165"/>
        <v>-2.1850000000000005</v>
      </c>
      <c r="G89" s="73">
        <f t="shared" si="165"/>
        <v>-1.6065000000000009</v>
      </c>
      <c r="H89" s="73">
        <f t="shared" ref="H89:I89" si="207">(H$9-H$8)/COUNT($A$78:$A$97)+H88</f>
        <v>1.6480000000000004</v>
      </c>
      <c r="I89" s="73">
        <f t="shared" si="207"/>
        <v>1.280999999999999</v>
      </c>
      <c r="J89" s="73">
        <f t="shared" ref="J89:K89" si="208">(J$9-J$8)/COUNT($A$78:$A$97)+J88</f>
        <v>0</v>
      </c>
      <c r="K89" s="73">
        <f t="shared" si="208"/>
        <v>0</v>
      </c>
      <c r="L89" s="73">
        <f t="shared" si="165"/>
        <v>1.6496568399999982</v>
      </c>
      <c r="M89" s="73">
        <f t="shared" si="165"/>
        <v>1.283142379999999</v>
      </c>
      <c r="N89" s="73">
        <f t="shared" si="165"/>
        <v>0</v>
      </c>
      <c r="O89" s="73">
        <f t="shared" si="165"/>
        <v>0</v>
      </c>
      <c r="Q89" s="64">
        <v>639.25</v>
      </c>
      <c r="R89" s="64">
        <v>571.35</v>
      </c>
      <c r="S89" s="64">
        <f t="shared" si="184"/>
        <v>19.330000000000002</v>
      </c>
      <c r="T89" s="64">
        <f t="shared" si="185"/>
        <v>18.8705</v>
      </c>
      <c r="U89" s="99">
        <f t="shared" si="186"/>
        <v>1050.9090000000001</v>
      </c>
      <c r="V89" s="99">
        <f t="shared" si="187"/>
        <v>1046.1195</v>
      </c>
      <c r="W89" s="64">
        <f t="shared" si="188"/>
        <v>72.872174999999999</v>
      </c>
      <c r="X89" s="64">
        <f t="shared" si="189"/>
        <v>73.303157499999998</v>
      </c>
      <c r="Y89" s="99">
        <f t="shared" si="190"/>
        <v>20.948</v>
      </c>
      <c r="Z89" s="99">
        <f t="shared" si="191"/>
        <v>20.581</v>
      </c>
      <c r="AA89" s="65"/>
      <c r="AB89" s="65"/>
      <c r="AC89" s="64">
        <f t="shared" si="192"/>
        <v>23.149656839999999</v>
      </c>
      <c r="AD89" s="64">
        <f t="shared" si="193"/>
        <v>22.783142379999997</v>
      </c>
      <c r="AE89" s="65"/>
      <c r="AF89" s="65"/>
      <c r="CD89" s="59">
        <v>2061</v>
      </c>
      <c r="CE89" s="53">
        <f t="shared" si="108"/>
        <v>19.330000000000002</v>
      </c>
      <c r="CF89" s="53">
        <f t="shared" si="35"/>
        <v>72.872174999999999</v>
      </c>
      <c r="CG89" s="59">
        <f t="shared" si="109"/>
        <v>639.25</v>
      </c>
      <c r="CH89" s="53">
        <f t="shared" si="110"/>
        <v>18.8705</v>
      </c>
      <c r="CI89" s="53">
        <f t="shared" si="41"/>
        <v>73.303157499999998</v>
      </c>
      <c r="CJ89" s="59">
        <f t="shared" si="111"/>
        <v>571.35</v>
      </c>
    </row>
    <row r="90" spans="1:100" x14ac:dyDescent="0.25">
      <c r="A90" s="63">
        <v>2062</v>
      </c>
      <c r="B90" s="73">
        <f t="shared" si="165"/>
        <v>2.0599999999999996</v>
      </c>
      <c r="C90" s="73">
        <f t="shared" si="165"/>
        <v>1.5860000000000007</v>
      </c>
      <c r="D90" s="73">
        <f t="shared" ref="D90:E90" si="209">(D$9-D$8)/COUNT($A$78:$A$97)+D89</f>
        <v>2.0599999999999996</v>
      </c>
      <c r="E90" s="73">
        <f t="shared" si="209"/>
        <v>1.5799999999999987</v>
      </c>
      <c r="F90" s="73">
        <f t="shared" si="165"/>
        <v>-2.2200000000000006</v>
      </c>
      <c r="G90" s="73">
        <f t="shared" si="165"/>
        <v>-1.628000000000001</v>
      </c>
      <c r="H90" s="73">
        <f t="shared" ref="H90:I90" si="210">(H$9-H$8)/COUNT($A$78:$A$97)+H89</f>
        <v>1.6860000000000004</v>
      </c>
      <c r="I90" s="73">
        <f t="shared" si="210"/>
        <v>1.3019999999999989</v>
      </c>
      <c r="J90" s="73">
        <f t="shared" ref="J90:K90" si="211">(J$9-J$8)/COUNT($A$78:$A$97)+J89</f>
        <v>0</v>
      </c>
      <c r="K90" s="73">
        <f t="shared" si="211"/>
        <v>0</v>
      </c>
      <c r="L90" s="73">
        <f t="shared" si="165"/>
        <v>1.6875581799999981</v>
      </c>
      <c r="M90" s="73">
        <f t="shared" si="165"/>
        <v>1.3039681599999993</v>
      </c>
      <c r="N90" s="73">
        <f t="shared" si="165"/>
        <v>0</v>
      </c>
      <c r="O90" s="73">
        <f t="shared" si="165"/>
        <v>0</v>
      </c>
      <c r="Q90" s="64">
        <v>647</v>
      </c>
      <c r="R90" s="64">
        <v>575.20000000000005</v>
      </c>
      <c r="S90" s="64">
        <f t="shared" si="184"/>
        <v>19.36</v>
      </c>
      <c r="T90" s="64">
        <f t="shared" si="185"/>
        <v>18.886000000000003</v>
      </c>
      <c r="U90" s="99">
        <f t="shared" si="186"/>
        <v>1051.2180000000001</v>
      </c>
      <c r="V90" s="99">
        <f t="shared" si="187"/>
        <v>1046.2739999999999</v>
      </c>
      <c r="W90" s="64">
        <f t="shared" si="188"/>
        <v>72.846099999999993</v>
      </c>
      <c r="X90" s="64">
        <f t="shared" si="189"/>
        <v>73.287139999999994</v>
      </c>
      <c r="Y90" s="99">
        <f t="shared" si="190"/>
        <v>20.986000000000001</v>
      </c>
      <c r="Z90" s="99">
        <f t="shared" si="191"/>
        <v>20.602</v>
      </c>
      <c r="AA90" s="65"/>
      <c r="AB90" s="65"/>
      <c r="AC90" s="64">
        <f t="shared" si="192"/>
        <v>23.187558179999996</v>
      </c>
      <c r="AD90" s="64">
        <f t="shared" si="193"/>
        <v>22.80396816</v>
      </c>
      <c r="AE90" s="65"/>
      <c r="AF90" s="65"/>
      <c r="CD90" s="59">
        <v>2062</v>
      </c>
      <c r="CE90" s="53">
        <f t="shared" si="108"/>
        <v>19.36</v>
      </c>
      <c r="CF90" s="53">
        <f t="shared" si="35"/>
        <v>72.846099999999993</v>
      </c>
      <c r="CG90" s="59">
        <f t="shared" si="109"/>
        <v>647</v>
      </c>
      <c r="CH90" s="53">
        <f t="shared" si="110"/>
        <v>18.886000000000003</v>
      </c>
      <c r="CI90" s="53">
        <f t="shared" si="41"/>
        <v>73.287139999999994</v>
      </c>
      <c r="CJ90" s="59">
        <f t="shared" si="111"/>
        <v>575.20000000000005</v>
      </c>
    </row>
    <row r="91" spans="1:100" x14ac:dyDescent="0.25">
      <c r="A91" s="63">
        <v>2063</v>
      </c>
      <c r="B91" s="73">
        <f t="shared" si="165"/>
        <v>2.0899999999999994</v>
      </c>
      <c r="C91" s="73">
        <f t="shared" si="165"/>
        <v>1.6015000000000008</v>
      </c>
      <c r="D91" s="73">
        <f t="shared" ref="D91:E91" si="212">(D$9-D$8)/COUNT($A$78:$A$97)+D90</f>
        <v>2.0899999999999994</v>
      </c>
      <c r="E91" s="73">
        <f t="shared" si="212"/>
        <v>1.5949999999999986</v>
      </c>
      <c r="F91" s="73">
        <f t="shared" si="165"/>
        <v>-2.2550000000000008</v>
      </c>
      <c r="G91" s="73">
        <f t="shared" si="165"/>
        <v>-1.6495000000000011</v>
      </c>
      <c r="H91" s="73">
        <f t="shared" ref="H91:I91" si="213">(H$9-H$8)/COUNT($A$78:$A$97)+H90</f>
        <v>1.7240000000000004</v>
      </c>
      <c r="I91" s="73">
        <f t="shared" si="213"/>
        <v>1.3229999999999988</v>
      </c>
      <c r="J91" s="73">
        <f t="shared" ref="J91:K91" si="214">(J$9-J$8)/COUNT($A$78:$A$97)+J90</f>
        <v>0</v>
      </c>
      <c r="K91" s="73">
        <f t="shared" si="214"/>
        <v>0</v>
      </c>
      <c r="L91" s="73">
        <f t="shared" si="165"/>
        <v>1.725459519999998</v>
      </c>
      <c r="M91" s="73">
        <f t="shared" si="165"/>
        <v>1.3247939399999995</v>
      </c>
      <c r="N91" s="73">
        <f t="shared" si="165"/>
        <v>0</v>
      </c>
      <c r="O91" s="73">
        <f t="shared" si="165"/>
        <v>0</v>
      </c>
      <c r="Q91" s="64">
        <v>654.75</v>
      </c>
      <c r="R91" s="64">
        <v>579.05000000000007</v>
      </c>
      <c r="S91" s="64">
        <f t="shared" si="184"/>
        <v>19.39</v>
      </c>
      <c r="T91" s="64">
        <f t="shared" si="185"/>
        <v>18.901500000000002</v>
      </c>
      <c r="U91" s="99">
        <f t="shared" si="186"/>
        <v>1051.527</v>
      </c>
      <c r="V91" s="99">
        <f t="shared" si="187"/>
        <v>1046.4285</v>
      </c>
      <c r="W91" s="64">
        <f t="shared" si="188"/>
        <v>72.820025000000001</v>
      </c>
      <c r="X91" s="64">
        <f t="shared" si="189"/>
        <v>73.271122500000004</v>
      </c>
      <c r="Y91" s="99">
        <f t="shared" si="190"/>
        <v>21.024000000000001</v>
      </c>
      <c r="Z91" s="99">
        <f t="shared" si="191"/>
        <v>20.623000000000001</v>
      </c>
      <c r="AA91" s="65"/>
      <c r="AB91" s="65"/>
      <c r="AC91" s="64">
        <f t="shared" si="192"/>
        <v>23.225459519999998</v>
      </c>
      <c r="AD91" s="64">
        <f t="shared" si="193"/>
        <v>22.824793939999999</v>
      </c>
      <c r="AE91" s="65"/>
      <c r="AF91" s="65"/>
      <c r="CD91" s="59">
        <v>2063</v>
      </c>
      <c r="CE91" s="53">
        <f t="shared" si="108"/>
        <v>19.39</v>
      </c>
      <c r="CF91" s="53">
        <f t="shared" si="35"/>
        <v>72.820025000000001</v>
      </c>
      <c r="CG91" s="59">
        <f t="shared" si="109"/>
        <v>654.75</v>
      </c>
      <c r="CH91" s="53">
        <f t="shared" si="110"/>
        <v>18.901500000000002</v>
      </c>
      <c r="CI91" s="53">
        <f t="shared" si="41"/>
        <v>73.271122500000004</v>
      </c>
      <c r="CJ91" s="59">
        <f t="shared" si="111"/>
        <v>579.05000000000007</v>
      </c>
    </row>
    <row r="92" spans="1:100" x14ac:dyDescent="0.25">
      <c r="A92" s="63">
        <v>2064</v>
      </c>
      <c r="B92" s="73">
        <f t="shared" si="165"/>
        <v>2.1199999999999992</v>
      </c>
      <c r="C92" s="73">
        <f t="shared" si="165"/>
        <v>1.6170000000000009</v>
      </c>
      <c r="D92" s="73">
        <f t="shared" ref="D92:E92" si="215">(D$9-D$8)/COUNT($A$78:$A$97)+D91</f>
        <v>2.1199999999999992</v>
      </c>
      <c r="E92" s="73">
        <f t="shared" si="215"/>
        <v>1.6099999999999985</v>
      </c>
      <c r="F92" s="73">
        <f t="shared" si="165"/>
        <v>-2.2900000000000009</v>
      </c>
      <c r="G92" s="73">
        <f t="shared" si="165"/>
        <v>-1.6710000000000012</v>
      </c>
      <c r="H92" s="73">
        <f t="shared" ref="H92:I92" si="216">(H$9-H$8)/COUNT($A$78:$A$97)+H91</f>
        <v>1.7620000000000005</v>
      </c>
      <c r="I92" s="73">
        <f t="shared" si="216"/>
        <v>1.3439999999999988</v>
      </c>
      <c r="J92" s="73">
        <f t="shared" ref="J92:K92" si="217">(J$9-J$8)/COUNT($A$78:$A$97)+J91</f>
        <v>0</v>
      </c>
      <c r="K92" s="73">
        <f t="shared" si="217"/>
        <v>0</v>
      </c>
      <c r="L92" s="73">
        <f t="shared" si="165"/>
        <v>1.7633608599999979</v>
      </c>
      <c r="M92" s="73">
        <f t="shared" si="165"/>
        <v>1.3456197199999997</v>
      </c>
      <c r="N92" s="73">
        <f t="shared" si="165"/>
        <v>0</v>
      </c>
      <c r="O92" s="73">
        <f t="shared" si="165"/>
        <v>0</v>
      </c>
      <c r="Q92" s="64">
        <v>662.5</v>
      </c>
      <c r="R92" s="64">
        <v>582.90000000000009</v>
      </c>
      <c r="S92" s="64">
        <f t="shared" si="184"/>
        <v>19.420000000000002</v>
      </c>
      <c r="T92" s="64">
        <f t="shared" si="185"/>
        <v>18.917000000000002</v>
      </c>
      <c r="U92" s="99">
        <f t="shared" si="186"/>
        <v>1051.836</v>
      </c>
      <c r="V92" s="99">
        <f t="shared" si="187"/>
        <v>1046.5830000000001</v>
      </c>
      <c r="W92" s="64">
        <f t="shared" si="188"/>
        <v>72.793949999999995</v>
      </c>
      <c r="X92" s="64">
        <f t="shared" si="189"/>
        <v>73.255105</v>
      </c>
      <c r="Y92" s="99">
        <f t="shared" si="190"/>
        <v>21.062000000000001</v>
      </c>
      <c r="Z92" s="99">
        <f t="shared" si="191"/>
        <v>20.643999999999998</v>
      </c>
      <c r="AA92" s="65"/>
      <c r="AB92" s="65"/>
      <c r="AC92" s="64">
        <f t="shared" si="192"/>
        <v>23.263360859999999</v>
      </c>
      <c r="AD92" s="64">
        <f t="shared" si="193"/>
        <v>22.845619719999998</v>
      </c>
      <c r="AE92" s="65"/>
      <c r="AF92" s="65"/>
      <c r="CD92" s="59">
        <v>2064</v>
      </c>
      <c r="CE92" s="53">
        <f t="shared" ref="CE92:CE98" si="218">S92</f>
        <v>19.420000000000002</v>
      </c>
      <c r="CF92" s="53">
        <f t="shared" ref="CF92:CF98" si="219">W92</f>
        <v>72.793949999999995</v>
      </c>
      <c r="CG92" s="59">
        <f t="shared" ref="CG92:CG98" si="220">Q92</f>
        <v>662.5</v>
      </c>
      <c r="CH92" s="53">
        <f t="shared" ref="CH92:CH98" si="221">T92</f>
        <v>18.917000000000002</v>
      </c>
      <c r="CI92" s="53">
        <f t="shared" si="41"/>
        <v>73.255105</v>
      </c>
      <c r="CJ92" s="59">
        <f t="shared" ref="CJ92:CJ98" si="222">R92</f>
        <v>582.90000000000009</v>
      </c>
    </row>
    <row r="93" spans="1:100" x14ac:dyDescent="0.25">
      <c r="A93" s="63">
        <v>2065</v>
      </c>
      <c r="B93" s="73">
        <f t="shared" si="165"/>
        <v>2.149999999999999</v>
      </c>
      <c r="C93" s="73">
        <f t="shared" si="165"/>
        <v>1.632500000000001</v>
      </c>
      <c r="D93" s="73">
        <f t="shared" ref="D93:E93" si="223">(D$9-D$8)/COUNT($A$78:$A$97)+D92</f>
        <v>2.149999999999999</v>
      </c>
      <c r="E93" s="73">
        <f t="shared" si="223"/>
        <v>1.6249999999999984</v>
      </c>
      <c r="F93" s="73">
        <f t="shared" si="165"/>
        <v>-2.3250000000000011</v>
      </c>
      <c r="G93" s="73">
        <f t="shared" si="165"/>
        <v>-1.6925000000000012</v>
      </c>
      <c r="H93" s="73">
        <f t="shared" ref="H93:I93" si="224">(H$9-H$8)/COUNT($A$78:$A$97)+H92</f>
        <v>1.8000000000000005</v>
      </c>
      <c r="I93" s="73">
        <f t="shared" si="224"/>
        <v>1.3649999999999987</v>
      </c>
      <c r="J93" s="73">
        <f t="shared" ref="J93:K93" si="225">(J$9-J$8)/COUNT($A$78:$A$97)+J92</f>
        <v>0</v>
      </c>
      <c r="K93" s="73">
        <f t="shared" si="225"/>
        <v>0</v>
      </c>
      <c r="L93" s="73">
        <f t="shared" si="165"/>
        <v>1.8012621999999978</v>
      </c>
      <c r="M93" s="73">
        <f t="shared" si="165"/>
        <v>1.3664455</v>
      </c>
      <c r="N93" s="73">
        <f t="shared" si="165"/>
        <v>0</v>
      </c>
      <c r="O93" s="73">
        <f t="shared" si="165"/>
        <v>0</v>
      </c>
      <c r="Q93" s="64">
        <v>670.25</v>
      </c>
      <c r="R93" s="64">
        <v>586.75000000000011</v>
      </c>
      <c r="S93" s="64">
        <f t="shared" si="184"/>
        <v>19.45</v>
      </c>
      <c r="T93" s="64">
        <f t="shared" si="185"/>
        <v>18.932500000000001</v>
      </c>
      <c r="U93" s="99">
        <f t="shared" si="186"/>
        <v>1052.145</v>
      </c>
      <c r="V93" s="99">
        <f t="shared" si="187"/>
        <v>1046.7375</v>
      </c>
      <c r="W93" s="64">
        <f t="shared" si="188"/>
        <v>72.767875000000004</v>
      </c>
      <c r="X93" s="64">
        <f t="shared" si="189"/>
        <v>73.239087499999997</v>
      </c>
      <c r="Y93" s="99">
        <f t="shared" si="190"/>
        <v>21.1</v>
      </c>
      <c r="Z93" s="99">
        <f t="shared" si="191"/>
        <v>20.664999999999999</v>
      </c>
      <c r="AA93" s="65"/>
      <c r="AB93" s="65"/>
      <c r="AC93" s="64">
        <f t="shared" si="192"/>
        <v>23.301262199999996</v>
      </c>
      <c r="AD93" s="64">
        <f t="shared" si="193"/>
        <v>22.866445500000001</v>
      </c>
      <c r="AE93" s="65"/>
      <c r="AF93" s="65"/>
      <c r="CD93" s="59">
        <v>2065</v>
      </c>
      <c r="CE93" s="53">
        <f t="shared" si="218"/>
        <v>19.45</v>
      </c>
      <c r="CF93" s="53">
        <f t="shared" si="219"/>
        <v>72.767875000000004</v>
      </c>
      <c r="CG93" s="59">
        <f t="shared" si="220"/>
        <v>670.25</v>
      </c>
      <c r="CH93" s="53">
        <f t="shared" si="221"/>
        <v>18.932500000000001</v>
      </c>
      <c r="CI93" s="53">
        <f t="shared" ref="CI93:CI98" si="226">X93</f>
        <v>73.239087499999997</v>
      </c>
      <c r="CJ93" s="59">
        <f t="shared" si="222"/>
        <v>586.75000000000011</v>
      </c>
    </row>
    <row r="94" spans="1:100" x14ac:dyDescent="0.25">
      <c r="A94" s="63">
        <v>2066</v>
      </c>
      <c r="B94" s="73">
        <f t="shared" si="165"/>
        <v>2.1799999999999988</v>
      </c>
      <c r="C94" s="73">
        <f t="shared" si="165"/>
        <v>1.648000000000001</v>
      </c>
      <c r="D94" s="73">
        <f t="shared" ref="D94:E94" si="227">(D$9-D$8)/COUNT($A$78:$A$97)+D93</f>
        <v>2.1799999999999988</v>
      </c>
      <c r="E94" s="73">
        <f t="shared" si="227"/>
        <v>1.6399999999999983</v>
      </c>
      <c r="F94" s="73">
        <f t="shared" si="165"/>
        <v>-2.3600000000000012</v>
      </c>
      <c r="G94" s="73">
        <f t="shared" si="165"/>
        <v>-1.7140000000000013</v>
      </c>
      <c r="H94" s="73">
        <f t="shared" ref="H94:I94" si="228">(H$9-H$8)/COUNT($A$78:$A$97)+H93</f>
        <v>1.8380000000000005</v>
      </c>
      <c r="I94" s="73">
        <f t="shared" si="228"/>
        <v>1.3859999999999986</v>
      </c>
      <c r="J94" s="73">
        <f t="shared" ref="J94:K94" si="229">(J$9-J$8)/COUNT($A$78:$A$97)+J93</f>
        <v>0</v>
      </c>
      <c r="K94" s="73">
        <f t="shared" si="229"/>
        <v>0</v>
      </c>
      <c r="L94" s="73">
        <f t="shared" si="165"/>
        <v>1.8391635399999977</v>
      </c>
      <c r="M94" s="73">
        <f t="shared" si="165"/>
        <v>1.3872712800000002</v>
      </c>
      <c r="N94" s="73">
        <f t="shared" si="165"/>
        <v>0</v>
      </c>
      <c r="O94" s="73">
        <f t="shared" si="165"/>
        <v>0</v>
      </c>
      <c r="Q94" s="64">
        <v>678</v>
      </c>
      <c r="R94" s="64">
        <v>590.60000000000014</v>
      </c>
      <c r="S94" s="64">
        <f t="shared" si="184"/>
        <v>19.48</v>
      </c>
      <c r="T94" s="64">
        <f t="shared" si="185"/>
        <v>18.948</v>
      </c>
      <c r="U94" s="99">
        <f t="shared" si="186"/>
        <v>1052.454</v>
      </c>
      <c r="V94" s="99">
        <f t="shared" si="187"/>
        <v>1046.8920000000001</v>
      </c>
      <c r="W94" s="64">
        <f t="shared" si="188"/>
        <v>72.741799999999998</v>
      </c>
      <c r="X94" s="64">
        <f t="shared" si="189"/>
        <v>73.223069999999993</v>
      </c>
      <c r="Y94" s="99">
        <f t="shared" si="190"/>
        <v>21.138000000000002</v>
      </c>
      <c r="Z94" s="99">
        <f t="shared" si="191"/>
        <v>20.686</v>
      </c>
      <c r="AA94" s="65"/>
      <c r="AB94" s="65"/>
      <c r="AC94" s="64">
        <f t="shared" si="192"/>
        <v>23.339163539999998</v>
      </c>
      <c r="AD94" s="64">
        <f t="shared" si="193"/>
        <v>22.88727128</v>
      </c>
      <c r="AE94" s="65"/>
      <c r="AF94" s="65"/>
      <c r="CD94" s="59">
        <v>2066</v>
      </c>
      <c r="CE94" s="53">
        <f t="shared" si="218"/>
        <v>19.48</v>
      </c>
      <c r="CF94" s="53">
        <f t="shared" si="219"/>
        <v>72.741799999999998</v>
      </c>
      <c r="CG94" s="59">
        <f t="shared" si="220"/>
        <v>678</v>
      </c>
      <c r="CH94" s="53">
        <f t="shared" si="221"/>
        <v>18.948</v>
      </c>
      <c r="CI94" s="53">
        <f t="shared" si="226"/>
        <v>73.223069999999993</v>
      </c>
      <c r="CJ94" s="59">
        <f t="shared" si="222"/>
        <v>590.60000000000014</v>
      </c>
    </row>
    <row r="95" spans="1:100" x14ac:dyDescent="0.25">
      <c r="A95" s="63">
        <v>2067</v>
      </c>
      <c r="B95" s="73">
        <f t="shared" ref="B95:O97" si="230">(B$9-B$8)/COUNT($A$78:$A$97)+B94</f>
        <v>2.2099999999999986</v>
      </c>
      <c r="C95" s="73">
        <f t="shared" si="230"/>
        <v>1.6635000000000011</v>
      </c>
      <c r="D95" s="73">
        <f t="shared" ref="D95:E95" si="231">(D$9-D$8)/COUNT($A$78:$A$97)+D94</f>
        <v>2.2099999999999986</v>
      </c>
      <c r="E95" s="73">
        <f t="shared" si="231"/>
        <v>1.6549999999999983</v>
      </c>
      <c r="F95" s="73">
        <f t="shared" si="230"/>
        <v>-2.3950000000000014</v>
      </c>
      <c r="G95" s="73">
        <f t="shared" si="230"/>
        <v>-1.7355000000000014</v>
      </c>
      <c r="H95" s="73">
        <f t="shared" ref="H95:I95" si="232">(H$9-H$8)/COUNT($A$78:$A$97)+H94</f>
        <v>1.8760000000000006</v>
      </c>
      <c r="I95" s="73">
        <f t="shared" si="232"/>
        <v>1.4069999999999985</v>
      </c>
      <c r="J95" s="73">
        <f t="shared" ref="J95:K95" si="233">(J$9-J$8)/COUNT($A$78:$A$97)+J94</f>
        <v>0</v>
      </c>
      <c r="K95" s="73">
        <f t="shared" si="233"/>
        <v>0</v>
      </c>
      <c r="L95" s="73">
        <f t="shared" si="230"/>
        <v>1.8770648799999976</v>
      </c>
      <c r="M95" s="73">
        <f t="shared" si="230"/>
        <v>1.4080970600000005</v>
      </c>
      <c r="N95" s="73">
        <f t="shared" si="230"/>
        <v>0</v>
      </c>
      <c r="O95" s="73">
        <f t="shared" si="230"/>
        <v>0</v>
      </c>
      <c r="Q95" s="64">
        <v>685.75</v>
      </c>
      <c r="R95" s="64">
        <v>594.45000000000016</v>
      </c>
      <c r="S95" s="64">
        <f t="shared" si="184"/>
        <v>19.509999999999998</v>
      </c>
      <c r="T95" s="64">
        <f t="shared" si="185"/>
        <v>18.963500000000003</v>
      </c>
      <c r="U95" s="99">
        <f t="shared" si="186"/>
        <v>1052.7629999999999</v>
      </c>
      <c r="V95" s="99">
        <f t="shared" si="187"/>
        <v>1047.0464999999999</v>
      </c>
      <c r="W95" s="64">
        <f t="shared" si="188"/>
        <v>72.715724999999992</v>
      </c>
      <c r="X95" s="64">
        <f t="shared" si="189"/>
        <v>73.207052500000003</v>
      </c>
      <c r="Y95" s="99">
        <f t="shared" si="190"/>
        <v>21.176000000000002</v>
      </c>
      <c r="Z95" s="99">
        <f t="shared" si="191"/>
        <v>20.707000000000001</v>
      </c>
      <c r="AA95" s="65"/>
      <c r="AB95" s="65"/>
      <c r="AC95" s="64">
        <f t="shared" si="192"/>
        <v>23.377064879999999</v>
      </c>
      <c r="AD95" s="64">
        <f t="shared" si="193"/>
        <v>22.908097059999999</v>
      </c>
      <c r="AE95" s="65"/>
      <c r="AF95" s="65"/>
      <c r="CD95" s="59">
        <v>2067</v>
      </c>
      <c r="CE95" s="53">
        <f t="shared" si="218"/>
        <v>19.509999999999998</v>
      </c>
      <c r="CF95" s="53">
        <f t="shared" si="219"/>
        <v>72.715724999999992</v>
      </c>
      <c r="CG95" s="59">
        <f t="shared" si="220"/>
        <v>685.75</v>
      </c>
      <c r="CH95" s="53">
        <f t="shared" si="221"/>
        <v>18.963500000000003</v>
      </c>
      <c r="CI95" s="53">
        <f t="shared" si="226"/>
        <v>73.207052500000003</v>
      </c>
      <c r="CJ95" s="59">
        <f t="shared" si="222"/>
        <v>594.45000000000016</v>
      </c>
    </row>
    <row r="96" spans="1:100" x14ac:dyDescent="0.25">
      <c r="A96" s="63">
        <v>2068</v>
      </c>
      <c r="B96" s="73">
        <f t="shared" si="230"/>
        <v>2.2399999999999984</v>
      </c>
      <c r="C96" s="73">
        <f t="shared" si="230"/>
        <v>1.6790000000000012</v>
      </c>
      <c r="D96" s="73">
        <f t="shared" ref="D96:E96" si="234">(D$9-D$8)/COUNT($A$78:$A$97)+D95</f>
        <v>2.2399999999999984</v>
      </c>
      <c r="E96" s="73">
        <f t="shared" si="234"/>
        <v>1.6699999999999982</v>
      </c>
      <c r="F96" s="73">
        <f t="shared" si="230"/>
        <v>-2.4300000000000015</v>
      </c>
      <c r="G96" s="73">
        <f t="shared" si="230"/>
        <v>-1.7570000000000014</v>
      </c>
      <c r="H96" s="73">
        <f t="shared" ref="H96:I96" si="235">(H$9-H$8)/COUNT($A$78:$A$97)+H95</f>
        <v>1.9140000000000006</v>
      </c>
      <c r="I96" s="73">
        <f t="shared" si="235"/>
        <v>1.4279999999999984</v>
      </c>
      <c r="J96" s="73">
        <f t="shared" ref="J96:K96" si="236">(J$9-J$8)/COUNT($A$78:$A$97)+J95</f>
        <v>0</v>
      </c>
      <c r="K96" s="73">
        <f t="shared" si="236"/>
        <v>0</v>
      </c>
      <c r="L96" s="73">
        <f t="shared" si="230"/>
        <v>1.9149662199999975</v>
      </c>
      <c r="M96" s="73">
        <f t="shared" si="230"/>
        <v>1.4289228400000007</v>
      </c>
      <c r="N96" s="73">
        <f t="shared" si="230"/>
        <v>0</v>
      </c>
      <c r="O96" s="73">
        <f t="shared" si="230"/>
        <v>0</v>
      </c>
      <c r="Q96" s="64">
        <v>693.5</v>
      </c>
      <c r="R96" s="64">
        <v>598.30000000000018</v>
      </c>
      <c r="S96" s="64">
        <f t="shared" si="184"/>
        <v>19.54</v>
      </c>
      <c r="T96" s="64">
        <f t="shared" si="185"/>
        <v>18.979000000000003</v>
      </c>
      <c r="U96" s="99">
        <f t="shared" si="186"/>
        <v>1053.0719999999999</v>
      </c>
      <c r="V96" s="99">
        <f t="shared" si="187"/>
        <v>1047.201</v>
      </c>
      <c r="W96" s="64">
        <f t="shared" si="188"/>
        <v>72.68965</v>
      </c>
      <c r="X96" s="64">
        <f t="shared" si="189"/>
        <v>73.191034999999999</v>
      </c>
      <c r="Y96" s="99">
        <f t="shared" si="190"/>
        <v>21.214000000000002</v>
      </c>
      <c r="Z96" s="99">
        <f t="shared" si="191"/>
        <v>20.727999999999998</v>
      </c>
      <c r="AA96" s="65"/>
      <c r="AB96" s="65"/>
      <c r="AC96" s="64">
        <f t="shared" si="192"/>
        <v>23.414966219999997</v>
      </c>
      <c r="AD96" s="64">
        <f t="shared" si="193"/>
        <v>22.928922840000002</v>
      </c>
      <c r="AE96" s="65"/>
      <c r="AF96" s="65"/>
      <c r="CD96" s="59">
        <v>2068</v>
      </c>
      <c r="CE96" s="53">
        <f t="shared" si="218"/>
        <v>19.54</v>
      </c>
      <c r="CF96" s="53">
        <f t="shared" si="219"/>
        <v>72.68965</v>
      </c>
      <c r="CG96" s="59">
        <f t="shared" si="220"/>
        <v>693.5</v>
      </c>
      <c r="CH96" s="53">
        <f t="shared" si="221"/>
        <v>18.979000000000003</v>
      </c>
      <c r="CI96" s="53">
        <f t="shared" si="226"/>
        <v>73.191034999999999</v>
      </c>
      <c r="CJ96" s="59">
        <f t="shared" si="222"/>
        <v>598.30000000000018</v>
      </c>
    </row>
    <row r="97" spans="1:100" x14ac:dyDescent="0.25">
      <c r="A97" s="63">
        <v>2069</v>
      </c>
      <c r="B97" s="73">
        <f t="shared" si="230"/>
        <v>2.2699999999999982</v>
      </c>
      <c r="C97" s="73">
        <f t="shared" si="230"/>
        <v>1.6945000000000012</v>
      </c>
      <c r="D97" s="73">
        <f t="shared" ref="D97:E97" si="237">(D$9-D$8)/COUNT($A$78:$A$97)+D96</f>
        <v>2.2699999999999982</v>
      </c>
      <c r="E97" s="73">
        <f t="shared" si="237"/>
        <v>1.6849999999999981</v>
      </c>
      <c r="F97" s="73">
        <f t="shared" si="230"/>
        <v>-2.4650000000000016</v>
      </c>
      <c r="G97" s="73">
        <f t="shared" si="230"/>
        <v>-1.7785000000000015</v>
      </c>
      <c r="H97" s="73">
        <f t="shared" ref="H97:I97" si="238">(H$9-H$8)/COUNT($A$78:$A$97)+H96</f>
        <v>1.9520000000000006</v>
      </c>
      <c r="I97" s="73">
        <f t="shared" si="238"/>
        <v>1.4489999999999983</v>
      </c>
      <c r="J97" s="73">
        <f t="shared" ref="J97:K97" si="239">(J$9-J$8)/COUNT($A$78:$A$97)+J96</f>
        <v>0</v>
      </c>
      <c r="K97" s="73">
        <f t="shared" si="239"/>
        <v>0</v>
      </c>
      <c r="L97" s="73">
        <f t="shared" si="230"/>
        <v>1.9528675599999974</v>
      </c>
      <c r="M97" s="73">
        <f t="shared" si="230"/>
        <v>1.4497486200000009</v>
      </c>
      <c r="N97" s="73">
        <f t="shared" si="230"/>
        <v>0</v>
      </c>
      <c r="O97" s="73">
        <f t="shared" si="230"/>
        <v>0</v>
      </c>
      <c r="Q97" s="64">
        <v>701.25</v>
      </c>
      <c r="R97" s="64">
        <v>602.1500000000002</v>
      </c>
      <c r="S97" s="64">
        <f t="shared" si="184"/>
        <v>19.57</v>
      </c>
      <c r="T97" s="64">
        <f t="shared" si="185"/>
        <v>18.994500000000002</v>
      </c>
      <c r="U97" s="99">
        <f t="shared" si="186"/>
        <v>1053.3810000000001</v>
      </c>
      <c r="V97" s="99">
        <f t="shared" si="187"/>
        <v>1047.3554999999999</v>
      </c>
      <c r="W97" s="64">
        <f t="shared" si="188"/>
        <v>72.663574999999994</v>
      </c>
      <c r="X97" s="64">
        <f t="shared" si="189"/>
        <v>73.175017499999996</v>
      </c>
      <c r="Y97" s="99">
        <f t="shared" si="190"/>
        <v>21.252000000000002</v>
      </c>
      <c r="Z97" s="99">
        <f t="shared" si="191"/>
        <v>20.748999999999999</v>
      </c>
      <c r="AA97" s="65"/>
      <c r="AB97" s="65"/>
      <c r="AC97" s="64">
        <f t="shared" si="192"/>
        <v>23.452867559999998</v>
      </c>
      <c r="AD97" s="64">
        <f t="shared" si="193"/>
        <v>22.949748620000001</v>
      </c>
      <c r="AE97" s="65"/>
      <c r="AF97" s="65"/>
      <c r="CD97" s="59">
        <v>2069</v>
      </c>
      <c r="CE97" s="53">
        <f t="shared" si="218"/>
        <v>19.57</v>
      </c>
      <c r="CF97" s="53">
        <f t="shared" si="219"/>
        <v>72.663574999999994</v>
      </c>
      <c r="CG97" s="59">
        <f t="shared" si="220"/>
        <v>701.25</v>
      </c>
      <c r="CH97" s="53">
        <f t="shared" si="221"/>
        <v>18.994500000000002</v>
      </c>
      <c r="CI97" s="53">
        <f t="shared" si="226"/>
        <v>73.175017499999996</v>
      </c>
      <c r="CJ97" s="59">
        <f t="shared" si="222"/>
        <v>602.1500000000002</v>
      </c>
    </row>
    <row r="98" spans="1:100" x14ac:dyDescent="0.25">
      <c r="A98" s="63">
        <v>2070</v>
      </c>
      <c r="B98" s="73">
        <f t="shared" ref="B98:O98" si="240">B$9</f>
        <v>2.2999999999999998</v>
      </c>
      <c r="C98" s="73">
        <f t="shared" si="240"/>
        <v>1.71</v>
      </c>
      <c r="D98" s="73">
        <f t="shared" si="240"/>
        <v>2.2999999999999998</v>
      </c>
      <c r="E98" s="73">
        <f t="shared" si="240"/>
        <v>1.7</v>
      </c>
      <c r="F98" s="73">
        <f t="shared" si="240"/>
        <v>-2.5</v>
      </c>
      <c r="G98" s="73">
        <f t="shared" si="240"/>
        <v>-1.8</v>
      </c>
      <c r="H98" s="73">
        <f t="shared" si="240"/>
        <v>1.99</v>
      </c>
      <c r="I98" s="73">
        <f t="shared" si="240"/>
        <v>1.47</v>
      </c>
      <c r="J98" s="73">
        <f t="shared" si="240"/>
        <v>0</v>
      </c>
      <c r="K98" s="73">
        <f t="shared" si="240"/>
        <v>0</v>
      </c>
      <c r="L98" s="73">
        <f t="shared" si="240"/>
        <v>1.9907688999999991</v>
      </c>
      <c r="M98" s="73">
        <f t="shared" si="240"/>
        <v>1.4705744000000003</v>
      </c>
      <c r="N98" s="73">
        <f t="shared" si="240"/>
        <v>0</v>
      </c>
      <c r="O98" s="73">
        <f t="shared" si="240"/>
        <v>0</v>
      </c>
      <c r="Q98" s="64">
        <v>709</v>
      </c>
      <c r="R98" s="64">
        <v>606</v>
      </c>
      <c r="S98" s="64">
        <f t="shared" si="184"/>
        <v>19.600000000000001</v>
      </c>
      <c r="T98" s="64">
        <f t="shared" si="185"/>
        <v>19.010000000000002</v>
      </c>
      <c r="U98" s="99">
        <f t="shared" si="186"/>
        <v>1053.69</v>
      </c>
      <c r="V98" s="99">
        <f t="shared" si="187"/>
        <v>1047.51</v>
      </c>
      <c r="W98" s="64">
        <f t="shared" si="188"/>
        <v>72.637500000000003</v>
      </c>
      <c r="X98" s="64">
        <f t="shared" si="189"/>
        <v>73.159000000000006</v>
      </c>
      <c r="Y98" s="99">
        <f t="shared" si="190"/>
        <v>21.29</v>
      </c>
      <c r="Z98" s="99">
        <f t="shared" si="191"/>
        <v>20.77</v>
      </c>
      <c r="AA98" s="65"/>
      <c r="AB98" s="65"/>
      <c r="AC98" s="64">
        <f t="shared" si="192"/>
        <v>23.490768899999999</v>
      </c>
      <c r="AD98" s="64">
        <f t="shared" si="193"/>
        <v>22.9705744</v>
      </c>
      <c r="AE98" s="65"/>
      <c r="AF98" s="65"/>
      <c r="CD98" s="59">
        <v>2070</v>
      </c>
      <c r="CE98" s="53">
        <f t="shared" si="218"/>
        <v>19.600000000000001</v>
      </c>
      <c r="CF98" s="53">
        <f t="shared" si="219"/>
        <v>72.637500000000003</v>
      </c>
      <c r="CG98" s="59">
        <f t="shared" si="220"/>
        <v>709</v>
      </c>
      <c r="CH98" s="53">
        <f t="shared" si="221"/>
        <v>19.010000000000002</v>
      </c>
      <c r="CI98" s="53">
        <f t="shared" si="226"/>
        <v>73.159000000000006</v>
      </c>
      <c r="CJ98" s="59">
        <f t="shared" si="222"/>
        <v>606</v>
      </c>
    </row>
    <row r="99" spans="1:100" s="60" customFormat="1" x14ac:dyDescent="0.25">
      <c r="A99" s="71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8"/>
      <c r="O99" s="78"/>
      <c r="P99" s="78"/>
      <c r="Q99" s="63"/>
      <c r="R99" s="63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H99" s="59"/>
      <c r="AI99" s="59"/>
      <c r="AJ99" s="59"/>
      <c r="AK99" s="59"/>
      <c r="AL99" s="59"/>
      <c r="AM99" s="59"/>
      <c r="AN99" s="59"/>
      <c r="AO99" s="59"/>
      <c r="AP99" s="138"/>
      <c r="AQ99" s="138"/>
      <c r="AR99" s="138"/>
      <c r="AS99" s="138"/>
      <c r="AT99" s="138"/>
      <c r="AU99" s="138"/>
      <c r="AV99" s="138"/>
      <c r="AW99" s="138"/>
      <c r="AX99" s="59"/>
      <c r="AY99" s="59"/>
      <c r="AZ99" s="59"/>
      <c r="BA99" s="59"/>
      <c r="BB99" s="59"/>
      <c r="BC99" s="59"/>
      <c r="BD99" s="59"/>
      <c r="BE99" s="59"/>
      <c r="BF99" s="138"/>
      <c r="BG99" s="138"/>
      <c r="BH99" s="138"/>
      <c r="BI99" s="138"/>
      <c r="BJ99" s="138"/>
      <c r="BK99" s="138"/>
      <c r="BL99" s="138"/>
      <c r="BM99" s="138"/>
      <c r="BN99" s="138"/>
      <c r="BO99" s="138"/>
      <c r="BP99" s="138"/>
      <c r="BQ99" s="138"/>
      <c r="BR99" s="138"/>
      <c r="BS99" s="138"/>
      <c r="BT99" s="138"/>
      <c r="BU99" s="138"/>
      <c r="BV99" s="59"/>
      <c r="BW99" s="59"/>
      <c r="BX99" s="59"/>
      <c r="BY99" s="59"/>
      <c r="BZ99" s="59"/>
      <c r="CA99" s="59"/>
      <c r="CB99" s="59"/>
      <c r="CC99" s="59"/>
      <c r="CD99" s="59"/>
      <c r="CE99" s="59"/>
      <c r="CF99" s="59"/>
      <c r="CG99" s="59"/>
      <c r="CH99" s="59"/>
      <c r="CI99" s="59"/>
      <c r="CJ99" s="59"/>
      <c r="CK99" s="138"/>
      <c r="CL99" s="138"/>
      <c r="CM99" s="138"/>
      <c r="CN99" s="138"/>
      <c r="CO99" s="138"/>
      <c r="CP99" s="138"/>
      <c r="CQ99" s="138"/>
      <c r="CR99" s="138"/>
      <c r="CS99" s="59"/>
      <c r="CT99" s="59"/>
      <c r="CU99" s="59"/>
      <c r="CV99" s="59"/>
    </row>
    <row r="100" spans="1:100" s="60" customFormat="1" x14ac:dyDescent="0.25">
      <c r="A100" s="71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8"/>
      <c r="O100" s="78"/>
      <c r="P100" s="78"/>
      <c r="Q100" s="63"/>
      <c r="R100" s="63"/>
      <c r="S100" s="72"/>
      <c r="T100" s="72"/>
      <c r="U100" s="72"/>
      <c r="V100" s="72"/>
      <c r="W100" s="72"/>
      <c r="X100" s="72"/>
      <c r="Y100" s="72"/>
      <c r="Z100" s="72"/>
      <c r="AA100" s="72"/>
      <c r="AB100" s="72"/>
      <c r="AC100" s="72"/>
      <c r="AD100" s="72"/>
      <c r="AE100" s="72"/>
      <c r="AF100" s="72"/>
      <c r="AH100" s="59"/>
      <c r="AI100" s="59"/>
      <c r="AJ100" s="59"/>
      <c r="AK100" s="59"/>
      <c r="AL100" s="59"/>
      <c r="AM100" s="59"/>
      <c r="AN100" s="59"/>
      <c r="AO100" s="59"/>
      <c r="AP100" s="138"/>
      <c r="AQ100" s="138"/>
      <c r="AR100" s="138"/>
      <c r="AS100" s="138"/>
      <c r="AT100" s="138"/>
      <c r="AU100" s="138"/>
      <c r="AV100" s="138"/>
      <c r="AW100" s="138"/>
      <c r="AX100" s="59"/>
      <c r="AY100" s="59"/>
      <c r="AZ100" s="59"/>
      <c r="BA100" s="59"/>
      <c r="BB100" s="59"/>
      <c r="BC100" s="59"/>
      <c r="BD100" s="59"/>
      <c r="BE100" s="59"/>
      <c r="BF100" s="138"/>
      <c r="BG100" s="138"/>
      <c r="BH100" s="138"/>
      <c r="BI100" s="138"/>
      <c r="BJ100" s="138"/>
      <c r="BK100" s="138"/>
      <c r="BL100" s="138"/>
      <c r="BM100" s="138"/>
      <c r="BN100" s="138"/>
      <c r="BO100" s="138"/>
      <c r="BP100" s="138"/>
      <c r="BQ100" s="138"/>
      <c r="BR100" s="138"/>
      <c r="BS100" s="138"/>
      <c r="BT100" s="138"/>
      <c r="BU100" s="138"/>
      <c r="BV100" s="59"/>
      <c r="BW100" s="59"/>
      <c r="BX100" s="59"/>
      <c r="BY100" s="59"/>
      <c r="BZ100" s="59"/>
      <c r="CA100" s="59"/>
      <c r="CB100" s="59"/>
      <c r="CC100" s="59"/>
      <c r="CD100" s="59"/>
      <c r="CE100" s="59"/>
      <c r="CF100" s="59"/>
      <c r="CG100" s="59"/>
      <c r="CH100" s="59"/>
      <c r="CI100" s="59"/>
      <c r="CJ100" s="59"/>
      <c r="CK100" s="138"/>
      <c r="CL100" s="138"/>
      <c r="CM100" s="138"/>
      <c r="CN100" s="138"/>
      <c r="CO100" s="138"/>
      <c r="CP100" s="138"/>
      <c r="CQ100" s="138"/>
      <c r="CR100" s="138"/>
      <c r="CS100" s="59"/>
      <c r="CT100" s="59"/>
      <c r="CU100" s="59"/>
      <c r="CV100" s="59"/>
    </row>
    <row r="101" spans="1:100" s="60" customFormat="1" x14ac:dyDescent="0.25">
      <c r="A101" s="71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8"/>
      <c r="O101" s="78"/>
      <c r="P101" s="78"/>
      <c r="Q101" s="63"/>
      <c r="R101" s="63"/>
      <c r="S101" s="72"/>
      <c r="T101" s="72"/>
      <c r="U101" s="72"/>
      <c r="V101" s="72"/>
      <c r="W101" s="72"/>
      <c r="X101" s="72"/>
      <c r="Y101" s="72"/>
      <c r="Z101" s="72"/>
      <c r="AA101" s="72"/>
      <c r="AB101" s="72"/>
      <c r="AC101" s="72"/>
      <c r="AD101" s="72"/>
      <c r="AE101" s="72"/>
      <c r="AF101" s="72"/>
      <c r="AH101" s="59"/>
      <c r="AI101" s="59"/>
      <c r="AJ101" s="59"/>
      <c r="AK101" s="59"/>
      <c r="AL101" s="59"/>
      <c r="AM101" s="59"/>
      <c r="AN101" s="59"/>
      <c r="AO101" s="59"/>
      <c r="AP101" s="138"/>
      <c r="AQ101" s="138"/>
      <c r="AR101" s="138"/>
      <c r="AS101" s="138"/>
      <c r="AT101" s="138"/>
      <c r="AU101" s="138"/>
      <c r="AV101" s="138"/>
      <c r="AW101" s="138"/>
      <c r="AX101" s="59"/>
      <c r="AY101" s="59"/>
      <c r="AZ101" s="59"/>
      <c r="BA101" s="59"/>
      <c r="BB101" s="59"/>
      <c r="BC101" s="59"/>
      <c r="BD101" s="59"/>
      <c r="BE101" s="59"/>
      <c r="BF101" s="138"/>
      <c r="BG101" s="138"/>
      <c r="BH101" s="138"/>
      <c r="BI101" s="138"/>
      <c r="BJ101" s="138"/>
      <c r="BK101" s="138"/>
      <c r="BL101" s="138"/>
      <c r="BM101" s="138"/>
      <c r="BN101" s="138"/>
      <c r="BO101" s="138"/>
      <c r="BP101" s="138"/>
      <c r="BQ101" s="138"/>
      <c r="BR101" s="138"/>
      <c r="BS101" s="138"/>
      <c r="BT101" s="138"/>
      <c r="BU101" s="138"/>
      <c r="BV101" s="59"/>
      <c r="BW101" s="59"/>
      <c r="BX101" s="59"/>
      <c r="BY101" s="59"/>
      <c r="BZ101" s="59"/>
      <c r="CA101" s="59"/>
      <c r="CB101" s="59"/>
      <c r="CC101" s="59"/>
      <c r="CD101" s="59"/>
      <c r="CE101" s="59"/>
      <c r="CF101" s="59"/>
      <c r="CG101" s="59"/>
      <c r="CH101" s="59"/>
      <c r="CI101" s="59"/>
      <c r="CJ101" s="59"/>
      <c r="CK101" s="138"/>
      <c r="CL101" s="138"/>
      <c r="CM101" s="138"/>
      <c r="CN101" s="138"/>
      <c r="CO101" s="138"/>
      <c r="CP101" s="138"/>
      <c r="CQ101" s="138"/>
      <c r="CR101" s="138"/>
      <c r="CS101" s="59"/>
      <c r="CT101" s="59"/>
      <c r="CU101" s="59"/>
      <c r="CV101" s="59"/>
    </row>
    <row r="102" spans="1:100" s="60" customFormat="1" x14ac:dyDescent="0.25">
      <c r="A102" s="71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8"/>
      <c r="O102" s="78"/>
      <c r="P102" s="78"/>
      <c r="Q102" s="63"/>
      <c r="R102" s="63"/>
      <c r="S102" s="72"/>
      <c r="T102" s="72"/>
      <c r="U102" s="72"/>
      <c r="V102" s="72"/>
      <c r="W102" s="72"/>
      <c r="X102" s="72"/>
      <c r="Y102" s="72"/>
      <c r="Z102" s="72"/>
      <c r="AA102" s="72"/>
      <c r="AB102" s="72"/>
      <c r="AC102" s="72"/>
      <c r="AD102" s="72"/>
      <c r="AE102" s="72"/>
      <c r="AF102" s="72"/>
      <c r="AH102" s="59"/>
      <c r="AI102" s="59"/>
      <c r="AJ102" s="59"/>
      <c r="AK102" s="59"/>
      <c r="AL102" s="59"/>
      <c r="AM102" s="59"/>
      <c r="AN102" s="59"/>
      <c r="AO102" s="59"/>
      <c r="AP102" s="138"/>
      <c r="AQ102" s="138"/>
      <c r="AR102" s="138"/>
      <c r="AS102" s="138"/>
      <c r="AT102" s="138"/>
      <c r="AU102" s="138"/>
      <c r="AV102" s="138"/>
      <c r="AW102" s="138"/>
      <c r="AX102" s="59"/>
      <c r="AY102" s="59"/>
      <c r="AZ102" s="59"/>
      <c r="BA102" s="59"/>
      <c r="BB102" s="59"/>
      <c r="BC102" s="59"/>
      <c r="BD102" s="59"/>
      <c r="BE102" s="59"/>
      <c r="BF102" s="138"/>
      <c r="BG102" s="138"/>
      <c r="BH102" s="138"/>
      <c r="BI102" s="138"/>
      <c r="BJ102" s="138"/>
      <c r="BK102" s="138"/>
      <c r="BL102" s="138"/>
      <c r="BM102" s="138"/>
      <c r="BN102" s="138"/>
      <c r="BO102" s="138"/>
      <c r="BP102" s="138"/>
      <c r="BQ102" s="138"/>
      <c r="BR102" s="138"/>
      <c r="BS102" s="138"/>
      <c r="BT102" s="138"/>
      <c r="BU102" s="138"/>
      <c r="BV102" s="59"/>
      <c r="BW102" s="59"/>
      <c r="BX102" s="59"/>
      <c r="BY102" s="59"/>
      <c r="BZ102" s="59"/>
      <c r="CA102" s="59"/>
      <c r="CB102" s="59"/>
      <c r="CC102" s="59"/>
      <c r="CD102" s="59"/>
      <c r="CE102" s="59"/>
      <c r="CF102" s="59"/>
      <c r="CG102" s="59"/>
      <c r="CH102" s="59"/>
      <c r="CI102" s="59"/>
      <c r="CJ102" s="59"/>
      <c r="CK102" s="138"/>
      <c r="CL102" s="138"/>
      <c r="CM102" s="138"/>
      <c r="CN102" s="138"/>
      <c r="CO102" s="138"/>
      <c r="CP102" s="138"/>
      <c r="CQ102" s="138"/>
      <c r="CR102" s="138"/>
      <c r="CS102" s="59"/>
      <c r="CT102" s="59"/>
      <c r="CU102" s="59"/>
      <c r="CV102" s="59"/>
    </row>
    <row r="103" spans="1:100" s="60" customFormat="1" x14ac:dyDescent="0.25">
      <c r="A103" s="71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8"/>
      <c r="O103" s="78"/>
      <c r="P103" s="78"/>
      <c r="Q103" s="63"/>
      <c r="R103" s="63"/>
      <c r="S103" s="72"/>
      <c r="T103" s="72"/>
      <c r="U103" s="72"/>
      <c r="V103" s="72"/>
      <c r="W103" s="72"/>
      <c r="X103" s="72"/>
      <c r="Y103" s="72"/>
      <c r="Z103" s="72"/>
      <c r="AA103" s="72"/>
      <c r="AB103" s="72"/>
      <c r="AC103" s="72"/>
      <c r="AD103" s="72"/>
      <c r="AE103" s="72"/>
      <c r="AF103" s="72"/>
      <c r="AH103" s="59"/>
      <c r="AI103" s="59"/>
      <c r="AJ103" s="59"/>
      <c r="AK103" s="59"/>
      <c r="AL103" s="59"/>
      <c r="AM103" s="59"/>
      <c r="AN103" s="59"/>
      <c r="AO103" s="59"/>
      <c r="AP103" s="138"/>
      <c r="AQ103" s="138"/>
      <c r="AR103" s="138"/>
      <c r="AS103" s="138"/>
      <c r="AT103" s="138"/>
      <c r="AU103" s="138"/>
      <c r="AV103" s="138"/>
      <c r="AW103" s="138"/>
      <c r="AX103" s="59"/>
      <c r="AY103" s="59"/>
      <c r="AZ103" s="59"/>
      <c r="BA103" s="59"/>
      <c r="BB103" s="59"/>
      <c r="BC103" s="59"/>
      <c r="BD103" s="59"/>
      <c r="BE103" s="59"/>
      <c r="BF103" s="138"/>
      <c r="BG103" s="138"/>
      <c r="BH103" s="138"/>
      <c r="BI103" s="138"/>
      <c r="BJ103" s="138"/>
      <c r="BK103" s="138"/>
      <c r="BL103" s="138"/>
      <c r="BM103" s="138"/>
      <c r="BN103" s="138"/>
      <c r="BO103" s="138"/>
      <c r="BP103" s="138"/>
      <c r="BQ103" s="138"/>
      <c r="BR103" s="138"/>
      <c r="BS103" s="138"/>
      <c r="BT103" s="138"/>
      <c r="BU103" s="138"/>
      <c r="BV103" s="59"/>
      <c r="BW103" s="59"/>
      <c r="BX103" s="59"/>
      <c r="BY103" s="59"/>
      <c r="BZ103" s="59"/>
      <c r="CA103" s="59"/>
      <c r="CB103" s="59"/>
      <c r="CC103" s="59"/>
      <c r="CD103" s="59"/>
      <c r="CE103" s="59"/>
      <c r="CF103" s="59"/>
      <c r="CG103" s="59"/>
      <c r="CH103" s="59"/>
      <c r="CI103" s="59"/>
      <c r="CJ103" s="59"/>
      <c r="CK103" s="138"/>
      <c r="CL103" s="138"/>
      <c r="CM103" s="138"/>
      <c r="CN103" s="138"/>
      <c r="CO103" s="138"/>
      <c r="CP103" s="138"/>
      <c r="CQ103" s="138"/>
      <c r="CR103" s="138"/>
      <c r="CS103" s="59"/>
      <c r="CT103" s="59"/>
      <c r="CU103" s="59"/>
      <c r="CV103" s="59"/>
    </row>
    <row r="104" spans="1:100" s="60" customFormat="1" x14ac:dyDescent="0.25">
      <c r="A104" s="71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8"/>
      <c r="O104" s="78"/>
      <c r="P104" s="78"/>
      <c r="Q104" s="63"/>
      <c r="R104" s="63"/>
      <c r="S104" s="72"/>
      <c r="T104" s="72"/>
      <c r="U104" s="72"/>
      <c r="V104" s="72"/>
      <c r="W104" s="72"/>
      <c r="X104" s="72"/>
      <c r="Y104" s="72"/>
      <c r="Z104" s="72"/>
      <c r="AA104" s="72"/>
      <c r="AB104" s="72"/>
      <c r="AC104" s="72"/>
      <c r="AD104" s="72"/>
      <c r="AE104" s="72"/>
      <c r="AF104" s="72"/>
      <c r="AH104" s="59"/>
      <c r="AI104" s="59"/>
      <c r="AJ104" s="59"/>
      <c r="AK104" s="59"/>
      <c r="AL104" s="59"/>
      <c r="AM104" s="59"/>
      <c r="AN104" s="59"/>
      <c r="AO104" s="59"/>
      <c r="AP104" s="138"/>
      <c r="AQ104" s="138"/>
      <c r="AR104" s="138"/>
      <c r="AS104" s="138"/>
      <c r="AT104" s="138"/>
      <c r="AU104" s="138"/>
      <c r="AV104" s="138"/>
      <c r="AW104" s="138"/>
      <c r="AX104" s="59"/>
      <c r="AY104" s="59"/>
      <c r="AZ104" s="59"/>
      <c r="BA104" s="59"/>
      <c r="BB104" s="59"/>
      <c r="BC104" s="59"/>
      <c r="BD104" s="59"/>
      <c r="BE104" s="59"/>
      <c r="BF104" s="138"/>
      <c r="BG104" s="138"/>
      <c r="BH104" s="138"/>
      <c r="BI104" s="138"/>
      <c r="BJ104" s="138"/>
      <c r="BK104" s="138"/>
      <c r="BL104" s="138"/>
      <c r="BM104" s="138"/>
      <c r="BN104" s="138"/>
      <c r="BO104" s="138"/>
      <c r="BP104" s="138"/>
      <c r="BQ104" s="138"/>
      <c r="BR104" s="138"/>
      <c r="BS104" s="138"/>
      <c r="BT104" s="138"/>
      <c r="BU104" s="138"/>
      <c r="BV104" s="59"/>
      <c r="BW104" s="59"/>
      <c r="BX104" s="59"/>
      <c r="BY104" s="59"/>
      <c r="BZ104" s="59"/>
      <c r="CA104" s="59"/>
      <c r="CB104" s="59"/>
      <c r="CC104" s="59"/>
      <c r="CD104" s="59"/>
      <c r="CE104" s="59"/>
      <c r="CF104" s="59"/>
      <c r="CG104" s="59"/>
      <c r="CH104" s="59"/>
      <c r="CI104" s="59"/>
      <c r="CJ104" s="59"/>
      <c r="CK104" s="138"/>
      <c r="CL104" s="138"/>
      <c r="CM104" s="138"/>
      <c r="CN104" s="138"/>
      <c r="CO104" s="138"/>
      <c r="CP104" s="138"/>
      <c r="CQ104" s="138"/>
      <c r="CR104" s="138"/>
      <c r="CS104" s="59"/>
      <c r="CT104" s="59"/>
      <c r="CU104" s="59"/>
      <c r="CV104" s="59"/>
    </row>
    <row r="105" spans="1:100" s="60" customFormat="1" x14ac:dyDescent="0.25">
      <c r="A105" s="71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8"/>
      <c r="O105" s="78"/>
      <c r="P105" s="78"/>
      <c r="Q105" s="63"/>
      <c r="R105" s="63"/>
      <c r="S105" s="72"/>
      <c r="T105" s="72"/>
      <c r="U105" s="72"/>
      <c r="V105" s="72"/>
      <c r="W105" s="72"/>
      <c r="X105" s="72"/>
      <c r="Y105" s="72"/>
      <c r="Z105" s="72"/>
      <c r="AA105" s="72"/>
      <c r="AB105" s="72"/>
      <c r="AC105" s="72"/>
      <c r="AD105" s="72"/>
      <c r="AE105" s="72"/>
      <c r="AF105" s="72"/>
      <c r="AH105" s="59"/>
      <c r="AI105" s="59"/>
      <c r="AJ105" s="59"/>
      <c r="AK105" s="59"/>
      <c r="AL105" s="59"/>
      <c r="AM105" s="59"/>
      <c r="AN105" s="59"/>
      <c r="AO105" s="59"/>
      <c r="AP105" s="138"/>
      <c r="AQ105" s="138"/>
      <c r="AR105" s="138"/>
      <c r="AS105" s="138"/>
      <c r="AT105" s="138"/>
      <c r="AU105" s="138"/>
      <c r="AV105" s="138"/>
      <c r="AW105" s="138"/>
      <c r="AX105" s="59"/>
      <c r="AY105" s="59"/>
      <c r="AZ105" s="59"/>
      <c r="BA105" s="59"/>
      <c r="BB105" s="59"/>
      <c r="BC105" s="59"/>
      <c r="BD105" s="59"/>
      <c r="BE105" s="59"/>
      <c r="BF105" s="138"/>
      <c r="BG105" s="138"/>
      <c r="BH105" s="138"/>
      <c r="BI105" s="138"/>
      <c r="BJ105" s="138"/>
      <c r="BK105" s="138"/>
      <c r="BL105" s="138"/>
      <c r="BM105" s="138"/>
      <c r="BN105" s="138"/>
      <c r="BO105" s="138"/>
      <c r="BP105" s="138"/>
      <c r="BQ105" s="138"/>
      <c r="BR105" s="138"/>
      <c r="BS105" s="138"/>
      <c r="BT105" s="138"/>
      <c r="BU105" s="138"/>
      <c r="BV105" s="59"/>
      <c r="BW105" s="59"/>
      <c r="BX105" s="59"/>
      <c r="BY105" s="59"/>
      <c r="BZ105" s="59"/>
      <c r="CA105" s="59"/>
      <c r="CB105" s="59"/>
      <c r="CC105" s="59"/>
      <c r="CD105" s="59"/>
      <c r="CE105" s="59"/>
      <c r="CF105" s="59"/>
      <c r="CG105" s="59"/>
      <c r="CH105" s="59"/>
      <c r="CI105" s="59"/>
      <c r="CJ105" s="59"/>
      <c r="CK105" s="138"/>
      <c r="CL105" s="138"/>
      <c r="CM105" s="138"/>
      <c r="CN105" s="138"/>
      <c r="CO105" s="138"/>
      <c r="CP105" s="138"/>
      <c r="CQ105" s="138"/>
      <c r="CR105" s="138"/>
      <c r="CS105" s="59"/>
      <c r="CT105" s="59"/>
      <c r="CU105" s="59"/>
      <c r="CV105" s="59"/>
    </row>
    <row r="106" spans="1:100" s="60" customFormat="1" x14ac:dyDescent="0.25">
      <c r="A106" s="71"/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8"/>
      <c r="O106" s="78"/>
      <c r="P106" s="78"/>
      <c r="Q106" s="63"/>
      <c r="R106" s="63"/>
      <c r="S106" s="72"/>
      <c r="T106" s="72"/>
      <c r="U106" s="72"/>
      <c r="V106" s="72"/>
      <c r="W106" s="72"/>
      <c r="X106" s="72"/>
      <c r="Y106" s="72"/>
      <c r="Z106" s="72"/>
      <c r="AA106" s="72"/>
      <c r="AB106" s="72"/>
      <c r="AC106" s="72"/>
      <c r="AD106" s="72"/>
      <c r="AE106" s="72"/>
      <c r="AF106" s="72"/>
      <c r="AH106" s="59"/>
      <c r="AI106" s="59"/>
      <c r="AJ106" s="59"/>
      <c r="AK106" s="59"/>
      <c r="AL106" s="59"/>
      <c r="AM106" s="59"/>
      <c r="AN106" s="59"/>
      <c r="AO106" s="59"/>
      <c r="AP106" s="138"/>
      <c r="AQ106" s="138"/>
      <c r="AR106" s="138"/>
      <c r="AS106" s="138"/>
      <c r="AT106" s="138"/>
      <c r="AU106" s="138"/>
      <c r="AV106" s="138"/>
      <c r="AW106" s="138"/>
      <c r="AX106" s="59"/>
      <c r="AY106" s="59"/>
      <c r="AZ106" s="59"/>
      <c r="BA106" s="59"/>
      <c r="BB106" s="59"/>
      <c r="BC106" s="59"/>
      <c r="BD106" s="59"/>
      <c r="BE106" s="59"/>
      <c r="BF106" s="138"/>
      <c r="BG106" s="138"/>
      <c r="BH106" s="138"/>
      <c r="BI106" s="138"/>
      <c r="BJ106" s="138"/>
      <c r="BK106" s="138"/>
      <c r="BL106" s="138"/>
      <c r="BM106" s="138"/>
      <c r="BN106" s="138"/>
      <c r="BO106" s="138"/>
      <c r="BP106" s="138"/>
      <c r="BQ106" s="138"/>
      <c r="BR106" s="138"/>
      <c r="BS106" s="138"/>
      <c r="BT106" s="138"/>
      <c r="BU106" s="138"/>
      <c r="BV106" s="59"/>
      <c r="BW106" s="59"/>
      <c r="BX106" s="59"/>
      <c r="BY106" s="59"/>
      <c r="BZ106" s="59"/>
      <c r="CA106" s="59"/>
      <c r="CB106" s="59"/>
      <c r="CC106" s="59"/>
      <c r="CD106" s="59"/>
      <c r="CE106" s="59"/>
      <c r="CF106" s="59"/>
      <c r="CG106" s="59"/>
      <c r="CH106" s="59"/>
      <c r="CI106" s="59"/>
      <c r="CJ106" s="59"/>
      <c r="CK106" s="138"/>
      <c r="CL106" s="138"/>
      <c r="CM106" s="138"/>
      <c r="CN106" s="138"/>
      <c r="CO106" s="138"/>
      <c r="CP106" s="138"/>
      <c r="CQ106" s="138"/>
      <c r="CR106" s="138"/>
      <c r="CS106" s="59"/>
      <c r="CT106" s="59"/>
      <c r="CU106" s="59"/>
      <c r="CV106" s="59"/>
    </row>
    <row r="107" spans="1:100" s="60" customFormat="1" x14ac:dyDescent="0.25">
      <c r="A107" s="71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8"/>
      <c r="O107" s="78"/>
      <c r="P107" s="78"/>
      <c r="Q107" s="63"/>
      <c r="R107" s="63"/>
      <c r="S107" s="72"/>
      <c r="T107" s="72"/>
      <c r="U107" s="72"/>
      <c r="V107" s="72"/>
      <c r="W107" s="72"/>
      <c r="X107" s="72"/>
      <c r="Y107" s="72"/>
      <c r="Z107" s="72"/>
      <c r="AA107" s="72"/>
      <c r="AB107" s="72"/>
      <c r="AC107" s="72"/>
      <c r="AD107" s="72"/>
      <c r="AE107" s="72"/>
      <c r="AF107" s="72"/>
      <c r="AH107" s="59"/>
      <c r="AI107" s="59"/>
      <c r="AJ107" s="59"/>
      <c r="AK107" s="59"/>
      <c r="AL107" s="59"/>
      <c r="AM107" s="59"/>
      <c r="AN107" s="59"/>
      <c r="AO107" s="59"/>
      <c r="AP107" s="138"/>
      <c r="AQ107" s="138"/>
      <c r="AR107" s="138"/>
      <c r="AS107" s="138"/>
      <c r="AT107" s="138"/>
      <c r="AU107" s="138"/>
      <c r="AV107" s="138"/>
      <c r="AW107" s="138"/>
      <c r="AX107" s="59"/>
      <c r="AY107" s="59"/>
      <c r="AZ107" s="59"/>
      <c r="BA107" s="59"/>
      <c r="BB107" s="59"/>
      <c r="BC107" s="59"/>
      <c r="BD107" s="59"/>
      <c r="BE107" s="59"/>
      <c r="BF107" s="138"/>
      <c r="BG107" s="138"/>
      <c r="BH107" s="138"/>
      <c r="BI107" s="138"/>
      <c r="BJ107" s="138"/>
      <c r="BK107" s="138"/>
      <c r="BL107" s="138"/>
      <c r="BM107" s="138"/>
      <c r="BN107" s="138"/>
      <c r="BO107" s="138"/>
      <c r="BP107" s="138"/>
      <c r="BQ107" s="138"/>
      <c r="BR107" s="138"/>
      <c r="BS107" s="138"/>
      <c r="BT107" s="138"/>
      <c r="BU107" s="138"/>
      <c r="BV107" s="59"/>
      <c r="BW107" s="59"/>
      <c r="BX107" s="59"/>
      <c r="BY107" s="59"/>
      <c r="BZ107" s="59"/>
      <c r="CA107" s="59"/>
      <c r="CB107" s="59"/>
      <c r="CC107" s="59"/>
      <c r="CD107" s="59"/>
      <c r="CE107" s="59"/>
      <c r="CF107" s="59"/>
      <c r="CG107" s="59"/>
      <c r="CH107" s="59"/>
      <c r="CI107" s="59"/>
      <c r="CJ107" s="59"/>
      <c r="CK107" s="138"/>
      <c r="CL107" s="138"/>
      <c r="CM107" s="138"/>
      <c r="CN107" s="138"/>
      <c r="CO107" s="138"/>
      <c r="CP107" s="138"/>
      <c r="CQ107" s="138"/>
      <c r="CR107" s="138"/>
      <c r="CS107" s="59"/>
      <c r="CT107" s="59"/>
      <c r="CU107" s="59"/>
      <c r="CV107" s="59"/>
    </row>
    <row r="108" spans="1:100" s="60" customFormat="1" x14ac:dyDescent="0.25">
      <c r="A108" s="71"/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8"/>
      <c r="O108" s="78"/>
      <c r="P108" s="78"/>
      <c r="Q108" s="63"/>
      <c r="R108" s="63"/>
      <c r="S108" s="72"/>
      <c r="T108" s="72"/>
      <c r="U108" s="72"/>
      <c r="V108" s="72"/>
      <c r="W108" s="72"/>
      <c r="X108" s="72"/>
      <c r="Y108" s="72"/>
      <c r="Z108" s="72"/>
      <c r="AA108" s="72"/>
      <c r="AB108" s="72"/>
      <c r="AC108" s="72"/>
      <c r="AD108" s="72"/>
      <c r="AE108" s="72"/>
      <c r="AF108" s="72"/>
      <c r="AH108" s="59"/>
      <c r="AI108" s="59"/>
      <c r="AJ108" s="59"/>
      <c r="AK108" s="59"/>
      <c r="AL108" s="59"/>
      <c r="AM108" s="59"/>
      <c r="AN108" s="59"/>
      <c r="AO108" s="59"/>
      <c r="AP108" s="138"/>
      <c r="AQ108" s="138"/>
      <c r="AR108" s="138"/>
      <c r="AS108" s="138"/>
      <c r="AT108" s="138"/>
      <c r="AU108" s="138"/>
      <c r="AV108" s="138"/>
      <c r="AW108" s="138"/>
      <c r="AX108" s="59"/>
      <c r="AY108" s="59"/>
      <c r="AZ108" s="59"/>
      <c r="BA108" s="59"/>
      <c r="BB108" s="59"/>
      <c r="BC108" s="59"/>
      <c r="BD108" s="59"/>
      <c r="BE108" s="59"/>
      <c r="BF108" s="138"/>
      <c r="BG108" s="138"/>
      <c r="BH108" s="138"/>
      <c r="BI108" s="138"/>
      <c r="BJ108" s="138"/>
      <c r="BK108" s="138"/>
      <c r="BL108" s="138"/>
      <c r="BM108" s="138"/>
      <c r="BN108" s="138"/>
      <c r="BO108" s="138"/>
      <c r="BP108" s="138"/>
      <c r="BQ108" s="138"/>
      <c r="BR108" s="138"/>
      <c r="BS108" s="138"/>
      <c r="BT108" s="138"/>
      <c r="BU108" s="138"/>
      <c r="BV108" s="59"/>
      <c r="BW108" s="59"/>
      <c r="BX108" s="59"/>
      <c r="BY108" s="59"/>
      <c r="BZ108" s="59"/>
      <c r="CA108" s="59"/>
      <c r="CB108" s="59"/>
      <c r="CC108" s="59"/>
      <c r="CD108" s="59"/>
      <c r="CE108" s="59"/>
      <c r="CF108" s="59"/>
      <c r="CG108" s="59"/>
      <c r="CH108" s="59"/>
      <c r="CI108" s="59"/>
      <c r="CJ108" s="59"/>
      <c r="CK108" s="138"/>
      <c r="CL108" s="138"/>
      <c r="CM108" s="138"/>
      <c r="CN108" s="138"/>
      <c r="CO108" s="138"/>
      <c r="CP108" s="138"/>
      <c r="CQ108" s="138"/>
      <c r="CR108" s="138"/>
      <c r="CS108" s="59"/>
      <c r="CT108" s="59"/>
      <c r="CU108" s="59"/>
      <c r="CV108" s="59"/>
    </row>
    <row r="109" spans="1:100" s="60" customFormat="1" x14ac:dyDescent="0.25">
      <c r="A109" s="71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8"/>
      <c r="O109" s="78"/>
      <c r="P109" s="78"/>
      <c r="Q109" s="63"/>
      <c r="R109" s="63"/>
      <c r="S109" s="72"/>
      <c r="T109" s="72"/>
      <c r="U109" s="72"/>
      <c r="V109" s="72"/>
      <c r="W109" s="72"/>
      <c r="X109" s="72"/>
      <c r="Y109" s="72"/>
      <c r="Z109" s="72"/>
      <c r="AA109" s="72"/>
      <c r="AB109" s="72"/>
      <c r="AC109" s="72"/>
      <c r="AD109" s="72"/>
      <c r="AE109" s="72"/>
      <c r="AF109" s="72"/>
      <c r="CS109" s="59"/>
      <c r="CT109" s="59"/>
      <c r="CU109" s="59"/>
      <c r="CV109" s="59"/>
    </row>
    <row r="110" spans="1:100" s="60" customFormat="1" x14ac:dyDescent="0.25">
      <c r="A110" s="71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8"/>
      <c r="O110" s="78"/>
      <c r="P110" s="78"/>
      <c r="Q110" s="63"/>
      <c r="R110" s="63"/>
      <c r="S110" s="72"/>
      <c r="T110" s="72"/>
      <c r="U110" s="72"/>
      <c r="V110" s="72"/>
      <c r="W110" s="72"/>
      <c r="X110" s="72"/>
      <c r="Y110" s="72"/>
      <c r="Z110" s="72"/>
      <c r="AA110" s="72"/>
      <c r="AB110" s="72"/>
      <c r="AC110" s="72"/>
      <c r="AD110" s="72"/>
      <c r="AE110" s="72"/>
      <c r="AF110" s="72"/>
      <c r="CS110" s="59"/>
      <c r="CT110" s="59"/>
      <c r="CU110" s="59"/>
      <c r="CV110" s="59"/>
    </row>
    <row r="111" spans="1:100" s="60" customFormat="1" x14ac:dyDescent="0.25">
      <c r="A111" s="71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8"/>
      <c r="O111" s="78"/>
      <c r="P111" s="78"/>
      <c r="Q111" s="63"/>
      <c r="R111" s="63"/>
      <c r="S111" s="72"/>
      <c r="T111" s="72"/>
      <c r="U111" s="72"/>
      <c r="V111" s="72"/>
      <c r="W111" s="72"/>
      <c r="X111" s="72"/>
      <c r="Y111" s="72"/>
      <c r="Z111" s="72"/>
      <c r="AA111" s="72"/>
      <c r="AB111" s="72"/>
      <c r="AC111" s="72"/>
      <c r="AD111" s="72"/>
      <c r="AE111" s="72"/>
      <c r="AF111" s="72"/>
      <c r="CS111" s="59"/>
      <c r="CT111" s="59"/>
      <c r="CU111" s="59"/>
      <c r="CV111" s="59"/>
    </row>
    <row r="112" spans="1:100" s="60" customFormat="1" x14ac:dyDescent="0.25">
      <c r="A112" s="71"/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8"/>
      <c r="O112" s="78"/>
      <c r="P112" s="78"/>
      <c r="Q112" s="63"/>
      <c r="R112" s="63"/>
      <c r="S112" s="72"/>
      <c r="T112" s="72"/>
      <c r="U112" s="72"/>
      <c r="V112" s="72"/>
      <c r="W112" s="72"/>
      <c r="X112" s="72"/>
      <c r="Y112" s="72"/>
      <c r="Z112" s="72"/>
      <c r="AA112" s="72"/>
      <c r="AB112" s="72"/>
      <c r="AC112" s="72"/>
      <c r="AD112" s="72"/>
      <c r="AE112" s="72"/>
      <c r="AF112" s="72"/>
      <c r="CS112" s="59"/>
      <c r="CT112" s="59"/>
      <c r="CU112" s="59"/>
      <c r="CV112" s="59"/>
    </row>
    <row r="113" spans="1:100" s="60" customFormat="1" x14ac:dyDescent="0.25">
      <c r="A113" s="71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8"/>
      <c r="O113" s="78"/>
      <c r="P113" s="78"/>
      <c r="Q113" s="63"/>
      <c r="R113" s="63"/>
      <c r="S113" s="72"/>
      <c r="T113" s="72"/>
      <c r="U113" s="72"/>
      <c r="V113" s="72"/>
      <c r="W113" s="72"/>
      <c r="X113" s="72"/>
      <c r="Y113" s="72"/>
      <c r="Z113" s="72"/>
      <c r="AA113" s="72"/>
      <c r="AB113" s="72"/>
      <c r="AC113" s="72"/>
      <c r="AD113" s="72"/>
      <c r="AE113" s="72"/>
      <c r="AF113" s="72"/>
      <c r="CS113" s="59"/>
      <c r="CT113" s="59"/>
      <c r="CU113" s="59"/>
      <c r="CV113" s="59"/>
    </row>
    <row r="114" spans="1:100" s="60" customFormat="1" x14ac:dyDescent="0.25">
      <c r="A114" s="71"/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8"/>
      <c r="O114" s="78"/>
      <c r="P114" s="78"/>
      <c r="Q114" s="63"/>
      <c r="R114" s="63"/>
      <c r="S114" s="72"/>
      <c r="T114" s="72"/>
      <c r="U114" s="72"/>
      <c r="V114" s="72"/>
      <c r="W114" s="72"/>
      <c r="X114" s="72"/>
      <c r="Y114" s="72"/>
      <c r="Z114" s="72"/>
      <c r="AA114" s="72"/>
      <c r="AB114" s="72"/>
      <c r="AC114" s="72"/>
      <c r="AD114" s="72"/>
      <c r="AE114" s="72"/>
      <c r="AF114" s="72"/>
      <c r="CS114" s="59"/>
      <c r="CT114" s="59"/>
      <c r="CU114" s="59"/>
      <c r="CV114" s="59"/>
    </row>
    <row r="115" spans="1:100" s="60" customFormat="1" x14ac:dyDescent="0.25">
      <c r="A115" s="71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8"/>
      <c r="O115" s="78"/>
      <c r="P115" s="78"/>
      <c r="Q115" s="63"/>
      <c r="R115" s="63"/>
      <c r="S115" s="72"/>
      <c r="T115" s="72"/>
      <c r="U115" s="72"/>
      <c r="V115" s="72"/>
      <c r="W115" s="72"/>
      <c r="X115" s="72"/>
      <c r="Y115" s="72"/>
      <c r="Z115" s="72"/>
      <c r="AA115" s="72"/>
      <c r="AB115" s="72"/>
      <c r="AC115" s="72"/>
      <c r="AD115" s="72"/>
      <c r="AE115" s="72"/>
      <c r="AF115" s="72"/>
      <c r="CS115" s="59"/>
      <c r="CT115" s="59"/>
      <c r="CU115" s="59"/>
      <c r="CV115" s="59"/>
    </row>
    <row r="116" spans="1:100" s="60" customFormat="1" x14ac:dyDescent="0.25">
      <c r="A116" s="71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8"/>
      <c r="O116" s="78"/>
      <c r="P116" s="78"/>
      <c r="Q116" s="63"/>
      <c r="R116" s="63"/>
      <c r="S116" s="72"/>
      <c r="T116" s="72"/>
      <c r="U116" s="72"/>
      <c r="V116" s="72"/>
      <c r="W116" s="72"/>
      <c r="X116" s="72"/>
      <c r="Y116" s="72"/>
      <c r="Z116" s="72"/>
      <c r="AA116" s="72"/>
      <c r="AB116" s="72"/>
      <c r="AC116" s="72"/>
      <c r="AD116" s="72"/>
      <c r="AE116" s="72"/>
      <c r="AF116" s="72"/>
      <c r="CS116" s="59"/>
      <c r="CT116" s="59"/>
      <c r="CU116" s="59"/>
      <c r="CV116" s="59"/>
    </row>
    <row r="117" spans="1:100" s="60" customFormat="1" x14ac:dyDescent="0.25">
      <c r="A117" s="71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8"/>
      <c r="O117" s="78"/>
      <c r="P117" s="78"/>
      <c r="Q117" s="63"/>
      <c r="R117" s="63"/>
      <c r="S117" s="72"/>
      <c r="T117" s="72"/>
      <c r="U117" s="72"/>
      <c r="V117" s="72"/>
      <c r="W117" s="72"/>
      <c r="X117" s="72"/>
      <c r="Y117" s="72"/>
      <c r="Z117" s="72"/>
      <c r="AA117" s="72"/>
      <c r="AB117" s="72"/>
      <c r="AC117" s="72"/>
      <c r="AD117" s="72"/>
      <c r="AE117" s="72"/>
      <c r="AF117" s="72"/>
      <c r="CS117" s="59"/>
      <c r="CT117" s="59"/>
      <c r="CU117" s="59"/>
      <c r="CV117" s="59"/>
    </row>
    <row r="118" spans="1:100" s="60" customFormat="1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8"/>
      <c r="O118" s="78"/>
      <c r="P118" s="78"/>
      <c r="Q118" s="63"/>
      <c r="R118" s="63"/>
      <c r="S118" s="72"/>
      <c r="T118" s="72"/>
      <c r="U118" s="72"/>
      <c r="V118" s="72"/>
      <c r="W118" s="72"/>
      <c r="X118" s="72"/>
      <c r="Y118" s="72"/>
      <c r="Z118" s="72"/>
      <c r="AA118" s="72"/>
      <c r="AB118" s="72"/>
      <c r="AC118" s="72"/>
      <c r="AD118" s="72"/>
      <c r="AE118" s="72"/>
      <c r="AF118" s="72"/>
      <c r="CS118" s="59"/>
      <c r="CT118" s="59"/>
      <c r="CU118" s="59"/>
      <c r="CV118" s="59"/>
    </row>
    <row r="119" spans="1:100" s="60" customFormat="1" x14ac:dyDescent="0.25">
      <c r="A119" s="71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8"/>
      <c r="O119" s="78"/>
      <c r="P119" s="78"/>
      <c r="Q119" s="63"/>
      <c r="R119" s="63"/>
      <c r="S119" s="72"/>
      <c r="T119" s="72"/>
      <c r="U119" s="72"/>
      <c r="V119" s="72"/>
      <c r="W119" s="72"/>
      <c r="X119" s="72"/>
      <c r="Y119" s="72"/>
      <c r="Z119" s="72"/>
      <c r="AA119" s="72"/>
      <c r="AB119" s="72"/>
      <c r="AC119" s="72"/>
      <c r="AD119" s="72"/>
      <c r="AE119" s="72"/>
      <c r="AF119" s="72"/>
      <c r="CS119" s="59"/>
      <c r="CT119" s="59"/>
      <c r="CU119" s="59"/>
      <c r="CV119" s="59"/>
    </row>
    <row r="120" spans="1:100" s="60" customFormat="1" x14ac:dyDescent="0.25">
      <c r="A120" s="71"/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8"/>
      <c r="O120" s="78"/>
      <c r="P120" s="78"/>
      <c r="Q120" s="63"/>
      <c r="R120" s="63"/>
      <c r="S120" s="72"/>
      <c r="T120" s="72"/>
      <c r="U120" s="72"/>
      <c r="V120" s="72"/>
      <c r="W120" s="72"/>
      <c r="X120" s="72"/>
      <c r="Y120" s="72"/>
      <c r="Z120" s="72"/>
      <c r="AA120" s="72"/>
      <c r="AB120" s="72"/>
      <c r="AC120" s="72"/>
      <c r="AD120" s="72"/>
      <c r="AE120" s="72"/>
      <c r="AF120" s="72"/>
      <c r="CS120" s="59"/>
      <c r="CT120" s="59"/>
      <c r="CU120" s="59"/>
      <c r="CV120" s="59"/>
    </row>
    <row r="121" spans="1:100" s="60" customFormat="1" x14ac:dyDescent="0.25">
      <c r="A121" s="71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8"/>
      <c r="O121" s="78"/>
      <c r="P121" s="78"/>
      <c r="Q121" s="63"/>
      <c r="R121" s="63"/>
      <c r="S121" s="72"/>
      <c r="T121" s="72"/>
      <c r="U121" s="72"/>
      <c r="V121" s="72"/>
      <c r="W121" s="72"/>
      <c r="X121" s="72"/>
      <c r="Y121" s="72"/>
      <c r="Z121" s="72"/>
      <c r="AA121" s="72"/>
      <c r="AB121" s="72"/>
      <c r="AC121" s="72"/>
      <c r="AD121" s="72"/>
      <c r="AE121" s="72"/>
      <c r="AF121" s="72"/>
      <c r="CS121" s="59"/>
      <c r="CT121" s="59"/>
      <c r="CU121" s="59"/>
      <c r="CV121" s="59"/>
    </row>
    <row r="122" spans="1:100" s="60" customFormat="1" x14ac:dyDescent="0.25">
      <c r="A122" s="71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8"/>
      <c r="O122" s="78"/>
      <c r="P122" s="78"/>
      <c r="Q122" s="63"/>
      <c r="R122" s="63"/>
      <c r="S122" s="72"/>
      <c r="T122" s="72"/>
      <c r="U122" s="72"/>
      <c r="V122" s="72"/>
      <c r="W122" s="72"/>
      <c r="X122" s="72"/>
      <c r="Y122" s="72"/>
      <c r="Z122" s="72"/>
      <c r="AA122" s="72"/>
      <c r="AB122" s="72"/>
      <c r="AC122" s="72"/>
      <c r="AD122" s="72"/>
      <c r="AE122" s="72"/>
      <c r="AF122" s="72"/>
      <c r="CS122" s="59"/>
      <c r="CT122" s="59"/>
      <c r="CU122" s="59"/>
      <c r="CV122" s="59"/>
    </row>
    <row r="123" spans="1:100" s="60" customFormat="1" x14ac:dyDescent="0.25">
      <c r="A123" s="71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8"/>
      <c r="O123" s="78"/>
      <c r="P123" s="78"/>
      <c r="Q123" s="63"/>
      <c r="R123" s="63"/>
      <c r="S123" s="72"/>
      <c r="T123" s="72"/>
      <c r="U123" s="72"/>
      <c r="V123" s="72"/>
      <c r="W123" s="72"/>
      <c r="X123" s="72"/>
      <c r="Y123" s="72"/>
      <c r="Z123" s="72"/>
      <c r="AA123" s="72"/>
      <c r="AB123" s="72"/>
      <c r="AC123" s="72"/>
      <c r="AD123" s="72"/>
      <c r="AE123" s="72"/>
      <c r="AF123" s="72"/>
      <c r="CS123" s="59"/>
      <c r="CT123" s="59"/>
      <c r="CU123" s="59"/>
      <c r="CV123" s="59"/>
    </row>
    <row r="124" spans="1:100" s="60" customFormat="1" x14ac:dyDescent="0.25">
      <c r="A124" s="71"/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8"/>
      <c r="O124" s="78"/>
      <c r="P124" s="78"/>
      <c r="Q124" s="63"/>
      <c r="R124" s="63"/>
      <c r="S124" s="72"/>
      <c r="T124" s="72"/>
      <c r="U124" s="72"/>
      <c r="V124" s="72"/>
      <c r="W124" s="72"/>
      <c r="X124" s="72"/>
      <c r="Y124" s="72"/>
      <c r="Z124" s="72"/>
      <c r="AA124" s="72"/>
      <c r="AB124" s="72"/>
      <c r="AC124" s="72"/>
      <c r="AD124" s="72"/>
      <c r="AE124" s="72"/>
      <c r="AF124" s="72"/>
      <c r="CS124" s="59"/>
      <c r="CT124" s="59"/>
      <c r="CU124" s="59"/>
      <c r="CV124" s="59"/>
    </row>
    <row r="125" spans="1:100" s="60" customFormat="1" x14ac:dyDescent="0.25">
      <c r="A125" s="71"/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8"/>
      <c r="O125" s="78"/>
      <c r="P125" s="78"/>
      <c r="Q125" s="63"/>
      <c r="R125" s="63"/>
      <c r="S125" s="72"/>
      <c r="T125" s="72"/>
      <c r="U125" s="72"/>
      <c r="V125" s="72"/>
      <c r="W125" s="72"/>
      <c r="X125" s="72"/>
      <c r="Y125" s="72"/>
      <c r="Z125" s="72"/>
      <c r="AA125" s="72"/>
      <c r="AB125" s="72"/>
      <c r="AC125" s="72"/>
      <c r="AD125" s="72"/>
      <c r="AE125" s="72"/>
      <c r="AF125" s="72"/>
      <c r="CS125" s="59"/>
      <c r="CT125" s="59"/>
      <c r="CU125" s="59"/>
      <c r="CV125" s="59"/>
    </row>
    <row r="126" spans="1:100" s="60" customFormat="1" x14ac:dyDescent="0.25">
      <c r="A126" s="71"/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8"/>
      <c r="O126" s="78"/>
      <c r="P126" s="78"/>
      <c r="Q126" s="63"/>
      <c r="R126" s="63"/>
      <c r="S126" s="72"/>
      <c r="T126" s="72"/>
      <c r="U126" s="72"/>
      <c r="V126" s="72"/>
      <c r="W126" s="72"/>
      <c r="X126" s="72"/>
      <c r="Y126" s="72"/>
      <c r="Z126" s="72"/>
      <c r="AA126" s="72"/>
      <c r="AB126" s="72"/>
      <c r="AC126" s="72"/>
      <c r="AD126" s="72"/>
      <c r="AE126" s="72"/>
      <c r="AF126" s="72"/>
      <c r="CS126" s="59"/>
      <c r="CT126" s="59"/>
      <c r="CU126" s="59"/>
      <c r="CV126" s="59"/>
    </row>
    <row r="127" spans="1:100" s="60" customFormat="1" x14ac:dyDescent="0.25">
      <c r="A127" s="71"/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8"/>
      <c r="O127" s="78"/>
      <c r="P127" s="78"/>
      <c r="Q127" s="63"/>
      <c r="R127" s="63"/>
      <c r="S127" s="72"/>
      <c r="T127" s="72"/>
      <c r="U127" s="72"/>
      <c r="V127" s="72"/>
      <c r="W127" s="72"/>
      <c r="X127" s="72"/>
      <c r="Y127" s="72"/>
      <c r="Z127" s="72"/>
      <c r="AA127" s="72"/>
      <c r="AB127" s="72"/>
      <c r="AC127" s="72"/>
      <c r="AD127" s="72"/>
      <c r="AE127" s="72"/>
      <c r="AF127" s="72"/>
      <c r="CS127" s="59"/>
      <c r="CT127" s="59"/>
      <c r="CU127" s="59"/>
      <c r="CV127" s="59"/>
    </row>
    <row r="128" spans="1:100" s="60" customFormat="1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8"/>
      <c r="O128" s="78"/>
      <c r="P128" s="78"/>
      <c r="Q128" s="63"/>
      <c r="R128" s="63"/>
      <c r="S128" s="72"/>
      <c r="T128" s="72"/>
      <c r="U128" s="72"/>
      <c r="V128" s="72"/>
      <c r="W128" s="72"/>
      <c r="X128" s="72"/>
      <c r="Y128" s="72"/>
      <c r="Z128" s="72"/>
      <c r="AA128" s="72"/>
      <c r="AB128" s="72"/>
      <c r="AC128" s="72"/>
      <c r="AD128" s="72"/>
      <c r="AE128" s="72"/>
      <c r="AF128" s="72"/>
      <c r="CS128" s="59"/>
      <c r="CT128" s="59"/>
      <c r="CU128" s="59"/>
      <c r="CV128" s="59"/>
    </row>
  </sheetData>
  <customSheetViews>
    <customSheetView guid="{631F6804-8E08-4B2F-9345-3C134C600F36}" fitToPage="1" hiddenColumns="1" topLeftCell="AH2">
      <selection activeCell="AH2" sqref="AH2:CZ51"/>
      <pageMargins left="0.7" right="0.7" top="0.75" bottom="0.75" header="0.3" footer="0.3"/>
      <pageSetup paperSize="8" scale="20" orientation="landscape" r:id="rId1"/>
    </customSheetView>
    <customSheetView guid="{6EA53ED3-DD45-43C7-9D00-1DAD4247774B}" fitToPage="1" hiddenColumns="1" topLeftCell="V1">
      <selection activeCell="AH2" sqref="AH2:AH3"/>
      <pageMargins left="0.7" right="0.7" top="0.75" bottom="0.75" header="0.3" footer="0.3"/>
      <pageSetup paperSize="8" scale="20" orientation="landscape" r:id="rId2"/>
    </customSheetView>
    <customSheetView guid="{C18760B8-B28E-4DA3-8AE1-F99984A3CA0A}" fitToPage="1" hiddenColumns="1" topLeftCell="V1">
      <selection activeCell="AH2" sqref="AH2:AH3"/>
      <pageMargins left="0.7" right="0.7" top="0.75" bottom="0.75" header="0.3" footer="0.3"/>
      <pageSetup paperSize="8" scale="20" orientation="landscape" r:id="rId3"/>
    </customSheetView>
  </customSheetViews>
  <mergeCells count="39">
    <mergeCell ref="B3:C3"/>
    <mergeCell ref="A14:A17"/>
    <mergeCell ref="D14:E14"/>
    <mergeCell ref="D15:E15"/>
    <mergeCell ref="B15:C15"/>
    <mergeCell ref="B14:C14"/>
    <mergeCell ref="D3:E3"/>
    <mergeCell ref="F15:G15"/>
    <mergeCell ref="L14:M14"/>
    <mergeCell ref="F14:G14"/>
    <mergeCell ref="J15:K15"/>
    <mergeCell ref="J14:K14"/>
    <mergeCell ref="H14:I14"/>
    <mergeCell ref="H15:I15"/>
    <mergeCell ref="L15:M15"/>
    <mergeCell ref="Q16:R16"/>
    <mergeCell ref="S16:T16"/>
    <mergeCell ref="U16:V16"/>
    <mergeCell ref="W16:X16"/>
    <mergeCell ref="N14:O14"/>
    <mergeCell ref="N15:O15"/>
    <mergeCell ref="Q14:X14"/>
    <mergeCell ref="Q15:R15"/>
    <mergeCell ref="S15:T15"/>
    <mergeCell ref="U15:V15"/>
    <mergeCell ref="W15:X15"/>
    <mergeCell ref="AA16:AB16"/>
    <mergeCell ref="Y16:Z16"/>
    <mergeCell ref="AE15:AF15"/>
    <mergeCell ref="AE16:AF16"/>
    <mergeCell ref="Y15:Z15"/>
    <mergeCell ref="AA15:AB15"/>
    <mergeCell ref="AC15:AD15"/>
    <mergeCell ref="AC16:AD16"/>
    <mergeCell ref="F3:G3"/>
    <mergeCell ref="H3:I3"/>
    <mergeCell ref="J3:K3"/>
    <mergeCell ref="L3:M3"/>
    <mergeCell ref="N3:O3"/>
  </mergeCells>
  <pageMargins left="0.7" right="0.7" top="0.75" bottom="0.75" header="0.3" footer="0.3"/>
  <pageSetup paperSize="8" scale="32" orientation="landscape" r:id="rId4"/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1:CV128"/>
  <sheetViews>
    <sheetView zoomScaleNormal="100" workbookViewId="0"/>
  </sheetViews>
  <sheetFormatPr defaultRowHeight="15" outlineLevelCol="1" x14ac:dyDescent="0.25"/>
  <cols>
    <col min="1" max="1" width="9.140625" style="138"/>
    <col min="2" max="15" width="14.28515625" style="138" customWidth="1"/>
    <col min="16" max="16" width="10.7109375" style="138" customWidth="1"/>
    <col min="17" max="18" width="9.140625" style="138" customWidth="1"/>
    <col min="19" max="73" width="9.140625" style="138"/>
    <col min="74" max="74" width="9.140625" style="138" collapsed="1"/>
    <col min="75" max="81" width="9.140625" style="138"/>
    <col min="82" max="88" width="9.140625" style="138" hidden="1" customWidth="1" outlineLevel="1"/>
    <col min="89" max="89" width="9.140625" style="138" collapsed="1"/>
    <col min="90" max="16384" width="9.140625" style="138"/>
  </cols>
  <sheetData>
    <row r="1" spans="1:34" x14ac:dyDescent="0.25">
      <c r="A1" s="154" t="s">
        <v>87</v>
      </c>
      <c r="B1" s="154" t="s">
        <v>31</v>
      </c>
      <c r="C1" s="154"/>
      <c r="D1" s="154"/>
      <c r="E1" s="154"/>
      <c r="F1" s="154"/>
      <c r="G1" s="154"/>
      <c r="H1" s="154"/>
      <c r="I1" s="154"/>
      <c r="J1" s="154"/>
      <c r="K1" s="154"/>
      <c r="L1" s="154"/>
      <c r="M1" s="154"/>
      <c r="N1" s="154"/>
      <c r="O1" s="154"/>
    </row>
    <row r="2" spans="1:34" x14ac:dyDescent="0.25">
      <c r="A2" s="146"/>
      <c r="B2" s="146"/>
      <c r="C2" s="146"/>
      <c r="D2" s="146"/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6"/>
      <c r="AH2" s="171" t="str">
        <f>Baseline!B1</f>
        <v>Botany Bay</v>
      </c>
    </row>
    <row r="3" spans="1:34" ht="18" x14ac:dyDescent="0.35">
      <c r="A3" s="154"/>
      <c r="B3" s="204" t="s">
        <v>99</v>
      </c>
      <c r="C3" s="204"/>
      <c r="D3" s="204" t="s">
        <v>100</v>
      </c>
      <c r="E3" s="204"/>
      <c r="F3" s="204" t="s">
        <v>102</v>
      </c>
      <c r="G3" s="204"/>
      <c r="H3" s="204" t="s">
        <v>101</v>
      </c>
      <c r="I3" s="204"/>
      <c r="J3" s="204" t="s">
        <v>103</v>
      </c>
      <c r="K3" s="204"/>
      <c r="L3" s="204" t="s">
        <v>105</v>
      </c>
      <c r="M3" s="204"/>
      <c r="N3" s="204" t="s">
        <v>104</v>
      </c>
      <c r="O3" s="204"/>
      <c r="Q3" s="75" t="s">
        <v>51</v>
      </c>
      <c r="R3" s="75"/>
      <c r="AH3" s="171" t="str">
        <f>"Hotter &amp; Drier "&amp;(B1)</f>
        <v>Hotter &amp; Drier CSIRO Mk3.5</v>
      </c>
    </row>
    <row r="4" spans="1:34" x14ac:dyDescent="0.25">
      <c r="A4" s="154"/>
      <c r="B4" s="158" t="s">
        <v>12</v>
      </c>
      <c r="C4" s="158" t="s">
        <v>9</v>
      </c>
      <c r="D4" s="158" t="s">
        <v>12</v>
      </c>
      <c r="E4" s="158" t="s">
        <v>9</v>
      </c>
      <c r="F4" s="158" t="s">
        <v>12</v>
      </c>
      <c r="G4" s="158" t="s">
        <v>9</v>
      </c>
      <c r="H4" s="158" t="s">
        <v>12</v>
      </c>
      <c r="I4" s="158" t="s">
        <v>9</v>
      </c>
      <c r="J4" s="158" t="s">
        <v>12</v>
      </c>
      <c r="K4" s="158" t="s">
        <v>9</v>
      </c>
      <c r="L4" s="158" t="s">
        <v>12</v>
      </c>
      <c r="M4" s="158" t="s">
        <v>9</v>
      </c>
      <c r="N4" s="158" t="s">
        <v>12</v>
      </c>
      <c r="O4" s="158" t="s">
        <v>9</v>
      </c>
      <c r="Q4" s="141" t="s">
        <v>12</v>
      </c>
      <c r="R4" s="141" t="s">
        <v>9</v>
      </c>
    </row>
    <row r="5" spans="1:34" x14ac:dyDescent="0.25">
      <c r="A5" s="154">
        <v>1990</v>
      </c>
      <c r="B5" s="155">
        <v>0</v>
      </c>
      <c r="C5" s="155">
        <v>0</v>
      </c>
      <c r="D5" s="155">
        <v>0</v>
      </c>
      <c r="E5" s="155">
        <v>0</v>
      </c>
      <c r="F5" s="155">
        <v>0</v>
      </c>
      <c r="G5" s="155">
        <v>0</v>
      </c>
      <c r="H5" s="155">
        <v>0</v>
      </c>
      <c r="I5" s="155">
        <v>0</v>
      </c>
      <c r="J5" s="155"/>
      <c r="K5" s="155"/>
      <c r="L5" s="155">
        <v>0</v>
      </c>
      <c r="M5" s="155">
        <v>0</v>
      </c>
      <c r="N5" s="155"/>
      <c r="O5" s="155"/>
      <c r="Q5" s="104">
        <v>352.5</v>
      </c>
      <c r="R5" s="104">
        <v>352.5</v>
      </c>
    </row>
    <row r="6" spans="1:34" s="60" customFormat="1" x14ac:dyDescent="0.25">
      <c r="A6" s="161">
        <v>2010</v>
      </c>
      <c r="B6" s="159">
        <v>0.39999999999999997</v>
      </c>
      <c r="C6" s="159">
        <v>0.39999999999999997</v>
      </c>
      <c r="D6" s="159">
        <v>-1.4000000000000001</v>
      </c>
      <c r="E6" s="159">
        <v>-1.4666666666666668</v>
      </c>
      <c r="F6" s="159">
        <v>-0.8666666666666667</v>
      </c>
      <c r="G6" s="159">
        <v>-0.9</v>
      </c>
      <c r="H6" s="159">
        <v>0.3</v>
      </c>
      <c r="I6" s="159">
        <v>0.3</v>
      </c>
      <c r="J6" s="159"/>
      <c r="K6" s="159"/>
      <c r="L6" s="159">
        <v>0.28999999999999998</v>
      </c>
      <c r="M6" s="159">
        <v>0.3</v>
      </c>
      <c r="N6" s="159"/>
      <c r="O6" s="159"/>
      <c r="P6" s="138"/>
      <c r="Q6" s="74">
        <v>387.5</v>
      </c>
      <c r="R6" s="74">
        <v>389.5</v>
      </c>
    </row>
    <row r="7" spans="1:34" x14ac:dyDescent="0.25">
      <c r="A7" s="154">
        <v>2030</v>
      </c>
      <c r="B7" s="157">
        <v>1.2</v>
      </c>
      <c r="C7" s="157">
        <v>1.2</v>
      </c>
      <c r="D7" s="156">
        <v>-4.2</v>
      </c>
      <c r="E7" s="156">
        <v>-4.4000000000000004</v>
      </c>
      <c r="F7" s="157">
        <v>-2.6</v>
      </c>
      <c r="G7" s="157">
        <v>-2.7</v>
      </c>
      <c r="H7" s="157">
        <v>0.9</v>
      </c>
      <c r="I7" s="157">
        <v>0.9</v>
      </c>
      <c r="J7" s="157"/>
      <c r="K7" s="157"/>
      <c r="L7" s="160">
        <v>0.87</v>
      </c>
      <c r="M7" s="160">
        <v>0.9</v>
      </c>
      <c r="N7" s="160"/>
      <c r="O7" s="160"/>
      <c r="Q7" s="104">
        <v>452</v>
      </c>
      <c r="R7" s="104">
        <v>450.5</v>
      </c>
    </row>
    <row r="8" spans="1:34" x14ac:dyDescent="0.25">
      <c r="A8" s="154">
        <v>2050</v>
      </c>
      <c r="B8" s="157">
        <v>2.9</v>
      </c>
      <c r="C8" s="157">
        <v>2.2999999999999998</v>
      </c>
      <c r="D8" s="156">
        <v>-10.199999999999999</v>
      </c>
      <c r="E8" s="156">
        <v>-8.1999999999999993</v>
      </c>
      <c r="F8" s="157">
        <v>-6.3</v>
      </c>
      <c r="G8" s="157">
        <v>-5</v>
      </c>
      <c r="H8" s="157">
        <v>1.9</v>
      </c>
      <c r="I8" s="157">
        <v>1.6</v>
      </c>
      <c r="J8" s="156"/>
      <c r="K8" s="156"/>
      <c r="L8" s="160">
        <v>1.82</v>
      </c>
      <c r="M8" s="160">
        <v>1.53</v>
      </c>
      <c r="N8" s="160"/>
      <c r="O8" s="160"/>
      <c r="Q8" s="104">
        <v>561</v>
      </c>
      <c r="R8" s="104">
        <v>527</v>
      </c>
    </row>
    <row r="9" spans="1:34" x14ac:dyDescent="0.25">
      <c r="A9" s="154">
        <v>2070</v>
      </c>
      <c r="B9" s="157">
        <v>4</v>
      </c>
      <c r="C9" s="157">
        <v>2.9</v>
      </c>
      <c r="D9" s="156">
        <v>-14.1</v>
      </c>
      <c r="E9" s="156">
        <v>-10.4</v>
      </c>
      <c r="F9" s="157">
        <v>-8.6999999999999993</v>
      </c>
      <c r="G9" s="157">
        <v>-6.4</v>
      </c>
      <c r="H9" s="157">
        <v>3</v>
      </c>
      <c r="I9" s="157">
        <v>2.2000000000000002</v>
      </c>
      <c r="J9" s="157"/>
      <c r="K9" s="157"/>
      <c r="L9" s="160">
        <v>2.93</v>
      </c>
      <c r="M9" s="160">
        <v>2.15</v>
      </c>
      <c r="N9" s="160"/>
      <c r="O9" s="160"/>
      <c r="Q9" s="104">
        <v>709</v>
      </c>
      <c r="R9" s="104">
        <v>606</v>
      </c>
    </row>
    <row r="10" spans="1:34" x14ac:dyDescent="0.25">
      <c r="B10" s="61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Q10" s="104">
        <v>878.5</v>
      </c>
      <c r="R10" s="104">
        <v>679.5</v>
      </c>
    </row>
    <row r="11" spans="1:34" x14ac:dyDescent="0.25">
      <c r="B11" s="61"/>
      <c r="C11" s="61"/>
      <c r="D11" s="61"/>
      <c r="E11" s="61"/>
      <c r="F11" s="61"/>
      <c r="G11" s="61"/>
      <c r="H11" s="61"/>
      <c r="I11" s="61"/>
      <c r="J11" s="61"/>
      <c r="K11" s="61"/>
      <c r="L11" s="61"/>
      <c r="M11" s="61"/>
      <c r="Q11" s="104">
        <v>964</v>
      </c>
      <c r="R11" s="104">
        <v>710</v>
      </c>
    </row>
    <row r="12" spans="1:34" x14ac:dyDescent="0.25">
      <c r="B12" s="93"/>
      <c r="Q12" s="138" t="s">
        <v>39</v>
      </c>
    </row>
    <row r="13" spans="1:34" x14ac:dyDescent="0.25">
      <c r="AE13" s="143"/>
      <c r="AF13" s="143"/>
    </row>
    <row r="14" spans="1:34" x14ac:dyDescent="0.25">
      <c r="A14" s="205" t="s">
        <v>6</v>
      </c>
      <c r="B14" s="205" t="s">
        <v>37</v>
      </c>
      <c r="C14" s="205"/>
      <c r="D14" s="206" t="s">
        <v>110</v>
      </c>
      <c r="E14" s="207"/>
      <c r="F14" s="205" t="s">
        <v>38</v>
      </c>
      <c r="G14" s="205"/>
      <c r="H14" s="206" t="s">
        <v>109</v>
      </c>
      <c r="I14" s="207"/>
      <c r="J14" s="206" t="s">
        <v>106</v>
      </c>
      <c r="K14" s="207"/>
      <c r="L14" s="205" t="s">
        <v>107</v>
      </c>
      <c r="M14" s="205"/>
      <c r="N14" s="205" t="s">
        <v>108</v>
      </c>
      <c r="O14" s="205"/>
      <c r="Q14" s="208" t="s">
        <v>40</v>
      </c>
      <c r="R14" s="208"/>
      <c r="S14" s="208"/>
      <c r="T14" s="208"/>
      <c r="U14" s="208"/>
      <c r="V14" s="208"/>
      <c r="W14" s="208"/>
      <c r="X14" s="208"/>
      <c r="Y14" s="142"/>
      <c r="Z14" s="142"/>
      <c r="AA14" s="142"/>
      <c r="AB14" s="142"/>
      <c r="AC14" s="142"/>
      <c r="AD14" s="142"/>
      <c r="AE14" s="142"/>
      <c r="AF14" s="142"/>
    </row>
    <row r="15" spans="1:34" ht="18" x14ac:dyDescent="0.35">
      <c r="A15" s="205"/>
      <c r="B15" s="205" t="s">
        <v>43</v>
      </c>
      <c r="C15" s="205"/>
      <c r="D15" s="205" t="s">
        <v>44</v>
      </c>
      <c r="E15" s="205"/>
      <c r="F15" s="205" t="s">
        <v>44</v>
      </c>
      <c r="G15" s="205"/>
      <c r="H15" s="205" t="s">
        <v>43</v>
      </c>
      <c r="I15" s="205"/>
      <c r="J15" s="205" t="s">
        <v>48</v>
      </c>
      <c r="K15" s="205"/>
      <c r="L15" s="205" t="s">
        <v>43</v>
      </c>
      <c r="M15" s="205"/>
      <c r="N15" s="205" t="s">
        <v>48</v>
      </c>
      <c r="O15" s="205"/>
      <c r="Q15" s="205" t="s">
        <v>41</v>
      </c>
      <c r="R15" s="205"/>
      <c r="S15" s="205" t="s">
        <v>30</v>
      </c>
      <c r="T15" s="205"/>
      <c r="U15" s="206" t="s">
        <v>111</v>
      </c>
      <c r="V15" s="207"/>
      <c r="W15" s="205" t="s">
        <v>29</v>
      </c>
      <c r="X15" s="205"/>
      <c r="Y15" s="205" t="s">
        <v>113</v>
      </c>
      <c r="Z15" s="205"/>
      <c r="AA15" s="205" t="s">
        <v>114</v>
      </c>
      <c r="AB15" s="205"/>
      <c r="AC15" s="205" t="s">
        <v>42</v>
      </c>
      <c r="AD15" s="205"/>
      <c r="AE15" s="205" t="s">
        <v>112</v>
      </c>
      <c r="AF15" s="205"/>
    </row>
    <row r="16" spans="1:34" x14ac:dyDescent="0.25">
      <c r="A16" s="205"/>
      <c r="B16" s="139" t="s">
        <v>12</v>
      </c>
      <c r="C16" s="139" t="s">
        <v>9</v>
      </c>
      <c r="D16" s="139" t="s">
        <v>12</v>
      </c>
      <c r="E16" s="139" t="s">
        <v>9</v>
      </c>
      <c r="F16" s="139" t="s">
        <v>12</v>
      </c>
      <c r="G16" s="139" t="s">
        <v>9</v>
      </c>
      <c r="H16" s="139" t="s">
        <v>12</v>
      </c>
      <c r="I16" s="139" t="s">
        <v>9</v>
      </c>
      <c r="J16" s="139" t="s">
        <v>12</v>
      </c>
      <c r="K16" s="139" t="s">
        <v>9</v>
      </c>
      <c r="L16" s="139" t="s">
        <v>12</v>
      </c>
      <c r="M16" s="139" t="s">
        <v>9</v>
      </c>
      <c r="N16" s="139" t="s">
        <v>12</v>
      </c>
      <c r="O16" s="139" t="s">
        <v>9</v>
      </c>
      <c r="Q16" s="205" t="s">
        <v>45</v>
      </c>
      <c r="R16" s="205"/>
      <c r="S16" s="205" t="s">
        <v>43</v>
      </c>
      <c r="T16" s="205"/>
      <c r="U16" s="206" t="s">
        <v>25</v>
      </c>
      <c r="V16" s="207"/>
      <c r="W16" s="205" t="s">
        <v>44</v>
      </c>
      <c r="X16" s="205"/>
      <c r="Y16" s="205" t="s">
        <v>43</v>
      </c>
      <c r="Z16" s="205"/>
      <c r="AA16" s="205" t="s">
        <v>48</v>
      </c>
      <c r="AB16" s="205"/>
      <c r="AC16" s="205" t="s">
        <v>43</v>
      </c>
      <c r="AD16" s="205"/>
      <c r="AE16" s="205" t="s">
        <v>48</v>
      </c>
      <c r="AF16" s="205"/>
    </row>
    <row r="17" spans="1:88" ht="27" customHeight="1" x14ac:dyDescent="0.25">
      <c r="A17" s="205"/>
      <c r="B17" s="140" t="str">
        <f>$B$1</f>
        <v>CSIRO Mk3.5</v>
      </c>
      <c r="C17" s="144" t="str">
        <f>$B$1</f>
        <v>CSIRO Mk3.5</v>
      </c>
      <c r="D17" s="144" t="str">
        <f t="shared" ref="D17:I17" si="0">$B$1</f>
        <v>CSIRO Mk3.5</v>
      </c>
      <c r="E17" s="144" t="str">
        <f t="shared" si="0"/>
        <v>CSIRO Mk3.5</v>
      </c>
      <c r="F17" s="144" t="str">
        <f t="shared" si="0"/>
        <v>CSIRO Mk3.5</v>
      </c>
      <c r="G17" s="144" t="str">
        <f t="shared" si="0"/>
        <v>CSIRO Mk3.5</v>
      </c>
      <c r="H17" s="144" t="str">
        <f t="shared" si="0"/>
        <v>CSIRO Mk3.5</v>
      </c>
      <c r="I17" s="144" t="str">
        <f t="shared" si="0"/>
        <v>CSIRO Mk3.5</v>
      </c>
      <c r="J17" s="140"/>
      <c r="K17" s="140"/>
      <c r="L17" s="144" t="str">
        <f t="shared" ref="L17:M17" si="1">$B$1</f>
        <v>CSIRO Mk3.5</v>
      </c>
      <c r="M17" s="144" t="str">
        <f t="shared" si="1"/>
        <v>CSIRO Mk3.5</v>
      </c>
      <c r="N17" s="140"/>
      <c r="O17" s="140"/>
      <c r="Q17" s="140" t="s">
        <v>12</v>
      </c>
      <c r="R17" s="140" t="s">
        <v>9</v>
      </c>
      <c r="S17" s="140" t="s">
        <v>12</v>
      </c>
      <c r="T17" s="140" t="s">
        <v>9</v>
      </c>
      <c r="U17" s="140" t="s">
        <v>12</v>
      </c>
      <c r="V17" s="140" t="s">
        <v>9</v>
      </c>
      <c r="W17" s="140" t="s">
        <v>12</v>
      </c>
      <c r="X17" s="140" t="s">
        <v>9</v>
      </c>
      <c r="Y17" s="140" t="s">
        <v>12</v>
      </c>
      <c r="Z17" s="140" t="s">
        <v>9</v>
      </c>
      <c r="AA17" s="140" t="s">
        <v>12</v>
      </c>
      <c r="AB17" s="140" t="s">
        <v>9</v>
      </c>
      <c r="AC17" s="140" t="s">
        <v>12</v>
      </c>
      <c r="AD17" s="140" t="s">
        <v>9</v>
      </c>
      <c r="AE17" s="140" t="s">
        <v>12</v>
      </c>
      <c r="AF17" s="140" t="s">
        <v>9</v>
      </c>
    </row>
    <row r="18" spans="1:88" x14ac:dyDescent="0.25">
      <c r="A18" s="84">
        <v>1990</v>
      </c>
      <c r="B18" s="90">
        <f>B5</f>
        <v>0</v>
      </c>
      <c r="C18" s="90">
        <f>C5</f>
        <v>0</v>
      </c>
      <c r="D18" s="90">
        <f>D5</f>
        <v>0</v>
      </c>
      <c r="E18" s="90">
        <f>E5</f>
        <v>0</v>
      </c>
      <c r="F18" s="90">
        <f t="shared" ref="F18:O18" si="2">F5</f>
        <v>0</v>
      </c>
      <c r="G18" s="90">
        <f t="shared" si="2"/>
        <v>0</v>
      </c>
      <c r="H18" s="90">
        <f t="shared" si="2"/>
        <v>0</v>
      </c>
      <c r="I18" s="90">
        <f t="shared" si="2"/>
        <v>0</v>
      </c>
      <c r="J18" s="90">
        <f t="shared" si="2"/>
        <v>0</v>
      </c>
      <c r="K18" s="90">
        <f t="shared" si="2"/>
        <v>0</v>
      </c>
      <c r="L18" s="90">
        <f t="shared" si="2"/>
        <v>0</v>
      </c>
      <c r="M18" s="90">
        <f t="shared" si="2"/>
        <v>0</v>
      </c>
      <c r="N18" s="90">
        <f t="shared" si="2"/>
        <v>0</v>
      </c>
      <c r="O18" s="90">
        <f t="shared" si="2"/>
        <v>0</v>
      </c>
      <c r="P18" s="81"/>
      <c r="Q18" s="65">
        <v>352.5</v>
      </c>
      <c r="R18" s="65">
        <v>352.5</v>
      </c>
      <c r="S18" s="65">
        <f>Baseline!$B$5</f>
        <v>17.3</v>
      </c>
      <c r="T18" s="65">
        <f>Baseline!$B$5</f>
        <v>17.3</v>
      </c>
      <c r="U18" s="173">
        <f>Baseline!$B$6</f>
        <v>1030</v>
      </c>
      <c r="V18" s="173">
        <f>Baseline!$B$6</f>
        <v>1030</v>
      </c>
      <c r="W18" s="65">
        <f>Baseline!$B$7</f>
        <v>74.5</v>
      </c>
      <c r="X18" s="65">
        <f>Baseline!$B$7</f>
        <v>74.5</v>
      </c>
      <c r="Y18" s="65">
        <f>Baseline!$B$9</f>
        <v>19.3</v>
      </c>
      <c r="Z18" s="65">
        <f>Baseline!$B$9</f>
        <v>19.3</v>
      </c>
      <c r="AA18" s="84"/>
      <c r="AB18" s="84"/>
      <c r="AC18" s="65">
        <f>Baseline!$C$9</f>
        <v>21.5</v>
      </c>
      <c r="AD18" s="65">
        <f>Baseline!$C$9</f>
        <v>21.5</v>
      </c>
      <c r="AE18" s="65"/>
      <c r="AF18" s="65"/>
    </row>
    <row r="19" spans="1:88" x14ac:dyDescent="0.25">
      <c r="A19" s="84">
        <v>1991</v>
      </c>
      <c r="B19" s="90">
        <f t="shared" ref="B19:O34" si="3">(B$6-B$5)/COUNT($A$18:$A$37)+B18</f>
        <v>1.9999999999999997E-2</v>
      </c>
      <c r="C19" s="90">
        <f t="shared" si="3"/>
        <v>1.9999999999999997E-2</v>
      </c>
      <c r="D19" s="90">
        <f t="shared" si="3"/>
        <v>-7.0000000000000007E-2</v>
      </c>
      <c r="E19" s="90">
        <f t="shared" si="3"/>
        <v>-7.3333333333333334E-2</v>
      </c>
      <c r="F19" s="90">
        <f t="shared" si="3"/>
        <v>-4.3333333333333335E-2</v>
      </c>
      <c r="G19" s="90">
        <f t="shared" si="3"/>
        <v>-4.4999999999999998E-2</v>
      </c>
      <c r="H19" s="90">
        <f t="shared" si="3"/>
        <v>1.4999999999999999E-2</v>
      </c>
      <c r="I19" s="90">
        <f t="shared" si="3"/>
        <v>1.4999999999999999E-2</v>
      </c>
      <c r="J19" s="90">
        <f t="shared" si="3"/>
        <v>0</v>
      </c>
      <c r="K19" s="90">
        <f t="shared" si="3"/>
        <v>0</v>
      </c>
      <c r="L19" s="90">
        <f t="shared" si="3"/>
        <v>1.4499999999999999E-2</v>
      </c>
      <c r="M19" s="90">
        <f t="shared" si="3"/>
        <v>1.4999999999999999E-2</v>
      </c>
      <c r="N19" s="90">
        <f t="shared" si="3"/>
        <v>0</v>
      </c>
      <c r="O19" s="90">
        <f t="shared" si="3"/>
        <v>0</v>
      </c>
      <c r="P19" s="81"/>
      <c r="Q19" s="65">
        <v>354.05</v>
      </c>
      <c r="R19" s="65">
        <v>354.05</v>
      </c>
      <c r="S19" s="65">
        <f>S$18+$B19</f>
        <v>17.32</v>
      </c>
      <c r="T19" s="65">
        <f>T$18+$C19</f>
        <v>17.32</v>
      </c>
      <c r="U19" s="65">
        <f>U$18+U$18*$D19/100</f>
        <v>1029.279</v>
      </c>
      <c r="V19" s="65">
        <f>V$18+V$18*E19/100</f>
        <v>1029.2446666666667</v>
      </c>
      <c r="W19" s="65">
        <f>W$18+W$18*$F19/100</f>
        <v>74.467716666666661</v>
      </c>
      <c r="X19" s="65">
        <f>X$18+X$18*$G19/100</f>
        <v>74.466475000000003</v>
      </c>
      <c r="Y19" s="65">
        <f>Y$18+$H19</f>
        <v>19.315000000000001</v>
      </c>
      <c r="Z19" s="65">
        <f>Z$18+$I19</f>
        <v>19.315000000000001</v>
      </c>
      <c r="AA19" s="65"/>
      <c r="AB19" s="65"/>
      <c r="AC19" s="65">
        <f>AC$18+$L19</f>
        <v>21.514500000000002</v>
      </c>
      <c r="AD19" s="65">
        <f>AD$18+$M19</f>
        <v>21.515000000000001</v>
      </c>
      <c r="AE19" s="65"/>
      <c r="AF19" s="65"/>
    </row>
    <row r="20" spans="1:88" x14ac:dyDescent="0.25">
      <c r="A20" s="84">
        <v>1992</v>
      </c>
      <c r="B20" s="90">
        <f t="shared" si="3"/>
        <v>3.9999999999999994E-2</v>
      </c>
      <c r="C20" s="90">
        <f t="shared" si="3"/>
        <v>3.9999999999999994E-2</v>
      </c>
      <c r="D20" s="90">
        <f t="shared" si="3"/>
        <v>-0.14000000000000001</v>
      </c>
      <c r="E20" s="90">
        <f t="shared" si="3"/>
        <v>-0.14666666666666667</v>
      </c>
      <c r="F20" s="90">
        <f t="shared" si="3"/>
        <v>-8.666666666666667E-2</v>
      </c>
      <c r="G20" s="90">
        <f t="shared" si="3"/>
        <v>-0.09</v>
      </c>
      <c r="H20" s="90">
        <f t="shared" si="3"/>
        <v>0.03</v>
      </c>
      <c r="I20" s="90">
        <f t="shared" si="3"/>
        <v>0.03</v>
      </c>
      <c r="J20" s="90">
        <f t="shared" si="3"/>
        <v>0</v>
      </c>
      <c r="K20" s="90">
        <f t="shared" si="3"/>
        <v>0</v>
      </c>
      <c r="L20" s="90">
        <f t="shared" si="3"/>
        <v>2.8999999999999998E-2</v>
      </c>
      <c r="M20" s="90">
        <f t="shared" si="3"/>
        <v>0.03</v>
      </c>
      <c r="N20" s="90">
        <f t="shared" si="3"/>
        <v>0</v>
      </c>
      <c r="O20" s="90">
        <f t="shared" si="3"/>
        <v>0</v>
      </c>
      <c r="P20" s="81"/>
      <c r="Q20" s="65">
        <v>355.6</v>
      </c>
      <c r="R20" s="65">
        <v>355.6</v>
      </c>
      <c r="S20" s="65">
        <f t="shared" ref="S20:S83" si="4">S$18+$B20</f>
        <v>17.34</v>
      </c>
      <c r="T20" s="65">
        <f t="shared" ref="T20:T83" si="5">T$18+$C20</f>
        <v>17.34</v>
      </c>
      <c r="U20" s="65">
        <f t="shared" ref="U20:U83" si="6">U$18+U$18*$D20/100</f>
        <v>1028.558</v>
      </c>
      <c r="V20" s="65">
        <f t="shared" ref="V20:V83" si="7">V$18+V$18*E20/100</f>
        <v>1028.4893333333334</v>
      </c>
      <c r="W20" s="65">
        <f t="shared" ref="W20:W83" si="8">W$18+W$18*$F20/100</f>
        <v>74.435433333333336</v>
      </c>
      <c r="X20" s="65">
        <f t="shared" ref="X20:X83" si="9">X$18+X$18*$G20/100</f>
        <v>74.432950000000005</v>
      </c>
      <c r="Y20" s="65">
        <f t="shared" ref="Y20:Y83" si="10">Y$18+$H20</f>
        <v>19.330000000000002</v>
      </c>
      <c r="Z20" s="65">
        <f t="shared" ref="Z20:Z83" si="11">Z$18+$I20</f>
        <v>19.330000000000002</v>
      </c>
      <c r="AA20" s="65"/>
      <c r="AB20" s="65"/>
      <c r="AC20" s="65">
        <f t="shared" ref="AC20:AC83" si="12">AC$18+$L20</f>
        <v>21.529</v>
      </c>
      <c r="AD20" s="65">
        <f t="shared" ref="AD20:AD83" si="13">AD$18+$M20</f>
        <v>21.53</v>
      </c>
      <c r="AE20" s="65"/>
      <c r="AF20" s="65"/>
    </row>
    <row r="21" spans="1:88" x14ac:dyDescent="0.25">
      <c r="A21" s="84">
        <v>1993</v>
      </c>
      <c r="B21" s="90">
        <f t="shared" si="3"/>
        <v>5.9999999999999991E-2</v>
      </c>
      <c r="C21" s="90">
        <f t="shared" si="3"/>
        <v>5.9999999999999991E-2</v>
      </c>
      <c r="D21" s="90">
        <f t="shared" si="3"/>
        <v>-0.21000000000000002</v>
      </c>
      <c r="E21" s="90">
        <f t="shared" si="3"/>
        <v>-0.22</v>
      </c>
      <c r="F21" s="90">
        <f t="shared" si="3"/>
        <v>-0.13</v>
      </c>
      <c r="G21" s="90">
        <f t="shared" si="3"/>
        <v>-0.13500000000000001</v>
      </c>
      <c r="H21" s="90">
        <f t="shared" si="3"/>
        <v>4.4999999999999998E-2</v>
      </c>
      <c r="I21" s="90">
        <f t="shared" si="3"/>
        <v>4.4999999999999998E-2</v>
      </c>
      <c r="J21" s="90">
        <f t="shared" si="3"/>
        <v>0</v>
      </c>
      <c r="K21" s="90">
        <f t="shared" si="3"/>
        <v>0</v>
      </c>
      <c r="L21" s="90">
        <f t="shared" si="3"/>
        <v>4.3499999999999997E-2</v>
      </c>
      <c r="M21" s="90">
        <f t="shared" si="3"/>
        <v>4.4999999999999998E-2</v>
      </c>
      <c r="N21" s="90">
        <f t="shared" si="3"/>
        <v>0</v>
      </c>
      <c r="O21" s="90">
        <f t="shared" si="3"/>
        <v>0</v>
      </c>
      <c r="P21" s="81"/>
      <c r="Q21" s="65">
        <v>357.15000000000003</v>
      </c>
      <c r="R21" s="65">
        <v>357.15000000000003</v>
      </c>
      <c r="S21" s="65">
        <f t="shared" si="4"/>
        <v>17.36</v>
      </c>
      <c r="T21" s="65">
        <f t="shared" si="5"/>
        <v>17.36</v>
      </c>
      <c r="U21" s="65">
        <f t="shared" si="6"/>
        <v>1027.837</v>
      </c>
      <c r="V21" s="65">
        <f t="shared" si="7"/>
        <v>1027.7339999999999</v>
      </c>
      <c r="W21" s="65">
        <f t="shared" si="8"/>
        <v>74.403149999999997</v>
      </c>
      <c r="X21" s="65">
        <f t="shared" si="9"/>
        <v>74.399424999999994</v>
      </c>
      <c r="Y21" s="65">
        <f t="shared" si="10"/>
        <v>19.345000000000002</v>
      </c>
      <c r="Z21" s="65">
        <f t="shared" si="11"/>
        <v>19.345000000000002</v>
      </c>
      <c r="AA21" s="65"/>
      <c r="AB21" s="65"/>
      <c r="AC21" s="65">
        <f t="shared" si="12"/>
        <v>21.543500000000002</v>
      </c>
      <c r="AD21" s="65">
        <f t="shared" si="13"/>
        <v>21.545000000000002</v>
      </c>
      <c r="AE21" s="65"/>
      <c r="AF21" s="65"/>
    </row>
    <row r="22" spans="1:88" x14ac:dyDescent="0.25">
      <c r="A22" s="84">
        <v>1994</v>
      </c>
      <c r="B22" s="90">
        <f t="shared" si="3"/>
        <v>7.9999999999999988E-2</v>
      </c>
      <c r="C22" s="90">
        <f t="shared" si="3"/>
        <v>7.9999999999999988E-2</v>
      </c>
      <c r="D22" s="90">
        <f t="shared" si="3"/>
        <v>-0.28000000000000003</v>
      </c>
      <c r="E22" s="90">
        <f t="shared" si="3"/>
        <v>-0.29333333333333333</v>
      </c>
      <c r="F22" s="90">
        <f t="shared" si="3"/>
        <v>-0.17333333333333334</v>
      </c>
      <c r="G22" s="90">
        <f t="shared" si="3"/>
        <v>-0.18</v>
      </c>
      <c r="H22" s="90">
        <f t="shared" si="3"/>
        <v>0.06</v>
      </c>
      <c r="I22" s="90">
        <f t="shared" si="3"/>
        <v>0.06</v>
      </c>
      <c r="J22" s="90">
        <f t="shared" si="3"/>
        <v>0</v>
      </c>
      <c r="K22" s="90">
        <f t="shared" si="3"/>
        <v>0</v>
      </c>
      <c r="L22" s="90">
        <f t="shared" si="3"/>
        <v>5.7999999999999996E-2</v>
      </c>
      <c r="M22" s="90">
        <f t="shared" si="3"/>
        <v>0.06</v>
      </c>
      <c r="N22" s="90">
        <f t="shared" si="3"/>
        <v>0</v>
      </c>
      <c r="O22" s="90">
        <f t="shared" si="3"/>
        <v>0</v>
      </c>
      <c r="P22" s="81"/>
      <c r="Q22" s="65">
        <v>358.70000000000005</v>
      </c>
      <c r="R22" s="65">
        <v>358.70000000000005</v>
      </c>
      <c r="S22" s="65">
        <f t="shared" si="4"/>
        <v>17.38</v>
      </c>
      <c r="T22" s="65">
        <f t="shared" si="5"/>
        <v>17.38</v>
      </c>
      <c r="U22" s="65">
        <f t="shared" si="6"/>
        <v>1027.116</v>
      </c>
      <c r="V22" s="65">
        <f t="shared" si="7"/>
        <v>1026.9786666666666</v>
      </c>
      <c r="W22" s="65">
        <f t="shared" si="8"/>
        <v>74.370866666666672</v>
      </c>
      <c r="X22" s="65">
        <f t="shared" si="9"/>
        <v>74.365899999999996</v>
      </c>
      <c r="Y22" s="65">
        <f t="shared" si="10"/>
        <v>19.36</v>
      </c>
      <c r="Z22" s="65">
        <f t="shared" si="11"/>
        <v>19.36</v>
      </c>
      <c r="AA22" s="65"/>
      <c r="AB22" s="65"/>
      <c r="AC22" s="65">
        <f t="shared" si="12"/>
        <v>21.558</v>
      </c>
      <c r="AD22" s="65">
        <f t="shared" si="13"/>
        <v>21.56</v>
      </c>
      <c r="AE22" s="65"/>
      <c r="AF22" s="65"/>
    </row>
    <row r="23" spans="1:88" x14ac:dyDescent="0.25">
      <c r="A23" s="84">
        <v>1995</v>
      </c>
      <c r="B23" s="90">
        <f t="shared" si="3"/>
        <v>9.9999999999999978E-2</v>
      </c>
      <c r="C23" s="90">
        <f t="shared" si="3"/>
        <v>9.9999999999999978E-2</v>
      </c>
      <c r="D23" s="90">
        <f t="shared" si="3"/>
        <v>-0.35000000000000003</v>
      </c>
      <c r="E23" s="90">
        <f t="shared" si="3"/>
        <v>-0.3666666666666667</v>
      </c>
      <c r="F23" s="90">
        <f t="shared" si="3"/>
        <v>-0.21666666666666667</v>
      </c>
      <c r="G23" s="90">
        <f t="shared" si="3"/>
        <v>-0.22499999999999998</v>
      </c>
      <c r="H23" s="90">
        <f t="shared" si="3"/>
        <v>7.4999999999999997E-2</v>
      </c>
      <c r="I23" s="90">
        <f t="shared" si="3"/>
        <v>7.4999999999999997E-2</v>
      </c>
      <c r="J23" s="90">
        <f t="shared" si="3"/>
        <v>0</v>
      </c>
      <c r="K23" s="90">
        <f t="shared" si="3"/>
        <v>0</v>
      </c>
      <c r="L23" s="90">
        <f t="shared" si="3"/>
        <v>7.2499999999999995E-2</v>
      </c>
      <c r="M23" s="90">
        <f t="shared" si="3"/>
        <v>7.4999999999999997E-2</v>
      </c>
      <c r="N23" s="90">
        <f t="shared" si="3"/>
        <v>0</v>
      </c>
      <c r="O23" s="90">
        <f t="shared" si="3"/>
        <v>0</v>
      </c>
      <c r="P23" s="81"/>
      <c r="Q23" s="65">
        <v>360.25000000000006</v>
      </c>
      <c r="R23" s="65">
        <v>360.25000000000006</v>
      </c>
      <c r="S23" s="65">
        <f t="shared" si="4"/>
        <v>17.400000000000002</v>
      </c>
      <c r="T23" s="65">
        <f t="shared" si="5"/>
        <v>17.400000000000002</v>
      </c>
      <c r="U23" s="65">
        <f t="shared" si="6"/>
        <v>1026.395</v>
      </c>
      <c r="V23" s="65">
        <f t="shared" si="7"/>
        <v>1026.2233333333334</v>
      </c>
      <c r="W23" s="65">
        <f t="shared" si="8"/>
        <v>74.338583333333332</v>
      </c>
      <c r="X23" s="65">
        <f t="shared" si="9"/>
        <v>74.332374999999999</v>
      </c>
      <c r="Y23" s="65">
        <f t="shared" si="10"/>
        <v>19.375</v>
      </c>
      <c r="Z23" s="65">
        <f t="shared" si="11"/>
        <v>19.375</v>
      </c>
      <c r="AA23" s="65"/>
      <c r="AB23" s="65"/>
      <c r="AC23" s="65">
        <f t="shared" si="12"/>
        <v>21.572500000000002</v>
      </c>
      <c r="AD23" s="65">
        <f t="shared" si="13"/>
        <v>21.574999999999999</v>
      </c>
      <c r="AE23" s="65"/>
      <c r="AF23" s="65"/>
    </row>
    <row r="24" spans="1:88" x14ac:dyDescent="0.25">
      <c r="A24" s="84">
        <v>1996</v>
      </c>
      <c r="B24" s="90">
        <f t="shared" si="3"/>
        <v>0.11999999999999997</v>
      </c>
      <c r="C24" s="90">
        <f t="shared" si="3"/>
        <v>0.11999999999999997</v>
      </c>
      <c r="D24" s="90">
        <f t="shared" si="3"/>
        <v>-0.42000000000000004</v>
      </c>
      <c r="E24" s="90">
        <f t="shared" si="3"/>
        <v>-0.44000000000000006</v>
      </c>
      <c r="F24" s="90">
        <f t="shared" si="3"/>
        <v>-0.26</v>
      </c>
      <c r="G24" s="90">
        <f t="shared" si="3"/>
        <v>-0.26999999999999996</v>
      </c>
      <c r="H24" s="90">
        <f t="shared" si="3"/>
        <v>0.09</v>
      </c>
      <c r="I24" s="90">
        <f t="shared" si="3"/>
        <v>0.09</v>
      </c>
      <c r="J24" s="90">
        <f t="shared" si="3"/>
        <v>0</v>
      </c>
      <c r="K24" s="90">
        <f t="shared" si="3"/>
        <v>0</v>
      </c>
      <c r="L24" s="90">
        <f t="shared" si="3"/>
        <v>8.6999999999999994E-2</v>
      </c>
      <c r="M24" s="90">
        <f t="shared" si="3"/>
        <v>0.09</v>
      </c>
      <c r="N24" s="90">
        <f t="shared" si="3"/>
        <v>0</v>
      </c>
      <c r="O24" s="90">
        <f t="shared" si="3"/>
        <v>0</v>
      </c>
      <c r="P24" s="81"/>
      <c r="Q24" s="65">
        <v>361.80000000000007</v>
      </c>
      <c r="R24" s="65">
        <v>361.80000000000007</v>
      </c>
      <c r="S24" s="65">
        <f t="shared" si="4"/>
        <v>17.420000000000002</v>
      </c>
      <c r="T24" s="65">
        <f t="shared" si="5"/>
        <v>17.420000000000002</v>
      </c>
      <c r="U24" s="65">
        <f t="shared" si="6"/>
        <v>1025.674</v>
      </c>
      <c r="V24" s="65">
        <f t="shared" si="7"/>
        <v>1025.4680000000001</v>
      </c>
      <c r="W24" s="65">
        <f t="shared" si="8"/>
        <v>74.306299999999993</v>
      </c>
      <c r="X24" s="65">
        <f t="shared" si="9"/>
        <v>74.298850000000002</v>
      </c>
      <c r="Y24" s="65">
        <f t="shared" si="10"/>
        <v>19.39</v>
      </c>
      <c r="Z24" s="65">
        <f t="shared" si="11"/>
        <v>19.39</v>
      </c>
      <c r="AA24" s="65"/>
      <c r="AB24" s="65"/>
      <c r="AC24" s="65">
        <f t="shared" si="12"/>
        <v>21.587</v>
      </c>
      <c r="AD24" s="65">
        <f t="shared" si="13"/>
        <v>21.59</v>
      </c>
      <c r="AE24" s="65"/>
      <c r="AF24" s="65"/>
    </row>
    <row r="25" spans="1:88" x14ac:dyDescent="0.25">
      <c r="A25" s="84">
        <v>1997</v>
      </c>
      <c r="B25" s="90">
        <f t="shared" si="3"/>
        <v>0.13999999999999996</v>
      </c>
      <c r="C25" s="90">
        <f t="shared" si="3"/>
        <v>0.13999999999999996</v>
      </c>
      <c r="D25" s="90">
        <f t="shared" si="3"/>
        <v>-0.49000000000000005</v>
      </c>
      <c r="E25" s="90">
        <f t="shared" si="3"/>
        <v>-0.51333333333333342</v>
      </c>
      <c r="F25" s="90">
        <f t="shared" si="3"/>
        <v>-0.30333333333333334</v>
      </c>
      <c r="G25" s="90">
        <f t="shared" si="3"/>
        <v>-0.31499999999999995</v>
      </c>
      <c r="H25" s="90">
        <f t="shared" si="3"/>
        <v>0.105</v>
      </c>
      <c r="I25" s="90">
        <f t="shared" si="3"/>
        <v>0.105</v>
      </c>
      <c r="J25" s="90">
        <f t="shared" si="3"/>
        <v>0</v>
      </c>
      <c r="K25" s="90">
        <f t="shared" si="3"/>
        <v>0</v>
      </c>
      <c r="L25" s="90">
        <f t="shared" si="3"/>
        <v>0.10149999999999999</v>
      </c>
      <c r="M25" s="90">
        <f t="shared" si="3"/>
        <v>0.105</v>
      </c>
      <c r="N25" s="90">
        <f t="shared" si="3"/>
        <v>0</v>
      </c>
      <c r="O25" s="90">
        <f t="shared" si="3"/>
        <v>0</v>
      </c>
      <c r="P25" s="81"/>
      <c r="Q25" s="65">
        <v>363.35000000000008</v>
      </c>
      <c r="R25" s="65">
        <v>363.35000000000008</v>
      </c>
      <c r="S25" s="65">
        <f t="shared" si="4"/>
        <v>17.440000000000001</v>
      </c>
      <c r="T25" s="65">
        <f t="shared" si="5"/>
        <v>17.440000000000001</v>
      </c>
      <c r="U25" s="65">
        <f t="shared" si="6"/>
        <v>1024.953</v>
      </c>
      <c r="V25" s="65">
        <f t="shared" si="7"/>
        <v>1024.7126666666666</v>
      </c>
      <c r="W25" s="65">
        <f t="shared" si="8"/>
        <v>74.274016666666668</v>
      </c>
      <c r="X25" s="65">
        <f t="shared" si="9"/>
        <v>74.265325000000004</v>
      </c>
      <c r="Y25" s="65">
        <f t="shared" si="10"/>
        <v>19.405000000000001</v>
      </c>
      <c r="Z25" s="65">
        <f t="shared" si="11"/>
        <v>19.405000000000001</v>
      </c>
      <c r="AA25" s="65"/>
      <c r="AB25" s="65"/>
      <c r="AC25" s="65">
        <f t="shared" si="12"/>
        <v>21.601500000000001</v>
      </c>
      <c r="AD25" s="65">
        <f t="shared" si="13"/>
        <v>21.605</v>
      </c>
      <c r="AE25" s="65"/>
      <c r="AF25" s="65"/>
    </row>
    <row r="26" spans="1:88" x14ac:dyDescent="0.25">
      <c r="A26" s="84">
        <v>1998</v>
      </c>
      <c r="B26" s="90">
        <f t="shared" si="3"/>
        <v>0.15999999999999995</v>
      </c>
      <c r="C26" s="90">
        <f t="shared" si="3"/>
        <v>0.15999999999999995</v>
      </c>
      <c r="D26" s="90">
        <f t="shared" si="3"/>
        <v>-0.56000000000000005</v>
      </c>
      <c r="E26" s="90">
        <f t="shared" si="3"/>
        <v>-0.58666666666666678</v>
      </c>
      <c r="F26" s="90">
        <f t="shared" si="3"/>
        <v>-0.34666666666666668</v>
      </c>
      <c r="G26" s="90">
        <f t="shared" si="3"/>
        <v>-0.35999999999999993</v>
      </c>
      <c r="H26" s="90">
        <f t="shared" si="3"/>
        <v>0.12</v>
      </c>
      <c r="I26" s="90">
        <f t="shared" si="3"/>
        <v>0.12</v>
      </c>
      <c r="J26" s="90">
        <f t="shared" si="3"/>
        <v>0</v>
      </c>
      <c r="K26" s="90">
        <f t="shared" si="3"/>
        <v>0</v>
      </c>
      <c r="L26" s="90">
        <f t="shared" si="3"/>
        <v>0.11599999999999999</v>
      </c>
      <c r="M26" s="90">
        <f t="shared" si="3"/>
        <v>0.12</v>
      </c>
      <c r="N26" s="90">
        <f t="shared" si="3"/>
        <v>0</v>
      </c>
      <c r="O26" s="90">
        <f t="shared" si="3"/>
        <v>0</v>
      </c>
      <c r="P26" s="81"/>
      <c r="Q26" s="65">
        <v>364.90000000000009</v>
      </c>
      <c r="R26" s="65">
        <v>364.90000000000009</v>
      </c>
      <c r="S26" s="65">
        <f t="shared" si="4"/>
        <v>17.46</v>
      </c>
      <c r="T26" s="65">
        <f t="shared" si="5"/>
        <v>17.46</v>
      </c>
      <c r="U26" s="65">
        <f t="shared" si="6"/>
        <v>1024.232</v>
      </c>
      <c r="V26" s="65">
        <f t="shared" si="7"/>
        <v>1023.9573333333333</v>
      </c>
      <c r="W26" s="65">
        <f t="shared" si="8"/>
        <v>74.241733333333329</v>
      </c>
      <c r="X26" s="65">
        <f t="shared" si="9"/>
        <v>74.231800000000007</v>
      </c>
      <c r="Y26" s="65">
        <f t="shared" si="10"/>
        <v>19.420000000000002</v>
      </c>
      <c r="Z26" s="65">
        <f t="shared" si="11"/>
        <v>19.420000000000002</v>
      </c>
      <c r="AA26" s="65"/>
      <c r="AB26" s="65"/>
      <c r="AC26" s="65">
        <f t="shared" si="12"/>
        <v>21.616</v>
      </c>
      <c r="AD26" s="65">
        <f t="shared" si="13"/>
        <v>21.62</v>
      </c>
      <c r="AE26" s="65"/>
      <c r="AF26" s="65"/>
      <c r="CE26" s="138" t="s">
        <v>12</v>
      </c>
      <c r="CH26" s="138" t="s">
        <v>9</v>
      </c>
    </row>
    <row r="27" spans="1:88" x14ac:dyDescent="0.25">
      <c r="A27" s="87">
        <v>1999</v>
      </c>
      <c r="B27" s="91">
        <f t="shared" si="3"/>
        <v>0.17999999999999994</v>
      </c>
      <c r="C27" s="91">
        <f t="shared" si="3"/>
        <v>0.17999999999999994</v>
      </c>
      <c r="D27" s="91">
        <f t="shared" si="3"/>
        <v>-0.63000000000000012</v>
      </c>
      <c r="E27" s="91">
        <f t="shared" si="3"/>
        <v>-0.66000000000000014</v>
      </c>
      <c r="F27" s="91">
        <f t="shared" si="3"/>
        <v>-0.39</v>
      </c>
      <c r="G27" s="91">
        <f t="shared" si="3"/>
        <v>-0.40499999999999992</v>
      </c>
      <c r="H27" s="91">
        <f t="shared" si="3"/>
        <v>0.13500000000000001</v>
      </c>
      <c r="I27" s="91">
        <f t="shared" si="3"/>
        <v>0.13500000000000001</v>
      </c>
      <c r="J27" s="91">
        <f t="shared" si="3"/>
        <v>0</v>
      </c>
      <c r="K27" s="91">
        <f t="shared" si="3"/>
        <v>0</v>
      </c>
      <c r="L27" s="91">
        <f t="shared" si="3"/>
        <v>0.1305</v>
      </c>
      <c r="M27" s="91">
        <f t="shared" si="3"/>
        <v>0.13500000000000001</v>
      </c>
      <c r="N27" s="91">
        <f t="shared" si="3"/>
        <v>0</v>
      </c>
      <c r="O27" s="91">
        <f t="shared" si="3"/>
        <v>0</v>
      </c>
      <c r="P27" s="107"/>
      <c r="Q27" s="67">
        <v>366.4500000000001</v>
      </c>
      <c r="R27" s="67">
        <v>366.4500000000001</v>
      </c>
      <c r="S27" s="67">
        <f t="shared" si="4"/>
        <v>17.48</v>
      </c>
      <c r="T27" s="67">
        <f t="shared" si="5"/>
        <v>17.48</v>
      </c>
      <c r="U27" s="67">
        <f t="shared" si="6"/>
        <v>1023.511</v>
      </c>
      <c r="V27" s="67">
        <f t="shared" si="7"/>
        <v>1023.202</v>
      </c>
      <c r="W27" s="67">
        <f t="shared" si="8"/>
        <v>74.209450000000004</v>
      </c>
      <c r="X27" s="67">
        <f t="shared" si="9"/>
        <v>74.198274999999995</v>
      </c>
      <c r="Y27" s="67">
        <f t="shared" si="10"/>
        <v>19.435000000000002</v>
      </c>
      <c r="Z27" s="67">
        <f t="shared" si="11"/>
        <v>19.435000000000002</v>
      </c>
      <c r="AA27" s="67"/>
      <c r="AB27" s="67"/>
      <c r="AC27" s="67">
        <f t="shared" si="12"/>
        <v>21.630500000000001</v>
      </c>
      <c r="AD27" s="67">
        <f t="shared" si="13"/>
        <v>21.635000000000002</v>
      </c>
      <c r="AE27" s="67"/>
      <c r="AF27" s="67"/>
      <c r="CE27" s="138" t="s">
        <v>46</v>
      </c>
      <c r="CF27" s="138" t="s">
        <v>1</v>
      </c>
      <c r="CG27" s="138" t="s">
        <v>47</v>
      </c>
      <c r="CH27" s="138" t="s">
        <v>46</v>
      </c>
      <c r="CI27" s="138" t="s">
        <v>1</v>
      </c>
      <c r="CJ27" s="138" t="s">
        <v>47</v>
      </c>
    </row>
    <row r="28" spans="1:88" x14ac:dyDescent="0.25">
      <c r="A28" s="84">
        <v>2000</v>
      </c>
      <c r="B28" s="90">
        <f t="shared" si="3"/>
        <v>0.19999999999999993</v>
      </c>
      <c r="C28" s="90">
        <f t="shared" si="3"/>
        <v>0.19999999999999993</v>
      </c>
      <c r="D28" s="90">
        <f t="shared" si="3"/>
        <v>-0.70000000000000018</v>
      </c>
      <c r="E28" s="90">
        <f t="shared" si="3"/>
        <v>-0.7333333333333335</v>
      </c>
      <c r="F28" s="90">
        <f t="shared" si="3"/>
        <v>-0.43333333333333335</v>
      </c>
      <c r="G28" s="90">
        <f t="shared" si="3"/>
        <v>-0.4499999999999999</v>
      </c>
      <c r="H28" s="90">
        <f t="shared" si="3"/>
        <v>0.15000000000000002</v>
      </c>
      <c r="I28" s="90">
        <f t="shared" si="3"/>
        <v>0.15000000000000002</v>
      </c>
      <c r="J28" s="90">
        <f t="shared" si="3"/>
        <v>0</v>
      </c>
      <c r="K28" s="90">
        <f t="shared" si="3"/>
        <v>0</v>
      </c>
      <c r="L28" s="90">
        <f t="shared" si="3"/>
        <v>0.14500000000000002</v>
      </c>
      <c r="M28" s="90">
        <f t="shared" si="3"/>
        <v>0.15000000000000002</v>
      </c>
      <c r="N28" s="90">
        <f t="shared" si="3"/>
        <v>0</v>
      </c>
      <c r="O28" s="90">
        <f t="shared" si="3"/>
        <v>0</v>
      </c>
      <c r="Q28" s="65">
        <v>368</v>
      </c>
      <c r="R28" s="65">
        <v>368</v>
      </c>
      <c r="S28" s="65">
        <f t="shared" si="4"/>
        <v>17.5</v>
      </c>
      <c r="T28" s="65">
        <f t="shared" si="5"/>
        <v>17.5</v>
      </c>
      <c r="U28" s="99">
        <f t="shared" si="6"/>
        <v>1022.79</v>
      </c>
      <c r="V28" s="99">
        <f t="shared" si="7"/>
        <v>1022.4466666666667</v>
      </c>
      <c r="W28" s="65">
        <f t="shared" si="8"/>
        <v>74.177166666666665</v>
      </c>
      <c r="X28" s="65">
        <f t="shared" si="9"/>
        <v>74.164749999999998</v>
      </c>
      <c r="Y28" s="99">
        <f t="shared" si="10"/>
        <v>19.45</v>
      </c>
      <c r="Z28" s="99">
        <f t="shared" si="11"/>
        <v>19.45</v>
      </c>
      <c r="AA28" s="65"/>
      <c r="AB28" s="65"/>
      <c r="AC28" s="99">
        <f t="shared" si="12"/>
        <v>21.645</v>
      </c>
      <c r="AD28" s="99">
        <f t="shared" si="13"/>
        <v>21.65</v>
      </c>
      <c r="AE28" s="65"/>
      <c r="AF28" s="65"/>
      <c r="CD28" s="138">
        <v>2000</v>
      </c>
      <c r="CE28" s="89">
        <f t="shared" ref="CE28:CE91" si="14">S28</f>
        <v>17.5</v>
      </c>
      <c r="CF28" s="89">
        <f t="shared" ref="CF28:CF91" si="15">W28</f>
        <v>74.177166666666665</v>
      </c>
      <c r="CG28" s="138">
        <f t="shared" ref="CG28:CG91" si="16">Q28</f>
        <v>368</v>
      </c>
      <c r="CH28" s="89">
        <f t="shared" ref="CH28:CH91" si="17">T28</f>
        <v>17.5</v>
      </c>
      <c r="CI28" s="89">
        <f>X28</f>
        <v>74.164749999999998</v>
      </c>
      <c r="CJ28" s="138">
        <f t="shared" ref="CJ28:CJ91" si="18">R28</f>
        <v>368</v>
      </c>
    </row>
    <row r="29" spans="1:88" x14ac:dyDescent="0.25">
      <c r="A29" s="125">
        <v>2001</v>
      </c>
      <c r="B29" s="73">
        <f t="shared" si="3"/>
        <v>0.21999999999999992</v>
      </c>
      <c r="C29" s="73">
        <f t="shared" si="3"/>
        <v>0.21999999999999992</v>
      </c>
      <c r="D29" s="73">
        <f t="shared" si="3"/>
        <v>-0.77000000000000024</v>
      </c>
      <c r="E29" s="73">
        <f t="shared" si="3"/>
        <v>-0.80666666666666687</v>
      </c>
      <c r="F29" s="73">
        <f t="shared" si="3"/>
        <v>-0.47666666666666668</v>
      </c>
      <c r="G29" s="73">
        <f t="shared" si="3"/>
        <v>-0.49499999999999988</v>
      </c>
      <c r="H29" s="73">
        <f t="shared" si="3"/>
        <v>0.16500000000000004</v>
      </c>
      <c r="I29" s="73">
        <f t="shared" si="3"/>
        <v>0.16500000000000004</v>
      </c>
      <c r="J29" s="73">
        <f t="shared" si="3"/>
        <v>0</v>
      </c>
      <c r="K29" s="73">
        <f t="shared" si="3"/>
        <v>0</v>
      </c>
      <c r="L29" s="73">
        <f t="shared" si="3"/>
        <v>0.15950000000000003</v>
      </c>
      <c r="M29" s="73">
        <f t="shared" si="3"/>
        <v>0.16500000000000004</v>
      </c>
      <c r="N29" s="73">
        <f t="shared" si="3"/>
        <v>0</v>
      </c>
      <c r="O29" s="73">
        <f t="shared" si="3"/>
        <v>0</v>
      </c>
      <c r="Q29" s="99">
        <v>369.95</v>
      </c>
      <c r="R29" s="99">
        <v>370.15</v>
      </c>
      <c r="S29" s="99">
        <f t="shared" si="4"/>
        <v>17.52</v>
      </c>
      <c r="T29" s="99">
        <f t="shared" si="5"/>
        <v>17.52</v>
      </c>
      <c r="U29" s="99">
        <f t="shared" si="6"/>
        <v>1022.069</v>
      </c>
      <c r="V29" s="99">
        <f t="shared" si="7"/>
        <v>1021.6913333333333</v>
      </c>
      <c r="W29" s="99">
        <f t="shared" si="8"/>
        <v>74.14488333333334</v>
      </c>
      <c r="X29" s="99">
        <f t="shared" si="9"/>
        <v>74.131225000000001</v>
      </c>
      <c r="Y29" s="99">
        <f t="shared" si="10"/>
        <v>19.465</v>
      </c>
      <c r="Z29" s="99">
        <f t="shared" si="11"/>
        <v>19.465</v>
      </c>
      <c r="AA29" s="65"/>
      <c r="AB29" s="65"/>
      <c r="AC29" s="99">
        <f t="shared" si="12"/>
        <v>21.659500000000001</v>
      </c>
      <c r="AD29" s="99">
        <f t="shared" si="13"/>
        <v>21.664999999999999</v>
      </c>
      <c r="AE29" s="65"/>
      <c r="AF29" s="65"/>
      <c r="CD29" s="138">
        <v>2001</v>
      </c>
      <c r="CE29" s="89">
        <f t="shared" si="14"/>
        <v>17.52</v>
      </c>
      <c r="CF29" s="89">
        <f t="shared" si="15"/>
        <v>74.14488333333334</v>
      </c>
      <c r="CG29" s="138">
        <f t="shared" si="16"/>
        <v>369.95</v>
      </c>
      <c r="CH29" s="89">
        <f t="shared" si="17"/>
        <v>17.52</v>
      </c>
      <c r="CI29" s="89">
        <f t="shared" ref="CI29:CI92" si="19">X29</f>
        <v>74.131225000000001</v>
      </c>
      <c r="CJ29" s="138">
        <f t="shared" si="18"/>
        <v>370.15</v>
      </c>
    </row>
    <row r="30" spans="1:88" x14ac:dyDescent="0.25">
      <c r="A30" s="125">
        <v>2002</v>
      </c>
      <c r="B30" s="73">
        <f t="shared" si="3"/>
        <v>0.23999999999999991</v>
      </c>
      <c r="C30" s="73">
        <f t="shared" si="3"/>
        <v>0.23999999999999991</v>
      </c>
      <c r="D30" s="73">
        <f t="shared" si="3"/>
        <v>-0.8400000000000003</v>
      </c>
      <c r="E30" s="73">
        <f t="shared" si="3"/>
        <v>-0.88000000000000023</v>
      </c>
      <c r="F30" s="73">
        <f t="shared" si="3"/>
        <v>-0.52</v>
      </c>
      <c r="G30" s="73">
        <f t="shared" si="3"/>
        <v>-0.53999999999999992</v>
      </c>
      <c r="H30" s="73">
        <f t="shared" si="3"/>
        <v>0.18000000000000005</v>
      </c>
      <c r="I30" s="73">
        <f t="shared" si="3"/>
        <v>0.18000000000000005</v>
      </c>
      <c r="J30" s="73">
        <f t="shared" si="3"/>
        <v>0</v>
      </c>
      <c r="K30" s="73">
        <f t="shared" si="3"/>
        <v>0</v>
      </c>
      <c r="L30" s="73">
        <f t="shared" si="3"/>
        <v>0.17400000000000004</v>
      </c>
      <c r="M30" s="73">
        <f t="shared" si="3"/>
        <v>0.18000000000000005</v>
      </c>
      <c r="N30" s="73">
        <f t="shared" si="3"/>
        <v>0</v>
      </c>
      <c r="O30" s="73">
        <f t="shared" si="3"/>
        <v>0</v>
      </c>
      <c r="Q30" s="99">
        <v>371.9</v>
      </c>
      <c r="R30" s="99">
        <v>372.29999999999995</v>
      </c>
      <c r="S30" s="99">
        <f t="shared" si="4"/>
        <v>17.54</v>
      </c>
      <c r="T30" s="99">
        <f t="shared" si="5"/>
        <v>17.54</v>
      </c>
      <c r="U30" s="99">
        <f t="shared" si="6"/>
        <v>1021.348</v>
      </c>
      <c r="V30" s="99">
        <f t="shared" si="7"/>
        <v>1020.936</v>
      </c>
      <c r="W30" s="99">
        <f t="shared" si="8"/>
        <v>74.1126</v>
      </c>
      <c r="X30" s="99">
        <f t="shared" si="9"/>
        <v>74.097700000000003</v>
      </c>
      <c r="Y30" s="99">
        <f t="shared" si="10"/>
        <v>19.48</v>
      </c>
      <c r="Z30" s="99">
        <f t="shared" si="11"/>
        <v>19.48</v>
      </c>
      <c r="AA30" s="65"/>
      <c r="AB30" s="65"/>
      <c r="AC30" s="99">
        <f t="shared" si="12"/>
        <v>21.673999999999999</v>
      </c>
      <c r="AD30" s="99">
        <f t="shared" si="13"/>
        <v>21.68</v>
      </c>
      <c r="AE30" s="65"/>
      <c r="AF30" s="65"/>
      <c r="CD30" s="138">
        <v>2002</v>
      </c>
      <c r="CE30" s="89">
        <f t="shared" si="14"/>
        <v>17.54</v>
      </c>
      <c r="CF30" s="89">
        <f t="shared" si="15"/>
        <v>74.1126</v>
      </c>
      <c r="CG30" s="138">
        <f t="shared" si="16"/>
        <v>371.9</v>
      </c>
      <c r="CH30" s="89">
        <f t="shared" si="17"/>
        <v>17.54</v>
      </c>
      <c r="CI30" s="89">
        <f t="shared" si="19"/>
        <v>74.097700000000003</v>
      </c>
      <c r="CJ30" s="138">
        <f t="shared" si="18"/>
        <v>372.29999999999995</v>
      </c>
    </row>
    <row r="31" spans="1:88" x14ac:dyDescent="0.25">
      <c r="A31" s="125">
        <v>2003</v>
      </c>
      <c r="B31" s="73">
        <f t="shared" si="3"/>
        <v>0.2599999999999999</v>
      </c>
      <c r="C31" s="73">
        <f t="shared" si="3"/>
        <v>0.2599999999999999</v>
      </c>
      <c r="D31" s="73">
        <f t="shared" si="3"/>
        <v>-0.91000000000000036</v>
      </c>
      <c r="E31" s="73">
        <f t="shared" si="3"/>
        <v>-0.95333333333333359</v>
      </c>
      <c r="F31" s="73">
        <f t="shared" si="3"/>
        <v>-0.56333333333333335</v>
      </c>
      <c r="G31" s="73">
        <f t="shared" si="3"/>
        <v>-0.58499999999999996</v>
      </c>
      <c r="H31" s="73">
        <f t="shared" si="3"/>
        <v>0.19500000000000006</v>
      </c>
      <c r="I31" s="73">
        <f t="shared" si="3"/>
        <v>0.19500000000000006</v>
      </c>
      <c r="J31" s="73">
        <f t="shared" si="3"/>
        <v>0</v>
      </c>
      <c r="K31" s="73">
        <f t="shared" si="3"/>
        <v>0</v>
      </c>
      <c r="L31" s="73">
        <f t="shared" si="3"/>
        <v>0.18850000000000006</v>
      </c>
      <c r="M31" s="73">
        <f t="shared" si="3"/>
        <v>0.19500000000000006</v>
      </c>
      <c r="N31" s="73">
        <f t="shared" si="3"/>
        <v>0</v>
      </c>
      <c r="O31" s="73">
        <f t="shared" si="3"/>
        <v>0</v>
      </c>
      <c r="Q31" s="99">
        <v>373.84999999999997</v>
      </c>
      <c r="R31" s="99">
        <v>374.44999999999993</v>
      </c>
      <c r="S31" s="99">
        <f t="shared" si="4"/>
        <v>17.560000000000002</v>
      </c>
      <c r="T31" s="99">
        <f t="shared" si="5"/>
        <v>17.560000000000002</v>
      </c>
      <c r="U31" s="99">
        <f t="shared" si="6"/>
        <v>1020.627</v>
      </c>
      <c r="V31" s="99">
        <f t="shared" si="7"/>
        <v>1020.1806666666666</v>
      </c>
      <c r="W31" s="99">
        <f t="shared" si="8"/>
        <v>74.080316666666661</v>
      </c>
      <c r="X31" s="99">
        <f t="shared" si="9"/>
        <v>74.064175000000006</v>
      </c>
      <c r="Y31" s="99">
        <f t="shared" si="10"/>
        <v>19.495000000000001</v>
      </c>
      <c r="Z31" s="99">
        <f t="shared" si="11"/>
        <v>19.495000000000001</v>
      </c>
      <c r="AA31" s="65"/>
      <c r="AB31" s="65"/>
      <c r="AC31" s="99">
        <f t="shared" si="12"/>
        <v>21.688500000000001</v>
      </c>
      <c r="AD31" s="99">
        <f t="shared" si="13"/>
        <v>21.695</v>
      </c>
      <c r="AE31" s="65"/>
      <c r="AF31" s="65"/>
      <c r="CD31" s="138">
        <v>2003</v>
      </c>
      <c r="CE31" s="89">
        <f t="shared" si="14"/>
        <v>17.560000000000002</v>
      </c>
      <c r="CF31" s="89">
        <f t="shared" si="15"/>
        <v>74.080316666666661</v>
      </c>
      <c r="CG31" s="138">
        <f t="shared" si="16"/>
        <v>373.84999999999997</v>
      </c>
      <c r="CH31" s="89">
        <f t="shared" si="17"/>
        <v>17.560000000000002</v>
      </c>
      <c r="CI31" s="89">
        <f t="shared" si="19"/>
        <v>74.064175000000006</v>
      </c>
      <c r="CJ31" s="138">
        <f t="shared" si="18"/>
        <v>374.44999999999993</v>
      </c>
    </row>
    <row r="32" spans="1:88" x14ac:dyDescent="0.25">
      <c r="A32" s="125">
        <v>2004</v>
      </c>
      <c r="B32" s="73">
        <f t="shared" si="3"/>
        <v>0.27999999999999992</v>
      </c>
      <c r="C32" s="73">
        <f t="shared" si="3"/>
        <v>0.27999999999999992</v>
      </c>
      <c r="D32" s="73">
        <f t="shared" si="3"/>
        <v>-0.98000000000000043</v>
      </c>
      <c r="E32" s="73">
        <f t="shared" si="3"/>
        <v>-1.0266666666666668</v>
      </c>
      <c r="F32" s="73">
        <f t="shared" si="3"/>
        <v>-0.60666666666666669</v>
      </c>
      <c r="G32" s="73">
        <f t="shared" si="3"/>
        <v>-0.63</v>
      </c>
      <c r="H32" s="73">
        <f t="shared" si="3"/>
        <v>0.21000000000000008</v>
      </c>
      <c r="I32" s="73">
        <f t="shared" si="3"/>
        <v>0.21000000000000008</v>
      </c>
      <c r="J32" s="73">
        <f t="shared" si="3"/>
        <v>0</v>
      </c>
      <c r="K32" s="73">
        <f t="shared" si="3"/>
        <v>0</v>
      </c>
      <c r="L32" s="73">
        <f t="shared" si="3"/>
        <v>0.20300000000000007</v>
      </c>
      <c r="M32" s="73">
        <f t="shared" si="3"/>
        <v>0.21000000000000008</v>
      </c>
      <c r="N32" s="73">
        <f t="shared" si="3"/>
        <v>0</v>
      </c>
      <c r="O32" s="73">
        <f t="shared" si="3"/>
        <v>0</v>
      </c>
      <c r="Q32" s="99">
        <v>375.79999999999995</v>
      </c>
      <c r="R32" s="99">
        <v>376.59999999999991</v>
      </c>
      <c r="S32" s="99">
        <f t="shared" si="4"/>
        <v>17.580000000000002</v>
      </c>
      <c r="T32" s="99">
        <f t="shared" si="5"/>
        <v>17.580000000000002</v>
      </c>
      <c r="U32" s="99">
        <f t="shared" si="6"/>
        <v>1019.9059999999999</v>
      </c>
      <c r="V32" s="99">
        <f t="shared" si="7"/>
        <v>1019.4253333333334</v>
      </c>
      <c r="W32" s="99">
        <f t="shared" si="8"/>
        <v>74.048033333333336</v>
      </c>
      <c r="X32" s="99">
        <f t="shared" si="9"/>
        <v>74.030649999999994</v>
      </c>
      <c r="Y32" s="99">
        <f t="shared" si="10"/>
        <v>19.510000000000002</v>
      </c>
      <c r="Z32" s="99">
        <f t="shared" si="11"/>
        <v>19.510000000000002</v>
      </c>
      <c r="AA32" s="65"/>
      <c r="AB32" s="65"/>
      <c r="AC32" s="99">
        <f t="shared" si="12"/>
        <v>21.702999999999999</v>
      </c>
      <c r="AD32" s="99">
        <f t="shared" si="13"/>
        <v>21.71</v>
      </c>
      <c r="AE32" s="65"/>
      <c r="AF32" s="65"/>
      <c r="CD32" s="138">
        <v>2004</v>
      </c>
      <c r="CE32" s="89">
        <f t="shared" si="14"/>
        <v>17.580000000000002</v>
      </c>
      <c r="CF32" s="89">
        <f t="shared" si="15"/>
        <v>74.048033333333336</v>
      </c>
      <c r="CG32" s="138">
        <f t="shared" si="16"/>
        <v>375.79999999999995</v>
      </c>
      <c r="CH32" s="89">
        <f t="shared" si="17"/>
        <v>17.580000000000002</v>
      </c>
      <c r="CI32" s="89">
        <f t="shared" si="19"/>
        <v>74.030649999999994</v>
      </c>
      <c r="CJ32" s="138">
        <f t="shared" si="18"/>
        <v>376.59999999999991</v>
      </c>
    </row>
    <row r="33" spans="1:95" x14ac:dyDescent="0.25">
      <c r="A33" s="125">
        <v>2005</v>
      </c>
      <c r="B33" s="73">
        <f t="shared" si="3"/>
        <v>0.29999999999999993</v>
      </c>
      <c r="C33" s="73">
        <f t="shared" si="3"/>
        <v>0.29999999999999993</v>
      </c>
      <c r="D33" s="73">
        <f t="shared" si="3"/>
        <v>-1.0500000000000005</v>
      </c>
      <c r="E33" s="73">
        <f t="shared" si="3"/>
        <v>-1.1000000000000001</v>
      </c>
      <c r="F33" s="73">
        <f t="shared" si="3"/>
        <v>-0.65</v>
      </c>
      <c r="G33" s="73">
        <f t="shared" si="3"/>
        <v>-0.67500000000000004</v>
      </c>
      <c r="H33" s="73">
        <f t="shared" si="3"/>
        <v>0.22500000000000009</v>
      </c>
      <c r="I33" s="73">
        <f t="shared" si="3"/>
        <v>0.22500000000000009</v>
      </c>
      <c r="J33" s="73">
        <f t="shared" si="3"/>
        <v>0</v>
      </c>
      <c r="K33" s="73">
        <f t="shared" si="3"/>
        <v>0</v>
      </c>
      <c r="L33" s="73">
        <f t="shared" si="3"/>
        <v>0.21750000000000008</v>
      </c>
      <c r="M33" s="73">
        <f t="shared" si="3"/>
        <v>0.22500000000000009</v>
      </c>
      <c r="N33" s="73">
        <f t="shared" si="3"/>
        <v>0</v>
      </c>
      <c r="O33" s="73">
        <f t="shared" si="3"/>
        <v>0</v>
      </c>
      <c r="Q33" s="99">
        <v>377.74999999999994</v>
      </c>
      <c r="R33" s="99">
        <v>378.74999999999989</v>
      </c>
      <c r="S33" s="99">
        <f t="shared" si="4"/>
        <v>17.600000000000001</v>
      </c>
      <c r="T33" s="99">
        <f t="shared" si="5"/>
        <v>17.600000000000001</v>
      </c>
      <c r="U33" s="99">
        <f t="shared" si="6"/>
        <v>1019.1849999999999</v>
      </c>
      <c r="V33" s="99">
        <f t="shared" si="7"/>
        <v>1018.67</v>
      </c>
      <c r="W33" s="99">
        <f t="shared" si="8"/>
        <v>74.015749999999997</v>
      </c>
      <c r="X33" s="99">
        <f t="shared" si="9"/>
        <v>73.997124999999997</v>
      </c>
      <c r="Y33" s="99">
        <f t="shared" si="10"/>
        <v>19.525000000000002</v>
      </c>
      <c r="Z33" s="99">
        <f t="shared" si="11"/>
        <v>19.525000000000002</v>
      </c>
      <c r="AA33" s="65"/>
      <c r="AB33" s="65"/>
      <c r="AC33" s="99">
        <f t="shared" si="12"/>
        <v>21.717500000000001</v>
      </c>
      <c r="AD33" s="99">
        <f t="shared" si="13"/>
        <v>21.725000000000001</v>
      </c>
      <c r="AE33" s="65"/>
      <c r="AF33" s="65"/>
      <c r="CD33" s="138">
        <v>2005</v>
      </c>
      <c r="CE33" s="89">
        <f t="shared" si="14"/>
        <v>17.600000000000001</v>
      </c>
      <c r="CF33" s="89">
        <f t="shared" si="15"/>
        <v>74.015749999999997</v>
      </c>
      <c r="CG33" s="138">
        <f t="shared" si="16"/>
        <v>377.74999999999994</v>
      </c>
      <c r="CH33" s="89">
        <f t="shared" si="17"/>
        <v>17.600000000000001</v>
      </c>
      <c r="CI33" s="89">
        <f t="shared" si="19"/>
        <v>73.997124999999997</v>
      </c>
      <c r="CJ33" s="138">
        <f t="shared" si="18"/>
        <v>378.74999999999989</v>
      </c>
    </row>
    <row r="34" spans="1:95" x14ac:dyDescent="0.25">
      <c r="A34" s="125">
        <v>2006</v>
      </c>
      <c r="B34" s="73">
        <f t="shared" si="3"/>
        <v>0.31999999999999995</v>
      </c>
      <c r="C34" s="73">
        <f t="shared" si="3"/>
        <v>0.31999999999999995</v>
      </c>
      <c r="D34" s="73">
        <f t="shared" si="3"/>
        <v>-1.1200000000000006</v>
      </c>
      <c r="E34" s="73">
        <f t="shared" si="3"/>
        <v>-1.1733333333333333</v>
      </c>
      <c r="F34" s="73">
        <f t="shared" si="3"/>
        <v>-0.69333333333333336</v>
      </c>
      <c r="G34" s="73">
        <f t="shared" si="3"/>
        <v>-0.72000000000000008</v>
      </c>
      <c r="H34" s="73">
        <f t="shared" si="3"/>
        <v>0.2400000000000001</v>
      </c>
      <c r="I34" s="73">
        <f t="shared" si="3"/>
        <v>0.2400000000000001</v>
      </c>
      <c r="J34" s="73">
        <f t="shared" si="3"/>
        <v>0</v>
      </c>
      <c r="K34" s="73">
        <f t="shared" si="3"/>
        <v>0</v>
      </c>
      <c r="L34" s="73">
        <f t="shared" si="3"/>
        <v>0.2320000000000001</v>
      </c>
      <c r="M34" s="73">
        <f t="shared" si="3"/>
        <v>0.2400000000000001</v>
      </c>
      <c r="N34" s="73">
        <f t="shared" si="3"/>
        <v>0</v>
      </c>
      <c r="O34" s="73">
        <f t="shared" si="3"/>
        <v>0</v>
      </c>
      <c r="Q34" s="99">
        <v>379.69999999999993</v>
      </c>
      <c r="R34" s="99">
        <v>380.89999999999986</v>
      </c>
      <c r="S34" s="99">
        <f t="shared" si="4"/>
        <v>17.62</v>
      </c>
      <c r="T34" s="99">
        <f t="shared" si="5"/>
        <v>17.62</v>
      </c>
      <c r="U34" s="99">
        <f t="shared" si="6"/>
        <v>1018.4639999999999</v>
      </c>
      <c r="V34" s="99">
        <f t="shared" si="7"/>
        <v>1017.9146666666667</v>
      </c>
      <c r="W34" s="99">
        <f t="shared" si="8"/>
        <v>73.983466666666672</v>
      </c>
      <c r="X34" s="99">
        <f t="shared" si="9"/>
        <v>73.9636</v>
      </c>
      <c r="Y34" s="99">
        <f t="shared" si="10"/>
        <v>19.54</v>
      </c>
      <c r="Z34" s="99">
        <f t="shared" si="11"/>
        <v>19.54</v>
      </c>
      <c r="AA34" s="65"/>
      <c r="AB34" s="65"/>
      <c r="AC34" s="99">
        <f t="shared" si="12"/>
        <v>21.731999999999999</v>
      </c>
      <c r="AD34" s="99">
        <f t="shared" si="13"/>
        <v>21.74</v>
      </c>
      <c r="AE34" s="65"/>
      <c r="AF34" s="65"/>
      <c r="CD34" s="138">
        <v>2006</v>
      </c>
      <c r="CE34" s="89">
        <f t="shared" si="14"/>
        <v>17.62</v>
      </c>
      <c r="CF34" s="89">
        <f t="shared" si="15"/>
        <v>73.983466666666672</v>
      </c>
      <c r="CG34" s="138">
        <f t="shared" si="16"/>
        <v>379.69999999999993</v>
      </c>
      <c r="CH34" s="89">
        <f t="shared" si="17"/>
        <v>17.62</v>
      </c>
      <c r="CI34" s="89">
        <f t="shared" si="19"/>
        <v>73.9636</v>
      </c>
      <c r="CJ34" s="138">
        <f t="shared" si="18"/>
        <v>380.89999999999986</v>
      </c>
    </row>
    <row r="35" spans="1:95" x14ac:dyDescent="0.25">
      <c r="A35" s="125">
        <v>2007</v>
      </c>
      <c r="B35" s="73">
        <f t="shared" ref="B35:O37" si="20">(B$6-B$5)/COUNT($A$18:$A$37)+B34</f>
        <v>0.33999999999999997</v>
      </c>
      <c r="C35" s="73">
        <f t="shared" si="20"/>
        <v>0.33999999999999997</v>
      </c>
      <c r="D35" s="73">
        <f t="shared" si="20"/>
        <v>-1.1900000000000006</v>
      </c>
      <c r="E35" s="73">
        <f t="shared" si="20"/>
        <v>-1.2466666666666666</v>
      </c>
      <c r="F35" s="73">
        <f t="shared" si="20"/>
        <v>-0.73666666666666669</v>
      </c>
      <c r="G35" s="73">
        <f t="shared" si="20"/>
        <v>-0.76500000000000012</v>
      </c>
      <c r="H35" s="73">
        <f t="shared" si="20"/>
        <v>0.25500000000000012</v>
      </c>
      <c r="I35" s="73">
        <f t="shared" si="20"/>
        <v>0.25500000000000012</v>
      </c>
      <c r="J35" s="73">
        <f t="shared" si="20"/>
        <v>0</v>
      </c>
      <c r="K35" s="73">
        <f t="shared" si="20"/>
        <v>0</v>
      </c>
      <c r="L35" s="73">
        <f t="shared" si="20"/>
        <v>0.24650000000000011</v>
      </c>
      <c r="M35" s="73">
        <f t="shared" si="20"/>
        <v>0.25500000000000012</v>
      </c>
      <c r="N35" s="73">
        <f t="shared" si="20"/>
        <v>0</v>
      </c>
      <c r="O35" s="73">
        <f t="shared" si="20"/>
        <v>0</v>
      </c>
      <c r="Q35" s="99">
        <v>381.64999999999992</v>
      </c>
      <c r="R35" s="99">
        <v>383.04999999999984</v>
      </c>
      <c r="S35" s="99">
        <f t="shared" si="4"/>
        <v>17.64</v>
      </c>
      <c r="T35" s="99">
        <f t="shared" si="5"/>
        <v>17.64</v>
      </c>
      <c r="U35" s="99">
        <f t="shared" si="6"/>
        <v>1017.7429999999999</v>
      </c>
      <c r="V35" s="99">
        <f t="shared" si="7"/>
        <v>1017.1593333333333</v>
      </c>
      <c r="W35" s="99">
        <f t="shared" si="8"/>
        <v>73.951183333333333</v>
      </c>
      <c r="X35" s="99">
        <f t="shared" si="9"/>
        <v>73.930075000000002</v>
      </c>
      <c r="Y35" s="99">
        <f t="shared" si="10"/>
        <v>19.555</v>
      </c>
      <c r="Z35" s="99">
        <f t="shared" si="11"/>
        <v>19.555</v>
      </c>
      <c r="AA35" s="65"/>
      <c r="AB35" s="65"/>
      <c r="AC35" s="99">
        <f t="shared" si="12"/>
        <v>21.746500000000001</v>
      </c>
      <c r="AD35" s="99">
        <f t="shared" si="13"/>
        <v>21.754999999999999</v>
      </c>
      <c r="AE35" s="65"/>
      <c r="AF35" s="65"/>
      <c r="CD35" s="138">
        <v>2007</v>
      </c>
      <c r="CE35" s="89">
        <f t="shared" si="14"/>
        <v>17.64</v>
      </c>
      <c r="CF35" s="89">
        <f t="shared" si="15"/>
        <v>73.951183333333333</v>
      </c>
      <c r="CG35" s="138">
        <f t="shared" si="16"/>
        <v>381.64999999999992</v>
      </c>
      <c r="CH35" s="89">
        <f t="shared" si="17"/>
        <v>17.64</v>
      </c>
      <c r="CI35" s="89">
        <f t="shared" si="19"/>
        <v>73.930075000000002</v>
      </c>
      <c r="CJ35" s="138">
        <f t="shared" si="18"/>
        <v>383.04999999999984</v>
      </c>
    </row>
    <row r="36" spans="1:95" x14ac:dyDescent="0.25">
      <c r="A36" s="125">
        <v>2008</v>
      </c>
      <c r="B36" s="73">
        <f t="shared" si="20"/>
        <v>0.36</v>
      </c>
      <c r="C36" s="73">
        <f t="shared" si="20"/>
        <v>0.36</v>
      </c>
      <c r="D36" s="73">
        <f t="shared" si="20"/>
        <v>-1.2600000000000007</v>
      </c>
      <c r="E36" s="73">
        <f t="shared" si="20"/>
        <v>-1.3199999999999998</v>
      </c>
      <c r="F36" s="73">
        <f t="shared" si="20"/>
        <v>-0.78</v>
      </c>
      <c r="G36" s="73">
        <f t="shared" si="20"/>
        <v>-0.81000000000000016</v>
      </c>
      <c r="H36" s="73">
        <f t="shared" si="20"/>
        <v>0.27000000000000013</v>
      </c>
      <c r="I36" s="73">
        <f t="shared" si="20"/>
        <v>0.27000000000000013</v>
      </c>
      <c r="J36" s="73">
        <f t="shared" si="20"/>
        <v>0</v>
      </c>
      <c r="K36" s="73">
        <f t="shared" si="20"/>
        <v>0</v>
      </c>
      <c r="L36" s="73">
        <f t="shared" si="20"/>
        <v>0.26100000000000012</v>
      </c>
      <c r="M36" s="73">
        <f t="shared" si="20"/>
        <v>0.27000000000000013</v>
      </c>
      <c r="N36" s="73">
        <f t="shared" si="20"/>
        <v>0</v>
      </c>
      <c r="O36" s="73">
        <f t="shared" si="20"/>
        <v>0</v>
      </c>
      <c r="Q36" s="99">
        <v>383.59999999999991</v>
      </c>
      <c r="R36" s="99">
        <v>385.19999999999982</v>
      </c>
      <c r="S36" s="99">
        <f t="shared" si="4"/>
        <v>17.66</v>
      </c>
      <c r="T36" s="99">
        <f t="shared" si="5"/>
        <v>17.66</v>
      </c>
      <c r="U36" s="99">
        <f t="shared" si="6"/>
        <v>1017.022</v>
      </c>
      <c r="V36" s="99">
        <f t="shared" si="7"/>
        <v>1016.404</v>
      </c>
      <c r="W36" s="99">
        <f t="shared" si="8"/>
        <v>73.918899999999994</v>
      </c>
      <c r="X36" s="99">
        <f t="shared" si="9"/>
        <v>73.896550000000005</v>
      </c>
      <c r="Y36" s="99">
        <f t="shared" si="10"/>
        <v>19.57</v>
      </c>
      <c r="Z36" s="99">
        <f t="shared" si="11"/>
        <v>19.57</v>
      </c>
      <c r="AA36" s="65"/>
      <c r="AB36" s="65"/>
      <c r="AC36" s="99">
        <f t="shared" si="12"/>
        <v>21.760999999999999</v>
      </c>
      <c r="AD36" s="99">
        <f t="shared" si="13"/>
        <v>21.77</v>
      </c>
      <c r="AE36" s="65"/>
      <c r="AF36" s="65"/>
      <c r="CD36" s="138">
        <v>2008</v>
      </c>
      <c r="CE36" s="89">
        <f t="shared" si="14"/>
        <v>17.66</v>
      </c>
      <c r="CF36" s="89">
        <f t="shared" si="15"/>
        <v>73.918899999999994</v>
      </c>
      <c r="CG36" s="138">
        <f t="shared" si="16"/>
        <v>383.59999999999991</v>
      </c>
      <c r="CH36" s="89">
        <f t="shared" si="17"/>
        <v>17.66</v>
      </c>
      <c r="CI36" s="89">
        <f t="shared" si="19"/>
        <v>73.896550000000005</v>
      </c>
      <c r="CJ36" s="138">
        <f t="shared" si="18"/>
        <v>385.19999999999982</v>
      </c>
    </row>
    <row r="37" spans="1:95" x14ac:dyDescent="0.25">
      <c r="A37" s="125">
        <v>2009</v>
      </c>
      <c r="B37" s="73">
        <f t="shared" si="20"/>
        <v>0.38</v>
      </c>
      <c r="C37" s="73">
        <f t="shared" si="20"/>
        <v>0.38</v>
      </c>
      <c r="D37" s="73">
        <f t="shared" si="20"/>
        <v>-1.3300000000000007</v>
      </c>
      <c r="E37" s="73">
        <f t="shared" si="20"/>
        <v>-1.3933333333333331</v>
      </c>
      <c r="F37" s="73">
        <f t="shared" si="20"/>
        <v>-0.82333333333333336</v>
      </c>
      <c r="G37" s="73">
        <f t="shared" si="20"/>
        <v>-0.8550000000000002</v>
      </c>
      <c r="H37" s="73">
        <f t="shared" si="20"/>
        <v>0.28500000000000014</v>
      </c>
      <c r="I37" s="73">
        <f t="shared" si="20"/>
        <v>0.28500000000000014</v>
      </c>
      <c r="J37" s="73">
        <f t="shared" si="20"/>
        <v>0</v>
      </c>
      <c r="K37" s="73">
        <f t="shared" si="20"/>
        <v>0</v>
      </c>
      <c r="L37" s="73">
        <f t="shared" si="20"/>
        <v>0.27550000000000013</v>
      </c>
      <c r="M37" s="73">
        <f t="shared" si="20"/>
        <v>0.28500000000000014</v>
      </c>
      <c r="N37" s="73">
        <f t="shared" si="20"/>
        <v>0</v>
      </c>
      <c r="O37" s="73">
        <f t="shared" si="20"/>
        <v>0</v>
      </c>
      <c r="Q37" s="99">
        <v>385.5499999999999</v>
      </c>
      <c r="R37" s="99">
        <v>387.3499999999998</v>
      </c>
      <c r="S37" s="99">
        <f t="shared" si="4"/>
        <v>17.68</v>
      </c>
      <c r="T37" s="99">
        <f t="shared" si="5"/>
        <v>17.68</v>
      </c>
      <c r="U37" s="99">
        <f t="shared" si="6"/>
        <v>1016.301</v>
      </c>
      <c r="V37" s="99">
        <f t="shared" si="7"/>
        <v>1015.6486666666667</v>
      </c>
      <c r="W37" s="99">
        <f t="shared" si="8"/>
        <v>73.886616666666669</v>
      </c>
      <c r="X37" s="99">
        <f t="shared" si="9"/>
        <v>73.863024999999993</v>
      </c>
      <c r="Y37" s="99">
        <f t="shared" si="10"/>
        <v>19.585000000000001</v>
      </c>
      <c r="Z37" s="99">
        <f t="shared" si="11"/>
        <v>19.585000000000001</v>
      </c>
      <c r="AA37" s="65"/>
      <c r="AB37" s="65"/>
      <c r="AC37" s="99">
        <f t="shared" si="12"/>
        <v>21.775500000000001</v>
      </c>
      <c r="AD37" s="99">
        <f t="shared" si="13"/>
        <v>21.785</v>
      </c>
      <c r="AE37" s="65"/>
      <c r="AF37" s="65"/>
      <c r="CD37" s="138">
        <v>2009</v>
      </c>
      <c r="CE37" s="89">
        <f t="shared" si="14"/>
        <v>17.68</v>
      </c>
      <c r="CF37" s="89">
        <f t="shared" si="15"/>
        <v>73.886616666666669</v>
      </c>
      <c r="CG37" s="138">
        <f t="shared" si="16"/>
        <v>385.5499999999999</v>
      </c>
      <c r="CH37" s="89">
        <f t="shared" si="17"/>
        <v>17.68</v>
      </c>
      <c r="CI37" s="89">
        <f t="shared" si="19"/>
        <v>73.863024999999993</v>
      </c>
      <c r="CJ37" s="138">
        <f t="shared" si="18"/>
        <v>387.3499999999998</v>
      </c>
    </row>
    <row r="38" spans="1:95" x14ac:dyDescent="0.25">
      <c r="A38" s="125">
        <v>2010</v>
      </c>
      <c r="B38" s="73">
        <f>B6</f>
        <v>0.39999999999999997</v>
      </c>
      <c r="C38" s="73">
        <f>C6</f>
        <v>0.39999999999999997</v>
      </c>
      <c r="D38" s="73">
        <f>D6</f>
        <v>-1.4000000000000001</v>
      </c>
      <c r="E38" s="73">
        <f>E6</f>
        <v>-1.4666666666666668</v>
      </c>
      <c r="F38" s="73">
        <f t="shared" ref="F38:N38" si="21">F6</f>
        <v>-0.8666666666666667</v>
      </c>
      <c r="G38" s="73">
        <f t="shared" si="21"/>
        <v>-0.9</v>
      </c>
      <c r="H38" s="73">
        <f t="shared" si="21"/>
        <v>0.3</v>
      </c>
      <c r="I38" s="73">
        <f t="shared" si="21"/>
        <v>0.3</v>
      </c>
      <c r="J38" s="73">
        <f t="shared" si="21"/>
        <v>0</v>
      </c>
      <c r="K38" s="73">
        <f t="shared" si="21"/>
        <v>0</v>
      </c>
      <c r="L38" s="73">
        <f t="shared" si="21"/>
        <v>0.28999999999999998</v>
      </c>
      <c r="M38" s="73">
        <f t="shared" si="21"/>
        <v>0.3</v>
      </c>
      <c r="N38" s="73">
        <f t="shared" si="21"/>
        <v>0</v>
      </c>
      <c r="O38" s="73">
        <f>O6</f>
        <v>0</v>
      </c>
      <c r="Q38" s="99">
        <v>387.5</v>
      </c>
      <c r="R38" s="99">
        <v>389.5</v>
      </c>
      <c r="S38" s="99">
        <f t="shared" si="4"/>
        <v>17.7</v>
      </c>
      <c r="T38" s="99">
        <f t="shared" si="5"/>
        <v>17.7</v>
      </c>
      <c r="U38" s="99">
        <f t="shared" si="6"/>
        <v>1015.58</v>
      </c>
      <c r="V38" s="99">
        <f t="shared" si="7"/>
        <v>1014.8933333333333</v>
      </c>
      <c r="W38" s="99">
        <f t="shared" si="8"/>
        <v>73.854333333333329</v>
      </c>
      <c r="X38" s="99">
        <f t="shared" si="9"/>
        <v>73.829499999999996</v>
      </c>
      <c r="Y38" s="99">
        <f t="shared" si="10"/>
        <v>19.600000000000001</v>
      </c>
      <c r="Z38" s="99">
        <f t="shared" si="11"/>
        <v>19.600000000000001</v>
      </c>
      <c r="AA38" s="65"/>
      <c r="AB38" s="65"/>
      <c r="AC38" s="99">
        <f t="shared" si="12"/>
        <v>21.79</v>
      </c>
      <c r="AD38" s="99">
        <f t="shared" si="13"/>
        <v>21.8</v>
      </c>
      <c r="AE38" s="65"/>
      <c r="AF38" s="65"/>
      <c r="CD38" s="138">
        <v>2010</v>
      </c>
      <c r="CE38" s="89">
        <f t="shared" si="14"/>
        <v>17.7</v>
      </c>
      <c r="CF38" s="89">
        <f t="shared" si="15"/>
        <v>73.854333333333329</v>
      </c>
      <c r="CG38" s="138">
        <f t="shared" si="16"/>
        <v>387.5</v>
      </c>
      <c r="CH38" s="89">
        <f t="shared" si="17"/>
        <v>17.7</v>
      </c>
      <c r="CI38" s="89">
        <f t="shared" si="19"/>
        <v>73.829499999999996</v>
      </c>
      <c r="CJ38" s="138">
        <f t="shared" si="18"/>
        <v>389.5</v>
      </c>
    </row>
    <row r="39" spans="1:95" x14ac:dyDescent="0.25">
      <c r="A39" s="125">
        <v>2011</v>
      </c>
      <c r="B39" s="73">
        <f t="shared" ref="B39:O54" si="22">(B$7-B$6)/COUNT($A$38:$A$57)+B38</f>
        <v>0.43999999999999995</v>
      </c>
      <c r="C39" s="73">
        <f t="shared" si="22"/>
        <v>0.43999999999999995</v>
      </c>
      <c r="D39" s="73">
        <f t="shared" si="22"/>
        <v>-1.54</v>
      </c>
      <c r="E39" s="73">
        <f t="shared" si="22"/>
        <v>-1.6133333333333335</v>
      </c>
      <c r="F39" s="73">
        <f t="shared" si="22"/>
        <v>-0.95333333333333337</v>
      </c>
      <c r="G39" s="73">
        <f t="shared" si="22"/>
        <v>-0.99</v>
      </c>
      <c r="H39" s="73">
        <f t="shared" si="22"/>
        <v>0.33</v>
      </c>
      <c r="I39" s="73">
        <f t="shared" si="22"/>
        <v>0.33</v>
      </c>
      <c r="J39" s="73">
        <f t="shared" si="22"/>
        <v>0</v>
      </c>
      <c r="K39" s="73">
        <f t="shared" si="22"/>
        <v>0</v>
      </c>
      <c r="L39" s="73">
        <f t="shared" si="22"/>
        <v>0.31900000000000001</v>
      </c>
      <c r="M39" s="73">
        <f t="shared" si="22"/>
        <v>0.33</v>
      </c>
      <c r="N39" s="73">
        <f t="shared" si="22"/>
        <v>0</v>
      </c>
      <c r="O39" s="73">
        <f t="shared" si="22"/>
        <v>0</v>
      </c>
      <c r="Q39" s="99">
        <v>390.35</v>
      </c>
      <c r="R39" s="99">
        <v>392.45</v>
      </c>
      <c r="S39" s="99">
        <f t="shared" si="4"/>
        <v>17.740000000000002</v>
      </c>
      <c r="T39" s="99">
        <f t="shared" si="5"/>
        <v>17.740000000000002</v>
      </c>
      <c r="U39" s="99">
        <f t="shared" si="6"/>
        <v>1014.138</v>
      </c>
      <c r="V39" s="99">
        <f t="shared" si="7"/>
        <v>1013.3826666666666</v>
      </c>
      <c r="W39" s="99">
        <f t="shared" si="8"/>
        <v>73.789766666666665</v>
      </c>
      <c r="X39" s="99">
        <f t="shared" si="9"/>
        <v>73.762450000000001</v>
      </c>
      <c r="Y39" s="99">
        <f t="shared" si="10"/>
        <v>19.63</v>
      </c>
      <c r="Z39" s="99">
        <f t="shared" si="11"/>
        <v>19.63</v>
      </c>
      <c r="AA39" s="65"/>
      <c r="AB39" s="65"/>
      <c r="AC39" s="99">
        <f t="shared" si="12"/>
        <v>21.818999999999999</v>
      </c>
      <c r="AD39" s="99">
        <f t="shared" si="13"/>
        <v>21.83</v>
      </c>
      <c r="AE39" s="65"/>
      <c r="AF39" s="65"/>
      <c r="CD39" s="138">
        <v>2011</v>
      </c>
      <c r="CE39" s="89">
        <f t="shared" si="14"/>
        <v>17.740000000000002</v>
      </c>
      <c r="CF39" s="89">
        <f t="shared" si="15"/>
        <v>73.789766666666665</v>
      </c>
      <c r="CG39" s="138">
        <f t="shared" si="16"/>
        <v>390.35</v>
      </c>
      <c r="CH39" s="89">
        <f t="shared" si="17"/>
        <v>17.740000000000002</v>
      </c>
      <c r="CI39" s="89">
        <f t="shared" si="19"/>
        <v>73.762450000000001</v>
      </c>
      <c r="CJ39" s="138">
        <f t="shared" si="18"/>
        <v>392.45</v>
      </c>
    </row>
    <row r="40" spans="1:95" x14ac:dyDescent="0.25">
      <c r="A40" s="125">
        <v>2012</v>
      </c>
      <c r="B40" s="73">
        <f t="shared" si="22"/>
        <v>0.47999999999999993</v>
      </c>
      <c r="C40" s="73">
        <f t="shared" si="22"/>
        <v>0.47999999999999993</v>
      </c>
      <c r="D40" s="73">
        <f t="shared" si="22"/>
        <v>-1.68</v>
      </c>
      <c r="E40" s="73">
        <f t="shared" si="22"/>
        <v>-1.7600000000000002</v>
      </c>
      <c r="F40" s="73">
        <f t="shared" si="22"/>
        <v>-1.04</v>
      </c>
      <c r="G40" s="73">
        <f t="shared" si="22"/>
        <v>-1.08</v>
      </c>
      <c r="H40" s="73">
        <f t="shared" si="22"/>
        <v>0.36000000000000004</v>
      </c>
      <c r="I40" s="73">
        <f t="shared" si="22"/>
        <v>0.36000000000000004</v>
      </c>
      <c r="J40" s="73">
        <f t="shared" si="22"/>
        <v>0</v>
      </c>
      <c r="K40" s="73">
        <f t="shared" si="22"/>
        <v>0</v>
      </c>
      <c r="L40" s="73">
        <f t="shared" si="22"/>
        <v>0.34800000000000003</v>
      </c>
      <c r="M40" s="73">
        <f t="shared" si="22"/>
        <v>0.36000000000000004</v>
      </c>
      <c r="N40" s="73">
        <f t="shared" si="22"/>
        <v>0</v>
      </c>
      <c r="O40" s="73">
        <f t="shared" si="22"/>
        <v>0</v>
      </c>
      <c r="Q40" s="99">
        <v>393.20000000000005</v>
      </c>
      <c r="R40" s="99">
        <v>395.4</v>
      </c>
      <c r="S40" s="99">
        <f t="shared" si="4"/>
        <v>17.78</v>
      </c>
      <c r="T40" s="99">
        <f t="shared" si="5"/>
        <v>17.78</v>
      </c>
      <c r="U40" s="99">
        <f t="shared" si="6"/>
        <v>1012.696</v>
      </c>
      <c r="V40" s="99">
        <f t="shared" si="7"/>
        <v>1011.872</v>
      </c>
      <c r="W40" s="99">
        <f t="shared" si="8"/>
        <v>73.725200000000001</v>
      </c>
      <c r="X40" s="99">
        <f t="shared" si="9"/>
        <v>73.695400000000006</v>
      </c>
      <c r="Y40" s="99">
        <f t="shared" si="10"/>
        <v>19.66</v>
      </c>
      <c r="Z40" s="99">
        <f t="shared" si="11"/>
        <v>19.66</v>
      </c>
      <c r="AA40" s="65"/>
      <c r="AB40" s="65"/>
      <c r="AC40" s="99">
        <f t="shared" si="12"/>
        <v>21.847999999999999</v>
      </c>
      <c r="AD40" s="99">
        <f t="shared" si="13"/>
        <v>21.86</v>
      </c>
      <c r="AE40" s="65"/>
      <c r="AF40" s="65"/>
      <c r="CD40" s="138">
        <v>2012</v>
      </c>
      <c r="CE40" s="89">
        <f t="shared" si="14"/>
        <v>17.78</v>
      </c>
      <c r="CF40" s="89">
        <f t="shared" si="15"/>
        <v>73.725200000000001</v>
      </c>
      <c r="CG40" s="138">
        <f t="shared" si="16"/>
        <v>393.20000000000005</v>
      </c>
      <c r="CH40" s="89">
        <f t="shared" si="17"/>
        <v>17.78</v>
      </c>
      <c r="CI40" s="89">
        <f t="shared" si="19"/>
        <v>73.695400000000006</v>
      </c>
      <c r="CJ40" s="138">
        <f t="shared" si="18"/>
        <v>395.4</v>
      </c>
    </row>
    <row r="41" spans="1:95" x14ac:dyDescent="0.25">
      <c r="A41" s="125">
        <v>2013</v>
      </c>
      <c r="B41" s="73">
        <f t="shared" si="22"/>
        <v>0.51999999999999991</v>
      </c>
      <c r="C41" s="73">
        <f t="shared" si="22"/>
        <v>0.51999999999999991</v>
      </c>
      <c r="D41" s="73">
        <f t="shared" si="22"/>
        <v>-1.8199999999999998</v>
      </c>
      <c r="E41" s="73">
        <f t="shared" si="22"/>
        <v>-1.906666666666667</v>
      </c>
      <c r="F41" s="73">
        <f t="shared" si="22"/>
        <v>-1.1266666666666667</v>
      </c>
      <c r="G41" s="73">
        <f t="shared" si="22"/>
        <v>-1.1700000000000002</v>
      </c>
      <c r="H41" s="73">
        <f t="shared" si="22"/>
        <v>0.39000000000000007</v>
      </c>
      <c r="I41" s="73">
        <f t="shared" si="22"/>
        <v>0.39000000000000007</v>
      </c>
      <c r="J41" s="73">
        <f t="shared" si="22"/>
        <v>0</v>
      </c>
      <c r="K41" s="73">
        <f t="shared" si="22"/>
        <v>0</v>
      </c>
      <c r="L41" s="73">
        <f t="shared" si="22"/>
        <v>0.37700000000000006</v>
      </c>
      <c r="M41" s="73">
        <f t="shared" si="22"/>
        <v>0.39000000000000007</v>
      </c>
      <c r="N41" s="73">
        <f t="shared" si="22"/>
        <v>0</v>
      </c>
      <c r="O41" s="73">
        <f t="shared" si="22"/>
        <v>0</v>
      </c>
      <c r="Q41" s="99">
        <v>396.05000000000007</v>
      </c>
      <c r="R41" s="99">
        <v>398.34999999999997</v>
      </c>
      <c r="S41" s="99">
        <f t="shared" si="4"/>
        <v>17.82</v>
      </c>
      <c r="T41" s="99">
        <f t="shared" si="5"/>
        <v>17.82</v>
      </c>
      <c r="U41" s="99">
        <f t="shared" si="6"/>
        <v>1011.254</v>
      </c>
      <c r="V41" s="99">
        <f t="shared" si="7"/>
        <v>1010.3613333333333</v>
      </c>
      <c r="W41" s="99">
        <f t="shared" si="8"/>
        <v>73.660633333333337</v>
      </c>
      <c r="X41" s="99">
        <f t="shared" si="9"/>
        <v>73.628349999999998</v>
      </c>
      <c r="Y41" s="99">
        <f t="shared" si="10"/>
        <v>19.690000000000001</v>
      </c>
      <c r="Z41" s="99">
        <f t="shared" si="11"/>
        <v>19.690000000000001</v>
      </c>
      <c r="AA41" s="65"/>
      <c r="AB41" s="65"/>
      <c r="AC41" s="99">
        <f t="shared" si="12"/>
        <v>21.876999999999999</v>
      </c>
      <c r="AD41" s="99">
        <f t="shared" si="13"/>
        <v>21.89</v>
      </c>
      <c r="AE41" s="65"/>
      <c r="AF41" s="65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  <c r="BD41" s="60"/>
      <c r="BE41" s="60"/>
      <c r="BF41" s="60"/>
      <c r="BG41" s="60"/>
      <c r="BH41" s="60"/>
      <c r="BI41" s="60"/>
      <c r="BJ41" s="60"/>
      <c r="BK41" s="60"/>
      <c r="BL41" s="60"/>
      <c r="BN41" s="60"/>
      <c r="BO41" s="60"/>
      <c r="BP41" s="60"/>
      <c r="BQ41" s="60"/>
      <c r="BR41" s="60"/>
      <c r="BS41" s="60"/>
      <c r="BT41" s="60"/>
      <c r="BV41" s="60"/>
      <c r="BW41" s="60"/>
      <c r="BX41" s="60"/>
      <c r="BY41" s="60"/>
      <c r="BZ41" s="60"/>
      <c r="CA41" s="60"/>
      <c r="CB41" s="60"/>
      <c r="CD41" s="138">
        <v>2013</v>
      </c>
      <c r="CE41" s="89">
        <f t="shared" si="14"/>
        <v>17.82</v>
      </c>
      <c r="CF41" s="89">
        <f t="shared" si="15"/>
        <v>73.660633333333337</v>
      </c>
      <c r="CG41" s="138">
        <f t="shared" si="16"/>
        <v>396.05000000000007</v>
      </c>
      <c r="CH41" s="89">
        <f t="shared" si="17"/>
        <v>17.82</v>
      </c>
      <c r="CI41" s="89">
        <f t="shared" si="19"/>
        <v>73.628349999999998</v>
      </c>
      <c r="CJ41" s="138">
        <f t="shared" si="18"/>
        <v>398.34999999999997</v>
      </c>
      <c r="CK41" s="60"/>
      <c r="CL41" s="60"/>
      <c r="CM41" s="60"/>
      <c r="CN41" s="60"/>
      <c r="CO41" s="60"/>
      <c r="CP41" s="60"/>
      <c r="CQ41" s="60"/>
    </row>
    <row r="42" spans="1:95" x14ac:dyDescent="0.25">
      <c r="A42" s="125">
        <v>2014</v>
      </c>
      <c r="B42" s="73">
        <f t="shared" si="22"/>
        <v>0.55999999999999994</v>
      </c>
      <c r="C42" s="73">
        <f t="shared" si="22"/>
        <v>0.55999999999999994</v>
      </c>
      <c r="D42" s="73">
        <f t="shared" si="22"/>
        <v>-1.9599999999999997</v>
      </c>
      <c r="E42" s="73">
        <f t="shared" si="22"/>
        <v>-2.0533333333333337</v>
      </c>
      <c r="F42" s="73">
        <f t="shared" si="22"/>
        <v>-1.2133333333333334</v>
      </c>
      <c r="G42" s="73">
        <f t="shared" si="22"/>
        <v>-1.2600000000000002</v>
      </c>
      <c r="H42" s="73">
        <f t="shared" si="22"/>
        <v>0.4200000000000001</v>
      </c>
      <c r="I42" s="73">
        <f t="shared" si="22"/>
        <v>0.4200000000000001</v>
      </c>
      <c r="J42" s="73">
        <f t="shared" si="22"/>
        <v>0</v>
      </c>
      <c r="K42" s="73">
        <f t="shared" si="22"/>
        <v>0</v>
      </c>
      <c r="L42" s="73">
        <f t="shared" si="22"/>
        <v>0.40600000000000008</v>
      </c>
      <c r="M42" s="73">
        <f t="shared" si="22"/>
        <v>0.4200000000000001</v>
      </c>
      <c r="N42" s="73">
        <f t="shared" si="22"/>
        <v>0</v>
      </c>
      <c r="O42" s="73">
        <f t="shared" si="22"/>
        <v>0</v>
      </c>
      <c r="Q42" s="99">
        <v>398.90000000000009</v>
      </c>
      <c r="R42" s="99">
        <v>401.29999999999995</v>
      </c>
      <c r="S42" s="99">
        <f t="shared" si="4"/>
        <v>17.86</v>
      </c>
      <c r="T42" s="99">
        <f t="shared" si="5"/>
        <v>17.86</v>
      </c>
      <c r="U42" s="99">
        <f t="shared" si="6"/>
        <v>1009.812</v>
      </c>
      <c r="V42" s="99">
        <f t="shared" si="7"/>
        <v>1008.8506666666667</v>
      </c>
      <c r="W42" s="99">
        <f t="shared" si="8"/>
        <v>73.596066666666673</v>
      </c>
      <c r="X42" s="99">
        <f t="shared" si="9"/>
        <v>73.561300000000003</v>
      </c>
      <c r="Y42" s="99">
        <f t="shared" si="10"/>
        <v>19.720000000000002</v>
      </c>
      <c r="Z42" s="99">
        <f t="shared" si="11"/>
        <v>19.720000000000002</v>
      </c>
      <c r="AA42" s="65"/>
      <c r="AB42" s="65"/>
      <c r="AC42" s="99">
        <f t="shared" si="12"/>
        <v>21.905999999999999</v>
      </c>
      <c r="AD42" s="99">
        <f t="shared" si="13"/>
        <v>21.92</v>
      </c>
      <c r="AE42" s="65"/>
      <c r="AF42" s="65"/>
      <c r="CD42" s="138">
        <v>2014</v>
      </c>
      <c r="CE42" s="89">
        <f t="shared" si="14"/>
        <v>17.86</v>
      </c>
      <c r="CF42" s="89">
        <f t="shared" si="15"/>
        <v>73.596066666666673</v>
      </c>
      <c r="CG42" s="138">
        <f t="shared" si="16"/>
        <v>398.90000000000009</v>
      </c>
      <c r="CH42" s="89">
        <f t="shared" si="17"/>
        <v>17.86</v>
      </c>
      <c r="CI42" s="89">
        <f t="shared" si="19"/>
        <v>73.561300000000003</v>
      </c>
      <c r="CJ42" s="138">
        <f t="shared" si="18"/>
        <v>401.29999999999995</v>
      </c>
    </row>
    <row r="43" spans="1:95" x14ac:dyDescent="0.25">
      <c r="A43" s="125">
        <v>2015</v>
      </c>
      <c r="B43" s="73">
        <f t="shared" si="22"/>
        <v>0.6</v>
      </c>
      <c r="C43" s="73">
        <f t="shared" si="22"/>
        <v>0.6</v>
      </c>
      <c r="D43" s="73">
        <f t="shared" si="22"/>
        <v>-2.0999999999999996</v>
      </c>
      <c r="E43" s="73">
        <f t="shared" si="22"/>
        <v>-2.2000000000000002</v>
      </c>
      <c r="F43" s="73">
        <f t="shared" si="22"/>
        <v>-1.3</v>
      </c>
      <c r="G43" s="73">
        <f t="shared" si="22"/>
        <v>-1.3500000000000003</v>
      </c>
      <c r="H43" s="73">
        <f t="shared" si="22"/>
        <v>0.45000000000000012</v>
      </c>
      <c r="I43" s="73">
        <f t="shared" si="22"/>
        <v>0.45000000000000012</v>
      </c>
      <c r="J43" s="73">
        <f t="shared" si="22"/>
        <v>0</v>
      </c>
      <c r="K43" s="73">
        <f t="shared" si="22"/>
        <v>0</v>
      </c>
      <c r="L43" s="73">
        <f t="shared" si="22"/>
        <v>0.43500000000000011</v>
      </c>
      <c r="M43" s="73">
        <f t="shared" si="22"/>
        <v>0.45000000000000012</v>
      </c>
      <c r="N43" s="73">
        <f t="shared" si="22"/>
        <v>0</v>
      </c>
      <c r="O43" s="73">
        <f t="shared" si="22"/>
        <v>0</v>
      </c>
      <c r="Q43" s="99">
        <v>401.75000000000011</v>
      </c>
      <c r="R43" s="99">
        <v>404.24999999999994</v>
      </c>
      <c r="S43" s="99">
        <f t="shared" si="4"/>
        <v>17.900000000000002</v>
      </c>
      <c r="T43" s="99">
        <f t="shared" si="5"/>
        <v>17.900000000000002</v>
      </c>
      <c r="U43" s="99">
        <f t="shared" si="6"/>
        <v>1008.37</v>
      </c>
      <c r="V43" s="99">
        <f t="shared" si="7"/>
        <v>1007.34</v>
      </c>
      <c r="W43" s="99">
        <f t="shared" si="8"/>
        <v>73.531499999999994</v>
      </c>
      <c r="X43" s="99">
        <f t="shared" si="9"/>
        <v>73.494249999999994</v>
      </c>
      <c r="Y43" s="99">
        <f t="shared" si="10"/>
        <v>19.75</v>
      </c>
      <c r="Z43" s="99">
        <f t="shared" si="11"/>
        <v>19.75</v>
      </c>
      <c r="AA43" s="65"/>
      <c r="AB43" s="65"/>
      <c r="AC43" s="99">
        <f t="shared" si="12"/>
        <v>21.934999999999999</v>
      </c>
      <c r="AD43" s="99">
        <f t="shared" si="13"/>
        <v>21.95</v>
      </c>
      <c r="AE43" s="65"/>
      <c r="AF43" s="65"/>
      <c r="CD43" s="138">
        <v>2015</v>
      </c>
      <c r="CE43" s="89">
        <f t="shared" si="14"/>
        <v>17.900000000000002</v>
      </c>
      <c r="CF43" s="89">
        <f t="shared" si="15"/>
        <v>73.531499999999994</v>
      </c>
      <c r="CG43" s="138">
        <f t="shared" si="16"/>
        <v>401.75000000000011</v>
      </c>
      <c r="CH43" s="89">
        <f t="shared" si="17"/>
        <v>17.900000000000002</v>
      </c>
      <c r="CI43" s="89">
        <f t="shared" si="19"/>
        <v>73.494249999999994</v>
      </c>
      <c r="CJ43" s="138">
        <f t="shared" si="18"/>
        <v>404.24999999999994</v>
      </c>
    </row>
    <row r="44" spans="1:95" x14ac:dyDescent="0.25">
      <c r="A44" s="125">
        <v>2016</v>
      </c>
      <c r="B44" s="73">
        <f t="shared" si="22"/>
        <v>0.64</v>
      </c>
      <c r="C44" s="73">
        <f t="shared" si="22"/>
        <v>0.64</v>
      </c>
      <c r="D44" s="73">
        <f t="shared" si="22"/>
        <v>-2.2399999999999998</v>
      </c>
      <c r="E44" s="73">
        <f t="shared" si="22"/>
        <v>-2.3466666666666667</v>
      </c>
      <c r="F44" s="73">
        <f t="shared" si="22"/>
        <v>-1.3866666666666667</v>
      </c>
      <c r="G44" s="73">
        <f t="shared" si="22"/>
        <v>-1.4400000000000004</v>
      </c>
      <c r="H44" s="73">
        <f t="shared" si="22"/>
        <v>0.48000000000000015</v>
      </c>
      <c r="I44" s="73">
        <f t="shared" si="22"/>
        <v>0.48000000000000015</v>
      </c>
      <c r="J44" s="73">
        <f t="shared" si="22"/>
        <v>0</v>
      </c>
      <c r="K44" s="73">
        <f t="shared" si="22"/>
        <v>0</v>
      </c>
      <c r="L44" s="73">
        <f t="shared" si="22"/>
        <v>0.46400000000000013</v>
      </c>
      <c r="M44" s="73">
        <f t="shared" si="22"/>
        <v>0.48000000000000015</v>
      </c>
      <c r="N44" s="73">
        <f t="shared" si="22"/>
        <v>0</v>
      </c>
      <c r="O44" s="73">
        <f t="shared" si="22"/>
        <v>0</v>
      </c>
      <c r="Q44" s="99">
        <v>404.60000000000014</v>
      </c>
      <c r="R44" s="99">
        <v>407.19999999999993</v>
      </c>
      <c r="S44" s="99">
        <f t="shared" si="4"/>
        <v>17.940000000000001</v>
      </c>
      <c r="T44" s="99">
        <f t="shared" si="5"/>
        <v>17.940000000000001</v>
      </c>
      <c r="U44" s="99">
        <f t="shared" si="6"/>
        <v>1006.928</v>
      </c>
      <c r="V44" s="99">
        <f t="shared" si="7"/>
        <v>1005.8293333333334</v>
      </c>
      <c r="W44" s="99">
        <f t="shared" si="8"/>
        <v>73.46693333333333</v>
      </c>
      <c r="X44" s="99">
        <f t="shared" si="9"/>
        <v>73.427199999999999</v>
      </c>
      <c r="Y44" s="99">
        <f t="shared" si="10"/>
        <v>19.78</v>
      </c>
      <c r="Z44" s="99">
        <f t="shared" si="11"/>
        <v>19.78</v>
      </c>
      <c r="AA44" s="65"/>
      <c r="AB44" s="65"/>
      <c r="AC44" s="99">
        <f t="shared" si="12"/>
        <v>21.963999999999999</v>
      </c>
      <c r="AD44" s="99">
        <f t="shared" si="13"/>
        <v>21.98</v>
      </c>
      <c r="AE44" s="65"/>
      <c r="AF44" s="65"/>
      <c r="CD44" s="138">
        <v>2016</v>
      </c>
      <c r="CE44" s="89">
        <f t="shared" si="14"/>
        <v>17.940000000000001</v>
      </c>
      <c r="CF44" s="89">
        <f t="shared" si="15"/>
        <v>73.46693333333333</v>
      </c>
      <c r="CG44" s="138">
        <f t="shared" si="16"/>
        <v>404.60000000000014</v>
      </c>
      <c r="CH44" s="89">
        <f t="shared" si="17"/>
        <v>17.940000000000001</v>
      </c>
      <c r="CI44" s="89">
        <f t="shared" si="19"/>
        <v>73.427199999999999</v>
      </c>
      <c r="CJ44" s="138">
        <f t="shared" si="18"/>
        <v>407.19999999999993</v>
      </c>
    </row>
    <row r="45" spans="1:95" x14ac:dyDescent="0.25">
      <c r="A45" s="125">
        <v>2017</v>
      </c>
      <c r="B45" s="73">
        <f t="shared" si="22"/>
        <v>0.68</v>
      </c>
      <c r="C45" s="73">
        <f t="shared" si="22"/>
        <v>0.68</v>
      </c>
      <c r="D45" s="73">
        <f t="shared" si="22"/>
        <v>-2.38</v>
      </c>
      <c r="E45" s="73">
        <f t="shared" si="22"/>
        <v>-2.4933333333333332</v>
      </c>
      <c r="F45" s="73">
        <f t="shared" si="22"/>
        <v>-1.4733333333333334</v>
      </c>
      <c r="G45" s="73">
        <f t="shared" si="22"/>
        <v>-1.5300000000000005</v>
      </c>
      <c r="H45" s="73">
        <f t="shared" si="22"/>
        <v>0.51000000000000012</v>
      </c>
      <c r="I45" s="73">
        <f t="shared" si="22"/>
        <v>0.51000000000000012</v>
      </c>
      <c r="J45" s="73">
        <f t="shared" si="22"/>
        <v>0</v>
      </c>
      <c r="K45" s="73">
        <f t="shared" si="22"/>
        <v>0</v>
      </c>
      <c r="L45" s="73">
        <f t="shared" si="22"/>
        <v>0.49300000000000016</v>
      </c>
      <c r="M45" s="73">
        <f t="shared" si="22"/>
        <v>0.51000000000000012</v>
      </c>
      <c r="N45" s="73">
        <f t="shared" si="22"/>
        <v>0</v>
      </c>
      <c r="O45" s="73">
        <f t="shared" si="22"/>
        <v>0</v>
      </c>
      <c r="Q45" s="99">
        <v>407.45000000000016</v>
      </c>
      <c r="R45" s="99">
        <v>410.14999999999992</v>
      </c>
      <c r="S45" s="99">
        <f t="shared" si="4"/>
        <v>17.98</v>
      </c>
      <c r="T45" s="99">
        <f t="shared" si="5"/>
        <v>17.98</v>
      </c>
      <c r="U45" s="99">
        <f t="shared" si="6"/>
        <v>1005.486</v>
      </c>
      <c r="V45" s="99">
        <f t="shared" si="7"/>
        <v>1004.3186666666667</v>
      </c>
      <c r="W45" s="99">
        <f t="shared" si="8"/>
        <v>73.402366666666666</v>
      </c>
      <c r="X45" s="99">
        <f t="shared" si="9"/>
        <v>73.360150000000004</v>
      </c>
      <c r="Y45" s="99">
        <f t="shared" si="10"/>
        <v>19.810000000000002</v>
      </c>
      <c r="Z45" s="99">
        <f t="shared" si="11"/>
        <v>19.810000000000002</v>
      </c>
      <c r="AA45" s="65"/>
      <c r="AB45" s="65"/>
      <c r="AC45" s="99">
        <f t="shared" si="12"/>
        <v>21.992999999999999</v>
      </c>
      <c r="AD45" s="99">
        <f t="shared" si="13"/>
        <v>22.01</v>
      </c>
      <c r="AE45" s="65"/>
      <c r="AF45" s="65"/>
      <c r="CD45" s="138">
        <v>2017</v>
      </c>
      <c r="CE45" s="89">
        <f t="shared" si="14"/>
        <v>17.98</v>
      </c>
      <c r="CF45" s="89">
        <f t="shared" si="15"/>
        <v>73.402366666666666</v>
      </c>
      <c r="CG45" s="138">
        <f t="shared" si="16"/>
        <v>407.45000000000016</v>
      </c>
      <c r="CH45" s="89">
        <f t="shared" si="17"/>
        <v>17.98</v>
      </c>
      <c r="CI45" s="89">
        <f t="shared" si="19"/>
        <v>73.360150000000004</v>
      </c>
      <c r="CJ45" s="138">
        <f t="shared" si="18"/>
        <v>410.14999999999992</v>
      </c>
    </row>
    <row r="46" spans="1:95" x14ac:dyDescent="0.25">
      <c r="A46" s="125">
        <v>2018</v>
      </c>
      <c r="B46" s="73">
        <f t="shared" si="22"/>
        <v>0.72000000000000008</v>
      </c>
      <c r="C46" s="73">
        <f t="shared" si="22"/>
        <v>0.72000000000000008</v>
      </c>
      <c r="D46" s="73">
        <f t="shared" si="22"/>
        <v>-2.52</v>
      </c>
      <c r="E46" s="73">
        <f t="shared" si="22"/>
        <v>-2.6399999999999997</v>
      </c>
      <c r="F46" s="73">
        <f t="shared" si="22"/>
        <v>-1.56</v>
      </c>
      <c r="G46" s="73">
        <f t="shared" si="22"/>
        <v>-1.6200000000000006</v>
      </c>
      <c r="H46" s="73">
        <f t="shared" si="22"/>
        <v>0.54000000000000015</v>
      </c>
      <c r="I46" s="73">
        <f t="shared" si="22"/>
        <v>0.54000000000000015</v>
      </c>
      <c r="J46" s="73">
        <f t="shared" si="22"/>
        <v>0</v>
      </c>
      <c r="K46" s="73">
        <f t="shared" si="22"/>
        <v>0</v>
      </c>
      <c r="L46" s="73">
        <f t="shared" si="22"/>
        <v>0.52200000000000013</v>
      </c>
      <c r="M46" s="73">
        <f t="shared" si="22"/>
        <v>0.54000000000000015</v>
      </c>
      <c r="N46" s="73">
        <f t="shared" si="22"/>
        <v>0</v>
      </c>
      <c r="O46" s="73">
        <f t="shared" si="22"/>
        <v>0</v>
      </c>
      <c r="Q46" s="99">
        <v>410.30000000000018</v>
      </c>
      <c r="R46" s="99">
        <v>413.09999999999991</v>
      </c>
      <c r="S46" s="99">
        <f t="shared" si="4"/>
        <v>18.02</v>
      </c>
      <c r="T46" s="99">
        <f t="shared" si="5"/>
        <v>18.02</v>
      </c>
      <c r="U46" s="99">
        <f t="shared" si="6"/>
        <v>1004.044</v>
      </c>
      <c r="V46" s="99">
        <f t="shared" si="7"/>
        <v>1002.808</v>
      </c>
      <c r="W46" s="99">
        <f t="shared" si="8"/>
        <v>73.337800000000001</v>
      </c>
      <c r="X46" s="99">
        <f t="shared" si="9"/>
        <v>73.293099999999995</v>
      </c>
      <c r="Y46" s="99">
        <f t="shared" si="10"/>
        <v>19.84</v>
      </c>
      <c r="Z46" s="99">
        <f t="shared" si="11"/>
        <v>19.84</v>
      </c>
      <c r="AA46" s="65"/>
      <c r="AB46" s="65"/>
      <c r="AC46" s="99">
        <f t="shared" si="12"/>
        <v>22.021999999999998</v>
      </c>
      <c r="AD46" s="99">
        <f t="shared" si="13"/>
        <v>22.04</v>
      </c>
      <c r="AE46" s="65"/>
      <c r="AF46" s="65"/>
      <c r="CD46" s="138">
        <v>2018</v>
      </c>
      <c r="CE46" s="89">
        <f t="shared" si="14"/>
        <v>18.02</v>
      </c>
      <c r="CF46" s="89">
        <f t="shared" si="15"/>
        <v>73.337800000000001</v>
      </c>
      <c r="CG46" s="138">
        <f t="shared" si="16"/>
        <v>410.30000000000018</v>
      </c>
      <c r="CH46" s="89">
        <f t="shared" si="17"/>
        <v>18.02</v>
      </c>
      <c r="CI46" s="89">
        <f t="shared" si="19"/>
        <v>73.293099999999995</v>
      </c>
      <c r="CJ46" s="138">
        <f t="shared" si="18"/>
        <v>413.09999999999991</v>
      </c>
    </row>
    <row r="47" spans="1:95" x14ac:dyDescent="0.25">
      <c r="A47" s="125">
        <v>2019</v>
      </c>
      <c r="B47" s="73">
        <f t="shared" si="22"/>
        <v>0.76000000000000012</v>
      </c>
      <c r="C47" s="73">
        <f t="shared" si="22"/>
        <v>0.76000000000000012</v>
      </c>
      <c r="D47" s="73">
        <f t="shared" si="22"/>
        <v>-2.66</v>
      </c>
      <c r="E47" s="73">
        <f t="shared" si="22"/>
        <v>-2.7866666666666662</v>
      </c>
      <c r="F47" s="73">
        <f t="shared" si="22"/>
        <v>-1.6466666666666667</v>
      </c>
      <c r="G47" s="73">
        <f t="shared" si="22"/>
        <v>-1.7100000000000006</v>
      </c>
      <c r="H47" s="73">
        <f t="shared" si="22"/>
        <v>0.57000000000000017</v>
      </c>
      <c r="I47" s="73">
        <f t="shared" si="22"/>
        <v>0.57000000000000017</v>
      </c>
      <c r="J47" s="73">
        <f t="shared" si="22"/>
        <v>0</v>
      </c>
      <c r="K47" s="73">
        <f t="shared" si="22"/>
        <v>0</v>
      </c>
      <c r="L47" s="73">
        <f t="shared" si="22"/>
        <v>0.55100000000000016</v>
      </c>
      <c r="M47" s="73">
        <f t="shared" si="22"/>
        <v>0.57000000000000017</v>
      </c>
      <c r="N47" s="73">
        <f t="shared" si="22"/>
        <v>0</v>
      </c>
      <c r="O47" s="73">
        <f t="shared" si="22"/>
        <v>0</v>
      </c>
      <c r="Q47" s="99">
        <v>413.1500000000002</v>
      </c>
      <c r="R47" s="99">
        <v>416.0499999999999</v>
      </c>
      <c r="S47" s="99">
        <f t="shared" si="4"/>
        <v>18.060000000000002</v>
      </c>
      <c r="T47" s="99">
        <f t="shared" si="5"/>
        <v>18.060000000000002</v>
      </c>
      <c r="U47" s="99">
        <f t="shared" si="6"/>
        <v>1002.602</v>
      </c>
      <c r="V47" s="99">
        <f t="shared" si="7"/>
        <v>1001.2973333333333</v>
      </c>
      <c r="W47" s="99">
        <f t="shared" si="8"/>
        <v>73.273233333333337</v>
      </c>
      <c r="X47" s="99">
        <f t="shared" si="9"/>
        <v>73.226050000000001</v>
      </c>
      <c r="Y47" s="99">
        <f t="shared" si="10"/>
        <v>19.87</v>
      </c>
      <c r="Z47" s="99">
        <f t="shared" si="11"/>
        <v>19.87</v>
      </c>
      <c r="AA47" s="65"/>
      <c r="AB47" s="65"/>
      <c r="AC47" s="99">
        <f t="shared" si="12"/>
        <v>22.051000000000002</v>
      </c>
      <c r="AD47" s="99">
        <f t="shared" si="13"/>
        <v>22.07</v>
      </c>
      <c r="AE47" s="65"/>
      <c r="AF47" s="65"/>
      <c r="CD47" s="138">
        <v>2019</v>
      </c>
      <c r="CE47" s="89">
        <f t="shared" si="14"/>
        <v>18.060000000000002</v>
      </c>
      <c r="CF47" s="89">
        <f t="shared" si="15"/>
        <v>73.273233333333337</v>
      </c>
      <c r="CG47" s="138">
        <f t="shared" si="16"/>
        <v>413.1500000000002</v>
      </c>
      <c r="CH47" s="89">
        <f t="shared" si="17"/>
        <v>18.060000000000002</v>
      </c>
      <c r="CI47" s="89">
        <f t="shared" si="19"/>
        <v>73.226050000000001</v>
      </c>
      <c r="CJ47" s="138">
        <f t="shared" si="18"/>
        <v>416.0499999999999</v>
      </c>
    </row>
    <row r="48" spans="1:95" x14ac:dyDescent="0.25">
      <c r="A48" s="125">
        <v>2020</v>
      </c>
      <c r="B48" s="73">
        <f t="shared" si="22"/>
        <v>0.80000000000000016</v>
      </c>
      <c r="C48" s="73">
        <f t="shared" si="22"/>
        <v>0.80000000000000016</v>
      </c>
      <c r="D48" s="73">
        <f t="shared" si="22"/>
        <v>-2.8000000000000003</v>
      </c>
      <c r="E48" s="73">
        <f t="shared" si="22"/>
        <v>-2.9333333333333327</v>
      </c>
      <c r="F48" s="73">
        <f t="shared" si="22"/>
        <v>-1.7333333333333334</v>
      </c>
      <c r="G48" s="73">
        <f t="shared" si="22"/>
        <v>-1.8000000000000007</v>
      </c>
      <c r="H48" s="73">
        <f t="shared" si="22"/>
        <v>0.6000000000000002</v>
      </c>
      <c r="I48" s="73">
        <f t="shared" si="22"/>
        <v>0.6000000000000002</v>
      </c>
      <c r="J48" s="73">
        <f t="shared" si="22"/>
        <v>0</v>
      </c>
      <c r="K48" s="73">
        <f t="shared" si="22"/>
        <v>0</v>
      </c>
      <c r="L48" s="73">
        <f t="shared" si="22"/>
        <v>0.58000000000000018</v>
      </c>
      <c r="M48" s="73">
        <f t="shared" si="22"/>
        <v>0.6000000000000002</v>
      </c>
      <c r="N48" s="73">
        <f t="shared" si="22"/>
        <v>0</v>
      </c>
      <c r="O48" s="73">
        <f t="shared" si="22"/>
        <v>0</v>
      </c>
      <c r="Q48" s="99">
        <v>416</v>
      </c>
      <c r="R48" s="99">
        <v>419</v>
      </c>
      <c r="S48" s="99">
        <f t="shared" si="4"/>
        <v>18.100000000000001</v>
      </c>
      <c r="T48" s="99">
        <f t="shared" si="5"/>
        <v>18.100000000000001</v>
      </c>
      <c r="U48" s="99">
        <f t="shared" si="6"/>
        <v>1001.16</v>
      </c>
      <c r="V48" s="99">
        <f t="shared" si="7"/>
        <v>999.78666666666663</v>
      </c>
      <c r="W48" s="99">
        <f t="shared" si="8"/>
        <v>73.208666666666673</v>
      </c>
      <c r="X48" s="99">
        <f t="shared" si="9"/>
        <v>73.159000000000006</v>
      </c>
      <c r="Y48" s="99">
        <f t="shared" si="10"/>
        <v>19.900000000000002</v>
      </c>
      <c r="Z48" s="99">
        <f t="shared" si="11"/>
        <v>19.900000000000002</v>
      </c>
      <c r="AA48" s="65"/>
      <c r="AB48" s="65"/>
      <c r="AC48" s="99">
        <f t="shared" si="12"/>
        <v>22.080000000000002</v>
      </c>
      <c r="AD48" s="99">
        <f t="shared" si="13"/>
        <v>22.1</v>
      </c>
      <c r="AE48" s="65"/>
      <c r="AF48" s="65"/>
      <c r="CD48" s="138">
        <v>2020</v>
      </c>
      <c r="CE48" s="89">
        <f t="shared" si="14"/>
        <v>18.100000000000001</v>
      </c>
      <c r="CF48" s="89">
        <f t="shared" si="15"/>
        <v>73.208666666666673</v>
      </c>
      <c r="CG48" s="138">
        <f t="shared" si="16"/>
        <v>416</v>
      </c>
      <c r="CH48" s="89">
        <f t="shared" si="17"/>
        <v>18.100000000000001</v>
      </c>
      <c r="CI48" s="89">
        <f t="shared" si="19"/>
        <v>73.159000000000006</v>
      </c>
      <c r="CJ48" s="138">
        <f t="shared" si="18"/>
        <v>419</v>
      </c>
    </row>
    <row r="49" spans="1:90" x14ac:dyDescent="0.25">
      <c r="A49" s="125">
        <v>2021</v>
      </c>
      <c r="B49" s="73">
        <f t="shared" si="22"/>
        <v>0.84000000000000019</v>
      </c>
      <c r="C49" s="73">
        <f t="shared" si="22"/>
        <v>0.84000000000000019</v>
      </c>
      <c r="D49" s="73">
        <f t="shared" si="22"/>
        <v>-2.9400000000000004</v>
      </c>
      <c r="E49" s="73">
        <f t="shared" si="22"/>
        <v>-3.0799999999999992</v>
      </c>
      <c r="F49" s="73">
        <f t="shared" si="22"/>
        <v>-1.82</v>
      </c>
      <c r="G49" s="73">
        <f t="shared" si="22"/>
        <v>-1.8900000000000008</v>
      </c>
      <c r="H49" s="73">
        <f t="shared" si="22"/>
        <v>0.63000000000000023</v>
      </c>
      <c r="I49" s="73">
        <f t="shared" si="22"/>
        <v>0.63000000000000023</v>
      </c>
      <c r="J49" s="73">
        <f t="shared" si="22"/>
        <v>0</v>
      </c>
      <c r="K49" s="73">
        <f t="shared" si="22"/>
        <v>0</v>
      </c>
      <c r="L49" s="73">
        <f t="shared" si="22"/>
        <v>0.60900000000000021</v>
      </c>
      <c r="M49" s="73">
        <f t="shared" si="22"/>
        <v>0.63000000000000023</v>
      </c>
      <c r="N49" s="73">
        <f t="shared" si="22"/>
        <v>0</v>
      </c>
      <c r="O49" s="73">
        <f t="shared" si="22"/>
        <v>0</v>
      </c>
      <c r="Q49" s="99">
        <v>419.6</v>
      </c>
      <c r="R49" s="99">
        <v>422.15</v>
      </c>
      <c r="S49" s="99">
        <f t="shared" si="4"/>
        <v>18.14</v>
      </c>
      <c r="T49" s="99">
        <f t="shared" si="5"/>
        <v>18.14</v>
      </c>
      <c r="U49" s="99">
        <f t="shared" si="6"/>
        <v>999.71799999999996</v>
      </c>
      <c r="V49" s="99">
        <f t="shared" si="7"/>
        <v>998.27599999999995</v>
      </c>
      <c r="W49" s="99">
        <f t="shared" si="8"/>
        <v>73.144099999999995</v>
      </c>
      <c r="X49" s="99">
        <f t="shared" si="9"/>
        <v>73.091949999999997</v>
      </c>
      <c r="Y49" s="99">
        <f t="shared" si="10"/>
        <v>19.93</v>
      </c>
      <c r="Z49" s="99">
        <f t="shared" si="11"/>
        <v>19.93</v>
      </c>
      <c r="AA49" s="65"/>
      <c r="AB49" s="65"/>
      <c r="AC49" s="99">
        <f t="shared" si="12"/>
        <v>22.109000000000002</v>
      </c>
      <c r="AD49" s="99">
        <f t="shared" si="13"/>
        <v>22.13</v>
      </c>
      <c r="AE49" s="65"/>
      <c r="AF49" s="65"/>
      <c r="CD49" s="138">
        <v>2021</v>
      </c>
      <c r="CE49" s="89">
        <f t="shared" si="14"/>
        <v>18.14</v>
      </c>
      <c r="CF49" s="89">
        <f t="shared" si="15"/>
        <v>73.144099999999995</v>
      </c>
      <c r="CG49" s="138">
        <f t="shared" si="16"/>
        <v>419.6</v>
      </c>
      <c r="CH49" s="89">
        <f t="shared" si="17"/>
        <v>18.14</v>
      </c>
      <c r="CI49" s="89">
        <f t="shared" si="19"/>
        <v>73.091949999999997</v>
      </c>
      <c r="CJ49" s="138">
        <f t="shared" si="18"/>
        <v>422.15</v>
      </c>
    </row>
    <row r="50" spans="1:90" x14ac:dyDescent="0.25">
      <c r="A50" s="125">
        <v>2022</v>
      </c>
      <c r="B50" s="73">
        <f t="shared" si="22"/>
        <v>0.88000000000000023</v>
      </c>
      <c r="C50" s="73">
        <f t="shared" si="22"/>
        <v>0.88000000000000023</v>
      </c>
      <c r="D50" s="73">
        <f t="shared" si="22"/>
        <v>-3.0800000000000005</v>
      </c>
      <c r="E50" s="73">
        <f t="shared" si="22"/>
        <v>-3.2266666666666657</v>
      </c>
      <c r="F50" s="73">
        <f t="shared" si="22"/>
        <v>-1.9066666666666667</v>
      </c>
      <c r="G50" s="73">
        <f t="shared" si="22"/>
        <v>-1.9800000000000009</v>
      </c>
      <c r="H50" s="73">
        <f t="shared" si="22"/>
        <v>0.66000000000000025</v>
      </c>
      <c r="I50" s="73">
        <f t="shared" si="22"/>
        <v>0.66000000000000025</v>
      </c>
      <c r="J50" s="73">
        <f t="shared" si="22"/>
        <v>0</v>
      </c>
      <c r="K50" s="73">
        <f t="shared" si="22"/>
        <v>0</v>
      </c>
      <c r="L50" s="73">
        <f t="shared" si="22"/>
        <v>0.63800000000000023</v>
      </c>
      <c r="M50" s="73">
        <f t="shared" si="22"/>
        <v>0.66000000000000025</v>
      </c>
      <c r="N50" s="73">
        <f t="shared" si="22"/>
        <v>0</v>
      </c>
      <c r="O50" s="73">
        <f t="shared" si="22"/>
        <v>0</v>
      </c>
      <c r="Q50" s="99">
        <v>423.20000000000005</v>
      </c>
      <c r="R50" s="99">
        <v>425.29999999999995</v>
      </c>
      <c r="S50" s="99">
        <f t="shared" si="4"/>
        <v>18.18</v>
      </c>
      <c r="T50" s="99">
        <f t="shared" si="5"/>
        <v>18.18</v>
      </c>
      <c r="U50" s="99">
        <f t="shared" si="6"/>
        <v>998.27599999999995</v>
      </c>
      <c r="V50" s="99">
        <f t="shared" si="7"/>
        <v>996.76533333333339</v>
      </c>
      <c r="W50" s="99">
        <f t="shared" si="8"/>
        <v>73.07953333333333</v>
      </c>
      <c r="X50" s="99">
        <f t="shared" si="9"/>
        <v>73.024900000000002</v>
      </c>
      <c r="Y50" s="99">
        <f t="shared" si="10"/>
        <v>19.96</v>
      </c>
      <c r="Z50" s="99">
        <f t="shared" si="11"/>
        <v>19.96</v>
      </c>
      <c r="AA50" s="65"/>
      <c r="AB50" s="65"/>
      <c r="AC50" s="99">
        <f t="shared" si="12"/>
        <v>22.138000000000002</v>
      </c>
      <c r="AD50" s="99">
        <f t="shared" si="13"/>
        <v>22.16</v>
      </c>
      <c r="AE50" s="65"/>
      <c r="AF50" s="65"/>
      <c r="CD50" s="138">
        <v>2022</v>
      </c>
      <c r="CE50" s="89">
        <f t="shared" si="14"/>
        <v>18.18</v>
      </c>
      <c r="CF50" s="89">
        <f t="shared" si="15"/>
        <v>73.07953333333333</v>
      </c>
      <c r="CG50" s="138">
        <f t="shared" si="16"/>
        <v>423.20000000000005</v>
      </c>
      <c r="CH50" s="89">
        <f t="shared" si="17"/>
        <v>18.18</v>
      </c>
      <c r="CI50" s="89">
        <f t="shared" si="19"/>
        <v>73.024900000000002</v>
      </c>
      <c r="CJ50" s="138">
        <f t="shared" si="18"/>
        <v>425.29999999999995</v>
      </c>
    </row>
    <row r="51" spans="1:90" x14ac:dyDescent="0.25">
      <c r="A51" s="125">
        <v>2023</v>
      </c>
      <c r="B51" s="73">
        <f t="shared" si="22"/>
        <v>0.92000000000000026</v>
      </c>
      <c r="C51" s="73">
        <f t="shared" si="22"/>
        <v>0.92000000000000026</v>
      </c>
      <c r="D51" s="73">
        <f t="shared" si="22"/>
        <v>-3.2200000000000006</v>
      </c>
      <c r="E51" s="73">
        <f t="shared" si="22"/>
        <v>-3.3733333333333322</v>
      </c>
      <c r="F51" s="73">
        <f t="shared" si="22"/>
        <v>-1.9933333333333334</v>
      </c>
      <c r="G51" s="73">
        <f t="shared" si="22"/>
        <v>-2.0700000000000007</v>
      </c>
      <c r="H51" s="73">
        <f t="shared" si="22"/>
        <v>0.69000000000000028</v>
      </c>
      <c r="I51" s="73">
        <f t="shared" si="22"/>
        <v>0.69000000000000028</v>
      </c>
      <c r="J51" s="73">
        <f t="shared" si="22"/>
        <v>0</v>
      </c>
      <c r="K51" s="73">
        <f t="shared" si="22"/>
        <v>0</v>
      </c>
      <c r="L51" s="73">
        <f t="shared" si="22"/>
        <v>0.66700000000000026</v>
      </c>
      <c r="M51" s="73">
        <f t="shared" si="22"/>
        <v>0.69000000000000028</v>
      </c>
      <c r="N51" s="73">
        <f t="shared" si="22"/>
        <v>0</v>
      </c>
      <c r="O51" s="73">
        <f t="shared" si="22"/>
        <v>0</v>
      </c>
      <c r="Q51" s="99">
        <v>426.80000000000007</v>
      </c>
      <c r="R51" s="99">
        <v>428.44999999999993</v>
      </c>
      <c r="S51" s="99">
        <f t="shared" si="4"/>
        <v>18.220000000000002</v>
      </c>
      <c r="T51" s="99">
        <f t="shared" si="5"/>
        <v>18.220000000000002</v>
      </c>
      <c r="U51" s="99">
        <f t="shared" si="6"/>
        <v>996.83399999999995</v>
      </c>
      <c r="V51" s="99">
        <f t="shared" si="7"/>
        <v>995.25466666666671</v>
      </c>
      <c r="W51" s="99">
        <f t="shared" si="8"/>
        <v>73.014966666666666</v>
      </c>
      <c r="X51" s="99">
        <f t="shared" si="9"/>
        <v>72.957849999999993</v>
      </c>
      <c r="Y51" s="99">
        <f t="shared" si="10"/>
        <v>19.990000000000002</v>
      </c>
      <c r="Z51" s="99">
        <f t="shared" si="11"/>
        <v>19.990000000000002</v>
      </c>
      <c r="AA51" s="65"/>
      <c r="AB51" s="65"/>
      <c r="AC51" s="99">
        <f t="shared" si="12"/>
        <v>22.167000000000002</v>
      </c>
      <c r="AD51" s="99">
        <f t="shared" si="13"/>
        <v>22.19</v>
      </c>
      <c r="AE51" s="65"/>
      <c r="AF51" s="65"/>
      <c r="CD51" s="138">
        <v>2023</v>
      </c>
      <c r="CE51" s="89">
        <f t="shared" si="14"/>
        <v>18.220000000000002</v>
      </c>
      <c r="CF51" s="89">
        <f t="shared" si="15"/>
        <v>73.014966666666666</v>
      </c>
      <c r="CG51" s="138">
        <f t="shared" si="16"/>
        <v>426.80000000000007</v>
      </c>
      <c r="CH51" s="89">
        <f t="shared" si="17"/>
        <v>18.220000000000002</v>
      </c>
      <c r="CI51" s="89">
        <f t="shared" si="19"/>
        <v>72.957849999999993</v>
      </c>
      <c r="CJ51" s="138">
        <f t="shared" si="18"/>
        <v>428.44999999999993</v>
      </c>
    </row>
    <row r="52" spans="1:90" x14ac:dyDescent="0.25">
      <c r="A52" s="125">
        <v>2024</v>
      </c>
      <c r="B52" s="73">
        <f t="shared" si="22"/>
        <v>0.9600000000000003</v>
      </c>
      <c r="C52" s="73">
        <f t="shared" si="22"/>
        <v>0.9600000000000003</v>
      </c>
      <c r="D52" s="73">
        <f t="shared" si="22"/>
        <v>-3.3600000000000008</v>
      </c>
      <c r="E52" s="73">
        <f t="shared" si="22"/>
        <v>-3.5199999999999987</v>
      </c>
      <c r="F52" s="73">
        <f t="shared" si="22"/>
        <v>-2.08</v>
      </c>
      <c r="G52" s="73">
        <f t="shared" si="22"/>
        <v>-2.1600000000000006</v>
      </c>
      <c r="H52" s="73">
        <f t="shared" si="22"/>
        <v>0.72000000000000031</v>
      </c>
      <c r="I52" s="73">
        <f t="shared" si="22"/>
        <v>0.72000000000000031</v>
      </c>
      <c r="J52" s="73">
        <f t="shared" si="22"/>
        <v>0</v>
      </c>
      <c r="K52" s="73">
        <f t="shared" si="22"/>
        <v>0</v>
      </c>
      <c r="L52" s="73">
        <f t="shared" si="22"/>
        <v>0.69600000000000029</v>
      </c>
      <c r="M52" s="73">
        <f t="shared" si="22"/>
        <v>0.72000000000000031</v>
      </c>
      <c r="N52" s="73">
        <f t="shared" si="22"/>
        <v>0</v>
      </c>
      <c r="O52" s="73">
        <f t="shared" si="22"/>
        <v>0</v>
      </c>
      <c r="Q52" s="99">
        <v>430.40000000000009</v>
      </c>
      <c r="R52" s="99">
        <v>431.59999999999991</v>
      </c>
      <c r="S52" s="99">
        <f t="shared" si="4"/>
        <v>18.260000000000002</v>
      </c>
      <c r="T52" s="99">
        <f t="shared" si="5"/>
        <v>18.260000000000002</v>
      </c>
      <c r="U52" s="99">
        <f t="shared" si="6"/>
        <v>995.39200000000005</v>
      </c>
      <c r="V52" s="99">
        <f t="shared" si="7"/>
        <v>993.74400000000003</v>
      </c>
      <c r="W52" s="99">
        <f t="shared" si="8"/>
        <v>72.950400000000002</v>
      </c>
      <c r="X52" s="99">
        <f t="shared" si="9"/>
        <v>72.890799999999999</v>
      </c>
      <c r="Y52" s="99">
        <f t="shared" si="10"/>
        <v>20.02</v>
      </c>
      <c r="Z52" s="99">
        <f t="shared" si="11"/>
        <v>20.02</v>
      </c>
      <c r="AA52" s="65"/>
      <c r="AB52" s="65"/>
      <c r="AC52" s="99">
        <f t="shared" si="12"/>
        <v>22.196000000000002</v>
      </c>
      <c r="AD52" s="99">
        <f t="shared" si="13"/>
        <v>22.22</v>
      </c>
      <c r="AE52" s="65"/>
      <c r="AF52" s="65"/>
      <c r="AH52" s="60"/>
      <c r="CD52" s="138">
        <v>2024</v>
      </c>
      <c r="CE52" s="89">
        <f t="shared" si="14"/>
        <v>18.260000000000002</v>
      </c>
      <c r="CF52" s="89">
        <f t="shared" si="15"/>
        <v>72.950400000000002</v>
      </c>
      <c r="CG52" s="138">
        <f t="shared" si="16"/>
        <v>430.40000000000009</v>
      </c>
      <c r="CH52" s="89">
        <f t="shared" si="17"/>
        <v>18.260000000000002</v>
      </c>
      <c r="CI52" s="89">
        <f t="shared" si="19"/>
        <v>72.890799999999999</v>
      </c>
      <c r="CJ52" s="138">
        <f t="shared" si="18"/>
        <v>431.59999999999991</v>
      </c>
    </row>
    <row r="53" spans="1:90" x14ac:dyDescent="0.25">
      <c r="A53" s="125">
        <v>2025</v>
      </c>
      <c r="B53" s="73">
        <f t="shared" si="22"/>
        <v>1.0000000000000002</v>
      </c>
      <c r="C53" s="73">
        <f t="shared" si="22"/>
        <v>1.0000000000000002</v>
      </c>
      <c r="D53" s="73">
        <f t="shared" si="22"/>
        <v>-3.5000000000000009</v>
      </c>
      <c r="E53" s="73">
        <f t="shared" si="22"/>
        <v>-3.6666666666666652</v>
      </c>
      <c r="F53" s="73">
        <f t="shared" si="22"/>
        <v>-2.166666666666667</v>
      </c>
      <c r="G53" s="73">
        <f t="shared" si="22"/>
        <v>-2.2500000000000004</v>
      </c>
      <c r="H53" s="73">
        <f t="shared" si="22"/>
        <v>0.75000000000000033</v>
      </c>
      <c r="I53" s="73">
        <f t="shared" si="22"/>
        <v>0.75000000000000033</v>
      </c>
      <c r="J53" s="73">
        <f t="shared" si="22"/>
        <v>0</v>
      </c>
      <c r="K53" s="73">
        <f t="shared" si="22"/>
        <v>0</v>
      </c>
      <c r="L53" s="73">
        <f t="shared" si="22"/>
        <v>0.72500000000000031</v>
      </c>
      <c r="M53" s="73">
        <f t="shared" si="22"/>
        <v>0.75000000000000033</v>
      </c>
      <c r="N53" s="73">
        <f t="shared" si="22"/>
        <v>0</v>
      </c>
      <c r="O53" s="73">
        <f t="shared" si="22"/>
        <v>0</v>
      </c>
      <c r="Q53" s="99">
        <v>434.00000000000011</v>
      </c>
      <c r="R53" s="99">
        <v>434.74999999999989</v>
      </c>
      <c r="S53" s="99">
        <f t="shared" si="4"/>
        <v>18.3</v>
      </c>
      <c r="T53" s="99">
        <f t="shared" si="5"/>
        <v>18.3</v>
      </c>
      <c r="U53" s="99">
        <f t="shared" si="6"/>
        <v>993.95</v>
      </c>
      <c r="V53" s="99">
        <f t="shared" si="7"/>
        <v>992.23333333333335</v>
      </c>
      <c r="W53" s="99">
        <f t="shared" si="8"/>
        <v>72.885833333333338</v>
      </c>
      <c r="X53" s="99">
        <f t="shared" si="9"/>
        <v>72.823750000000004</v>
      </c>
      <c r="Y53" s="99">
        <f t="shared" si="10"/>
        <v>20.05</v>
      </c>
      <c r="Z53" s="99">
        <f t="shared" si="11"/>
        <v>20.05</v>
      </c>
      <c r="AA53" s="65"/>
      <c r="AB53" s="65"/>
      <c r="AC53" s="99">
        <f t="shared" si="12"/>
        <v>22.225000000000001</v>
      </c>
      <c r="AD53" s="99">
        <f t="shared" si="13"/>
        <v>22.25</v>
      </c>
      <c r="AE53" s="65"/>
      <c r="AF53" s="65"/>
      <c r="AH53" s="60"/>
      <c r="CD53" s="138">
        <v>2025</v>
      </c>
      <c r="CE53" s="89">
        <f t="shared" si="14"/>
        <v>18.3</v>
      </c>
      <c r="CF53" s="89">
        <f t="shared" si="15"/>
        <v>72.885833333333338</v>
      </c>
      <c r="CG53" s="138">
        <f t="shared" si="16"/>
        <v>434.00000000000011</v>
      </c>
      <c r="CH53" s="89">
        <f t="shared" si="17"/>
        <v>18.3</v>
      </c>
      <c r="CI53" s="89">
        <f t="shared" si="19"/>
        <v>72.823750000000004</v>
      </c>
      <c r="CJ53" s="138">
        <f t="shared" si="18"/>
        <v>434.74999999999989</v>
      </c>
    </row>
    <row r="54" spans="1:90" x14ac:dyDescent="0.25">
      <c r="A54" s="125">
        <v>2026</v>
      </c>
      <c r="B54" s="73">
        <f t="shared" si="22"/>
        <v>1.0400000000000003</v>
      </c>
      <c r="C54" s="73">
        <f t="shared" si="22"/>
        <v>1.0400000000000003</v>
      </c>
      <c r="D54" s="73">
        <f t="shared" si="22"/>
        <v>-3.640000000000001</v>
      </c>
      <c r="E54" s="73">
        <f t="shared" si="22"/>
        <v>-3.8133333333333317</v>
      </c>
      <c r="F54" s="73">
        <f t="shared" si="22"/>
        <v>-2.2533333333333339</v>
      </c>
      <c r="G54" s="73">
        <f t="shared" si="22"/>
        <v>-2.3400000000000003</v>
      </c>
      <c r="H54" s="73">
        <f t="shared" si="22"/>
        <v>0.78000000000000036</v>
      </c>
      <c r="I54" s="73">
        <f t="shared" si="22"/>
        <v>0.78000000000000036</v>
      </c>
      <c r="J54" s="73">
        <f t="shared" si="22"/>
        <v>0</v>
      </c>
      <c r="K54" s="73">
        <f t="shared" si="22"/>
        <v>0</v>
      </c>
      <c r="L54" s="73">
        <f t="shared" si="22"/>
        <v>0.75400000000000034</v>
      </c>
      <c r="M54" s="73">
        <f t="shared" si="22"/>
        <v>0.78000000000000036</v>
      </c>
      <c r="N54" s="73">
        <f t="shared" si="22"/>
        <v>0</v>
      </c>
      <c r="O54" s="73">
        <f t="shared" si="22"/>
        <v>0</v>
      </c>
      <c r="Q54" s="99">
        <v>437.60000000000014</v>
      </c>
      <c r="R54" s="99">
        <v>437.89999999999986</v>
      </c>
      <c r="S54" s="99">
        <f t="shared" si="4"/>
        <v>18.34</v>
      </c>
      <c r="T54" s="99">
        <f t="shared" si="5"/>
        <v>18.34</v>
      </c>
      <c r="U54" s="99">
        <f t="shared" si="6"/>
        <v>992.50800000000004</v>
      </c>
      <c r="V54" s="99">
        <f t="shared" si="7"/>
        <v>990.72266666666667</v>
      </c>
      <c r="W54" s="99">
        <f t="shared" si="8"/>
        <v>72.821266666666673</v>
      </c>
      <c r="X54" s="99">
        <f t="shared" si="9"/>
        <v>72.756699999999995</v>
      </c>
      <c r="Y54" s="99">
        <f t="shared" si="10"/>
        <v>20.080000000000002</v>
      </c>
      <c r="Z54" s="99">
        <f t="shared" si="11"/>
        <v>20.080000000000002</v>
      </c>
      <c r="AA54" s="65"/>
      <c r="AB54" s="65"/>
      <c r="AC54" s="99">
        <f t="shared" si="12"/>
        <v>22.254000000000001</v>
      </c>
      <c r="AD54" s="99">
        <f t="shared" si="13"/>
        <v>22.28</v>
      </c>
      <c r="AE54" s="65"/>
      <c r="AF54" s="65"/>
      <c r="AH54" s="60"/>
      <c r="CD54" s="138">
        <v>2026</v>
      </c>
      <c r="CE54" s="89">
        <f t="shared" si="14"/>
        <v>18.34</v>
      </c>
      <c r="CF54" s="89">
        <f t="shared" si="15"/>
        <v>72.821266666666673</v>
      </c>
      <c r="CG54" s="138">
        <f t="shared" si="16"/>
        <v>437.60000000000014</v>
      </c>
      <c r="CH54" s="89">
        <f t="shared" si="17"/>
        <v>18.34</v>
      </c>
      <c r="CI54" s="89">
        <f t="shared" si="19"/>
        <v>72.756699999999995</v>
      </c>
      <c r="CJ54" s="138">
        <f t="shared" si="18"/>
        <v>437.89999999999986</v>
      </c>
    </row>
    <row r="55" spans="1:90" x14ac:dyDescent="0.25">
      <c r="A55" s="125">
        <v>2027</v>
      </c>
      <c r="B55" s="73">
        <f t="shared" ref="B55:O57" si="23">(B$7-B$6)/COUNT($A$38:$A$57)+B54</f>
        <v>1.0800000000000003</v>
      </c>
      <c r="C55" s="73">
        <f t="shared" si="23"/>
        <v>1.0800000000000003</v>
      </c>
      <c r="D55" s="73">
        <f t="shared" si="23"/>
        <v>-3.7800000000000011</v>
      </c>
      <c r="E55" s="73">
        <f t="shared" si="23"/>
        <v>-3.9599999999999982</v>
      </c>
      <c r="F55" s="73">
        <f t="shared" si="23"/>
        <v>-2.3400000000000007</v>
      </c>
      <c r="G55" s="73">
        <f t="shared" si="23"/>
        <v>-2.4300000000000002</v>
      </c>
      <c r="H55" s="73">
        <f t="shared" si="23"/>
        <v>0.81000000000000039</v>
      </c>
      <c r="I55" s="73">
        <f t="shared" si="23"/>
        <v>0.81000000000000039</v>
      </c>
      <c r="J55" s="73">
        <f t="shared" si="23"/>
        <v>0</v>
      </c>
      <c r="K55" s="73">
        <f t="shared" si="23"/>
        <v>0</v>
      </c>
      <c r="L55" s="73">
        <f t="shared" si="23"/>
        <v>0.78300000000000036</v>
      </c>
      <c r="M55" s="73">
        <f t="shared" si="23"/>
        <v>0.81000000000000039</v>
      </c>
      <c r="N55" s="73">
        <f t="shared" si="23"/>
        <v>0</v>
      </c>
      <c r="O55" s="73">
        <f t="shared" si="23"/>
        <v>0</v>
      </c>
      <c r="Q55" s="99">
        <v>441.20000000000016</v>
      </c>
      <c r="R55" s="99">
        <v>441.04999999999984</v>
      </c>
      <c r="S55" s="99">
        <f t="shared" si="4"/>
        <v>18.380000000000003</v>
      </c>
      <c r="T55" s="99">
        <f t="shared" si="5"/>
        <v>18.380000000000003</v>
      </c>
      <c r="U55" s="99">
        <f t="shared" si="6"/>
        <v>991.06600000000003</v>
      </c>
      <c r="V55" s="99">
        <f t="shared" si="7"/>
        <v>989.21199999999999</v>
      </c>
      <c r="W55" s="99">
        <f t="shared" si="8"/>
        <v>72.756699999999995</v>
      </c>
      <c r="X55" s="99">
        <f t="shared" si="9"/>
        <v>72.68965</v>
      </c>
      <c r="Y55" s="99">
        <f t="shared" si="10"/>
        <v>20.11</v>
      </c>
      <c r="Z55" s="99">
        <f t="shared" si="11"/>
        <v>20.11</v>
      </c>
      <c r="AA55" s="65"/>
      <c r="AB55" s="65"/>
      <c r="AC55" s="99">
        <f t="shared" si="12"/>
        <v>22.283000000000001</v>
      </c>
      <c r="AD55" s="99">
        <f t="shared" si="13"/>
        <v>22.31</v>
      </c>
      <c r="AE55" s="65"/>
      <c r="AF55" s="65"/>
      <c r="AH55" s="60"/>
      <c r="CD55" s="138">
        <v>2027</v>
      </c>
      <c r="CE55" s="89">
        <f t="shared" si="14"/>
        <v>18.380000000000003</v>
      </c>
      <c r="CF55" s="89">
        <f t="shared" si="15"/>
        <v>72.756699999999995</v>
      </c>
      <c r="CG55" s="138">
        <f t="shared" si="16"/>
        <v>441.20000000000016</v>
      </c>
      <c r="CH55" s="89">
        <f t="shared" si="17"/>
        <v>18.380000000000003</v>
      </c>
      <c r="CI55" s="89">
        <f t="shared" si="19"/>
        <v>72.68965</v>
      </c>
      <c r="CJ55" s="138">
        <f t="shared" si="18"/>
        <v>441.04999999999984</v>
      </c>
    </row>
    <row r="56" spans="1:90" x14ac:dyDescent="0.25">
      <c r="A56" s="125">
        <v>2028</v>
      </c>
      <c r="B56" s="73">
        <f t="shared" si="23"/>
        <v>1.1200000000000003</v>
      </c>
      <c r="C56" s="73">
        <f t="shared" si="23"/>
        <v>1.1200000000000003</v>
      </c>
      <c r="D56" s="73">
        <f t="shared" si="23"/>
        <v>-3.9200000000000013</v>
      </c>
      <c r="E56" s="73">
        <f t="shared" si="23"/>
        <v>-4.1066666666666647</v>
      </c>
      <c r="F56" s="73">
        <f t="shared" si="23"/>
        <v>-2.4266666666666676</v>
      </c>
      <c r="G56" s="73">
        <f t="shared" si="23"/>
        <v>-2.52</v>
      </c>
      <c r="H56" s="73">
        <f t="shared" si="23"/>
        <v>0.84000000000000041</v>
      </c>
      <c r="I56" s="73">
        <f t="shared" si="23"/>
        <v>0.84000000000000041</v>
      </c>
      <c r="J56" s="73">
        <f t="shared" si="23"/>
        <v>0</v>
      </c>
      <c r="K56" s="73">
        <f t="shared" si="23"/>
        <v>0</v>
      </c>
      <c r="L56" s="73">
        <f t="shared" si="23"/>
        <v>0.81200000000000039</v>
      </c>
      <c r="M56" s="73">
        <f t="shared" si="23"/>
        <v>0.84000000000000041</v>
      </c>
      <c r="N56" s="73">
        <f t="shared" si="23"/>
        <v>0</v>
      </c>
      <c r="O56" s="73">
        <f t="shared" si="23"/>
        <v>0</v>
      </c>
      <c r="Q56" s="99">
        <v>444.80000000000018</v>
      </c>
      <c r="R56" s="99">
        <v>444.19999999999982</v>
      </c>
      <c r="S56" s="99">
        <f t="shared" si="4"/>
        <v>18.420000000000002</v>
      </c>
      <c r="T56" s="99">
        <f t="shared" si="5"/>
        <v>18.420000000000002</v>
      </c>
      <c r="U56" s="99">
        <f t="shared" si="6"/>
        <v>989.62400000000002</v>
      </c>
      <c r="V56" s="99">
        <f t="shared" si="7"/>
        <v>987.70133333333331</v>
      </c>
      <c r="W56" s="99">
        <f t="shared" si="8"/>
        <v>72.692133333333331</v>
      </c>
      <c r="X56" s="99">
        <f t="shared" si="9"/>
        <v>72.622600000000006</v>
      </c>
      <c r="Y56" s="99">
        <f t="shared" si="10"/>
        <v>20.14</v>
      </c>
      <c r="Z56" s="99">
        <f t="shared" si="11"/>
        <v>20.14</v>
      </c>
      <c r="AA56" s="65"/>
      <c r="AB56" s="65"/>
      <c r="AC56" s="99">
        <f t="shared" si="12"/>
        <v>22.312000000000001</v>
      </c>
      <c r="AD56" s="99">
        <f t="shared" si="13"/>
        <v>22.34</v>
      </c>
      <c r="AE56" s="65"/>
      <c r="AF56" s="65"/>
      <c r="AH56" s="60"/>
      <c r="BG56" s="70"/>
      <c r="BO56" s="70"/>
      <c r="BW56" s="70"/>
      <c r="CD56" s="138">
        <v>2028</v>
      </c>
      <c r="CE56" s="89">
        <f t="shared" si="14"/>
        <v>18.420000000000002</v>
      </c>
      <c r="CF56" s="89">
        <f t="shared" si="15"/>
        <v>72.692133333333331</v>
      </c>
      <c r="CG56" s="138">
        <f t="shared" si="16"/>
        <v>444.80000000000018</v>
      </c>
      <c r="CH56" s="89">
        <f t="shared" si="17"/>
        <v>18.420000000000002</v>
      </c>
      <c r="CI56" s="89">
        <f t="shared" si="19"/>
        <v>72.622600000000006</v>
      </c>
      <c r="CJ56" s="138">
        <f t="shared" si="18"/>
        <v>444.19999999999982</v>
      </c>
      <c r="CL56" s="70"/>
    </row>
    <row r="57" spans="1:90" x14ac:dyDescent="0.25">
      <c r="A57" s="125">
        <v>2029</v>
      </c>
      <c r="B57" s="73">
        <f t="shared" si="23"/>
        <v>1.1600000000000004</v>
      </c>
      <c r="C57" s="73">
        <f t="shared" si="23"/>
        <v>1.1600000000000004</v>
      </c>
      <c r="D57" s="73">
        <f t="shared" si="23"/>
        <v>-4.0600000000000014</v>
      </c>
      <c r="E57" s="73">
        <f t="shared" si="23"/>
        <v>-4.2533333333333312</v>
      </c>
      <c r="F57" s="73">
        <f t="shared" si="23"/>
        <v>-2.5133333333333345</v>
      </c>
      <c r="G57" s="73">
        <f t="shared" si="23"/>
        <v>-2.61</v>
      </c>
      <c r="H57" s="73">
        <f t="shared" si="23"/>
        <v>0.87000000000000044</v>
      </c>
      <c r="I57" s="73">
        <f t="shared" si="23"/>
        <v>0.87000000000000044</v>
      </c>
      <c r="J57" s="73">
        <f t="shared" si="23"/>
        <v>0</v>
      </c>
      <c r="K57" s="73">
        <f t="shared" si="23"/>
        <v>0</v>
      </c>
      <c r="L57" s="73">
        <f t="shared" si="23"/>
        <v>0.84100000000000041</v>
      </c>
      <c r="M57" s="73">
        <f t="shared" si="23"/>
        <v>0.87000000000000044</v>
      </c>
      <c r="N57" s="73">
        <f t="shared" si="23"/>
        <v>0</v>
      </c>
      <c r="O57" s="73">
        <f t="shared" si="23"/>
        <v>0</v>
      </c>
      <c r="Q57" s="99">
        <v>448.4000000000002</v>
      </c>
      <c r="R57" s="99">
        <v>447.3499999999998</v>
      </c>
      <c r="S57" s="99">
        <f t="shared" si="4"/>
        <v>18.46</v>
      </c>
      <c r="T57" s="99">
        <f t="shared" si="5"/>
        <v>18.46</v>
      </c>
      <c r="U57" s="99">
        <f t="shared" si="6"/>
        <v>988.18200000000002</v>
      </c>
      <c r="V57" s="99">
        <f t="shared" si="7"/>
        <v>986.19066666666663</v>
      </c>
      <c r="W57" s="99">
        <f t="shared" si="8"/>
        <v>72.627566666666667</v>
      </c>
      <c r="X57" s="99">
        <f t="shared" si="9"/>
        <v>72.555549999999997</v>
      </c>
      <c r="Y57" s="99">
        <f t="shared" si="10"/>
        <v>20.170000000000002</v>
      </c>
      <c r="Z57" s="99">
        <f t="shared" si="11"/>
        <v>20.170000000000002</v>
      </c>
      <c r="AA57" s="65"/>
      <c r="AB57" s="65"/>
      <c r="AC57" s="99">
        <f t="shared" si="12"/>
        <v>22.341000000000001</v>
      </c>
      <c r="AD57" s="99">
        <f t="shared" si="13"/>
        <v>22.37</v>
      </c>
      <c r="AE57" s="65"/>
      <c r="AF57" s="65"/>
      <c r="AH57" s="60"/>
      <c r="CD57" s="138">
        <v>2029</v>
      </c>
      <c r="CE57" s="89">
        <f t="shared" si="14"/>
        <v>18.46</v>
      </c>
      <c r="CF57" s="89">
        <f t="shared" si="15"/>
        <v>72.627566666666667</v>
      </c>
      <c r="CG57" s="138">
        <f t="shared" si="16"/>
        <v>448.4000000000002</v>
      </c>
      <c r="CH57" s="89">
        <f t="shared" si="17"/>
        <v>18.46</v>
      </c>
      <c r="CI57" s="89">
        <f t="shared" si="19"/>
        <v>72.555549999999997</v>
      </c>
      <c r="CJ57" s="138">
        <f t="shared" si="18"/>
        <v>447.3499999999998</v>
      </c>
    </row>
    <row r="58" spans="1:90" x14ac:dyDescent="0.25">
      <c r="A58" s="125">
        <v>2030</v>
      </c>
      <c r="B58" s="73">
        <f t="shared" ref="B58:O58" si="24">B$7</f>
        <v>1.2</v>
      </c>
      <c r="C58" s="73">
        <f t="shared" si="24"/>
        <v>1.2</v>
      </c>
      <c r="D58" s="73">
        <f t="shared" si="24"/>
        <v>-4.2</v>
      </c>
      <c r="E58" s="73">
        <f t="shared" si="24"/>
        <v>-4.4000000000000004</v>
      </c>
      <c r="F58" s="73">
        <f t="shared" si="24"/>
        <v>-2.6</v>
      </c>
      <c r="G58" s="73">
        <f t="shared" si="24"/>
        <v>-2.7</v>
      </c>
      <c r="H58" s="73">
        <f t="shared" si="24"/>
        <v>0.9</v>
      </c>
      <c r="I58" s="73">
        <f t="shared" si="24"/>
        <v>0.9</v>
      </c>
      <c r="J58" s="73">
        <f t="shared" si="24"/>
        <v>0</v>
      </c>
      <c r="K58" s="73">
        <f t="shared" si="24"/>
        <v>0</v>
      </c>
      <c r="L58" s="73">
        <f t="shared" si="24"/>
        <v>0.87</v>
      </c>
      <c r="M58" s="73">
        <f t="shared" si="24"/>
        <v>0.9</v>
      </c>
      <c r="N58" s="73">
        <f t="shared" si="24"/>
        <v>0</v>
      </c>
      <c r="O58" s="73">
        <f t="shared" si="24"/>
        <v>0</v>
      </c>
      <c r="Q58" s="99">
        <v>452</v>
      </c>
      <c r="R58" s="99">
        <v>450.5</v>
      </c>
      <c r="S58" s="99">
        <f t="shared" si="4"/>
        <v>18.5</v>
      </c>
      <c r="T58" s="99">
        <f t="shared" si="5"/>
        <v>18.5</v>
      </c>
      <c r="U58" s="99">
        <f t="shared" si="6"/>
        <v>986.74</v>
      </c>
      <c r="V58" s="99">
        <f t="shared" si="7"/>
        <v>984.68</v>
      </c>
      <c r="W58" s="99">
        <f t="shared" si="8"/>
        <v>72.563000000000002</v>
      </c>
      <c r="X58" s="99">
        <f t="shared" si="9"/>
        <v>72.488500000000002</v>
      </c>
      <c r="Y58" s="99">
        <f t="shared" si="10"/>
        <v>20.2</v>
      </c>
      <c r="Z58" s="99">
        <f t="shared" si="11"/>
        <v>20.2</v>
      </c>
      <c r="AA58" s="65"/>
      <c r="AB58" s="65"/>
      <c r="AC58" s="99">
        <f t="shared" si="12"/>
        <v>22.37</v>
      </c>
      <c r="AD58" s="99">
        <f t="shared" si="13"/>
        <v>22.4</v>
      </c>
      <c r="AE58" s="65"/>
      <c r="AF58" s="65"/>
      <c r="AH58" s="60"/>
      <c r="CD58" s="138">
        <v>2030</v>
      </c>
      <c r="CE58" s="89">
        <f t="shared" si="14"/>
        <v>18.5</v>
      </c>
      <c r="CF58" s="89">
        <f t="shared" si="15"/>
        <v>72.563000000000002</v>
      </c>
      <c r="CG58" s="138">
        <f t="shared" si="16"/>
        <v>452</v>
      </c>
      <c r="CH58" s="89">
        <f t="shared" si="17"/>
        <v>18.5</v>
      </c>
      <c r="CI58" s="89">
        <f t="shared" si="19"/>
        <v>72.488500000000002</v>
      </c>
      <c r="CJ58" s="138">
        <f t="shared" si="18"/>
        <v>450.5</v>
      </c>
    </row>
    <row r="59" spans="1:90" x14ac:dyDescent="0.25">
      <c r="A59" s="125">
        <v>2031</v>
      </c>
      <c r="B59" s="73">
        <f t="shared" ref="B59:O74" si="25">(B$8-B$7)/COUNT($A$58:$A$77)+B58</f>
        <v>1.2849999999999999</v>
      </c>
      <c r="C59" s="73">
        <f t="shared" si="25"/>
        <v>1.2549999999999999</v>
      </c>
      <c r="D59" s="73">
        <f t="shared" si="25"/>
        <v>-4.5</v>
      </c>
      <c r="E59" s="73">
        <f t="shared" si="25"/>
        <v>-4.59</v>
      </c>
      <c r="F59" s="73">
        <f t="shared" si="25"/>
        <v>-2.7850000000000001</v>
      </c>
      <c r="G59" s="73">
        <f t="shared" si="25"/>
        <v>-2.8150000000000004</v>
      </c>
      <c r="H59" s="73">
        <f t="shared" si="25"/>
        <v>0.95000000000000007</v>
      </c>
      <c r="I59" s="73">
        <f t="shared" si="25"/>
        <v>0.93500000000000005</v>
      </c>
      <c r="J59" s="73">
        <f t="shared" si="25"/>
        <v>0</v>
      </c>
      <c r="K59" s="73">
        <f t="shared" si="25"/>
        <v>0</v>
      </c>
      <c r="L59" s="73">
        <f t="shared" si="25"/>
        <v>0.91749999999999998</v>
      </c>
      <c r="M59" s="73">
        <f t="shared" si="25"/>
        <v>0.93149999999999999</v>
      </c>
      <c r="N59" s="73">
        <f t="shared" si="25"/>
        <v>0</v>
      </c>
      <c r="O59" s="73">
        <f t="shared" si="25"/>
        <v>0</v>
      </c>
      <c r="Q59" s="99">
        <v>456.75</v>
      </c>
      <c r="R59" s="99">
        <v>454.15</v>
      </c>
      <c r="S59" s="99">
        <f t="shared" si="4"/>
        <v>18.585000000000001</v>
      </c>
      <c r="T59" s="99">
        <f t="shared" si="5"/>
        <v>18.555</v>
      </c>
      <c r="U59" s="99">
        <f t="shared" si="6"/>
        <v>983.65</v>
      </c>
      <c r="V59" s="99">
        <f t="shared" si="7"/>
        <v>982.72299999999996</v>
      </c>
      <c r="W59" s="99">
        <f t="shared" si="8"/>
        <v>72.425174999999996</v>
      </c>
      <c r="X59" s="99">
        <f t="shared" si="9"/>
        <v>72.402824999999993</v>
      </c>
      <c r="Y59" s="99">
        <f t="shared" si="10"/>
        <v>20.25</v>
      </c>
      <c r="Z59" s="99">
        <f t="shared" si="11"/>
        <v>20.234999999999999</v>
      </c>
      <c r="AA59" s="65"/>
      <c r="AB59" s="65"/>
      <c r="AC59" s="99">
        <f t="shared" si="12"/>
        <v>22.4175</v>
      </c>
      <c r="AD59" s="99">
        <f t="shared" si="13"/>
        <v>22.4315</v>
      </c>
      <c r="AE59" s="65"/>
      <c r="AF59" s="65"/>
      <c r="AH59" s="60"/>
      <c r="CD59" s="138">
        <v>2031</v>
      </c>
      <c r="CE59" s="89">
        <f t="shared" si="14"/>
        <v>18.585000000000001</v>
      </c>
      <c r="CF59" s="89">
        <f t="shared" si="15"/>
        <v>72.425174999999996</v>
      </c>
      <c r="CG59" s="138">
        <f t="shared" si="16"/>
        <v>456.75</v>
      </c>
      <c r="CH59" s="89">
        <f t="shared" si="17"/>
        <v>18.555</v>
      </c>
      <c r="CI59" s="89">
        <f t="shared" si="19"/>
        <v>72.402824999999993</v>
      </c>
      <c r="CJ59" s="138">
        <f t="shared" si="18"/>
        <v>454.15</v>
      </c>
    </row>
    <row r="60" spans="1:90" x14ac:dyDescent="0.25">
      <c r="A60" s="125">
        <v>2032</v>
      </c>
      <c r="B60" s="73">
        <f t="shared" si="25"/>
        <v>1.3699999999999999</v>
      </c>
      <c r="C60" s="73">
        <f t="shared" si="25"/>
        <v>1.3099999999999998</v>
      </c>
      <c r="D60" s="73">
        <f t="shared" si="25"/>
        <v>-4.8</v>
      </c>
      <c r="E60" s="73">
        <f t="shared" si="25"/>
        <v>-4.7799999999999994</v>
      </c>
      <c r="F60" s="73">
        <f t="shared" si="25"/>
        <v>-2.97</v>
      </c>
      <c r="G60" s="73">
        <f t="shared" si="25"/>
        <v>-2.9300000000000006</v>
      </c>
      <c r="H60" s="73">
        <f t="shared" si="25"/>
        <v>1</v>
      </c>
      <c r="I60" s="73">
        <f t="shared" si="25"/>
        <v>0.97000000000000008</v>
      </c>
      <c r="J60" s="73">
        <f t="shared" si="25"/>
        <v>0</v>
      </c>
      <c r="K60" s="73">
        <f t="shared" si="25"/>
        <v>0</v>
      </c>
      <c r="L60" s="73">
        <f t="shared" si="25"/>
        <v>0.96499999999999997</v>
      </c>
      <c r="M60" s="73">
        <f t="shared" si="25"/>
        <v>0.96299999999999997</v>
      </c>
      <c r="N60" s="73">
        <f t="shared" si="25"/>
        <v>0</v>
      </c>
      <c r="O60" s="73">
        <f t="shared" si="25"/>
        <v>0</v>
      </c>
      <c r="Q60" s="99">
        <v>461.5</v>
      </c>
      <c r="R60" s="99">
        <v>457.79999999999995</v>
      </c>
      <c r="S60" s="99">
        <f t="shared" si="4"/>
        <v>18.670000000000002</v>
      </c>
      <c r="T60" s="99">
        <f t="shared" si="5"/>
        <v>18.61</v>
      </c>
      <c r="U60" s="99">
        <f t="shared" si="6"/>
        <v>980.56</v>
      </c>
      <c r="V60" s="99">
        <f t="shared" si="7"/>
        <v>980.76599999999996</v>
      </c>
      <c r="W60" s="99">
        <f t="shared" si="8"/>
        <v>72.287350000000004</v>
      </c>
      <c r="X60" s="99">
        <f t="shared" si="9"/>
        <v>72.317149999999998</v>
      </c>
      <c r="Y60" s="99">
        <f t="shared" si="10"/>
        <v>20.3</v>
      </c>
      <c r="Z60" s="99">
        <f t="shared" si="11"/>
        <v>20.27</v>
      </c>
      <c r="AA60" s="65"/>
      <c r="AB60" s="65"/>
      <c r="AC60" s="99">
        <f t="shared" si="12"/>
        <v>22.465</v>
      </c>
      <c r="AD60" s="99">
        <f t="shared" si="13"/>
        <v>22.463000000000001</v>
      </c>
      <c r="AE60" s="65"/>
      <c r="AF60" s="65"/>
      <c r="AH60" s="60"/>
      <c r="CD60" s="138">
        <v>2032</v>
      </c>
      <c r="CE60" s="89">
        <f t="shared" si="14"/>
        <v>18.670000000000002</v>
      </c>
      <c r="CF60" s="89">
        <f t="shared" si="15"/>
        <v>72.287350000000004</v>
      </c>
      <c r="CG60" s="138">
        <f t="shared" si="16"/>
        <v>461.5</v>
      </c>
      <c r="CH60" s="89">
        <f t="shared" si="17"/>
        <v>18.61</v>
      </c>
      <c r="CI60" s="89">
        <f t="shared" si="19"/>
        <v>72.317149999999998</v>
      </c>
      <c r="CJ60" s="138">
        <f t="shared" si="18"/>
        <v>457.79999999999995</v>
      </c>
    </row>
    <row r="61" spans="1:90" x14ac:dyDescent="0.25">
      <c r="A61" s="125">
        <v>2033</v>
      </c>
      <c r="B61" s="73">
        <f t="shared" si="25"/>
        <v>1.4549999999999998</v>
      </c>
      <c r="C61" s="73">
        <f t="shared" si="25"/>
        <v>1.3649999999999998</v>
      </c>
      <c r="D61" s="73">
        <f t="shared" si="25"/>
        <v>-5.0999999999999996</v>
      </c>
      <c r="E61" s="73">
        <f t="shared" si="25"/>
        <v>-4.9699999999999989</v>
      </c>
      <c r="F61" s="73">
        <f t="shared" si="25"/>
        <v>-3.1550000000000002</v>
      </c>
      <c r="G61" s="73">
        <f t="shared" si="25"/>
        <v>-3.0450000000000008</v>
      </c>
      <c r="H61" s="73">
        <f t="shared" si="25"/>
        <v>1.05</v>
      </c>
      <c r="I61" s="73">
        <f t="shared" si="25"/>
        <v>1.0050000000000001</v>
      </c>
      <c r="J61" s="73">
        <f t="shared" si="25"/>
        <v>0</v>
      </c>
      <c r="K61" s="73">
        <f t="shared" si="25"/>
        <v>0</v>
      </c>
      <c r="L61" s="73">
        <f t="shared" si="25"/>
        <v>1.0125</v>
      </c>
      <c r="M61" s="73">
        <f t="shared" si="25"/>
        <v>0.99449999999999994</v>
      </c>
      <c r="N61" s="73">
        <f t="shared" si="25"/>
        <v>0</v>
      </c>
      <c r="O61" s="73">
        <f t="shared" si="25"/>
        <v>0</v>
      </c>
      <c r="Q61" s="99">
        <v>466.25</v>
      </c>
      <c r="R61" s="99">
        <v>461.44999999999993</v>
      </c>
      <c r="S61" s="99">
        <f t="shared" si="4"/>
        <v>18.754999999999999</v>
      </c>
      <c r="T61" s="99">
        <f t="shared" si="5"/>
        <v>18.664999999999999</v>
      </c>
      <c r="U61" s="99">
        <f t="shared" si="6"/>
        <v>977.47</v>
      </c>
      <c r="V61" s="99">
        <f t="shared" si="7"/>
        <v>978.80899999999997</v>
      </c>
      <c r="W61" s="99">
        <f t="shared" si="8"/>
        <v>72.149524999999997</v>
      </c>
      <c r="X61" s="99">
        <f t="shared" si="9"/>
        <v>72.231475000000003</v>
      </c>
      <c r="Y61" s="99">
        <f t="shared" si="10"/>
        <v>20.350000000000001</v>
      </c>
      <c r="Z61" s="99">
        <f t="shared" si="11"/>
        <v>20.305</v>
      </c>
      <c r="AA61" s="65"/>
      <c r="AB61" s="65"/>
      <c r="AC61" s="99">
        <f t="shared" si="12"/>
        <v>22.512499999999999</v>
      </c>
      <c r="AD61" s="99">
        <f t="shared" si="13"/>
        <v>22.494499999999999</v>
      </c>
      <c r="AE61" s="65"/>
      <c r="AF61" s="65"/>
      <c r="AH61" s="60"/>
      <c r="CD61" s="138">
        <v>2033</v>
      </c>
      <c r="CE61" s="89">
        <f t="shared" si="14"/>
        <v>18.754999999999999</v>
      </c>
      <c r="CF61" s="89">
        <f t="shared" si="15"/>
        <v>72.149524999999997</v>
      </c>
      <c r="CG61" s="138">
        <f t="shared" si="16"/>
        <v>466.25</v>
      </c>
      <c r="CH61" s="89">
        <f t="shared" si="17"/>
        <v>18.664999999999999</v>
      </c>
      <c r="CI61" s="89">
        <f t="shared" si="19"/>
        <v>72.231475000000003</v>
      </c>
      <c r="CJ61" s="138">
        <f t="shared" si="18"/>
        <v>461.44999999999993</v>
      </c>
    </row>
    <row r="62" spans="1:90" x14ac:dyDescent="0.25">
      <c r="A62" s="125">
        <v>2034</v>
      </c>
      <c r="B62" s="73">
        <f t="shared" si="25"/>
        <v>1.5399999999999998</v>
      </c>
      <c r="C62" s="73">
        <f t="shared" si="25"/>
        <v>1.4199999999999997</v>
      </c>
      <c r="D62" s="73">
        <f t="shared" si="25"/>
        <v>-5.3999999999999995</v>
      </c>
      <c r="E62" s="73">
        <f t="shared" si="25"/>
        <v>-5.1599999999999984</v>
      </c>
      <c r="F62" s="73">
        <f t="shared" si="25"/>
        <v>-3.3400000000000003</v>
      </c>
      <c r="G62" s="73">
        <f t="shared" si="25"/>
        <v>-3.160000000000001</v>
      </c>
      <c r="H62" s="73">
        <f t="shared" si="25"/>
        <v>1.1000000000000001</v>
      </c>
      <c r="I62" s="73">
        <f t="shared" si="25"/>
        <v>1.04</v>
      </c>
      <c r="J62" s="73">
        <f t="shared" si="25"/>
        <v>0</v>
      </c>
      <c r="K62" s="73">
        <f t="shared" si="25"/>
        <v>0</v>
      </c>
      <c r="L62" s="73">
        <f t="shared" si="25"/>
        <v>1.06</v>
      </c>
      <c r="M62" s="73">
        <f t="shared" si="25"/>
        <v>1.026</v>
      </c>
      <c r="N62" s="73">
        <f t="shared" si="25"/>
        <v>0</v>
      </c>
      <c r="O62" s="73">
        <f t="shared" si="25"/>
        <v>0</v>
      </c>
      <c r="Q62" s="99">
        <v>471</v>
      </c>
      <c r="R62" s="99">
        <v>465.09999999999991</v>
      </c>
      <c r="S62" s="99">
        <f t="shared" si="4"/>
        <v>18.84</v>
      </c>
      <c r="T62" s="99">
        <f t="shared" si="5"/>
        <v>18.72</v>
      </c>
      <c r="U62" s="99">
        <f t="shared" si="6"/>
        <v>974.38</v>
      </c>
      <c r="V62" s="99">
        <f t="shared" si="7"/>
        <v>976.85199999999998</v>
      </c>
      <c r="W62" s="99">
        <f t="shared" si="8"/>
        <v>72.011700000000005</v>
      </c>
      <c r="X62" s="99">
        <f t="shared" si="9"/>
        <v>72.145799999999994</v>
      </c>
      <c r="Y62" s="99">
        <f t="shared" si="10"/>
        <v>20.400000000000002</v>
      </c>
      <c r="Z62" s="99">
        <f t="shared" si="11"/>
        <v>20.34</v>
      </c>
      <c r="AA62" s="65"/>
      <c r="AB62" s="65"/>
      <c r="AC62" s="99">
        <f t="shared" si="12"/>
        <v>22.56</v>
      </c>
      <c r="AD62" s="99">
        <f t="shared" si="13"/>
        <v>22.526</v>
      </c>
      <c r="AE62" s="65"/>
      <c r="AF62" s="65"/>
      <c r="AH62" s="60"/>
      <c r="CD62" s="138">
        <v>2034</v>
      </c>
      <c r="CE62" s="89">
        <f t="shared" si="14"/>
        <v>18.84</v>
      </c>
      <c r="CF62" s="89">
        <f t="shared" si="15"/>
        <v>72.011700000000005</v>
      </c>
      <c r="CG62" s="138">
        <f t="shared" si="16"/>
        <v>471</v>
      </c>
      <c r="CH62" s="89">
        <f t="shared" si="17"/>
        <v>18.72</v>
      </c>
      <c r="CI62" s="89">
        <f t="shared" si="19"/>
        <v>72.145799999999994</v>
      </c>
      <c r="CJ62" s="138">
        <f t="shared" si="18"/>
        <v>465.09999999999991</v>
      </c>
    </row>
    <row r="63" spans="1:90" x14ac:dyDescent="0.25">
      <c r="A63" s="125">
        <v>2035</v>
      </c>
      <c r="B63" s="73">
        <f t="shared" si="25"/>
        <v>1.6249999999999998</v>
      </c>
      <c r="C63" s="73">
        <f t="shared" si="25"/>
        <v>1.4749999999999996</v>
      </c>
      <c r="D63" s="73">
        <f t="shared" si="25"/>
        <v>-5.6999999999999993</v>
      </c>
      <c r="E63" s="73">
        <f t="shared" si="25"/>
        <v>-5.3499999999999979</v>
      </c>
      <c r="F63" s="73">
        <f t="shared" si="25"/>
        <v>-3.5250000000000004</v>
      </c>
      <c r="G63" s="73">
        <f t="shared" si="25"/>
        <v>-3.2750000000000012</v>
      </c>
      <c r="H63" s="73">
        <f t="shared" si="25"/>
        <v>1.1500000000000001</v>
      </c>
      <c r="I63" s="73">
        <f t="shared" si="25"/>
        <v>1.075</v>
      </c>
      <c r="J63" s="73">
        <f t="shared" si="25"/>
        <v>0</v>
      </c>
      <c r="K63" s="73">
        <f t="shared" si="25"/>
        <v>0</v>
      </c>
      <c r="L63" s="73">
        <f t="shared" si="25"/>
        <v>1.1075000000000002</v>
      </c>
      <c r="M63" s="73">
        <f t="shared" si="25"/>
        <v>1.0575000000000001</v>
      </c>
      <c r="N63" s="73">
        <f t="shared" si="25"/>
        <v>0</v>
      </c>
      <c r="O63" s="73">
        <f t="shared" si="25"/>
        <v>0</v>
      </c>
      <c r="Q63" s="99">
        <v>475.75</v>
      </c>
      <c r="R63" s="99">
        <v>468.74999999999989</v>
      </c>
      <c r="S63" s="99">
        <f t="shared" si="4"/>
        <v>18.925000000000001</v>
      </c>
      <c r="T63" s="99">
        <f t="shared" si="5"/>
        <v>18.774999999999999</v>
      </c>
      <c r="U63" s="99">
        <f t="shared" si="6"/>
        <v>971.29</v>
      </c>
      <c r="V63" s="99">
        <f t="shared" si="7"/>
        <v>974.89499999999998</v>
      </c>
      <c r="W63" s="99">
        <f t="shared" si="8"/>
        <v>71.873874999999998</v>
      </c>
      <c r="X63" s="99">
        <f t="shared" si="9"/>
        <v>72.060124999999999</v>
      </c>
      <c r="Y63" s="99">
        <f t="shared" si="10"/>
        <v>20.45</v>
      </c>
      <c r="Z63" s="99">
        <f t="shared" si="11"/>
        <v>20.375</v>
      </c>
      <c r="AA63" s="65"/>
      <c r="AB63" s="65"/>
      <c r="AC63" s="99">
        <f t="shared" si="12"/>
        <v>22.607500000000002</v>
      </c>
      <c r="AD63" s="99">
        <f t="shared" si="13"/>
        <v>22.557500000000001</v>
      </c>
      <c r="AE63" s="65"/>
      <c r="AF63" s="65"/>
      <c r="AH63" s="60"/>
      <c r="CD63" s="138">
        <v>2035</v>
      </c>
      <c r="CE63" s="89">
        <f t="shared" si="14"/>
        <v>18.925000000000001</v>
      </c>
      <c r="CF63" s="89">
        <f t="shared" si="15"/>
        <v>71.873874999999998</v>
      </c>
      <c r="CG63" s="138">
        <f t="shared" si="16"/>
        <v>475.75</v>
      </c>
      <c r="CH63" s="89">
        <f t="shared" si="17"/>
        <v>18.774999999999999</v>
      </c>
      <c r="CI63" s="89">
        <f t="shared" si="19"/>
        <v>72.060124999999999</v>
      </c>
      <c r="CJ63" s="138">
        <f t="shared" si="18"/>
        <v>468.74999999999989</v>
      </c>
    </row>
    <row r="64" spans="1:90" x14ac:dyDescent="0.25">
      <c r="A64" s="125">
        <v>2036</v>
      </c>
      <c r="B64" s="73">
        <f t="shared" si="25"/>
        <v>1.7099999999999997</v>
      </c>
      <c r="C64" s="73">
        <f t="shared" si="25"/>
        <v>1.5299999999999996</v>
      </c>
      <c r="D64" s="73">
        <f t="shared" si="25"/>
        <v>-5.9999999999999991</v>
      </c>
      <c r="E64" s="73">
        <f t="shared" si="25"/>
        <v>-5.5399999999999974</v>
      </c>
      <c r="F64" s="73">
        <f t="shared" si="25"/>
        <v>-3.7100000000000004</v>
      </c>
      <c r="G64" s="73">
        <f t="shared" si="25"/>
        <v>-3.3900000000000015</v>
      </c>
      <c r="H64" s="73">
        <f t="shared" si="25"/>
        <v>1.2000000000000002</v>
      </c>
      <c r="I64" s="73">
        <f t="shared" si="25"/>
        <v>1.1099999999999999</v>
      </c>
      <c r="J64" s="73">
        <f t="shared" si="25"/>
        <v>0</v>
      </c>
      <c r="K64" s="73">
        <f t="shared" si="25"/>
        <v>0</v>
      </c>
      <c r="L64" s="73">
        <f t="shared" si="25"/>
        <v>1.1550000000000002</v>
      </c>
      <c r="M64" s="73">
        <f t="shared" si="25"/>
        <v>1.0890000000000002</v>
      </c>
      <c r="N64" s="73">
        <f t="shared" si="25"/>
        <v>0</v>
      </c>
      <c r="O64" s="73">
        <f t="shared" si="25"/>
        <v>0</v>
      </c>
      <c r="Q64" s="99">
        <v>480.5</v>
      </c>
      <c r="R64" s="99">
        <v>472.39999999999986</v>
      </c>
      <c r="S64" s="99">
        <f t="shared" si="4"/>
        <v>19.010000000000002</v>
      </c>
      <c r="T64" s="99">
        <f t="shared" si="5"/>
        <v>18.830000000000002</v>
      </c>
      <c r="U64" s="99">
        <f t="shared" si="6"/>
        <v>968.2</v>
      </c>
      <c r="V64" s="99">
        <f t="shared" si="7"/>
        <v>972.93799999999999</v>
      </c>
      <c r="W64" s="99">
        <f t="shared" si="8"/>
        <v>71.736050000000006</v>
      </c>
      <c r="X64" s="99">
        <f t="shared" si="9"/>
        <v>71.974450000000004</v>
      </c>
      <c r="Y64" s="99">
        <f t="shared" si="10"/>
        <v>20.5</v>
      </c>
      <c r="Z64" s="99">
        <f t="shared" si="11"/>
        <v>20.41</v>
      </c>
      <c r="AA64" s="65"/>
      <c r="AB64" s="65"/>
      <c r="AC64" s="99">
        <f t="shared" si="12"/>
        <v>22.655000000000001</v>
      </c>
      <c r="AD64" s="99">
        <f t="shared" si="13"/>
        <v>22.588999999999999</v>
      </c>
      <c r="AE64" s="65"/>
      <c r="AF64" s="65"/>
      <c r="AH64" s="60"/>
      <c r="CD64" s="138">
        <v>2036</v>
      </c>
      <c r="CE64" s="89">
        <f t="shared" si="14"/>
        <v>19.010000000000002</v>
      </c>
      <c r="CF64" s="89">
        <f t="shared" si="15"/>
        <v>71.736050000000006</v>
      </c>
      <c r="CG64" s="138">
        <f t="shared" si="16"/>
        <v>480.5</v>
      </c>
      <c r="CH64" s="89">
        <f t="shared" si="17"/>
        <v>18.830000000000002</v>
      </c>
      <c r="CI64" s="89">
        <f t="shared" si="19"/>
        <v>71.974450000000004</v>
      </c>
      <c r="CJ64" s="138">
        <f t="shared" si="18"/>
        <v>472.39999999999986</v>
      </c>
    </row>
    <row r="65" spans="1:88" x14ac:dyDescent="0.25">
      <c r="A65" s="125">
        <v>2037</v>
      </c>
      <c r="B65" s="73">
        <f t="shared" si="25"/>
        <v>1.7949999999999997</v>
      </c>
      <c r="C65" s="73">
        <f t="shared" si="25"/>
        <v>1.5849999999999995</v>
      </c>
      <c r="D65" s="73">
        <f t="shared" si="25"/>
        <v>-6.2999999999999989</v>
      </c>
      <c r="E65" s="73">
        <f t="shared" si="25"/>
        <v>-5.7299999999999969</v>
      </c>
      <c r="F65" s="73">
        <f t="shared" si="25"/>
        <v>-3.8950000000000005</v>
      </c>
      <c r="G65" s="73">
        <f t="shared" si="25"/>
        <v>-3.5050000000000017</v>
      </c>
      <c r="H65" s="73">
        <f t="shared" si="25"/>
        <v>1.2500000000000002</v>
      </c>
      <c r="I65" s="73">
        <f t="shared" si="25"/>
        <v>1.1449999999999998</v>
      </c>
      <c r="J65" s="73">
        <f t="shared" si="25"/>
        <v>0</v>
      </c>
      <c r="K65" s="73">
        <f t="shared" si="25"/>
        <v>0</v>
      </c>
      <c r="L65" s="73">
        <f t="shared" si="25"/>
        <v>1.2025000000000003</v>
      </c>
      <c r="M65" s="73">
        <f t="shared" si="25"/>
        <v>1.1205000000000003</v>
      </c>
      <c r="N65" s="73">
        <f t="shared" si="25"/>
        <v>0</v>
      </c>
      <c r="O65" s="73">
        <f t="shared" si="25"/>
        <v>0</v>
      </c>
      <c r="Q65" s="99">
        <v>485.25</v>
      </c>
      <c r="R65" s="99">
        <v>476.04999999999984</v>
      </c>
      <c r="S65" s="99">
        <f t="shared" si="4"/>
        <v>19.094999999999999</v>
      </c>
      <c r="T65" s="99">
        <f t="shared" si="5"/>
        <v>18.885000000000002</v>
      </c>
      <c r="U65" s="99">
        <f t="shared" si="6"/>
        <v>965.11</v>
      </c>
      <c r="V65" s="99">
        <f t="shared" si="7"/>
        <v>970.98099999999999</v>
      </c>
      <c r="W65" s="99">
        <f t="shared" si="8"/>
        <v>71.598224999999999</v>
      </c>
      <c r="X65" s="99">
        <f t="shared" si="9"/>
        <v>71.888774999999995</v>
      </c>
      <c r="Y65" s="99">
        <f t="shared" si="10"/>
        <v>20.55</v>
      </c>
      <c r="Z65" s="99">
        <f t="shared" si="11"/>
        <v>20.445</v>
      </c>
      <c r="AA65" s="65"/>
      <c r="AB65" s="65"/>
      <c r="AC65" s="99">
        <f t="shared" si="12"/>
        <v>22.702500000000001</v>
      </c>
      <c r="AD65" s="99">
        <f t="shared" si="13"/>
        <v>22.6205</v>
      </c>
      <c r="AE65" s="65"/>
      <c r="AF65" s="65"/>
      <c r="AH65" s="60"/>
      <c r="CD65" s="138">
        <v>2037</v>
      </c>
      <c r="CE65" s="89">
        <f t="shared" si="14"/>
        <v>19.094999999999999</v>
      </c>
      <c r="CF65" s="89">
        <f t="shared" si="15"/>
        <v>71.598224999999999</v>
      </c>
      <c r="CG65" s="138">
        <f t="shared" si="16"/>
        <v>485.25</v>
      </c>
      <c r="CH65" s="89">
        <f t="shared" si="17"/>
        <v>18.885000000000002</v>
      </c>
      <c r="CI65" s="89">
        <f t="shared" si="19"/>
        <v>71.888774999999995</v>
      </c>
      <c r="CJ65" s="138">
        <f t="shared" si="18"/>
        <v>476.04999999999984</v>
      </c>
    </row>
    <row r="66" spans="1:88" x14ac:dyDescent="0.25">
      <c r="A66" s="125">
        <v>2038</v>
      </c>
      <c r="B66" s="73">
        <f t="shared" si="25"/>
        <v>1.8799999999999997</v>
      </c>
      <c r="C66" s="73">
        <f t="shared" si="25"/>
        <v>1.6399999999999995</v>
      </c>
      <c r="D66" s="73">
        <f t="shared" si="25"/>
        <v>-6.5999999999999988</v>
      </c>
      <c r="E66" s="73">
        <f t="shared" si="25"/>
        <v>-5.9199999999999964</v>
      </c>
      <c r="F66" s="73">
        <f t="shared" si="25"/>
        <v>-4.08</v>
      </c>
      <c r="G66" s="73">
        <f t="shared" si="25"/>
        <v>-3.6200000000000019</v>
      </c>
      <c r="H66" s="73">
        <f t="shared" si="25"/>
        <v>1.3000000000000003</v>
      </c>
      <c r="I66" s="73">
        <f t="shared" si="25"/>
        <v>1.1799999999999997</v>
      </c>
      <c r="J66" s="73">
        <f t="shared" si="25"/>
        <v>0</v>
      </c>
      <c r="K66" s="73">
        <f t="shared" si="25"/>
        <v>0</v>
      </c>
      <c r="L66" s="73">
        <f t="shared" si="25"/>
        <v>1.2500000000000004</v>
      </c>
      <c r="M66" s="73">
        <f t="shared" si="25"/>
        <v>1.1520000000000004</v>
      </c>
      <c r="N66" s="73">
        <f t="shared" si="25"/>
        <v>0</v>
      </c>
      <c r="O66" s="73">
        <f t="shared" si="25"/>
        <v>0</v>
      </c>
      <c r="Q66" s="99">
        <v>490</v>
      </c>
      <c r="R66" s="99">
        <v>479.69999999999982</v>
      </c>
      <c r="S66" s="99">
        <f t="shared" si="4"/>
        <v>19.18</v>
      </c>
      <c r="T66" s="99">
        <f t="shared" si="5"/>
        <v>18.940000000000001</v>
      </c>
      <c r="U66" s="99">
        <f t="shared" si="6"/>
        <v>962.02</v>
      </c>
      <c r="V66" s="99">
        <f t="shared" si="7"/>
        <v>969.024</v>
      </c>
      <c r="W66" s="99">
        <f t="shared" si="8"/>
        <v>71.460400000000007</v>
      </c>
      <c r="X66" s="99">
        <f t="shared" si="9"/>
        <v>71.803100000000001</v>
      </c>
      <c r="Y66" s="99">
        <f t="shared" si="10"/>
        <v>20.6</v>
      </c>
      <c r="Z66" s="99">
        <f t="shared" si="11"/>
        <v>20.48</v>
      </c>
      <c r="AA66" s="65"/>
      <c r="AB66" s="65"/>
      <c r="AC66" s="99">
        <f t="shared" si="12"/>
        <v>22.75</v>
      </c>
      <c r="AD66" s="99">
        <f t="shared" si="13"/>
        <v>22.652000000000001</v>
      </c>
      <c r="AE66" s="65"/>
      <c r="AF66" s="65"/>
      <c r="AH66" s="60"/>
      <c r="CD66" s="138">
        <v>2038</v>
      </c>
      <c r="CE66" s="89">
        <f t="shared" si="14"/>
        <v>19.18</v>
      </c>
      <c r="CF66" s="89">
        <f t="shared" si="15"/>
        <v>71.460400000000007</v>
      </c>
      <c r="CG66" s="138">
        <f t="shared" si="16"/>
        <v>490</v>
      </c>
      <c r="CH66" s="89">
        <f t="shared" si="17"/>
        <v>18.940000000000001</v>
      </c>
      <c r="CI66" s="89">
        <f t="shared" si="19"/>
        <v>71.803100000000001</v>
      </c>
      <c r="CJ66" s="138">
        <f t="shared" si="18"/>
        <v>479.69999999999982</v>
      </c>
    </row>
    <row r="67" spans="1:88" x14ac:dyDescent="0.25">
      <c r="A67" s="125">
        <v>2039</v>
      </c>
      <c r="B67" s="73">
        <f t="shared" si="25"/>
        <v>1.9649999999999996</v>
      </c>
      <c r="C67" s="73">
        <f t="shared" si="25"/>
        <v>1.6949999999999994</v>
      </c>
      <c r="D67" s="73">
        <f t="shared" si="25"/>
        <v>-6.8999999999999986</v>
      </c>
      <c r="E67" s="73">
        <f t="shared" si="25"/>
        <v>-6.1099999999999959</v>
      </c>
      <c r="F67" s="73">
        <f t="shared" si="25"/>
        <v>-4.2649999999999997</v>
      </c>
      <c r="G67" s="73">
        <f t="shared" si="25"/>
        <v>-3.7350000000000021</v>
      </c>
      <c r="H67" s="73">
        <f t="shared" si="25"/>
        <v>1.3500000000000003</v>
      </c>
      <c r="I67" s="73">
        <f t="shared" si="25"/>
        <v>1.2149999999999996</v>
      </c>
      <c r="J67" s="73">
        <f t="shared" si="25"/>
        <v>0</v>
      </c>
      <c r="K67" s="73">
        <f t="shared" si="25"/>
        <v>0</v>
      </c>
      <c r="L67" s="73">
        <f t="shared" si="25"/>
        <v>1.2975000000000005</v>
      </c>
      <c r="M67" s="73">
        <f t="shared" si="25"/>
        <v>1.1835000000000004</v>
      </c>
      <c r="N67" s="73">
        <f t="shared" si="25"/>
        <v>0</v>
      </c>
      <c r="O67" s="73">
        <f t="shared" si="25"/>
        <v>0</v>
      </c>
      <c r="Q67" s="99">
        <v>494.75</v>
      </c>
      <c r="R67" s="99">
        <v>483.3499999999998</v>
      </c>
      <c r="S67" s="99">
        <f t="shared" si="4"/>
        <v>19.265000000000001</v>
      </c>
      <c r="T67" s="99">
        <f t="shared" si="5"/>
        <v>18.995000000000001</v>
      </c>
      <c r="U67" s="99">
        <f t="shared" si="6"/>
        <v>958.93000000000006</v>
      </c>
      <c r="V67" s="99">
        <f t="shared" si="7"/>
        <v>967.06700000000001</v>
      </c>
      <c r="W67" s="99">
        <f t="shared" si="8"/>
        <v>71.322575000000001</v>
      </c>
      <c r="X67" s="99">
        <f t="shared" si="9"/>
        <v>71.717424999999992</v>
      </c>
      <c r="Y67" s="99">
        <f t="shared" si="10"/>
        <v>20.650000000000002</v>
      </c>
      <c r="Z67" s="99">
        <f t="shared" si="11"/>
        <v>20.515000000000001</v>
      </c>
      <c r="AA67" s="65"/>
      <c r="AB67" s="65"/>
      <c r="AC67" s="99">
        <f t="shared" si="12"/>
        <v>22.797499999999999</v>
      </c>
      <c r="AD67" s="99">
        <f t="shared" si="13"/>
        <v>22.683500000000002</v>
      </c>
      <c r="AE67" s="65"/>
      <c r="AF67" s="65"/>
      <c r="AH67" s="60"/>
      <c r="CD67" s="138">
        <v>2039</v>
      </c>
      <c r="CE67" s="89">
        <f t="shared" si="14"/>
        <v>19.265000000000001</v>
      </c>
      <c r="CF67" s="89">
        <f t="shared" si="15"/>
        <v>71.322575000000001</v>
      </c>
      <c r="CG67" s="138">
        <f t="shared" si="16"/>
        <v>494.75</v>
      </c>
      <c r="CH67" s="89">
        <f t="shared" si="17"/>
        <v>18.995000000000001</v>
      </c>
      <c r="CI67" s="89">
        <f t="shared" si="19"/>
        <v>71.717424999999992</v>
      </c>
      <c r="CJ67" s="138">
        <f t="shared" si="18"/>
        <v>483.3499999999998</v>
      </c>
    </row>
    <row r="68" spans="1:88" x14ac:dyDescent="0.25">
      <c r="A68" s="125">
        <v>2040</v>
      </c>
      <c r="B68" s="73">
        <f t="shared" si="25"/>
        <v>2.0499999999999998</v>
      </c>
      <c r="C68" s="73">
        <f t="shared" si="25"/>
        <v>1.7499999999999993</v>
      </c>
      <c r="D68" s="73">
        <f t="shared" si="25"/>
        <v>-7.1999999999999984</v>
      </c>
      <c r="E68" s="73">
        <f t="shared" si="25"/>
        <v>-6.2999999999999954</v>
      </c>
      <c r="F68" s="73">
        <f t="shared" si="25"/>
        <v>-4.4499999999999993</v>
      </c>
      <c r="G68" s="73">
        <f t="shared" si="25"/>
        <v>-3.8500000000000023</v>
      </c>
      <c r="H68" s="73">
        <f t="shared" si="25"/>
        <v>1.4000000000000004</v>
      </c>
      <c r="I68" s="73">
        <f t="shared" si="25"/>
        <v>1.2499999999999996</v>
      </c>
      <c r="J68" s="73">
        <f t="shared" si="25"/>
        <v>0</v>
      </c>
      <c r="K68" s="73">
        <f t="shared" si="25"/>
        <v>0</v>
      </c>
      <c r="L68" s="73">
        <f t="shared" si="25"/>
        <v>1.3450000000000006</v>
      </c>
      <c r="M68" s="73">
        <f t="shared" si="25"/>
        <v>1.2150000000000005</v>
      </c>
      <c r="N68" s="73">
        <f t="shared" si="25"/>
        <v>0</v>
      </c>
      <c r="O68" s="73">
        <f t="shared" si="25"/>
        <v>0</v>
      </c>
      <c r="Q68" s="99">
        <v>499.5</v>
      </c>
      <c r="R68" s="99">
        <v>487</v>
      </c>
      <c r="S68" s="99">
        <f t="shared" si="4"/>
        <v>19.350000000000001</v>
      </c>
      <c r="T68" s="99">
        <f t="shared" si="5"/>
        <v>19.05</v>
      </c>
      <c r="U68" s="99">
        <f t="shared" si="6"/>
        <v>955.84</v>
      </c>
      <c r="V68" s="99">
        <f t="shared" si="7"/>
        <v>965.11</v>
      </c>
      <c r="W68" s="99">
        <f t="shared" si="8"/>
        <v>71.184749999999994</v>
      </c>
      <c r="X68" s="99">
        <f t="shared" si="9"/>
        <v>71.631749999999997</v>
      </c>
      <c r="Y68" s="99">
        <f t="shared" si="10"/>
        <v>20.700000000000003</v>
      </c>
      <c r="Z68" s="99">
        <f t="shared" si="11"/>
        <v>20.55</v>
      </c>
      <c r="AA68" s="65"/>
      <c r="AB68" s="65"/>
      <c r="AC68" s="99">
        <f t="shared" si="12"/>
        <v>22.844999999999999</v>
      </c>
      <c r="AD68" s="99">
        <f t="shared" si="13"/>
        <v>22.715</v>
      </c>
      <c r="AE68" s="65"/>
      <c r="AF68" s="65"/>
      <c r="AH68" s="60"/>
      <c r="CD68" s="138">
        <v>2040</v>
      </c>
      <c r="CE68" s="89">
        <f t="shared" si="14"/>
        <v>19.350000000000001</v>
      </c>
      <c r="CF68" s="89">
        <f t="shared" si="15"/>
        <v>71.184749999999994</v>
      </c>
      <c r="CG68" s="138">
        <f t="shared" si="16"/>
        <v>499.5</v>
      </c>
      <c r="CH68" s="89">
        <f t="shared" si="17"/>
        <v>19.05</v>
      </c>
      <c r="CI68" s="89">
        <f t="shared" si="19"/>
        <v>71.631749999999997</v>
      </c>
      <c r="CJ68" s="138">
        <f t="shared" si="18"/>
        <v>487</v>
      </c>
    </row>
    <row r="69" spans="1:88" x14ac:dyDescent="0.25">
      <c r="A69" s="125">
        <v>2041</v>
      </c>
      <c r="B69" s="73">
        <f t="shared" si="25"/>
        <v>2.1349999999999998</v>
      </c>
      <c r="C69" s="73">
        <f t="shared" si="25"/>
        <v>1.8049999999999993</v>
      </c>
      <c r="D69" s="73">
        <f t="shared" si="25"/>
        <v>-7.4999999999999982</v>
      </c>
      <c r="E69" s="73">
        <f t="shared" si="25"/>
        <v>-6.4899999999999949</v>
      </c>
      <c r="F69" s="73">
        <f t="shared" si="25"/>
        <v>-4.6349999999999989</v>
      </c>
      <c r="G69" s="73">
        <f t="shared" si="25"/>
        <v>-3.9650000000000025</v>
      </c>
      <c r="H69" s="73">
        <f t="shared" si="25"/>
        <v>1.4500000000000004</v>
      </c>
      <c r="I69" s="73">
        <f t="shared" si="25"/>
        <v>1.2849999999999995</v>
      </c>
      <c r="J69" s="73">
        <f t="shared" si="25"/>
        <v>0</v>
      </c>
      <c r="K69" s="73">
        <f t="shared" si="25"/>
        <v>0</v>
      </c>
      <c r="L69" s="73">
        <f t="shared" si="25"/>
        <v>1.3925000000000007</v>
      </c>
      <c r="M69" s="73">
        <f t="shared" si="25"/>
        <v>1.2465000000000006</v>
      </c>
      <c r="N69" s="73">
        <f t="shared" si="25"/>
        <v>0</v>
      </c>
      <c r="O69" s="73">
        <f t="shared" si="25"/>
        <v>0</v>
      </c>
      <c r="Q69" s="99">
        <v>505.65</v>
      </c>
      <c r="R69" s="99">
        <v>491</v>
      </c>
      <c r="S69" s="99">
        <f t="shared" si="4"/>
        <v>19.435000000000002</v>
      </c>
      <c r="T69" s="99">
        <f t="shared" si="5"/>
        <v>19.105</v>
      </c>
      <c r="U69" s="99">
        <f t="shared" si="6"/>
        <v>952.75</v>
      </c>
      <c r="V69" s="99">
        <f t="shared" si="7"/>
        <v>963.15300000000002</v>
      </c>
      <c r="W69" s="99">
        <f t="shared" si="8"/>
        <v>71.046925000000002</v>
      </c>
      <c r="X69" s="99">
        <f t="shared" si="9"/>
        <v>71.546075000000002</v>
      </c>
      <c r="Y69" s="99">
        <f t="shared" si="10"/>
        <v>20.75</v>
      </c>
      <c r="Z69" s="99">
        <f t="shared" si="11"/>
        <v>20.585000000000001</v>
      </c>
      <c r="AA69" s="65"/>
      <c r="AB69" s="65"/>
      <c r="AC69" s="99">
        <f t="shared" si="12"/>
        <v>22.892500000000002</v>
      </c>
      <c r="AD69" s="99">
        <f t="shared" si="13"/>
        <v>22.746500000000001</v>
      </c>
      <c r="AE69" s="65"/>
      <c r="AF69" s="65"/>
      <c r="AH69" s="60"/>
      <c r="CD69" s="138">
        <v>2041</v>
      </c>
      <c r="CE69" s="89">
        <f t="shared" si="14"/>
        <v>19.435000000000002</v>
      </c>
      <c r="CF69" s="89">
        <f t="shared" si="15"/>
        <v>71.046925000000002</v>
      </c>
      <c r="CG69" s="138">
        <f t="shared" si="16"/>
        <v>505.65</v>
      </c>
      <c r="CH69" s="89">
        <f t="shared" si="17"/>
        <v>19.105</v>
      </c>
      <c r="CI69" s="89">
        <f t="shared" si="19"/>
        <v>71.546075000000002</v>
      </c>
      <c r="CJ69" s="138">
        <f t="shared" si="18"/>
        <v>491</v>
      </c>
    </row>
    <row r="70" spans="1:88" x14ac:dyDescent="0.25">
      <c r="A70" s="125">
        <v>2042</v>
      </c>
      <c r="B70" s="73">
        <f t="shared" si="25"/>
        <v>2.2199999999999998</v>
      </c>
      <c r="C70" s="73">
        <f t="shared" si="25"/>
        <v>1.8599999999999992</v>
      </c>
      <c r="D70" s="73">
        <f t="shared" si="25"/>
        <v>-7.799999999999998</v>
      </c>
      <c r="E70" s="73">
        <f t="shared" si="25"/>
        <v>-6.6799999999999944</v>
      </c>
      <c r="F70" s="73">
        <f t="shared" si="25"/>
        <v>-4.8199999999999985</v>
      </c>
      <c r="G70" s="73">
        <f t="shared" si="25"/>
        <v>-4.0800000000000027</v>
      </c>
      <c r="H70" s="73">
        <f t="shared" si="25"/>
        <v>1.5000000000000004</v>
      </c>
      <c r="I70" s="73">
        <f t="shared" si="25"/>
        <v>1.3199999999999994</v>
      </c>
      <c r="J70" s="73">
        <f t="shared" si="25"/>
        <v>0</v>
      </c>
      <c r="K70" s="73">
        <f t="shared" si="25"/>
        <v>0</v>
      </c>
      <c r="L70" s="73">
        <f t="shared" si="25"/>
        <v>1.4400000000000008</v>
      </c>
      <c r="M70" s="73">
        <f t="shared" si="25"/>
        <v>1.2780000000000007</v>
      </c>
      <c r="N70" s="73">
        <f t="shared" si="25"/>
        <v>0</v>
      </c>
      <c r="O70" s="73">
        <f t="shared" si="25"/>
        <v>0</v>
      </c>
      <c r="Q70" s="99">
        <v>511.79999999999995</v>
      </c>
      <c r="R70" s="99">
        <v>495</v>
      </c>
      <c r="S70" s="99">
        <f t="shared" si="4"/>
        <v>19.52</v>
      </c>
      <c r="T70" s="99">
        <f t="shared" si="5"/>
        <v>19.16</v>
      </c>
      <c r="U70" s="99">
        <f t="shared" si="6"/>
        <v>949.66000000000008</v>
      </c>
      <c r="V70" s="99">
        <f t="shared" si="7"/>
        <v>961.19600000000003</v>
      </c>
      <c r="W70" s="99">
        <f t="shared" si="8"/>
        <v>70.909099999999995</v>
      </c>
      <c r="X70" s="99">
        <f t="shared" si="9"/>
        <v>71.460399999999993</v>
      </c>
      <c r="Y70" s="99">
        <f t="shared" si="10"/>
        <v>20.8</v>
      </c>
      <c r="Z70" s="99">
        <f t="shared" si="11"/>
        <v>20.62</v>
      </c>
      <c r="AA70" s="65"/>
      <c r="AB70" s="65"/>
      <c r="AC70" s="99">
        <f t="shared" si="12"/>
        <v>22.94</v>
      </c>
      <c r="AD70" s="99">
        <f t="shared" si="13"/>
        <v>22.778000000000002</v>
      </c>
      <c r="AE70" s="65"/>
      <c r="AF70" s="65"/>
      <c r="AH70" s="60"/>
      <c r="CD70" s="138">
        <v>2042</v>
      </c>
      <c r="CE70" s="89">
        <f t="shared" si="14"/>
        <v>19.52</v>
      </c>
      <c r="CF70" s="89">
        <f t="shared" si="15"/>
        <v>70.909099999999995</v>
      </c>
      <c r="CG70" s="138">
        <f t="shared" si="16"/>
        <v>511.79999999999995</v>
      </c>
      <c r="CH70" s="89">
        <f t="shared" si="17"/>
        <v>19.16</v>
      </c>
      <c r="CI70" s="89">
        <f t="shared" si="19"/>
        <v>71.460399999999993</v>
      </c>
      <c r="CJ70" s="138">
        <f t="shared" si="18"/>
        <v>495</v>
      </c>
    </row>
    <row r="71" spans="1:88" x14ac:dyDescent="0.25">
      <c r="A71" s="125">
        <v>2043</v>
      </c>
      <c r="B71" s="73">
        <f t="shared" si="25"/>
        <v>2.3049999999999997</v>
      </c>
      <c r="C71" s="73">
        <f t="shared" si="25"/>
        <v>1.9149999999999991</v>
      </c>
      <c r="D71" s="73">
        <f t="shared" si="25"/>
        <v>-8.0999999999999979</v>
      </c>
      <c r="E71" s="73">
        <f t="shared" si="25"/>
        <v>-6.8699999999999939</v>
      </c>
      <c r="F71" s="73">
        <f t="shared" si="25"/>
        <v>-5.0049999999999981</v>
      </c>
      <c r="G71" s="73">
        <f t="shared" si="25"/>
        <v>-4.1950000000000029</v>
      </c>
      <c r="H71" s="73">
        <f t="shared" si="25"/>
        <v>1.5500000000000005</v>
      </c>
      <c r="I71" s="73">
        <f t="shared" si="25"/>
        <v>1.3549999999999993</v>
      </c>
      <c r="J71" s="73">
        <f t="shared" si="25"/>
        <v>0</v>
      </c>
      <c r="K71" s="73">
        <f t="shared" si="25"/>
        <v>0</v>
      </c>
      <c r="L71" s="73">
        <f t="shared" si="25"/>
        <v>1.4875000000000009</v>
      </c>
      <c r="M71" s="73">
        <f t="shared" si="25"/>
        <v>1.3095000000000008</v>
      </c>
      <c r="N71" s="73">
        <f t="shared" si="25"/>
        <v>0</v>
      </c>
      <c r="O71" s="73">
        <f t="shared" si="25"/>
        <v>0</v>
      </c>
      <c r="Q71" s="99">
        <v>517.94999999999993</v>
      </c>
      <c r="R71" s="99">
        <v>499</v>
      </c>
      <c r="S71" s="99">
        <f t="shared" si="4"/>
        <v>19.605</v>
      </c>
      <c r="T71" s="99">
        <f t="shared" si="5"/>
        <v>19.215</v>
      </c>
      <c r="U71" s="99">
        <f t="shared" si="6"/>
        <v>946.57</v>
      </c>
      <c r="V71" s="99">
        <f t="shared" si="7"/>
        <v>959.23900000000003</v>
      </c>
      <c r="W71" s="99">
        <f t="shared" si="8"/>
        <v>70.771275000000003</v>
      </c>
      <c r="X71" s="99">
        <f t="shared" si="9"/>
        <v>71.374724999999998</v>
      </c>
      <c r="Y71" s="99">
        <f t="shared" si="10"/>
        <v>20.85</v>
      </c>
      <c r="Z71" s="99">
        <f t="shared" si="11"/>
        <v>20.655000000000001</v>
      </c>
      <c r="AA71" s="65"/>
      <c r="AB71" s="65"/>
      <c r="AC71" s="99">
        <f t="shared" si="12"/>
        <v>22.987500000000001</v>
      </c>
      <c r="AD71" s="99">
        <f t="shared" si="13"/>
        <v>22.8095</v>
      </c>
      <c r="AE71" s="65"/>
      <c r="AF71" s="65"/>
      <c r="AH71" s="60"/>
      <c r="CD71" s="138">
        <v>2043</v>
      </c>
      <c r="CE71" s="89">
        <f t="shared" si="14"/>
        <v>19.605</v>
      </c>
      <c r="CF71" s="89">
        <f t="shared" si="15"/>
        <v>70.771275000000003</v>
      </c>
      <c r="CG71" s="138">
        <f t="shared" si="16"/>
        <v>517.94999999999993</v>
      </c>
      <c r="CH71" s="89">
        <f t="shared" si="17"/>
        <v>19.215</v>
      </c>
      <c r="CI71" s="89">
        <f t="shared" si="19"/>
        <v>71.374724999999998</v>
      </c>
      <c r="CJ71" s="138">
        <f t="shared" si="18"/>
        <v>499</v>
      </c>
    </row>
    <row r="72" spans="1:88" x14ac:dyDescent="0.25">
      <c r="A72" s="125">
        <v>2044</v>
      </c>
      <c r="B72" s="73">
        <f t="shared" si="25"/>
        <v>2.3899999999999997</v>
      </c>
      <c r="C72" s="73">
        <f t="shared" si="25"/>
        <v>1.9699999999999991</v>
      </c>
      <c r="D72" s="73">
        <f t="shared" si="25"/>
        <v>-8.3999999999999986</v>
      </c>
      <c r="E72" s="73">
        <f t="shared" si="25"/>
        <v>-7.0599999999999934</v>
      </c>
      <c r="F72" s="73">
        <f t="shared" si="25"/>
        <v>-5.1899999999999977</v>
      </c>
      <c r="G72" s="73">
        <f t="shared" si="25"/>
        <v>-4.3100000000000032</v>
      </c>
      <c r="H72" s="73">
        <f t="shared" si="25"/>
        <v>1.6000000000000005</v>
      </c>
      <c r="I72" s="73">
        <f t="shared" si="25"/>
        <v>1.3899999999999992</v>
      </c>
      <c r="J72" s="73">
        <f t="shared" si="25"/>
        <v>0</v>
      </c>
      <c r="K72" s="73">
        <f t="shared" si="25"/>
        <v>0</v>
      </c>
      <c r="L72" s="73">
        <f t="shared" si="25"/>
        <v>1.535000000000001</v>
      </c>
      <c r="M72" s="73">
        <f t="shared" si="25"/>
        <v>1.3410000000000009</v>
      </c>
      <c r="N72" s="73">
        <f t="shared" si="25"/>
        <v>0</v>
      </c>
      <c r="O72" s="73">
        <f t="shared" si="25"/>
        <v>0</v>
      </c>
      <c r="Q72" s="99">
        <v>524.09999999999991</v>
      </c>
      <c r="R72" s="99">
        <v>503</v>
      </c>
      <c r="S72" s="99">
        <f t="shared" si="4"/>
        <v>19.690000000000001</v>
      </c>
      <c r="T72" s="99">
        <f t="shared" si="5"/>
        <v>19.27</v>
      </c>
      <c r="U72" s="99">
        <f t="shared" si="6"/>
        <v>943.48</v>
      </c>
      <c r="V72" s="99">
        <f t="shared" si="7"/>
        <v>957.28200000000004</v>
      </c>
      <c r="W72" s="99">
        <f t="shared" si="8"/>
        <v>70.633449999999996</v>
      </c>
      <c r="X72" s="99">
        <f t="shared" si="9"/>
        <v>71.289050000000003</v>
      </c>
      <c r="Y72" s="99">
        <f t="shared" si="10"/>
        <v>20.900000000000002</v>
      </c>
      <c r="Z72" s="99">
        <f t="shared" si="11"/>
        <v>20.69</v>
      </c>
      <c r="AA72" s="65"/>
      <c r="AB72" s="65"/>
      <c r="AC72" s="99">
        <f t="shared" si="12"/>
        <v>23.035</v>
      </c>
      <c r="AD72" s="99">
        <f t="shared" si="13"/>
        <v>22.841000000000001</v>
      </c>
      <c r="AE72" s="65"/>
      <c r="AF72" s="65"/>
      <c r="AH72" s="60"/>
      <c r="CD72" s="138">
        <v>2044</v>
      </c>
      <c r="CE72" s="89">
        <f t="shared" si="14"/>
        <v>19.690000000000001</v>
      </c>
      <c r="CF72" s="89">
        <f t="shared" si="15"/>
        <v>70.633449999999996</v>
      </c>
      <c r="CG72" s="138">
        <f t="shared" si="16"/>
        <v>524.09999999999991</v>
      </c>
      <c r="CH72" s="89">
        <f t="shared" si="17"/>
        <v>19.27</v>
      </c>
      <c r="CI72" s="89">
        <f t="shared" si="19"/>
        <v>71.289050000000003</v>
      </c>
      <c r="CJ72" s="138">
        <f t="shared" si="18"/>
        <v>503</v>
      </c>
    </row>
    <row r="73" spans="1:88" x14ac:dyDescent="0.25">
      <c r="A73" s="125">
        <v>2045</v>
      </c>
      <c r="B73" s="73">
        <f t="shared" si="25"/>
        <v>2.4749999999999996</v>
      </c>
      <c r="C73" s="73">
        <f t="shared" si="25"/>
        <v>2.024999999999999</v>
      </c>
      <c r="D73" s="73">
        <f t="shared" si="25"/>
        <v>-8.6999999999999993</v>
      </c>
      <c r="E73" s="73">
        <f t="shared" si="25"/>
        <v>-7.2499999999999929</v>
      </c>
      <c r="F73" s="73">
        <f t="shared" si="25"/>
        <v>-5.3749999999999973</v>
      </c>
      <c r="G73" s="73">
        <f t="shared" si="25"/>
        <v>-4.4250000000000034</v>
      </c>
      <c r="H73" s="73">
        <f t="shared" si="25"/>
        <v>1.6500000000000006</v>
      </c>
      <c r="I73" s="73">
        <f t="shared" si="25"/>
        <v>1.4249999999999992</v>
      </c>
      <c r="J73" s="73">
        <f t="shared" si="25"/>
        <v>0</v>
      </c>
      <c r="K73" s="73">
        <f t="shared" si="25"/>
        <v>0</v>
      </c>
      <c r="L73" s="73">
        <f t="shared" si="25"/>
        <v>1.5825000000000011</v>
      </c>
      <c r="M73" s="73">
        <f t="shared" si="25"/>
        <v>1.3725000000000009</v>
      </c>
      <c r="N73" s="73">
        <f t="shared" si="25"/>
        <v>0</v>
      </c>
      <c r="O73" s="73">
        <f t="shared" si="25"/>
        <v>0</v>
      </c>
      <c r="Q73" s="99">
        <v>530.24999999999989</v>
      </c>
      <c r="R73" s="99">
        <v>507</v>
      </c>
      <c r="S73" s="99">
        <f t="shared" si="4"/>
        <v>19.774999999999999</v>
      </c>
      <c r="T73" s="99">
        <f t="shared" si="5"/>
        <v>19.324999999999999</v>
      </c>
      <c r="U73" s="99">
        <f t="shared" si="6"/>
        <v>940.39</v>
      </c>
      <c r="V73" s="99">
        <f t="shared" si="7"/>
        <v>955.32500000000005</v>
      </c>
      <c r="W73" s="99">
        <f t="shared" si="8"/>
        <v>70.495625000000004</v>
      </c>
      <c r="X73" s="99">
        <f t="shared" si="9"/>
        <v>71.203374999999994</v>
      </c>
      <c r="Y73" s="99">
        <f t="shared" si="10"/>
        <v>20.950000000000003</v>
      </c>
      <c r="Z73" s="99">
        <f t="shared" si="11"/>
        <v>20.725000000000001</v>
      </c>
      <c r="AA73" s="65"/>
      <c r="AB73" s="65"/>
      <c r="AC73" s="99">
        <f t="shared" si="12"/>
        <v>23.0825</v>
      </c>
      <c r="AD73" s="99">
        <f t="shared" si="13"/>
        <v>22.872500000000002</v>
      </c>
      <c r="AE73" s="65"/>
      <c r="AF73" s="65"/>
      <c r="AH73" s="60"/>
      <c r="CD73" s="138">
        <v>2045</v>
      </c>
      <c r="CE73" s="89">
        <f t="shared" si="14"/>
        <v>19.774999999999999</v>
      </c>
      <c r="CF73" s="89">
        <f t="shared" si="15"/>
        <v>70.495625000000004</v>
      </c>
      <c r="CG73" s="138">
        <f t="shared" si="16"/>
        <v>530.24999999999989</v>
      </c>
      <c r="CH73" s="89">
        <f t="shared" si="17"/>
        <v>19.324999999999999</v>
      </c>
      <c r="CI73" s="89">
        <f t="shared" si="19"/>
        <v>71.203374999999994</v>
      </c>
      <c r="CJ73" s="138">
        <f t="shared" si="18"/>
        <v>507</v>
      </c>
    </row>
    <row r="74" spans="1:88" x14ac:dyDescent="0.25">
      <c r="A74" s="125">
        <v>2046</v>
      </c>
      <c r="B74" s="73">
        <f t="shared" si="25"/>
        <v>2.5599999999999996</v>
      </c>
      <c r="C74" s="73">
        <f t="shared" si="25"/>
        <v>2.0799999999999992</v>
      </c>
      <c r="D74" s="73">
        <f t="shared" si="25"/>
        <v>-9</v>
      </c>
      <c r="E74" s="73">
        <f t="shared" si="25"/>
        <v>-7.4399999999999924</v>
      </c>
      <c r="F74" s="73">
        <f t="shared" si="25"/>
        <v>-5.5599999999999969</v>
      </c>
      <c r="G74" s="73">
        <f t="shared" si="25"/>
        <v>-4.5400000000000036</v>
      </c>
      <c r="H74" s="73">
        <f t="shared" si="25"/>
        <v>1.7000000000000006</v>
      </c>
      <c r="I74" s="73">
        <f t="shared" si="25"/>
        <v>1.4599999999999991</v>
      </c>
      <c r="J74" s="73">
        <f t="shared" si="25"/>
        <v>0</v>
      </c>
      <c r="K74" s="73">
        <f t="shared" si="25"/>
        <v>0</v>
      </c>
      <c r="L74" s="73">
        <f t="shared" si="25"/>
        <v>1.6300000000000012</v>
      </c>
      <c r="M74" s="73">
        <f t="shared" si="25"/>
        <v>1.404000000000001</v>
      </c>
      <c r="N74" s="73">
        <f t="shared" si="25"/>
        <v>0</v>
      </c>
      <c r="O74" s="73">
        <f t="shared" si="25"/>
        <v>0</v>
      </c>
      <c r="Q74" s="99">
        <v>536.39999999999986</v>
      </c>
      <c r="R74" s="99">
        <v>511</v>
      </c>
      <c r="S74" s="99">
        <f t="shared" si="4"/>
        <v>19.86</v>
      </c>
      <c r="T74" s="99">
        <f t="shared" si="5"/>
        <v>19.38</v>
      </c>
      <c r="U74" s="99">
        <f t="shared" si="6"/>
        <v>937.3</v>
      </c>
      <c r="V74" s="99">
        <f t="shared" si="7"/>
        <v>953.36800000000005</v>
      </c>
      <c r="W74" s="99">
        <f t="shared" si="8"/>
        <v>70.357799999999997</v>
      </c>
      <c r="X74" s="99">
        <f t="shared" si="9"/>
        <v>71.117699999999999</v>
      </c>
      <c r="Y74" s="99">
        <f t="shared" si="10"/>
        <v>21</v>
      </c>
      <c r="Z74" s="99">
        <f t="shared" si="11"/>
        <v>20.759999999999998</v>
      </c>
      <c r="AA74" s="65"/>
      <c r="AB74" s="65"/>
      <c r="AC74" s="99">
        <f t="shared" si="12"/>
        <v>23.130000000000003</v>
      </c>
      <c r="AD74" s="99">
        <f t="shared" si="13"/>
        <v>22.904</v>
      </c>
      <c r="AE74" s="65"/>
      <c r="AF74" s="65"/>
      <c r="AH74" s="60"/>
      <c r="CD74" s="138">
        <v>2046</v>
      </c>
      <c r="CE74" s="89">
        <f t="shared" si="14"/>
        <v>19.86</v>
      </c>
      <c r="CF74" s="89">
        <f t="shared" si="15"/>
        <v>70.357799999999997</v>
      </c>
      <c r="CG74" s="138">
        <f t="shared" si="16"/>
        <v>536.39999999999986</v>
      </c>
      <c r="CH74" s="89">
        <f t="shared" si="17"/>
        <v>19.38</v>
      </c>
      <c r="CI74" s="89">
        <f t="shared" si="19"/>
        <v>71.117699999999999</v>
      </c>
      <c r="CJ74" s="138">
        <f t="shared" si="18"/>
        <v>511</v>
      </c>
    </row>
    <row r="75" spans="1:88" x14ac:dyDescent="0.25">
      <c r="A75" s="125">
        <v>2047</v>
      </c>
      <c r="B75" s="73">
        <f t="shared" ref="B75:O77" si="26">(B$8-B$7)/COUNT($A$58:$A$77)+B74</f>
        <v>2.6449999999999996</v>
      </c>
      <c r="C75" s="73">
        <f t="shared" si="26"/>
        <v>2.1349999999999993</v>
      </c>
      <c r="D75" s="73">
        <f t="shared" si="26"/>
        <v>-9.3000000000000007</v>
      </c>
      <c r="E75" s="73">
        <f t="shared" si="26"/>
        <v>-7.6299999999999919</v>
      </c>
      <c r="F75" s="73">
        <f t="shared" si="26"/>
        <v>-5.7449999999999966</v>
      </c>
      <c r="G75" s="73">
        <f t="shared" si="26"/>
        <v>-4.6550000000000038</v>
      </c>
      <c r="H75" s="73">
        <f t="shared" si="26"/>
        <v>1.7500000000000007</v>
      </c>
      <c r="I75" s="73">
        <f t="shared" si="26"/>
        <v>1.494999999999999</v>
      </c>
      <c r="J75" s="73">
        <f t="shared" si="26"/>
        <v>0</v>
      </c>
      <c r="K75" s="73">
        <f t="shared" si="26"/>
        <v>0</v>
      </c>
      <c r="L75" s="73">
        <f t="shared" si="26"/>
        <v>1.6775000000000013</v>
      </c>
      <c r="M75" s="73">
        <f t="shared" si="26"/>
        <v>1.4355000000000011</v>
      </c>
      <c r="N75" s="73">
        <f t="shared" si="26"/>
        <v>0</v>
      </c>
      <c r="O75" s="73">
        <f t="shared" si="26"/>
        <v>0</v>
      </c>
      <c r="Q75" s="99">
        <v>542.54999999999984</v>
      </c>
      <c r="R75" s="99">
        <v>515</v>
      </c>
      <c r="S75" s="99">
        <f t="shared" si="4"/>
        <v>19.945</v>
      </c>
      <c r="T75" s="99">
        <f t="shared" si="5"/>
        <v>19.434999999999999</v>
      </c>
      <c r="U75" s="99">
        <f t="shared" si="6"/>
        <v>934.21</v>
      </c>
      <c r="V75" s="99">
        <f t="shared" si="7"/>
        <v>951.41100000000006</v>
      </c>
      <c r="W75" s="99">
        <f t="shared" si="8"/>
        <v>70.219975000000005</v>
      </c>
      <c r="X75" s="99">
        <f t="shared" si="9"/>
        <v>71.03202499999999</v>
      </c>
      <c r="Y75" s="99">
        <f t="shared" si="10"/>
        <v>21.05</v>
      </c>
      <c r="Z75" s="99">
        <f t="shared" si="11"/>
        <v>20.794999999999998</v>
      </c>
      <c r="AA75" s="65"/>
      <c r="AB75" s="65"/>
      <c r="AC75" s="99">
        <f t="shared" si="12"/>
        <v>23.177500000000002</v>
      </c>
      <c r="AD75" s="99">
        <f t="shared" si="13"/>
        <v>22.935500000000001</v>
      </c>
      <c r="AE75" s="65"/>
      <c r="AF75" s="65"/>
      <c r="AH75" s="60"/>
      <c r="CD75" s="138">
        <v>2047</v>
      </c>
      <c r="CE75" s="89">
        <f t="shared" si="14"/>
        <v>19.945</v>
      </c>
      <c r="CF75" s="89">
        <f t="shared" si="15"/>
        <v>70.219975000000005</v>
      </c>
      <c r="CG75" s="138">
        <f t="shared" si="16"/>
        <v>542.54999999999984</v>
      </c>
      <c r="CH75" s="89">
        <f t="shared" si="17"/>
        <v>19.434999999999999</v>
      </c>
      <c r="CI75" s="89">
        <f t="shared" si="19"/>
        <v>71.03202499999999</v>
      </c>
      <c r="CJ75" s="138">
        <f t="shared" si="18"/>
        <v>515</v>
      </c>
    </row>
    <row r="76" spans="1:88" x14ac:dyDescent="0.25">
      <c r="A76" s="125">
        <v>2048</v>
      </c>
      <c r="B76" s="73">
        <f t="shared" si="26"/>
        <v>2.7299999999999995</v>
      </c>
      <c r="C76" s="73">
        <f t="shared" si="26"/>
        <v>2.1899999999999995</v>
      </c>
      <c r="D76" s="73">
        <f t="shared" si="26"/>
        <v>-9.6000000000000014</v>
      </c>
      <c r="E76" s="73">
        <f t="shared" si="26"/>
        <v>-7.8199999999999914</v>
      </c>
      <c r="F76" s="73">
        <f t="shared" si="26"/>
        <v>-5.9299999999999962</v>
      </c>
      <c r="G76" s="73">
        <f t="shared" si="26"/>
        <v>-4.770000000000004</v>
      </c>
      <c r="H76" s="73">
        <f t="shared" si="26"/>
        <v>1.8000000000000007</v>
      </c>
      <c r="I76" s="73">
        <f t="shared" si="26"/>
        <v>1.5299999999999989</v>
      </c>
      <c r="J76" s="73">
        <f t="shared" si="26"/>
        <v>0</v>
      </c>
      <c r="K76" s="73">
        <f t="shared" si="26"/>
        <v>0</v>
      </c>
      <c r="L76" s="73">
        <f t="shared" si="26"/>
        <v>1.7250000000000014</v>
      </c>
      <c r="M76" s="73">
        <f t="shared" si="26"/>
        <v>1.4670000000000012</v>
      </c>
      <c r="N76" s="73">
        <f t="shared" si="26"/>
        <v>0</v>
      </c>
      <c r="O76" s="73">
        <f t="shared" si="26"/>
        <v>0</v>
      </c>
      <c r="Q76" s="99">
        <v>548.69999999999982</v>
      </c>
      <c r="R76" s="99">
        <v>519</v>
      </c>
      <c r="S76" s="99">
        <f t="shared" si="4"/>
        <v>20.03</v>
      </c>
      <c r="T76" s="99">
        <f t="shared" si="5"/>
        <v>19.490000000000002</v>
      </c>
      <c r="U76" s="99">
        <f t="shared" si="6"/>
        <v>931.12</v>
      </c>
      <c r="V76" s="99">
        <f t="shared" si="7"/>
        <v>949.45400000000006</v>
      </c>
      <c r="W76" s="99">
        <f t="shared" si="8"/>
        <v>70.082149999999999</v>
      </c>
      <c r="X76" s="99">
        <f t="shared" si="9"/>
        <v>70.946349999999995</v>
      </c>
      <c r="Y76" s="99">
        <f t="shared" si="10"/>
        <v>21.1</v>
      </c>
      <c r="Z76" s="99">
        <f t="shared" si="11"/>
        <v>20.83</v>
      </c>
      <c r="AA76" s="65"/>
      <c r="AB76" s="65"/>
      <c r="AC76" s="99">
        <f t="shared" si="12"/>
        <v>23.225000000000001</v>
      </c>
      <c r="AD76" s="99">
        <f t="shared" si="13"/>
        <v>22.967000000000002</v>
      </c>
      <c r="AE76" s="65"/>
      <c r="AF76" s="65"/>
      <c r="AH76" s="60"/>
      <c r="CD76" s="138">
        <v>2048</v>
      </c>
      <c r="CE76" s="89">
        <f t="shared" si="14"/>
        <v>20.03</v>
      </c>
      <c r="CF76" s="89">
        <f t="shared" si="15"/>
        <v>70.082149999999999</v>
      </c>
      <c r="CG76" s="138">
        <f t="shared" si="16"/>
        <v>548.69999999999982</v>
      </c>
      <c r="CH76" s="89">
        <f t="shared" si="17"/>
        <v>19.490000000000002</v>
      </c>
      <c r="CI76" s="89">
        <f t="shared" si="19"/>
        <v>70.946349999999995</v>
      </c>
      <c r="CJ76" s="138">
        <f t="shared" si="18"/>
        <v>519</v>
      </c>
    </row>
    <row r="77" spans="1:88" x14ac:dyDescent="0.25">
      <c r="A77" s="125">
        <v>2049</v>
      </c>
      <c r="B77" s="73">
        <f t="shared" si="26"/>
        <v>2.8149999999999995</v>
      </c>
      <c r="C77" s="73">
        <f t="shared" si="26"/>
        <v>2.2449999999999997</v>
      </c>
      <c r="D77" s="73">
        <f t="shared" si="26"/>
        <v>-9.9000000000000021</v>
      </c>
      <c r="E77" s="73">
        <f t="shared" si="26"/>
        <v>-8.0099999999999909</v>
      </c>
      <c r="F77" s="73">
        <f t="shared" si="26"/>
        <v>-6.1149999999999958</v>
      </c>
      <c r="G77" s="73">
        <f t="shared" si="26"/>
        <v>-4.8850000000000042</v>
      </c>
      <c r="H77" s="73">
        <f t="shared" si="26"/>
        <v>1.8500000000000008</v>
      </c>
      <c r="I77" s="73">
        <f t="shared" si="26"/>
        <v>1.5649999999999988</v>
      </c>
      <c r="J77" s="73">
        <f t="shared" si="26"/>
        <v>0</v>
      </c>
      <c r="K77" s="73">
        <f t="shared" si="26"/>
        <v>0</v>
      </c>
      <c r="L77" s="73">
        <f t="shared" si="26"/>
        <v>1.7725000000000015</v>
      </c>
      <c r="M77" s="73">
        <f t="shared" si="26"/>
        <v>1.4985000000000013</v>
      </c>
      <c r="N77" s="73">
        <f t="shared" si="26"/>
        <v>0</v>
      </c>
      <c r="O77" s="73">
        <f t="shared" si="26"/>
        <v>0</v>
      </c>
      <c r="Q77" s="99">
        <v>554.8499999999998</v>
      </c>
      <c r="R77" s="99">
        <v>523</v>
      </c>
      <c r="S77" s="99">
        <f t="shared" si="4"/>
        <v>20.115000000000002</v>
      </c>
      <c r="T77" s="99">
        <f t="shared" si="5"/>
        <v>19.545000000000002</v>
      </c>
      <c r="U77" s="99">
        <f t="shared" si="6"/>
        <v>928.03</v>
      </c>
      <c r="V77" s="99">
        <f t="shared" si="7"/>
        <v>947.49700000000007</v>
      </c>
      <c r="W77" s="99">
        <f t="shared" si="8"/>
        <v>69.944325000000006</v>
      </c>
      <c r="X77" s="99">
        <f t="shared" si="9"/>
        <v>70.860675000000001</v>
      </c>
      <c r="Y77" s="99">
        <f t="shared" si="10"/>
        <v>21.150000000000002</v>
      </c>
      <c r="Z77" s="99">
        <f t="shared" si="11"/>
        <v>20.864999999999998</v>
      </c>
      <c r="AA77" s="65"/>
      <c r="AB77" s="65"/>
      <c r="AC77" s="99">
        <f t="shared" si="12"/>
        <v>23.272500000000001</v>
      </c>
      <c r="AD77" s="99">
        <f t="shared" si="13"/>
        <v>22.9985</v>
      </c>
      <c r="AE77" s="65"/>
      <c r="AF77" s="65"/>
      <c r="AH77" s="60"/>
      <c r="CD77" s="138">
        <v>2049</v>
      </c>
      <c r="CE77" s="89">
        <f t="shared" si="14"/>
        <v>20.115000000000002</v>
      </c>
      <c r="CF77" s="89">
        <f t="shared" si="15"/>
        <v>69.944325000000006</v>
      </c>
      <c r="CG77" s="138">
        <f t="shared" si="16"/>
        <v>554.8499999999998</v>
      </c>
      <c r="CH77" s="89">
        <f t="shared" si="17"/>
        <v>19.545000000000002</v>
      </c>
      <c r="CI77" s="89">
        <f t="shared" si="19"/>
        <v>70.860675000000001</v>
      </c>
      <c r="CJ77" s="138">
        <f t="shared" si="18"/>
        <v>523</v>
      </c>
    </row>
    <row r="78" spans="1:88" x14ac:dyDescent="0.25">
      <c r="A78" s="125">
        <v>2050</v>
      </c>
      <c r="B78" s="73">
        <f t="shared" ref="B78:O78" si="27">B$8</f>
        <v>2.9</v>
      </c>
      <c r="C78" s="73">
        <f t="shared" si="27"/>
        <v>2.2999999999999998</v>
      </c>
      <c r="D78" s="73">
        <f t="shared" si="27"/>
        <v>-10.199999999999999</v>
      </c>
      <c r="E78" s="73">
        <f t="shared" si="27"/>
        <v>-8.1999999999999993</v>
      </c>
      <c r="F78" s="73">
        <f t="shared" si="27"/>
        <v>-6.3</v>
      </c>
      <c r="G78" s="73">
        <f t="shared" si="27"/>
        <v>-5</v>
      </c>
      <c r="H78" s="73">
        <f t="shared" si="27"/>
        <v>1.9</v>
      </c>
      <c r="I78" s="73">
        <f t="shared" si="27"/>
        <v>1.6</v>
      </c>
      <c r="J78" s="73">
        <f t="shared" si="27"/>
        <v>0</v>
      </c>
      <c r="K78" s="73">
        <f t="shared" si="27"/>
        <v>0</v>
      </c>
      <c r="L78" s="73">
        <f t="shared" si="27"/>
        <v>1.82</v>
      </c>
      <c r="M78" s="73">
        <f t="shared" si="27"/>
        <v>1.53</v>
      </c>
      <c r="N78" s="73">
        <f t="shared" si="27"/>
        <v>0</v>
      </c>
      <c r="O78" s="73">
        <f t="shared" si="27"/>
        <v>0</v>
      </c>
      <c r="Q78" s="99">
        <v>561</v>
      </c>
      <c r="R78" s="99">
        <v>527</v>
      </c>
      <c r="S78" s="99">
        <f t="shared" si="4"/>
        <v>20.2</v>
      </c>
      <c r="T78" s="99">
        <f t="shared" si="5"/>
        <v>19.600000000000001</v>
      </c>
      <c r="U78" s="99">
        <f t="shared" si="6"/>
        <v>924.94</v>
      </c>
      <c r="V78" s="99">
        <f t="shared" si="7"/>
        <v>945.54</v>
      </c>
      <c r="W78" s="99">
        <f t="shared" si="8"/>
        <v>69.8065</v>
      </c>
      <c r="X78" s="99">
        <f t="shared" si="9"/>
        <v>70.775000000000006</v>
      </c>
      <c r="Y78" s="99">
        <f t="shared" si="10"/>
        <v>21.2</v>
      </c>
      <c r="Z78" s="99">
        <f t="shared" si="11"/>
        <v>20.900000000000002</v>
      </c>
      <c r="AA78" s="65"/>
      <c r="AB78" s="65"/>
      <c r="AC78" s="99">
        <f t="shared" si="12"/>
        <v>23.32</v>
      </c>
      <c r="AD78" s="99">
        <f t="shared" si="13"/>
        <v>23.03</v>
      </c>
      <c r="AE78" s="65"/>
      <c r="AF78" s="65"/>
      <c r="AH78" s="60"/>
      <c r="CD78" s="138">
        <v>2050</v>
      </c>
      <c r="CE78" s="89">
        <f t="shared" si="14"/>
        <v>20.2</v>
      </c>
      <c r="CF78" s="89">
        <f t="shared" si="15"/>
        <v>69.8065</v>
      </c>
      <c r="CG78" s="138">
        <f t="shared" si="16"/>
        <v>561</v>
      </c>
      <c r="CH78" s="89">
        <f t="shared" si="17"/>
        <v>19.600000000000001</v>
      </c>
      <c r="CI78" s="89">
        <f t="shared" si="19"/>
        <v>70.775000000000006</v>
      </c>
      <c r="CJ78" s="138">
        <f t="shared" si="18"/>
        <v>527</v>
      </c>
    </row>
    <row r="79" spans="1:88" x14ac:dyDescent="0.25">
      <c r="A79" s="125">
        <v>2051</v>
      </c>
      <c r="B79" s="73">
        <f t="shared" ref="B79:O94" si="28">(B$9-B$8)/COUNT($A$78:$A$97)+B78</f>
        <v>2.9550000000000001</v>
      </c>
      <c r="C79" s="73">
        <f t="shared" si="28"/>
        <v>2.3299999999999996</v>
      </c>
      <c r="D79" s="73">
        <f t="shared" si="28"/>
        <v>-10.395</v>
      </c>
      <c r="E79" s="73">
        <f t="shared" si="28"/>
        <v>-8.3099999999999987</v>
      </c>
      <c r="F79" s="73">
        <f t="shared" si="28"/>
        <v>-6.42</v>
      </c>
      <c r="G79" s="73">
        <f t="shared" si="28"/>
        <v>-5.07</v>
      </c>
      <c r="H79" s="73">
        <f t="shared" si="28"/>
        <v>1.9549999999999998</v>
      </c>
      <c r="I79" s="73">
        <f t="shared" si="28"/>
        <v>1.6300000000000001</v>
      </c>
      <c r="J79" s="73">
        <f t="shared" si="28"/>
        <v>0</v>
      </c>
      <c r="K79" s="73">
        <f t="shared" si="28"/>
        <v>0</v>
      </c>
      <c r="L79" s="73">
        <f t="shared" si="28"/>
        <v>1.8755000000000002</v>
      </c>
      <c r="M79" s="73">
        <f t="shared" si="28"/>
        <v>1.5609999999999999</v>
      </c>
      <c r="N79" s="73">
        <f t="shared" si="28"/>
        <v>0</v>
      </c>
      <c r="O79" s="73">
        <f t="shared" si="28"/>
        <v>0</v>
      </c>
      <c r="Q79" s="99">
        <v>568.04999999999995</v>
      </c>
      <c r="R79" s="99">
        <v>531.04999999999995</v>
      </c>
      <c r="S79" s="99">
        <f t="shared" si="4"/>
        <v>20.255000000000003</v>
      </c>
      <c r="T79" s="99">
        <f t="shared" si="5"/>
        <v>19.63</v>
      </c>
      <c r="U79" s="99">
        <f t="shared" si="6"/>
        <v>922.93150000000003</v>
      </c>
      <c r="V79" s="99">
        <f t="shared" si="7"/>
        <v>944.40700000000004</v>
      </c>
      <c r="W79" s="99">
        <f t="shared" si="8"/>
        <v>69.717100000000002</v>
      </c>
      <c r="X79" s="99">
        <f t="shared" si="9"/>
        <v>70.722849999999994</v>
      </c>
      <c r="Y79" s="99">
        <f t="shared" si="10"/>
        <v>21.254999999999999</v>
      </c>
      <c r="Z79" s="99">
        <f t="shared" si="11"/>
        <v>20.93</v>
      </c>
      <c r="AA79" s="65"/>
      <c r="AB79" s="65"/>
      <c r="AC79" s="99">
        <f t="shared" si="12"/>
        <v>23.375499999999999</v>
      </c>
      <c r="AD79" s="99">
        <f t="shared" si="13"/>
        <v>23.061</v>
      </c>
      <c r="AE79" s="65"/>
      <c r="AF79" s="65"/>
      <c r="AH79" s="60"/>
      <c r="CD79" s="138">
        <v>2051</v>
      </c>
      <c r="CE79" s="89">
        <f t="shared" si="14"/>
        <v>20.255000000000003</v>
      </c>
      <c r="CF79" s="89">
        <f t="shared" si="15"/>
        <v>69.717100000000002</v>
      </c>
      <c r="CG79" s="138">
        <f t="shared" si="16"/>
        <v>568.04999999999995</v>
      </c>
      <c r="CH79" s="89">
        <f t="shared" si="17"/>
        <v>19.63</v>
      </c>
      <c r="CI79" s="89">
        <f t="shared" si="19"/>
        <v>70.722849999999994</v>
      </c>
      <c r="CJ79" s="138">
        <f t="shared" si="18"/>
        <v>531.04999999999995</v>
      </c>
    </row>
    <row r="80" spans="1:88" x14ac:dyDescent="0.25">
      <c r="A80" s="125">
        <v>2052</v>
      </c>
      <c r="B80" s="73">
        <f t="shared" si="28"/>
        <v>3.0100000000000002</v>
      </c>
      <c r="C80" s="73">
        <f t="shared" si="28"/>
        <v>2.3599999999999994</v>
      </c>
      <c r="D80" s="73">
        <f t="shared" si="28"/>
        <v>-10.59</v>
      </c>
      <c r="E80" s="73">
        <f t="shared" si="28"/>
        <v>-8.4199999999999982</v>
      </c>
      <c r="F80" s="73">
        <f t="shared" si="28"/>
        <v>-6.54</v>
      </c>
      <c r="G80" s="73">
        <f t="shared" si="28"/>
        <v>-5.1400000000000006</v>
      </c>
      <c r="H80" s="73">
        <f t="shared" si="28"/>
        <v>2.0099999999999998</v>
      </c>
      <c r="I80" s="73">
        <f t="shared" si="28"/>
        <v>1.6600000000000001</v>
      </c>
      <c r="J80" s="73">
        <f t="shared" si="28"/>
        <v>0</v>
      </c>
      <c r="K80" s="73">
        <f t="shared" si="28"/>
        <v>0</v>
      </c>
      <c r="L80" s="73">
        <f t="shared" si="28"/>
        <v>1.9310000000000003</v>
      </c>
      <c r="M80" s="73">
        <f t="shared" si="28"/>
        <v>1.5919999999999999</v>
      </c>
      <c r="N80" s="73">
        <f t="shared" si="28"/>
        <v>0</v>
      </c>
      <c r="O80" s="73">
        <f t="shared" si="28"/>
        <v>0</v>
      </c>
      <c r="Q80" s="99">
        <v>575.09999999999991</v>
      </c>
      <c r="R80" s="99">
        <v>535.09999999999991</v>
      </c>
      <c r="S80" s="99">
        <f t="shared" si="4"/>
        <v>20.310000000000002</v>
      </c>
      <c r="T80" s="99">
        <f t="shared" si="5"/>
        <v>19.66</v>
      </c>
      <c r="U80" s="99">
        <f t="shared" si="6"/>
        <v>920.923</v>
      </c>
      <c r="V80" s="99">
        <f t="shared" si="7"/>
        <v>943.274</v>
      </c>
      <c r="W80" s="99">
        <f t="shared" si="8"/>
        <v>69.627700000000004</v>
      </c>
      <c r="X80" s="99">
        <f t="shared" si="9"/>
        <v>70.670699999999997</v>
      </c>
      <c r="Y80" s="99">
        <f t="shared" si="10"/>
        <v>21.310000000000002</v>
      </c>
      <c r="Z80" s="99">
        <f t="shared" si="11"/>
        <v>20.96</v>
      </c>
      <c r="AA80" s="65"/>
      <c r="AB80" s="65"/>
      <c r="AC80" s="99">
        <f t="shared" si="12"/>
        <v>23.431000000000001</v>
      </c>
      <c r="AD80" s="99">
        <f t="shared" si="13"/>
        <v>23.091999999999999</v>
      </c>
      <c r="AE80" s="65"/>
      <c r="AF80" s="65"/>
      <c r="AH80" s="60"/>
      <c r="CD80" s="138">
        <v>2052</v>
      </c>
      <c r="CE80" s="89">
        <f t="shared" si="14"/>
        <v>20.310000000000002</v>
      </c>
      <c r="CF80" s="89">
        <f t="shared" si="15"/>
        <v>69.627700000000004</v>
      </c>
      <c r="CG80" s="138">
        <f t="shared" si="16"/>
        <v>575.09999999999991</v>
      </c>
      <c r="CH80" s="89">
        <f t="shared" si="17"/>
        <v>19.66</v>
      </c>
      <c r="CI80" s="89">
        <f t="shared" si="19"/>
        <v>70.670699999999997</v>
      </c>
      <c r="CJ80" s="138">
        <f t="shared" si="18"/>
        <v>535.09999999999991</v>
      </c>
    </row>
    <row r="81" spans="1:100" x14ac:dyDescent="0.25">
      <c r="A81" s="125">
        <v>2053</v>
      </c>
      <c r="B81" s="73">
        <f t="shared" si="28"/>
        <v>3.0650000000000004</v>
      </c>
      <c r="C81" s="73">
        <f t="shared" si="28"/>
        <v>2.3899999999999992</v>
      </c>
      <c r="D81" s="73">
        <f t="shared" si="28"/>
        <v>-10.785</v>
      </c>
      <c r="E81" s="73">
        <f t="shared" si="28"/>
        <v>-8.5299999999999976</v>
      </c>
      <c r="F81" s="73">
        <f t="shared" si="28"/>
        <v>-6.66</v>
      </c>
      <c r="G81" s="73">
        <f t="shared" si="28"/>
        <v>-5.2100000000000009</v>
      </c>
      <c r="H81" s="73">
        <f t="shared" si="28"/>
        <v>2.0649999999999999</v>
      </c>
      <c r="I81" s="73">
        <f t="shared" si="28"/>
        <v>1.6900000000000002</v>
      </c>
      <c r="J81" s="73">
        <f t="shared" si="28"/>
        <v>0</v>
      </c>
      <c r="K81" s="73">
        <f t="shared" si="28"/>
        <v>0</v>
      </c>
      <c r="L81" s="73">
        <f t="shared" si="28"/>
        <v>1.9865000000000004</v>
      </c>
      <c r="M81" s="73">
        <f t="shared" si="28"/>
        <v>1.6229999999999998</v>
      </c>
      <c r="N81" s="73">
        <f t="shared" si="28"/>
        <v>0</v>
      </c>
      <c r="O81" s="73">
        <f t="shared" si="28"/>
        <v>0</v>
      </c>
      <c r="Q81" s="99">
        <v>582.14999999999986</v>
      </c>
      <c r="R81" s="99">
        <v>539.14999999999986</v>
      </c>
      <c r="S81" s="99">
        <f t="shared" si="4"/>
        <v>20.365000000000002</v>
      </c>
      <c r="T81" s="99">
        <f t="shared" si="5"/>
        <v>19.690000000000001</v>
      </c>
      <c r="U81" s="99">
        <f t="shared" si="6"/>
        <v>918.91449999999998</v>
      </c>
      <c r="V81" s="99">
        <f t="shared" si="7"/>
        <v>942.14100000000008</v>
      </c>
      <c r="W81" s="99">
        <f t="shared" si="8"/>
        <v>69.538299999999992</v>
      </c>
      <c r="X81" s="99">
        <f t="shared" si="9"/>
        <v>70.618549999999999</v>
      </c>
      <c r="Y81" s="99">
        <f t="shared" si="10"/>
        <v>21.365000000000002</v>
      </c>
      <c r="Z81" s="99">
        <f t="shared" si="11"/>
        <v>20.990000000000002</v>
      </c>
      <c r="AA81" s="65"/>
      <c r="AB81" s="65"/>
      <c r="AC81" s="99">
        <f t="shared" si="12"/>
        <v>23.486499999999999</v>
      </c>
      <c r="AD81" s="99">
        <f t="shared" si="13"/>
        <v>23.123000000000001</v>
      </c>
      <c r="AE81" s="65"/>
      <c r="AF81" s="65"/>
      <c r="AH81" s="60"/>
      <c r="CD81" s="138">
        <v>2053</v>
      </c>
      <c r="CE81" s="89">
        <f t="shared" si="14"/>
        <v>20.365000000000002</v>
      </c>
      <c r="CF81" s="89">
        <f t="shared" si="15"/>
        <v>69.538299999999992</v>
      </c>
      <c r="CG81" s="138">
        <f t="shared" si="16"/>
        <v>582.14999999999986</v>
      </c>
      <c r="CH81" s="89">
        <f t="shared" si="17"/>
        <v>19.690000000000001</v>
      </c>
      <c r="CI81" s="89">
        <f t="shared" si="19"/>
        <v>70.618549999999999</v>
      </c>
      <c r="CJ81" s="138">
        <f t="shared" si="18"/>
        <v>539.14999999999986</v>
      </c>
    </row>
    <row r="82" spans="1:100" x14ac:dyDescent="0.25">
      <c r="A82" s="125">
        <v>2054</v>
      </c>
      <c r="B82" s="73">
        <f t="shared" si="28"/>
        <v>3.1200000000000006</v>
      </c>
      <c r="C82" s="73">
        <f t="shared" si="28"/>
        <v>2.419999999999999</v>
      </c>
      <c r="D82" s="73">
        <f t="shared" si="28"/>
        <v>-10.98</v>
      </c>
      <c r="E82" s="73">
        <f t="shared" si="28"/>
        <v>-8.639999999999997</v>
      </c>
      <c r="F82" s="73">
        <f t="shared" si="28"/>
        <v>-6.78</v>
      </c>
      <c r="G82" s="73">
        <f t="shared" si="28"/>
        <v>-5.2800000000000011</v>
      </c>
      <c r="H82" s="73">
        <f t="shared" si="28"/>
        <v>2.12</v>
      </c>
      <c r="I82" s="73">
        <f t="shared" si="28"/>
        <v>1.7200000000000002</v>
      </c>
      <c r="J82" s="73">
        <f t="shared" si="28"/>
        <v>0</v>
      </c>
      <c r="K82" s="73">
        <f t="shared" si="28"/>
        <v>0</v>
      </c>
      <c r="L82" s="73">
        <f t="shared" si="28"/>
        <v>2.0420000000000003</v>
      </c>
      <c r="M82" s="73">
        <f t="shared" si="28"/>
        <v>1.6539999999999997</v>
      </c>
      <c r="N82" s="73">
        <f t="shared" si="28"/>
        <v>0</v>
      </c>
      <c r="O82" s="73">
        <f t="shared" si="28"/>
        <v>0</v>
      </c>
      <c r="Q82" s="99">
        <v>589.19999999999982</v>
      </c>
      <c r="R82" s="99">
        <v>543.19999999999982</v>
      </c>
      <c r="S82" s="99">
        <f t="shared" si="4"/>
        <v>20.420000000000002</v>
      </c>
      <c r="T82" s="99">
        <f t="shared" si="5"/>
        <v>19.72</v>
      </c>
      <c r="U82" s="99">
        <f t="shared" si="6"/>
        <v>916.90599999999995</v>
      </c>
      <c r="V82" s="99">
        <f t="shared" si="7"/>
        <v>941.00800000000004</v>
      </c>
      <c r="W82" s="99">
        <f t="shared" si="8"/>
        <v>69.448899999999995</v>
      </c>
      <c r="X82" s="99">
        <f t="shared" si="9"/>
        <v>70.566400000000002</v>
      </c>
      <c r="Y82" s="99">
        <f t="shared" si="10"/>
        <v>21.42</v>
      </c>
      <c r="Z82" s="99">
        <f t="shared" si="11"/>
        <v>21.02</v>
      </c>
      <c r="AA82" s="65"/>
      <c r="AB82" s="65"/>
      <c r="AC82" s="99">
        <f t="shared" si="12"/>
        <v>23.542000000000002</v>
      </c>
      <c r="AD82" s="99">
        <f t="shared" si="13"/>
        <v>23.154</v>
      </c>
      <c r="AE82" s="65"/>
      <c r="AF82" s="65"/>
      <c r="CD82" s="138">
        <v>2054</v>
      </c>
      <c r="CE82" s="89">
        <f t="shared" si="14"/>
        <v>20.420000000000002</v>
      </c>
      <c r="CF82" s="89">
        <f t="shared" si="15"/>
        <v>69.448899999999995</v>
      </c>
      <c r="CG82" s="138">
        <f t="shared" si="16"/>
        <v>589.19999999999982</v>
      </c>
      <c r="CH82" s="89">
        <f t="shared" si="17"/>
        <v>19.72</v>
      </c>
      <c r="CI82" s="89">
        <f t="shared" si="19"/>
        <v>70.566400000000002</v>
      </c>
      <c r="CJ82" s="138">
        <f t="shared" si="18"/>
        <v>543.19999999999982</v>
      </c>
    </row>
    <row r="83" spans="1:100" x14ac:dyDescent="0.25">
      <c r="A83" s="125">
        <v>2055</v>
      </c>
      <c r="B83" s="73">
        <f t="shared" si="28"/>
        <v>3.1750000000000007</v>
      </c>
      <c r="C83" s="73">
        <f t="shared" si="28"/>
        <v>2.4499999999999988</v>
      </c>
      <c r="D83" s="73">
        <f t="shared" si="28"/>
        <v>-11.175000000000001</v>
      </c>
      <c r="E83" s="73">
        <f t="shared" si="28"/>
        <v>-8.7499999999999964</v>
      </c>
      <c r="F83" s="73">
        <f t="shared" si="28"/>
        <v>-6.9</v>
      </c>
      <c r="G83" s="73">
        <f t="shared" si="28"/>
        <v>-5.3500000000000014</v>
      </c>
      <c r="H83" s="73">
        <f t="shared" si="28"/>
        <v>2.1750000000000003</v>
      </c>
      <c r="I83" s="73">
        <f t="shared" si="28"/>
        <v>1.7500000000000002</v>
      </c>
      <c r="J83" s="73">
        <f t="shared" si="28"/>
        <v>0</v>
      </c>
      <c r="K83" s="73">
        <f t="shared" si="28"/>
        <v>0</v>
      </c>
      <c r="L83" s="73">
        <f t="shared" si="28"/>
        <v>2.0975000000000001</v>
      </c>
      <c r="M83" s="73">
        <f t="shared" si="28"/>
        <v>1.6849999999999996</v>
      </c>
      <c r="N83" s="73">
        <f t="shared" si="28"/>
        <v>0</v>
      </c>
      <c r="O83" s="73">
        <f t="shared" si="28"/>
        <v>0</v>
      </c>
      <c r="Q83" s="99">
        <v>596.24999999999977</v>
      </c>
      <c r="R83" s="99">
        <v>547.24999999999977</v>
      </c>
      <c r="S83" s="99">
        <f t="shared" si="4"/>
        <v>20.475000000000001</v>
      </c>
      <c r="T83" s="99">
        <f t="shared" si="5"/>
        <v>19.75</v>
      </c>
      <c r="U83" s="99">
        <f t="shared" si="6"/>
        <v>914.89750000000004</v>
      </c>
      <c r="V83" s="99">
        <f t="shared" si="7"/>
        <v>939.875</v>
      </c>
      <c r="W83" s="99">
        <f t="shared" si="8"/>
        <v>69.359499999999997</v>
      </c>
      <c r="X83" s="99">
        <f t="shared" si="9"/>
        <v>70.514250000000004</v>
      </c>
      <c r="Y83" s="99">
        <f t="shared" si="10"/>
        <v>21.475000000000001</v>
      </c>
      <c r="Z83" s="99">
        <f t="shared" si="11"/>
        <v>21.05</v>
      </c>
      <c r="AA83" s="65"/>
      <c r="AB83" s="65"/>
      <c r="AC83" s="99">
        <f t="shared" si="12"/>
        <v>23.5975</v>
      </c>
      <c r="AD83" s="99">
        <f t="shared" si="13"/>
        <v>23.184999999999999</v>
      </c>
      <c r="AE83" s="65"/>
      <c r="AF83" s="65"/>
      <c r="CD83" s="138">
        <v>2055</v>
      </c>
      <c r="CE83" s="89">
        <f t="shared" si="14"/>
        <v>20.475000000000001</v>
      </c>
      <c r="CF83" s="89">
        <f t="shared" si="15"/>
        <v>69.359499999999997</v>
      </c>
      <c r="CG83" s="138">
        <f t="shared" si="16"/>
        <v>596.24999999999977</v>
      </c>
      <c r="CH83" s="89">
        <f t="shared" si="17"/>
        <v>19.75</v>
      </c>
      <c r="CI83" s="89">
        <f t="shared" si="19"/>
        <v>70.514250000000004</v>
      </c>
      <c r="CJ83" s="138">
        <f t="shared" si="18"/>
        <v>547.24999999999977</v>
      </c>
    </row>
    <row r="84" spans="1:100" x14ac:dyDescent="0.25">
      <c r="A84" s="125">
        <v>2056</v>
      </c>
      <c r="B84" s="73">
        <f t="shared" si="28"/>
        <v>3.2300000000000009</v>
      </c>
      <c r="C84" s="73">
        <f t="shared" si="28"/>
        <v>2.4799999999999986</v>
      </c>
      <c r="D84" s="73">
        <f t="shared" si="28"/>
        <v>-11.370000000000001</v>
      </c>
      <c r="E84" s="73">
        <f t="shared" si="28"/>
        <v>-8.8599999999999959</v>
      </c>
      <c r="F84" s="73">
        <f t="shared" si="28"/>
        <v>-7.0200000000000005</v>
      </c>
      <c r="G84" s="73">
        <f t="shared" si="28"/>
        <v>-5.4200000000000017</v>
      </c>
      <c r="H84" s="73">
        <f t="shared" si="28"/>
        <v>2.2300000000000004</v>
      </c>
      <c r="I84" s="73">
        <f t="shared" si="28"/>
        <v>1.7800000000000002</v>
      </c>
      <c r="J84" s="73">
        <f t="shared" si="28"/>
        <v>0</v>
      </c>
      <c r="K84" s="73">
        <f t="shared" si="28"/>
        <v>0</v>
      </c>
      <c r="L84" s="73">
        <f t="shared" si="28"/>
        <v>2.153</v>
      </c>
      <c r="M84" s="73">
        <f t="shared" si="28"/>
        <v>1.7159999999999995</v>
      </c>
      <c r="N84" s="73">
        <f t="shared" si="28"/>
        <v>0</v>
      </c>
      <c r="O84" s="73">
        <f t="shared" si="28"/>
        <v>0</v>
      </c>
      <c r="Q84" s="99">
        <v>603.29999999999973</v>
      </c>
      <c r="R84" s="99">
        <v>551.29999999999973</v>
      </c>
      <c r="S84" s="99">
        <f t="shared" ref="S84:S98" si="29">S$18+$B84</f>
        <v>20.53</v>
      </c>
      <c r="T84" s="99">
        <f t="shared" ref="T84:T98" si="30">T$18+$C84</f>
        <v>19.78</v>
      </c>
      <c r="U84" s="99">
        <f t="shared" ref="U84:U98" si="31">U$18+U$18*$D84/100</f>
        <v>912.88900000000001</v>
      </c>
      <c r="V84" s="99">
        <f t="shared" ref="V84:V98" si="32">V$18+V$18*E84/100</f>
        <v>938.74200000000008</v>
      </c>
      <c r="W84" s="99">
        <f t="shared" ref="W84:W98" si="33">W$18+W$18*$F84/100</f>
        <v>69.270099999999999</v>
      </c>
      <c r="X84" s="99">
        <f t="shared" ref="X84:X98" si="34">X$18+X$18*$G84/100</f>
        <v>70.462099999999992</v>
      </c>
      <c r="Y84" s="99">
        <f t="shared" ref="Y84:Y98" si="35">Y$18+$H84</f>
        <v>21.53</v>
      </c>
      <c r="Z84" s="99">
        <f t="shared" ref="Z84:Z98" si="36">Z$18+$I84</f>
        <v>21.080000000000002</v>
      </c>
      <c r="AA84" s="65"/>
      <c r="AB84" s="65"/>
      <c r="AC84" s="99">
        <f t="shared" ref="AC84:AC98" si="37">AC$18+$L84</f>
        <v>23.652999999999999</v>
      </c>
      <c r="AD84" s="99">
        <f t="shared" ref="AD84:AD98" si="38">AD$18+$M84</f>
        <v>23.216000000000001</v>
      </c>
      <c r="AE84" s="65"/>
      <c r="AF84" s="65"/>
      <c r="CD84" s="138">
        <v>2056</v>
      </c>
      <c r="CE84" s="89">
        <f t="shared" si="14"/>
        <v>20.53</v>
      </c>
      <c r="CF84" s="89">
        <f t="shared" si="15"/>
        <v>69.270099999999999</v>
      </c>
      <c r="CG84" s="138">
        <f t="shared" si="16"/>
        <v>603.29999999999973</v>
      </c>
      <c r="CH84" s="89">
        <f t="shared" si="17"/>
        <v>19.78</v>
      </c>
      <c r="CI84" s="89">
        <f t="shared" si="19"/>
        <v>70.462099999999992</v>
      </c>
      <c r="CJ84" s="138">
        <f t="shared" si="18"/>
        <v>551.29999999999973</v>
      </c>
    </row>
    <row r="85" spans="1:100" x14ac:dyDescent="0.25">
      <c r="A85" s="125">
        <v>2057</v>
      </c>
      <c r="B85" s="73">
        <f t="shared" si="28"/>
        <v>3.285000000000001</v>
      </c>
      <c r="C85" s="73">
        <f t="shared" si="28"/>
        <v>2.5099999999999985</v>
      </c>
      <c r="D85" s="73">
        <f t="shared" si="28"/>
        <v>-11.565000000000001</v>
      </c>
      <c r="E85" s="73">
        <f t="shared" si="28"/>
        <v>-8.9699999999999953</v>
      </c>
      <c r="F85" s="73">
        <f t="shared" si="28"/>
        <v>-7.1400000000000006</v>
      </c>
      <c r="G85" s="73">
        <f t="shared" si="28"/>
        <v>-5.490000000000002</v>
      </c>
      <c r="H85" s="73">
        <f t="shared" si="28"/>
        <v>2.2850000000000006</v>
      </c>
      <c r="I85" s="73">
        <f t="shared" si="28"/>
        <v>1.8100000000000003</v>
      </c>
      <c r="J85" s="73">
        <f t="shared" si="28"/>
        <v>0</v>
      </c>
      <c r="K85" s="73">
        <f t="shared" si="28"/>
        <v>0</v>
      </c>
      <c r="L85" s="73">
        <f t="shared" si="28"/>
        <v>2.2084999999999999</v>
      </c>
      <c r="M85" s="73">
        <f t="shared" si="28"/>
        <v>1.7469999999999994</v>
      </c>
      <c r="N85" s="73">
        <f t="shared" si="28"/>
        <v>0</v>
      </c>
      <c r="O85" s="73">
        <f t="shared" si="28"/>
        <v>0</v>
      </c>
      <c r="Q85" s="99">
        <v>610.34999999999968</v>
      </c>
      <c r="R85" s="99">
        <v>555.34999999999968</v>
      </c>
      <c r="S85" s="99">
        <f t="shared" si="29"/>
        <v>20.585000000000001</v>
      </c>
      <c r="T85" s="99">
        <f t="shared" si="30"/>
        <v>19.809999999999999</v>
      </c>
      <c r="U85" s="99">
        <f t="shared" si="31"/>
        <v>910.88049999999998</v>
      </c>
      <c r="V85" s="99">
        <f t="shared" si="32"/>
        <v>937.60900000000004</v>
      </c>
      <c r="W85" s="99">
        <f t="shared" si="33"/>
        <v>69.180700000000002</v>
      </c>
      <c r="X85" s="99">
        <f t="shared" si="34"/>
        <v>70.409949999999995</v>
      </c>
      <c r="Y85" s="99">
        <f t="shared" si="35"/>
        <v>21.585000000000001</v>
      </c>
      <c r="Z85" s="99">
        <f t="shared" si="36"/>
        <v>21.11</v>
      </c>
      <c r="AA85" s="65"/>
      <c r="AB85" s="65"/>
      <c r="AC85" s="99">
        <f t="shared" si="37"/>
        <v>23.708500000000001</v>
      </c>
      <c r="AD85" s="99">
        <f t="shared" si="38"/>
        <v>23.247</v>
      </c>
      <c r="AE85" s="65"/>
      <c r="AF85" s="65"/>
      <c r="CD85" s="138">
        <v>2057</v>
      </c>
      <c r="CE85" s="89">
        <f t="shared" si="14"/>
        <v>20.585000000000001</v>
      </c>
      <c r="CF85" s="89">
        <f t="shared" si="15"/>
        <v>69.180700000000002</v>
      </c>
      <c r="CG85" s="138">
        <f t="shared" si="16"/>
        <v>610.34999999999968</v>
      </c>
      <c r="CH85" s="89">
        <f t="shared" si="17"/>
        <v>19.809999999999999</v>
      </c>
      <c r="CI85" s="89">
        <f t="shared" si="19"/>
        <v>70.409949999999995</v>
      </c>
      <c r="CJ85" s="138">
        <f t="shared" si="18"/>
        <v>555.34999999999968</v>
      </c>
    </row>
    <row r="86" spans="1:100" x14ac:dyDescent="0.25">
      <c r="A86" s="125">
        <v>2058</v>
      </c>
      <c r="B86" s="73">
        <f t="shared" si="28"/>
        <v>3.3400000000000012</v>
      </c>
      <c r="C86" s="73">
        <f t="shared" si="28"/>
        <v>2.5399999999999983</v>
      </c>
      <c r="D86" s="73">
        <f t="shared" si="28"/>
        <v>-11.760000000000002</v>
      </c>
      <c r="E86" s="73">
        <f t="shared" si="28"/>
        <v>-9.0799999999999947</v>
      </c>
      <c r="F86" s="73">
        <f t="shared" si="28"/>
        <v>-7.2600000000000007</v>
      </c>
      <c r="G86" s="73">
        <f t="shared" si="28"/>
        <v>-5.5600000000000023</v>
      </c>
      <c r="H86" s="73">
        <f t="shared" si="28"/>
        <v>2.3400000000000007</v>
      </c>
      <c r="I86" s="73">
        <f t="shared" si="28"/>
        <v>1.8400000000000003</v>
      </c>
      <c r="J86" s="73">
        <f t="shared" si="28"/>
        <v>0</v>
      </c>
      <c r="K86" s="73">
        <f t="shared" si="28"/>
        <v>0</v>
      </c>
      <c r="L86" s="73">
        <f t="shared" si="28"/>
        <v>2.2639999999999998</v>
      </c>
      <c r="M86" s="73">
        <f t="shared" si="28"/>
        <v>1.7779999999999994</v>
      </c>
      <c r="N86" s="73">
        <f t="shared" si="28"/>
        <v>0</v>
      </c>
      <c r="O86" s="73">
        <f t="shared" si="28"/>
        <v>0</v>
      </c>
      <c r="Q86" s="99">
        <v>617.39999999999964</v>
      </c>
      <c r="R86" s="99">
        <v>559.39999999999964</v>
      </c>
      <c r="S86" s="99">
        <f t="shared" si="29"/>
        <v>20.64</v>
      </c>
      <c r="T86" s="99">
        <f t="shared" si="30"/>
        <v>19.84</v>
      </c>
      <c r="U86" s="99">
        <f t="shared" si="31"/>
        <v>908.87199999999996</v>
      </c>
      <c r="V86" s="99">
        <f t="shared" si="32"/>
        <v>936.47600000000011</v>
      </c>
      <c r="W86" s="99">
        <f t="shared" si="33"/>
        <v>69.091300000000004</v>
      </c>
      <c r="X86" s="99">
        <f t="shared" si="34"/>
        <v>70.357799999999997</v>
      </c>
      <c r="Y86" s="99">
        <f t="shared" si="35"/>
        <v>21.64</v>
      </c>
      <c r="Z86" s="99">
        <f t="shared" si="36"/>
        <v>21.14</v>
      </c>
      <c r="AA86" s="65"/>
      <c r="AB86" s="65"/>
      <c r="AC86" s="99">
        <f t="shared" si="37"/>
        <v>23.763999999999999</v>
      </c>
      <c r="AD86" s="99">
        <f t="shared" si="38"/>
        <v>23.277999999999999</v>
      </c>
      <c r="AE86" s="65"/>
      <c r="AF86" s="65"/>
      <c r="CD86" s="138">
        <v>2058</v>
      </c>
      <c r="CE86" s="89">
        <f t="shared" si="14"/>
        <v>20.64</v>
      </c>
      <c r="CF86" s="89">
        <f t="shared" si="15"/>
        <v>69.091300000000004</v>
      </c>
      <c r="CG86" s="138">
        <f t="shared" si="16"/>
        <v>617.39999999999964</v>
      </c>
      <c r="CH86" s="89">
        <f t="shared" si="17"/>
        <v>19.84</v>
      </c>
      <c r="CI86" s="89">
        <f t="shared" si="19"/>
        <v>70.357799999999997</v>
      </c>
      <c r="CJ86" s="138">
        <f t="shared" si="18"/>
        <v>559.39999999999964</v>
      </c>
    </row>
    <row r="87" spans="1:100" x14ac:dyDescent="0.25">
      <c r="A87" s="125">
        <v>2059</v>
      </c>
      <c r="B87" s="73">
        <f t="shared" si="28"/>
        <v>3.3950000000000014</v>
      </c>
      <c r="C87" s="73">
        <f t="shared" si="28"/>
        <v>2.5699999999999981</v>
      </c>
      <c r="D87" s="73">
        <f t="shared" si="28"/>
        <v>-11.955000000000002</v>
      </c>
      <c r="E87" s="73">
        <f t="shared" si="28"/>
        <v>-9.1899999999999942</v>
      </c>
      <c r="F87" s="73">
        <f t="shared" si="28"/>
        <v>-7.3800000000000008</v>
      </c>
      <c r="G87" s="73">
        <f t="shared" si="28"/>
        <v>-5.6300000000000026</v>
      </c>
      <c r="H87" s="73">
        <f t="shared" si="28"/>
        <v>2.3950000000000009</v>
      </c>
      <c r="I87" s="73">
        <f t="shared" si="28"/>
        <v>1.8700000000000003</v>
      </c>
      <c r="J87" s="73">
        <f t="shared" si="28"/>
        <v>0</v>
      </c>
      <c r="K87" s="73">
        <f t="shared" si="28"/>
        <v>0</v>
      </c>
      <c r="L87" s="73">
        <f t="shared" si="28"/>
        <v>2.3194999999999997</v>
      </c>
      <c r="M87" s="73">
        <f t="shared" si="28"/>
        <v>1.8089999999999993</v>
      </c>
      <c r="N87" s="73">
        <f t="shared" si="28"/>
        <v>0</v>
      </c>
      <c r="O87" s="73">
        <f t="shared" si="28"/>
        <v>0</v>
      </c>
      <c r="Q87" s="99">
        <v>624.44999999999959</v>
      </c>
      <c r="R87" s="99">
        <v>563.44999999999959</v>
      </c>
      <c r="S87" s="99">
        <f t="shared" si="29"/>
        <v>20.695</v>
      </c>
      <c r="T87" s="99">
        <f t="shared" si="30"/>
        <v>19.869999999999997</v>
      </c>
      <c r="U87" s="99">
        <f t="shared" si="31"/>
        <v>906.86349999999993</v>
      </c>
      <c r="V87" s="99">
        <f t="shared" si="32"/>
        <v>935.34300000000007</v>
      </c>
      <c r="W87" s="99">
        <f t="shared" si="33"/>
        <v>69.001900000000006</v>
      </c>
      <c r="X87" s="99">
        <f t="shared" si="34"/>
        <v>70.30565</v>
      </c>
      <c r="Y87" s="99">
        <f t="shared" si="35"/>
        <v>21.695</v>
      </c>
      <c r="Z87" s="99">
        <f t="shared" si="36"/>
        <v>21.17</v>
      </c>
      <c r="AA87" s="65"/>
      <c r="AB87" s="65"/>
      <c r="AC87" s="99">
        <f t="shared" si="37"/>
        <v>23.819499999999998</v>
      </c>
      <c r="AD87" s="99">
        <f t="shared" si="38"/>
        <v>23.308999999999997</v>
      </c>
      <c r="AE87" s="65"/>
      <c r="AF87" s="65"/>
      <c r="CD87" s="138">
        <v>2059</v>
      </c>
      <c r="CE87" s="89">
        <f t="shared" si="14"/>
        <v>20.695</v>
      </c>
      <c r="CF87" s="89">
        <f t="shared" si="15"/>
        <v>69.001900000000006</v>
      </c>
      <c r="CG87" s="138">
        <f t="shared" si="16"/>
        <v>624.44999999999959</v>
      </c>
      <c r="CH87" s="89">
        <f t="shared" si="17"/>
        <v>19.869999999999997</v>
      </c>
      <c r="CI87" s="89">
        <f t="shared" si="19"/>
        <v>70.30565</v>
      </c>
      <c r="CJ87" s="138">
        <f t="shared" si="18"/>
        <v>563.44999999999959</v>
      </c>
    </row>
    <row r="88" spans="1:100" x14ac:dyDescent="0.25">
      <c r="A88" s="125">
        <v>2060</v>
      </c>
      <c r="B88" s="73">
        <f t="shared" si="28"/>
        <v>3.4500000000000015</v>
      </c>
      <c r="C88" s="73">
        <f t="shared" si="28"/>
        <v>2.5999999999999979</v>
      </c>
      <c r="D88" s="73">
        <f t="shared" si="28"/>
        <v>-12.150000000000002</v>
      </c>
      <c r="E88" s="73">
        <f t="shared" si="28"/>
        <v>-9.2999999999999936</v>
      </c>
      <c r="F88" s="73">
        <f t="shared" si="28"/>
        <v>-7.5000000000000009</v>
      </c>
      <c r="G88" s="73">
        <f t="shared" si="28"/>
        <v>-5.7000000000000028</v>
      </c>
      <c r="H88" s="73">
        <f t="shared" si="28"/>
        <v>2.4500000000000011</v>
      </c>
      <c r="I88" s="73">
        <f t="shared" si="28"/>
        <v>1.9000000000000004</v>
      </c>
      <c r="J88" s="73">
        <f t="shared" si="28"/>
        <v>0</v>
      </c>
      <c r="K88" s="73">
        <f t="shared" si="28"/>
        <v>0</v>
      </c>
      <c r="L88" s="73">
        <f t="shared" si="28"/>
        <v>2.3749999999999996</v>
      </c>
      <c r="M88" s="73">
        <f t="shared" si="28"/>
        <v>1.8399999999999992</v>
      </c>
      <c r="N88" s="73">
        <f t="shared" si="28"/>
        <v>0</v>
      </c>
      <c r="O88" s="73">
        <f t="shared" si="28"/>
        <v>0</v>
      </c>
      <c r="Q88" s="99">
        <v>631.5</v>
      </c>
      <c r="R88" s="99">
        <v>567.5</v>
      </c>
      <c r="S88" s="99">
        <f t="shared" si="29"/>
        <v>20.750000000000004</v>
      </c>
      <c r="T88" s="99">
        <f t="shared" si="30"/>
        <v>19.899999999999999</v>
      </c>
      <c r="U88" s="99">
        <f t="shared" si="31"/>
        <v>904.85500000000002</v>
      </c>
      <c r="V88" s="99">
        <f t="shared" si="32"/>
        <v>934.21</v>
      </c>
      <c r="W88" s="99">
        <f t="shared" si="33"/>
        <v>68.912499999999994</v>
      </c>
      <c r="X88" s="99">
        <f t="shared" si="34"/>
        <v>70.253500000000003</v>
      </c>
      <c r="Y88" s="99">
        <f t="shared" si="35"/>
        <v>21.75</v>
      </c>
      <c r="Z88" s="99">
        <f t="shared" si="36"/>
        <v>21.200000000000003</v>
      </c>
      <c r="AA88" s="65"/>
      <c r="AB88" s="65"/>
      <c r="AC88" s="99">
        <f t="shared" si="37"/>
        <v>23.875</v>
      </c>
      <c r="AD88" s="99">
        <f t="shared" si="38"/>
        <v>23.34</v>
      </c>
      <c r="AE88" s="65"/>
      <c r="AF88" s="65"/>
      <c r="CD88" s="138">
        <v>2060</v>
      </c>
      <c r="CE88" s="89">
        <f t="shared" si="14"/>
        <v>20.750000000000004</v>
      </c>
      <c r="CF88" s="89">
        <f t="shared" si="15"/>
        <v>68.912499999999994</v>
      </c>
      <c r="CG88" s="138">
        <f t="shared" si="16"/>
        <v>631.5</v>
      </c>
      <c r="CH88" s="89">
        <f t="shared" si="17"/>
        <v>19.899999999999999</v>
      </c>
      <c r="CI88" s="89">
        <f t="shared" si="19"/>
        <v>70.253500000000003</v>
      </c>
      <c r="CJ88" s="138">
        <f t="shared" si="18"/>
        <v>567.5</v>
      </c>
      <c r="CS88" s="60"/>
      <c r="CT88" s="60"/>
      <c r="CU88" s="60"/>
      <c r="CV88" s="60"/>
    </row>
    <row r="89" spans="1:100" x14ac:dyDescent="0.25">
      <c r="A89" s="125">
        <v>2061</v>
      </c>
      <c r="B89" s="73">
        <f t="shared" si="28"/>
        <v>3.5050000000000017</v>
      </c>
      <c r="C89" s="73">
        <f t="shared" si="28"/>
        <v>2.6299999999999977</v>
      </c>
      <c r="D89" s="73">
        <f t="shared" si="28"/>
        <v>-12.345000000000002</v>
      </c>
      <c r="E89" s="73">
        <f t="shared" si="28"/>
        <v>-9.409999999999993</v>
      </c>
      <c r="F89" s="73">
        <f t="shared" si="28"/>
        <v>-7.620000000000001</v>
      </c>
      <c r="G89" s="73">
        <f t="shared" si="28"/>
        <v>-5.7700000000000031</v>
      </c>
      <c r="H89" s="73">
        <f t="shared" si="28"/>
        <v>2.5050000000000012</v>
      </c>
      <c r="I89" s="73">
        <f t="shared" si="28"/>
        <v>1.9300000000000004</v>
      </c>
      <c r="J89" s="73">
        <f t="shared" si="28"/>
        <v>0</v>
      </c>
      <c r="K89" s="73">
        <f t="shared" si="28"/>
        <v>0</v>
      </c>
      <c r="L89" s="73">
        <f t="shared" si="28"/>
        <v>2.4304999999999994</v>
      </c>
      <c r="M89" s="73">
        <f t="shared" si="28"/>
        <v>1.8709999999999991</v>
      </c>
      <c r="N89" s="73">
        <f t="shared" si="28"/>
        <v>0</v>
      </c>
      <c r="O89" s="73">
        <f t="shared" si="28"/>
        <v>0</v>
      </c>
      <c r="Q89" s="99">
        <v>639.25</v>
      </c>
      <c r="R89" s="99">
        <v>571.35</v>
      </c>
      <c r="S89" s="99">
        <f t="shared" si="29"/>
        <v>20.805000000000003</v>
      </c>
      <c r="T89" s="99">
        <f t="shared" si="30"/>
        <v>19.93</v>
      </c>
      <c r="U89" s="99">
        <f t="shared" si="31"/>
        <v>902.84649999999999</v>
      </c>
      <c r="V89" s="99">
        <f t="shared" si="32"/>
        <v>933.07700000000011</v>
      </c>
      <c r="W89" s="99">
        <f t="shared" si="33"/>
        <v>68.823099999999997</v>
      </c>
      <c r="X89" s="99">
        <f t="shared" si="34"/>
        <v>70.201349999999991</v>
      </c>
      <c r="Y89" s="99">
        <f t="shared" si="35"/>
        <v>21.805000000000003</v>
      </c>
      <c r="Z89" s="99">
        <f t="shared" si="36"/>
        <v>21.23</v>
      </c>
      <c r="AA89" s="65"/>
      <c r="AB89" s="65"/>
      <c r="AC89" s="99">
        <f t="shared" si="37"/>
        <v>23.930499999999999</v>
      </c>
      <c r="AD89" s="99">
        <f t="shared" si="38"/>
        <v>23.370999999999999</v>
      </c>
      <c r="AE89" s="65"/>
      <c r="AF89" s="65"/>
      <c r="CD89" s="138">
        <v>2061</v>
      </c>
      <c r="CE89" s="89">
        <f t="shared" si="14"/>
        <v>20.805000000000003</v>
      </c>
      <c r="CF89" s="89">
        <f t="shared" si="15"/>
        <v>68.823099999999997</v>
      </c>
      <c r="CG89" s="138">
        <f t="shared" si="16"/>
        <v>639.25</v>
      </c>
      <c r="CH89" s="89">
        <f t="shared" si="17"/>
        <v>19.93</v>
      </c>
      <c r="CI89" s="89">
        <f t="shared" si="19"/>
        <v>70.201349999999991</v>
      </c>
      <c r="CJ89" s="138">
        <f t="shared" si="18"/>
        <v>571.35</v>
      </c>
    </row>
    <row r="90" spans="1:100" x14ac:dyDescent="0.25">
      <c r="A90" s="125">
        <v>2062</v>
      </c>
      <c r="B90" s="73">
        <f t="shared" si="28"/>
        <v>3.5600000000000018</v>
      </c>
      <c r="C90" s="73">
        <f t="shared" si="28"/>
        <v>2.6599999999999975</v>
      </c>
      <c r="D90" s="73">
        <f t="shared" si="28"/>
        <v>-12.540000000000003</v>
      </c>
      <c r="E90" s="73">
        <f t="shared" si="28"/>
        <v>-9.5199999999999925</v>
      </c>
      <c r="F90" s="73">
        <f t="shared" si="28"/>
        <v>-7.7400000000000011</v>
      </c>
      <c r="G90" s="73">
        <f t="shared" si="28"/>
        <v>-5.8400000000000034</v>
      </c>
      <c r="H90" s="73">
        <f t="shared" si="28"/>
        <v>2.5600000000000014</v>
      </c>
      <c r="I90" s="73">
        <f t="shared" si="28"/>
        <v>1.9600000000000004</v>
      </c>
      <c r="J90" s="73">
        <f t="shared" si="28"/>
        <v>0</v>
      </c>
      <c r="K90" s="73">
        <f t="shared" si="28"/>
        <v>0</v>
      </c>
      <c r="L90" s="73">
        <f t="shared" si="28"/>
        <v>2.4859999999999993</v>
      </c>
      <c r="M90" s="73">
        <f t="shared" si="28"/>
        <v>1.901999999999999</v>
      </c>
      <c r="N90" s="73">
        <f t="shared" si="28"/>
        <v>0</v>
      </c>
      <c r="O90" s="73">
        <f t="shared" si="28"/>
        <v>0</v>
      </c>
      <c r="Q90" s="99">
        <v>647</v>
      </c>
      <c r="R90" s="99">
        <v>575.20000000000005</v>
      </c>
      <c r="S90" s="99">
        <f t="shared" si="29"/>
        <v>20.860000000000003</v>
      </c>
      <c r="T90" s="99">
        <f t="shared" si="30"/>
        <v>19.959999999999997</v>
      </c>
      <c r="U90" s="99">
        <f t="shared" si="31"/>
        <v>900.83799999999997</v>
      </c>
      <c r="V90" s="99">
        <f t="shared" si="32"/>
        <v>931.94400000000007</v>
      </c>
      <c r="W90" s="99">
        <f t="shared" si="33"/>
        <v>68.733699999999999</v>
      </c>
      <c r="X90" s="99">
        <f t="shared" si="34"/>
        <v>70.149199999999993</v>
      </c>
      <c r="Y90" s="99">
        <f t="shared" si="35"/>
        <v>21.860000000000003</v>
      </c>
      <c r="Z90" s="99">
        <f t="shared" si="36"/>
        <v>21.26</v>
      </c>
      <c r="AA90" s="65"/>
      <c r="AB90" s="65"/>
      <c r="AC90" s="99">
        <f t="shared" si="37"/>
        <v>23.986000000000001</v>
      </c>
      <c r="AD90" s="99">
        <f t="shared" si="38"/>
        <v>23.401999999999997</v>
      </c>
      <c r="AE90" s="65"/>
      <c r="AF90" s="65"/>
      <c r="CD90" s="138">
        <v>2062</v>
      </c>
      <c r="CE90" s="89">
        <f t="shared" si="14"/>
        <v>20.860000000000003</v>
      </c>
      <c r="CF90" s="89">
        <f t="shared" si="15"/>
        <v>68.733699999999999</v>
      </c>
      <c r="CG90" s="138">
        <f t="shared" si="16"/>
        <v>647</v>
      </c>
      <c r="CH90" s="89">
        <f t="shared" si="17"/>
        <v>19.959999999999997</v>
      </c>
      <c r="CI90" s="89">
        <f t="shared" si="19"/>
        <v>70.149199999999993</v>
      </c>
      <c r="CJ90" s="138">
        <f t="shared" si="18"/>
        <v>575.20000000000005</v>
      </c>
    </row>
    <row r="91" spans="1:100" x14ac:dyDescent="0.25">
      <c r="A91" s="125">
        <v>2063</v>
      </c>
      <c r="B91" s="73">
        <f t="shared" si="28"/>
        <v>3.615000000000002</v>
      </c>
      <c r="C91" s="73">
        <f t="shared" si="28"/>
        <v>2.6899999999999973</v>
      </c>
      <c r="D91" s="73">
        <f t="shared" si="28"/>
        <v>-12.735000000000003</v>
      </c>
      <c r="E91" s="73">
        <f t="shared" si="28"/>
        <v>-9.6299999999999919</v>
      </c>
      <c r="F91" s="73">
        <f t="shared" si="28"/>
        <v>-7.8600000000000012</v>
      </c>
      <c r="G91" s="73">
        <f t="shared" si="28"/>
        <v>-5.9100000000000037</v>
      </c>
      <c r="H91" s="73">
        <f t="shared" si="28"/>
        <v>2.6150000000000015</v>
      </c>
      <c r="I91" s="73">
        <f t="shared" si="28"/>
        <v>1.9900000000000004</v>
      </c>
      <c r="J91" s="73">
        <f t="shared" si="28"/>
        <v>0</v>
      </c>
      <c r="K91" s="73">
        <f t="shared" si="28"/>
        <v>0</v>
      </c>
      <c r="L91" s="73">
        <f t="shared" si="28"/>
        <v>2.5414999999999992</v>
      </c>
      <c r="M91" s="73">
        <f t="shared" si="28"/>
        <v>1.9329999999999989</v>
      </c>
      <c r="N91" s="73">
        <f t="shared" si="28"/>
        <v>0</v>
      </c>
      <c r="O91" s="73">
        <f t="shared" si="28"/>
        <v>0</v>
      </c>
      <c r="Q91" s="99">
        <v>654.75</v>
      </c>
      <c r="R91" s="99">
        <v>579.05000000000007</v>
      </c>
      <c r="S91" s="99">
        <f t="shared" si="29"/>
        <v>20.915000000000003</v>
      </c>
      <c r="T91" s="99">
        <f t="shared" si="30"/>
        <v>19.989999999999998</v>
      </c>
      <c r="U91" s="99">
        <f t="shared" si="31"/>
        <v>898.82949999999994</v>
      </c>
      <c r="V91" s="99">
        <f t="shared" si="32"/>
        <v>930.81100000000004</v>
      </c>
      <c r="W91" s="99">
        <f t="shared" si="33"/>
        <v>68.644300000000001</v>
      </c>
      <c r="X91" s="99">
        <f t="shared" si="34"/>
        <v>70.097049999999996</v>
      </c>
      <c r="Y91" s="99">
        <f t="shared" si="35"/>
        <v>21.915000000000003</v>
      </c>
      <c r="Z91" s="99">
        <f t="shared" si="36"/>
        <v>21.290000000000003</v>
      </c>
      <c r="AA91" s="65"/>
      <c r="AB91" s="65"/>
      <c r="AC91" s="99">
        <f t="shared" si="37"/>
        <v>24.041499999999999</v>
      </c>
      <c r="AD91" s="99">
        <f t="shared" si="38"/>
        <v>23.433</v>
      </c>
      <c r="AE91" s="65"/>
      <c r="AF91" s="65"/>
      <c r="CD91" s="138">
        <v>2063</v>
      </c>
      <c r="CE91" s="89">
        <f t="shared" si="14"/>
        <v>20.915000000000003</v>
      </c>
      <c r="CF91" s="89">
        <f t="shared" si="15"/>
        <v>68.644300000000001</v>
      </c>
      <c r="CG91" s="138">
        <f t="shared" si="16"/>
        <v>654.75</v>
      </c>
      <c r="CH91" s="89">
        <f t="shared" si="17"/>
        <v>19.989999999999998</v>
      </c>
      <c r="CI91" s="89">
        <f t="shared" si="19"/>
        <v>70.097049999999996</v>
      </c>
      <c r="CJ91" s="138">
        <f t="shared" si="18"/>
        <v>579.05000000000007</v>
      </c>
    </row>
    <row r="92" spans="1:100" x14ac:dyDescent="0.25">
      <c r="A92" s="125">
        <v>2064</v>
      </c>
      <c r="B92" s="73">
        <f t="shared" si="28"/>
        <v>3.6700000000000021</v>
      </c>
      <c r="C92" s="73">
        <f t="shared" si="28"/>
        <v>2.7199999999999971</v>
      </c>
      <c r="D92" s="73">
        <f t="shared" si="28"/>
        <v>-12.930000000000003</v>
      </c>
      <c r="E92" s="73">
        <f t="shared" si="28"/>
        <v>-9.7399999999999913</v>
      </c>
      <c r="F92" s="73">
        <f t="shared" si="28"/>
        <v>-7.9800000000000013</v>
      </c>
      <c r="G92" s="73">
        <f t="shared" si="28"/>
        <v>-5.980000000000004</v>
      </c>
      <c r="H92" s="73">
        <f t="shared" si="28"/>
        <v>2.6700000000000017</v>
      </c>
      <c r="I92" s="73">
        <f t="shared" si="28"/>
        <v>2.0200000000000005</v>
      </c>
      <c r="J92" s="73">
        <f t="shared" si="28"/>
        <v>0</v>
      </c>
      <c r="K92" s="73">
        <f t="shared" si="28"/>
        <v>0</v>
      </c>
      <c r="L92" s="73">
        <f t="shared" si="28"/>
        <v>2.5969999999999991</v>
      </c>
      <c r="M92" s="73">
        <f t="shared" si="28"/>
        <v>1.9639999999999989</v>
      </c>
      <c r="N92" s="73">
        <f t="shared" si="28"/>
        <v>0</v>
      </c>
      <c r="O92" s="73">
        <f t="shared" si="28"/>
        <v>0</v>
      </c>
      <c r="Q92" s="99">
        <v>662.5</v>
      </c>
      <c r="R92" s="99">
        <v>582.90000000000009</v>
      </c>
      <c r="S92" s="99">
        <f t="shared" si="29"/>
        <v>20.970000000000002</v>
      </c>
      <c r="T92" s="99">
        <f t="shared" si="30"/>
        <v>20.019999999999996</v>
      </c>
      <c r="U92" s="99">
        <f t="shared" si="31"/>
        <v>896.82099999999991</v>
      </c>
      <c r="V92" s="99">
        <f t="shared" si="32"/>
        <v>929.67800000000011</v>
      </c>
      <c r="W92" s="99">
        <f t="shared" si="33"/>
        <v>68.554900000000004</v>
      </c>
      <c r="X92" s="99">
        <f t="shared" si="34"/>
        <v>70.044899999999998</v>
      </c>
      <c r="Y92" s="99">
        <f t="shared" si="35"/>
        <v>21.970000000000002</v>
      </c>
      <c r="Z92" s="99">
        <f t="shared" si="36"/>
        <v>21.32</v>
      </c>
      <c r="AA92" s="65"/>
      <c r="AB92" s="65"/>
      <c r="AC92" s="99">
        <f t="shared" si="37"/>
        <v>24.096999999999998</v>
      </c>
      <c r="AD92" s="99">
        <f t="shared" si="38"/>
        <v>23.463999999999999</v>
      </c>
      <c r="AE92" s="65"/>
      <c r="AF92" s="65"/>
      <c r="CD92" s="138">
        <v>2064</v>
      </c>
      <c r="CE92" s="89">
        <f t="shared" ref="CE92:CE98" si="39">S92</f>
        <v>20.970000000000002</v>
      </c>
      <c r="CF92" s="89">
        <f t="shared" ref="CF92:CF98" si="40">W92</f>
        <v>68.554900000000004</v>
      </c>
      <c r="CG92" s="138">
        <f t="shared" ref="CG92:CG98" si="41">Q92</f>
        <v>662.5</v>
      </c>
      <c r="CH92" s="89">
        <f t="shared" ref="CH92:CH98" si="42">T92</f>
        <v>20.019999999999996</v>
      </c>
      <c r="CI92" s="89">
        <f t="shared" si="19"/>
        <v>70.044899999999998</v>
      </c>
      <c r="CJ92" s="138">
        <f t="shared" ref="CJ92:CJ98" si="43">R92</f>
        <v>582.90000000000009</v>
      </c>
    </row>
    <row r="93" spans="1:100" x14ac:dyDescent="0.25">
      <c r="A93" s="125">
        <v>2065</v>
      </c>
      <c r="B93" s="73">
        <f t="shared" si="28"/>
        <v>3.7250000000000023</v>
      </c>
      <c r="C93" s="73">
        <f t="shared" si="28"/>
        <v>2.7499999999999969</v>
      </c>
      <c r="D93" s="73">
        <f t="shared" si="28"/>
        <v>-13.125000000000004</v>
      </c>
      <c r="E93" s="73">
        <f t="shared" si="28"/>
        <v>-9.8499999999999908</v>
      </c>
      <c r="F93" s="73">
        <f t="shared" si="28"/>
        <v>-8.1000000000000014</v>
      </c>
      <c r="G93" s="73">
        <f t="shared" si="28"/>
        <v>-6.0500000000000043</v>
      </c>
      <c r="H93" s="73">
        <f t="shared" si="28"/>
        <v>2.7250000000000019</v>
      </c>
      <c r="I93" s="73">
        <f t="shared" si="28"/>
        <v>2.0500000000000003</v>
      </c>
      <c r="J93" s="73">
        <f t="shared" si="28"/>
        <v>0</v>
      </c>
      <c r="K93" s="73">
        <f t="shared" si="28"/>
        <v>0</v>
      </c>
      <c r="L93" s="73">
        <f t="shared" si="28"/>
        <v>2.652499999999999</v>
      </c>
      <c r="M93" s="73">
        <f t="shared" si="28"/>
        <v>1.9949999999999988</v>
      </c>
      <c r="N93" s="73">
        <f t="shared" si="28"/>
        <v>0</v>
      </c>
      <c r="O93" s="73">
        <f t="shared" si="28"/>
        <v>0</v>
      </c>
      <c r="Q93" s="99">
        <v>670.25</v>
      </c>
      <c r="R93" s="99">
        <v>586.75000000000011</v>
      </c>
      <c r="S93" s="99">
        <f t="shared" si="29"/>
        <v>21.025000000000002</v>
      </c>
      <c r="T93" s="99">
        <f t="shared" si="30"/>
        <v>20.049999999999997</v>
      </c>
      <c r="U93" s="99">
        <f t="shared" si="31"/>
        <v>894.8125</v>
      </c>
      <c r="V93" s="99">
        <f t="shared" si="32"/>
        <v>928.54500000000007</v>
      </c>
      <c r="W93" s="99">
        <f t="shared" si="33"/>
        <v>68.465499999999992</v>
      </c>
      <c r="X93" s="99">
        <f t="shared" si="34"/>
        <v>69.992750000000001</v>
      </c>
      <c r="Y93" s="99">
        <f t="shared" si="35"/>
        <v>22.025000000000002</v>
      </c>
      <c r="Z93" s="99">
        <f t="shared" si="36"/>
        <v>21.35</v>
      </c>
      <c r="AA93" s="65"/>
      <c r="AB93" s="65"/>
      <c r="AC93" s="99">
        <f t="shared" si="37"/>
        <v>24.1525</v>
      </c>
      <c r="AD93" s="99">
        <f t="shared" si="38"/>
        <v>23.494999999999997</v>
      </c>
      <c r="AE93" s="65"/>
      <c r="AF93" s="65"/>
      <c r="CD93" s="138">
        <v>2065</v>
      </c>
      <c r="CE93" s="89">
        <f t="shared" si="39"/>
        <v>21.025000000000002</v>
      </c>
      <c r="CF93" s="89">
        <f t="shared" si="40"/>
        <v>68.465499999999992</v>
      </c>
      <c r="CG93" s="138">
        <f t="shared" si="41"/>
        <v>670.25</v>
      </c>
      <c r="CH93" s="89">
        <f t="shared" si="42"/>
        <v>20.049999999999997</v>
      </c>
      <c r="CI93" s="89">
        <f t="shared" ref="CI93:CI98" si="44">X93</f>
        <v>69.992750000000001</v>
      </c>
      <c r="CJ93" s="138">
        <f t="shared" si="43"/>
        <v>586.75000000000011</v>
      </c>
    </row>
    <row r="94" spans="1:100" x14ac:dyDescent="0.25">
      <c r="A94" s="125">
        <v>2066</v>
      </c>
      <c r="B94" s="73">
        <f t="shared" si="28"/>
        <v>3.7800000000000025</v>
      </c>
      <c r="C94" s="73">
        <f t="shared" si="28"/>
        <v>2.7799999999999967</v>
      </c>
      <c r="D94" s="73">
        <f t="shared" si="28"/>
        <v>-13.320000000000004</v>
      </c>
      <c r="E94" s="73">
        <f t="shared" si="28"/>
        <v>-9.9599999999999902</v>
      </c>
      <c r="F94" s="73">
        <f t="shared" si="28"/>
        <v>-8.2200000000000006</v>
      </c>
      <c r="G94" s="73">
        <f t="shared" si="28"/>
        <v>-6.1200000000000045</v>
      </c>
      <c r="H94" s="73">
        <f t="shared" si="28"/>
        <v>2.780000000000002</v>
      </c>
      <c r="I94" s="73">
        <f t="shared" si="28"/>
        <v>2.08</v>
      </c>
      <c r="J94" s="73">
        <f t="shared" si="28"/>
        <v>0</v>
      </c>
      <c r="K94" s="73">
        <f t="shared" si="28"/>
        <v>0</v>
      </c>
      <c r="L94" s="73">
        <f t="shared" si="28"/>
        <v>2.7079999999999989</v>
      </c>
      <c r="M94" s="73">
        <f t="shared" si="28"/>
        <v>2.0259999999999989</v>
      </c>
      <c r="N94" s="73">
        <f t="shared" si="28"/>
        <v>0</v>
      </c>
      <c r="O94" s="73">
        <f t="shared" si="28"/>
        <v>0</v>
      </c>
      <c r="Q94" s="99">
        <v>678</v>
      </c>
      <c r="R94" s="99">
        <v>590.60000000000014</v>
      </c>
      <c r="S94" s="99">
        <f t="shared" si="29"/>
        <v>21.080000000000002</v>
      </c>
      <c r="T94" s="99">
        <f t="shared" si="30"/>
        <v>20.079999999999998</v>
      </c>
      <c r="U94" s="99">
        <f t="shared" si="31"/>
        <v>892.80399999999997</v>
      </c>
      <c r="V94" s="99">
        <f t="shared" si="32"/>
        <v>927.41200000000003</v>
      </c>
      <c r="W94" s="99">
        <f t="shared" si="33"/>
        <v>68.376099999999994</v>
      </c>
      <c r="X94" s="99">
        <f t="shared" si="34"/>
        <v>69.940599999999989</v>
      </c>
      <c r="Y94" s="99">
        <f t="shared" si="35"/>
        <v>22.080000000000002</v>
      </c>
      <c r="Z94" s="99">
        <f t="shared" si="36"/>
        <v>21.380000000000003</v>
      </c>
      <c r="AA94" s="65"/>
      <c r="AB94" s="65"/>
      <c r="AC94" s="99">
        <f t="shared" si="37"/>
        <v>24.207999999999998</v>
      </c>
      <c r="AD94" s="99">
        <f t="shared" si="38"/>
        <v>23.526</v>
      </c>
      <c r="AE94" s="65"/>
      <c r="AF94" s="65"/>
      <c r="CD94" s="138">
        <v>2066</v>
      </c>
      <c r="CE94" s="89">
        <f t="shared" si="39"/>
        <v>21.080000000000002</v>
      </c>
      <c r="CF94" s="89">
        <f t="shared" si="40"/>
        <v>68.376099999999994</v>
      </c>
      <c r="CG94" s="138">
        <f t="shared" si="41"/>
        <v>678</v>
      </c>
      <c r="CH94" s="89">
        <f t="shared" si="42"/>
        <v>20.079999999999998</v>
      </c>
      <c r="CI94" s="89">
        <f t="shared" si="44"/>
        <v>69.940599999999989</v>
      </c>
      <c r="CJ94" s="138">
        <f t="shared" si="43"/>
        <v>590.60000000000014</v>
      </c>
    </row>
    <row r="95" spans="1:100" x14ac:dyDescent="0.25">
      <c r="A95" s="125">
        <v>2067</v>
      </c>
      <c r="B95" s="73">
        <f t="shared" ref="B95:O97" si="45">(B$9-B$8)/COUNT($A$78:$A$97)+B94</f>
        <v>3.8350000000000026</v>
      </c>
      <c r="C95" s="73">
        <f t="shared" si="45"/>
        <v>2.8099999999999965</v>
      </c>
      <c r="D95" s="73">
        <f t="shared" si="45"/>
        <v>-13.515000000000004</v>
      </c>
      <c r="E95" s="73">
        <f t="shared" si="45"/>
        <v>-10.06999999999999</v>
      </c>
      <c r="F95" s="73">
        <f t="shared" si="45"/>
        <v>-8.34</v>
      </c>
      <c r="G95" s="73">
        <f t="shared" si="45"/>
        <v>-6.1900000000000048</v>
      </c>
      <c r="H95" s="73">
        <f t="shared" si="45"/>
        <v>2.8350000000000022</v>
      </c>
      <c r="I95" s="73">
        <f t="shared" si="45"/>
        <v>2.11</v>
      </c>
      <c r="J95" s="73">
        <f t="shared" si="45"/>
        <v>0</v>
      </c>
      <c r="K95" s="73">
        <f t="shared" si="45"/>
        <v>0</v>
      </c>
      <c r="L95" s="73">
        <f t="shared" si="45"/>
        <v>2.7634999999999987</v>
      </c>
      <c r="M95" s="73">
        <f t="shared" si="45"/>
        <v>2.0569999999999991</v>
      </c>
      <c r="N95" s="73">
        <f t="shared" si="45"/>
        <v>0</v>
      </c>
      <c r="O95" s="73">
        <f t="shared" si="45"/>
        <v>0</v>
      </c>
      <c r="Q95" s="99">
        <v>685.75</v>
      </c>
      <c r="R95" s="99">
        <v>594.45000000000016</v>
      </c>
      <c r="S95" s="99">
        <f t="shared" si="29"/>
        <v>21.135000000000005</v>
      </c>
      <c r="T95" s="99">
        <f t="shared" si="30"/>
        <v>20.109999999999996</v>
      </c>
      <c r="U95" s="99">
        <f t="shared" si="31"/>
        <v>890.79549999999995</v>
      </c>
      <c r="V95" s="99">
        <f t="shared" si="32"/>
        <v>926.27900000000011</v>
      </c>
      <c r="W95" s="99">
        <f t="shared" si="33"/>
        <v>68.286699999999996</v>
      </c>
      <c r="X95" s="99">
        <f t="shared" si="34"/>
        <v>69.888449999999992</v>
      </c>
      <c r="Y95" s="99">
        <f t="shared" si="35"/>
        <v>22.135000000000002</v>
      </c>
      <c r="Z95" s="99">
        <f t="shared" si="36"/>
        <v>21.41</v>
      </c>
      <c r="AA95" s="65"/>
      <c r="AB95" s="65"/>
      <c r="AC95" s="99">
        <f t="shared" si="37"/>
        <v>24.263500000000001</v>
      </c>
      <c r="AD95" s="99">
        <f t="shared" si="38"/>
        <v>23.556999999999999</v>
      </c>
      <c r="AE95" s="65"/>
      <c r="AF95" s="65"/>
      <c r="CD95" s="138">
        <v>2067</v>
      </c>
      <c r="CE95" s="89">
        <f t="shared" si="39"/>
        <v>21.135000000000005</v>
      </c>
      <c r="CF95" s="89">
        <f t="shared" si="40"/>
        <v>68.286699999999996</v>
      </c>
      <c r="CG95" s="138">
        <f t="shared" si="41"/>
        <v>685.75</v>
      </c>
      <c r="CH95" s="89">
        <f t="shared" si="42"/>
        <v>20.109999999999996</v>
      </c>
      <c r="CI95" s="89">
        <f t="shared" si="44"/>
        <v>69.888449999999992</v>
      </c>
      <c r="CJ95" s="138">
        <f t="shared" si="43"/>
        <v>594.45000000000016</v>
      </c>
    </row>
    <row r="96" spans="1:100" x14ac:dyDescent="0.25">
      <c r="A96" s="125">
        <v>2068</v>
      </c>
      <c r="B96" s="73">
        <f t="shared" si="45"/>
        <v>3.8900000000000028</v>
      </c>
      <c r="C96" s="73">
        <f t="shared" si="45"/>
        <v>2.8399999999999963</v>
      </c>
      <c r="D96" s="73">
        <f t="shared" si="45"/>
        <v>-13.710000000000004</v>
      </c>
      <c r="E96" s="73">
        <f t="shared" si="45"/>
        <v>-10.179999999999989</v>
      </c>
      <c r="F96" s="73">
        <f t="shared" si="45"/>
        <v>-8.4599999999999991</v>
      </c>
      <c r="G96" s="73">
        <f t="shared" si="45"/>
        <v>-6.2600000000000051</v>
      </c>
      <c r="H96" s="73">
        <f t="shared" si="45"/>
        <v>2.8900000000000023</v>
      </c>
      <c r="I96" s="73">
        <f t="shared" si="45"/>
        <v>2.1399999999999997</v>
      </c>
      <c r="J96" s="73">
        <f t="shared" si="45"/>
        <v>0</v>
      </c>
      <c r="K96" s="73">
        <f t="shared" si="45"/>
        <v>0</v>
      </c>
      <c r="L96" s="73">
        <f t="shared" si="45"/>
        <v>2.8189999999999986</v>
      </c>
      <c r="M96" s="73">
        <f t="shared" si="45"/>
        <v>2.0879999999999992</v>
      </c>
      <c r="N96" s="73">
        <f t="shared" si="45"/>
        <v>0</v>
      </c>
      <c r="O96" s="73">
        <f t="shared" si="45"/>
        <v>0</v>
      </c>
      <c r="Q96" s="99">
        <v>693.5</v>
      </c>
      <c r="R96" s="99">
        <v>598.30000000000018</v>
      </c>
      <c r="S96" s="99">
        <f t="shared" si="29"/>
        <v>21.190000000000005</v>
      </c>
      <c r="T96" s="99">
        <f t="shared" si="30"/>
        <v>20.139999999999997</v>
      </c>
      <c r="U96" s="99">
        <f t="shared" si="31"/>
        <v>888.78699999999992</v>
      </c>
      <c r="V96" s="99">
        <f t="shared" si="32"/>
        <v>925.14600000000007</v>
      </c>
      <c r="W96" s="99">
        <f t="shared" si="33"/>
        <v>68.197299999999998</v>
      </c>
      <c r="X96" s="99">
        <f t="shared" si="34"/>
        <v>69.836299999999994</v>
      </c>
      <c r="Y96" s="99">
        <f t="shared" si="35"/>
        <v>22.190000000000005</v>
      </c>
      <c r="Z96" s="99">
        <f t="shared" si="36"/>
        <v>21.44</v>
      </c>
      <c r="AA96" s="65"/>
      <c r="AB96" s="65"/>
      <c r="AC96" s="99">
        <f t="shared" si="37"/>
        <v>24.318999999999999</v>
      </c>
      <c r="AD96" s="99">
        <f t="shared" si="38"/>
        <v>23.588000000000001</v>
      </c>
      <c r="AE96" s="65"/>
      <c r="AF96" s="65"/>
      <c r="CD96" s="138">
        <v>2068</v>
      </c>
      <c r="CE96" s="89">
        <f t="shared" si="39"/>
        <v>21.190000000000005</v>
      </c>
      <c r="CF96" s="89">
        <f t="shared" si="40"/>
        <v>68.197299999999998</v>
      </c>
      <c r="CG96" s="138">
        <f t="shared" si="41"/>
        <v>693.5</v>
      </c>
      <c r="CH96" s="89">
        <f t="shared" si="42"/>
        <v>20.139999999999997</v>
      </c>
      <c r="CI96" s="89">
        <f t="shared" si="44"/>
        <v>69.836299999999994</v>
      </c>
      <c r="CJ96" s="138">
        <f t="shared" si="43"/>
        <v>598.30000000000018</v>
      </c>
    </row>
    <row r="97" spans="1:100" x14ac:dyDescent="0.25">
      <c r="A97" s="125">
        <v>2069</v>
      </c>
      <c r="B97" s="73">
        <f t="shared" si="45"/>
        <v>3.9450000000000029</v>
      </c>
      <c r="C97" s="73">
        <f t="shared" si="45"/>
        <v>2.8699999999999961</v>
      </c>
      <c r="D97" s="73">
        <f t="shared" si="45"/>
        <v>-13.905000000000005</v>
      </c>
      <c r="E97" s="73">
        <f t="shared" si="45"/>
        <v>-10.289999999999988</v>
      </c>
      <c r="F97" s="73">
        <f t="shared" si="45"/>
        <v>-8.5799999999999983</v>
      </c>
      <c r="G97" s="73">
        <f t="shared" si="45"/>
        <v>-6.3300000000000054</v>
      </c>
      <c r="H97" s="73">
        <f t="shared" si="45"/>
        <v>2.9450000000000025</v>
      </c>
      <c r="I97" s="73">
        <f t="shared" si="45"/>
        <v>2.1699999999999995</v>
      </c>
      <c r="J97" s="73">
        <f t="shared" si="45"/>
        <v>0</v>
      </c>
      <c r="K97" s="73">
        <f t="shared" si="45"/>
        <v>0</v>
      </c>
      <c r="L97" s="73">
        <f t="shared" si="45"/>
        <v>2.8744999999999985</v>
      </c>
      <c r="M97" s="73">
        <f t="shared" si="45"/>
        <v>2.1189999999999993</v>
      </c>
      <c r="N97" s="73">
        <f t="shared" si="45"/>
        <v>0</v>
      </c>
      <c r="O97" s="73">
        <f t="shared" si="45"/>
        <v>0</v>
      </c>
      <c r="Q97" s="99">
        <v>701.25</v>
      </c>
      <c r="R97" s="99">
        <v>602.1500000000002</v>
      </c>
      <c r="S97" s="99">
        <f t="shared" si="29"/>
        <v>21.245000000000005</v>
      </c>
      <c r="T97" s="99">
        <f t="shared" si="30"/>
        <v>20.169999999999998</v>
      </c>
      <c r="U97" s="99">
        <f t="shared" si="31"/>
        <v>886.77849999999989</v>
      </c>
      <c r="V97" s="99">
        <f t="shared" si="32"/>
        <v>924.01300000000015</v>
      </c>
      <c r="W97" s="99">
        <f t="shared" si="33"/>
        <v>68.107900000000001</v>
      </c>
      <c r="X97" s="99">
        <f t="shared" si="34"/>
        <v>69.784149999999997</v>
      </c>
      <c r="Y97" s="99">
        <f t="shared" si="35"/>
        <v>22.245000000000005</v>
      </c>
      <c r="Z97" s="99">
        <f t="shared" si="36"/>
        <v>21.47</v>
      </c>
      <c r="AA97" s="65"/>
      <c r="AB97" s="65"/>
      <c r="AC97" s="99">
        <f t="shared" si="37"/>
        <v>24.374499999999998</v>
      </c>
      <c r="AD97" s="99">
        <f t="shared" si="38"/>
        <v>23.619</v>
      </c>
      <c r="AE97" s="65"/>
      <c r="AF97" s="65"/>
      <c r="CD97" s="138">
        <v>2069</v>
      </c>
      <c r="CE97" s="89">
        <f t="shared" si="39"/>
        <v>21.245000000000005</v>
      </c>
      <c r="CF97" s="89">
        <f t="shared" si="40"/>
        <v>68.107900000000001</v>
      </c>
      <c r="CG97" s="138">
        <f t="shared" si="41"/>
        <v>701.25</v>
      </c>
      <c r="CH97" s="89">
        <f t="shared" si="42"/>
        <v>20.169999999999998</v>
      </c>
      <c r="CI97" s="89">
        <f t="shared" si="44"/>
        <v>69.784149999999997</v>
      </c>
      <c r="CJ97" s="138">
        <f t="shared" si="43"/>
        <v>602.1500000000002</v>
      </c>
    </row>
    <row r="98" spans="1:100" x14ac:dyDescent="0.25">
      <c r="A98" s="125">
        <v>2070</v>
      </c>
      <c r="B98" s="73">
        <f t="shared" ref="B98:O98" si="46">B$9</f>
        <v>4</v>
      </c>
      <c r="C98" s="73">
        <f t="shared" si="46"/>
        <v>2.9</v>
      </c>
      <c r="D98" s="73">
        <f t="shared" si="46"/>
        <v>-14.1</v>
      </c>
      <c r="E98" s="73">
        <f t="shared" si="46"/>
        <v>-10.4</v>
      </c>
      <c r="F98" s="73">
        <f t="shared" si="46"/>
        <v>-8.6999999999999993</v>
      </c>
      <c r="G98" s="73">
        <f t="shared" si="46"/>
        <v>-6.4</v>
      </c>
      <c r="H98" s="73">
        <f t="shared" si="46"/>
        <v>3</v>
      </c>
      <c r="I98" s="73">
        <f t="shared" si="46"/>
        <v>2.2000000000000002</v>
      </c>
      <c r="J98" s="73">
        <f t="shared" si="46"/>
        <v>0</v>
      </c>
      <c r="K98" s="73">
        <f t="shared" si="46"/>
        <v>0</v>
      </c>
      <c r="L98" s="73">
        <f t="shared" si="46"/>
        <v>2.93</v>
      </c>
      <c r="M98" s="73">
        <f t="shared" si="46"/>
        <v>2.15</v>
      </c>
      <c r="N98" s="73">
        <f t="shared" si="46"/>
        <v>0</v>
      </c>
      <c r="O98" s="73">
        <f t="shared" si="46"/>
        <v>0</v>
      </c>
      <c r="Q98" s="99">
        <v>709</v>
      </c>
      <c r="R98" s="99">
        <v>606</v>
      </c>
      <c r="S98" s="99">
        <f t="shared" si="29"/>
        <v>21.3</v>
      </c>
      <c r="T98" s="99">
        <f t="shared" si="30"/>
        <v>20.2</v>
      </c>
      <c r="U98" s="99">
        <f t="shared" si="31"/>
        <v>884.77</v>
      </c>
      <c r="V98" s="99">
        <f t="shared" si="32"/>
        <v>922.88</v>
      </c>
      <c r="W98" s="99">
        <f t="shared" si="33"/>
        <v>68.018500000000003</v>
      </c>
      <c r="X98" s="99">
        <f t="shared" si="34"/>
        <v>69.731999999999999</v>
      </c>
      <c r="Y98" s="99">
        <f t="shared" si="35"/>
        <v>22.3</v>
      </c>
      <c r="Z98" s="99">
        <f t="shared" si="36"/>
        <v>21.5</v>
      </c>
      <c r="AA98" s="65"/>
      <c r="AB98" s="65"/>
      <c r="AC98" s="99">
        <f t="shared" si="37"/>
        <v>24.43</v>
      </c>
      <c r="AD98" s="99">
        <f t="shared" si="38"/>
        <v>23.65</v>
      </c>
      <c r="AE98" s="65"/>
      <c r="AF98" s="65"/>
      <c r="CD98" s="138">
        <v>2070</v>
      </c>
      <c r="CE98" s="89">
        <f t="shared" si="39"/>
        <v>21.3</v>
      </c>
      <c r="CF98" s="89">
        <f t="shared" si="40"/>
        <v>68.018500000000003</v>
      </c>
      <c r="CG98" s="138">
        <f t="shared" si="41"/>
        <v>709</v>
      </c>
      <c r="CH98" s="89">
        <f t="shared" si="42"/>
        <v>20.2</v>
      </c>
      <c r="CI98" s="89">
        <f t="shared" si="44"/>
        <v>69.731999999999999</v>
      </c>
      <c r="CJ98" s="138">
        <f t="shared" si="43"/>
        <v>606</v>
      </c>
    </row>
    <row r="99" spans="1:100" s="60" customFormat="1" x14ac:dyDescent="0.25">
      <c r="A99" s="71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138"/>
      <c r="O99" s="138"/>
      <c r="P99" s="138"/>
      <c r="Q99" s="125"/>
      <c r="R99" s="125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H99" s="138"/>
      <c r="AI99" s="138"/>
      <c r="AJ99" s="138"/>
      <c r="AK99" s="138"/>
      <c r="AL99" s="138"/>
      <c r="AM99" s="138"/>
      <c r="AN99" s="138"/>
      <c r="AO99" s="138"/>
      <c r="AP99" s="138"/>
      <c r="AQ99" s="138"/>
      <c r="AR99" s="138"/>
      <c r="AS99" s="138"/>
      <c r="AT99" s="138"/>
      <c r="AU99" s="138"/>
      <c r="AV99" s="138"/>
      <c r="AW99" s="138"/>
      <c r="AX99" s="138"/>
      <c r="AY99" s="138"/>
      <c r="AZ99" s="138"/>
      <c r="BA99" s="138"/>
      <c r="BB99" s="138"/>
      <c r="BC99" s="138"/>
      <c r="BD99" s="138"/>
      <c r="BE99" s="138"/>
      <c r="BF99" s="138"/>
      <c r="BG99" s="138"/>
      <c r="BH99" s="138"/>
      <c r="BI99" s="138"/>
      <c r="BJ99" s="138"/>
      <c r="BK99" s="138"/>
      <c r="BL99" s="138"/>
      <c r="BM99" s="138"/>
      <c r="BN99" s="138"/>
      <c r="BO99" s="138"/>
      <c r="BP99" s="138"/>
      <c r="BQ99" s="138"/>
      <c r="BR99" s="138"/>
      <c r="BS99" s="138"/>
      <c r="BT99" s="138"/>
      <c r="BU99" s="138"/>
      <c r="BV99" s="138"/>
      <c r="BW99" s="138"/>
      <c r="BX99" s="138"/>
      <c r="BY99" s="138"/>
      <c r="BZ99" s="138"/>
      <c r="CA99" s="138"/>
      <c r="CB99" s="138"/>
      <c r="CC99" s="138"/>
      <c r="CD99" s="138"/>
      <c r="CE99" s="138"/>
      <c r="CF99" s="138"/>
      <c r="CG99" s="138"/>
      <c r="CH99" s="138"/>
      <c r="CI99" s="138"/>
      <c r="CJ99" s="138"/>
      <c r="CK99" s="138"/>
      <c r="CL99" s="138"/>
      <c r="CM99" s="138"/>
      <c r="CN99" s="138"/>
      <c r="CO99" s="138"/>
      <c r="CP99" s="138"/>
      <c r="CQ99" s="138"/>
      <c r="CR99" s="138"/>
      <c r="CS99" s="138"/>
      <c r="CT99" s="138"/>
      <c r="CU99" s="138"/>
      <c r="CV99" s="138"/>
    </row>
    <row r="100" spans="1:100" s="60" customFormat="1" x14ac:dyDescent="0.25">
      <c r="A100" s="71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138"/>
      <c r="O100" s="138"/>
      <c r="P100" s="138"/>
      <c r="Q100" s="125"/>
      <c r="R100" s="125"/>
      <c r="S100" s="72"/>
      <c r="T100" s="72"/>
      <c r="U100" s="72"/>
      <c r="V100" s="72"/>
      <c r="W100" s="72"/>
      <c r="X100" s="72"/>
      <c r="Y100" s="72"/>
      <c r="Z100" s="72"/>
      <c r="AA100" s="72"/>
      <c r="AB100" s="72"/>
      <c r="AC100" s="72"/>
      <c r="AD100" s="72"/>
      <c r="AE100" s="72"/>
      <c r="AF100" s="72"/>
      <c r="AH100" s="138"/>
      <c r="AI100" s="138"/>
      <c r="AJ100" s="138"/>
      <c r="AK100" s="138"/>
      <c r="AL100" s="138"/>
      <c r="AM100" s="138"/>
      <c r="AN100" s="138"/>
      <c r="AO100" s="138"/>
      <c r="AP100" s="138"/>
      <c r="AQ100" s="138"/>
      <c r="AR100" s="138"/>
      <c r="AS100" s="138"/>
      <c r="AT100" s="138"/>
      <c r="AU100" s="138"/>
      <c r="AV100" s="138"/>
      <c r="AW100" s="138"/>
      <c r="AX100" s="138"/>
      <c r="AY100" s="138"/>
      <c r="AZ100" s="138"/>
      <c r="BA100" s="138"/>
      <c r="BB100" s="138"/>
      <c r="BC100" s="138"/>
      <c r="BD100" s="138"/>
      <c r="BE100" s="138"/>
      <c r="BF100" s="138"/>
      <c r="BG100" s="138"/>
      <c r="BH100" s="138"/>
      <c r="BI100" s="138"/>
      <c r="BJ100" s="138"/>
      <c r="BK100" s="138"/>
      <c r="BL100" s="138"/>
      <c r="BM100" s="138"/>
      <c r="BN100" s="138"/>
      <c r="BO100" s="138"/>
      <c r="BP100" s="138"/>
      <c r="BQ100" s="138"/>
      <c r="BR100" s="138"/>
      <c r="BS100" s="138"/>
      <c r="BT100" s="138"/>
      <c r="BU100" s="138"/>
      <c r="BV100" s="138"/>
      <c r="BW100" s="138"/>
      <c r="BX100" s="138"/>
      <c r="BY100" s="138"/>
      <c r="BZ100" s="138"/>
      <c r="CA100" s="138"/>
      <c r="CB100" s="138"/>
      <c r="CC100" s="138"/>
      <c r="CD100" s="138"/>
      <c r="CE100" s="138"/>
      <c r="CF100" s="138"/>
      <c r="CG100" s="138"/>
      <c r="CH100" s="138"/>
      <c r="CI100" s="138"/>
      <c r="CJ100" s="138"/>
      <c r="CK100" s="138"/>
      <c r="CL100" s="138"/>
      <c r="CM100" s="138"/>
      <c r="CN100" s="138"/>
      <c r="CO100" s="138"/>
      <c r="CP100" s="138"/>
      <c r="CQ100" s="138"/>
      <c r="CR100" s="138"/>
      <c r="CS100" s="138"/>
      <c r="CT100" s="138"/>
      <c r="CU100" s="138"/>
      <c r="CV100" s="138"/>
    </row>
    <row r="101" spans="1:100" s="60" customFormat="1" x14ac:dyDescent="0.25">
      <c r="A101" s="71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138"/>
      <c r="O101" s="138"/>
      <c r="P101" s="138"/>
      <c r="Q101" s="125"/>
      <c r="R101" s="125"/>
      <c r="S101" s="72"/>
      <c r="T101" s="72"/>
      <c r="U101" s="72"/>
      <c r="V101" s="72"/>
      <c r="W101" s="72"/>
      <c r="X101" s="72"/>
      <c r="Y101" s="72"/>
      <c r="Z101" s="72"/>
      <c r="AA101" s="72"/>
      <c r="AB101" s="72"/>
      <c r="AC101" s="72"/>
      <c r="AD101" s="72"/>
      <c r="AE101" s="72"/>
      <c r="AF101" s="72"/>
      <c r="AH101" s="138"/>
      <c r="AI101" s="138"/>
      <c r="AJ101" s="138"/>
      <c r="AK101" s="138"/>
      <c r="AL101" s="138"/>
      <c r="AM101" s="138"/>
      <c r="AN101" s="138"/>
      <c r="AO101" s="138"/>
      <c r="AP101" s="138"/>
      <c r="AQ101" s="138"/>
      <c r="AR101" s="138"/>
      <c r="AS101" s="138"/>
      <c r="AT101" s="138"/>
      <c r="AU101" s="138"/>
      <c r="AV101" s="138"/>
      <c r="AW101" s="138"/>
      <c r="AX101" s="138"/>
      <c r="AY101" s="138"/>
      <c r="AZ101" s="138"/>
      <c r="BA101" s="138"/>
      <c r="BB101" s="138"/>
      <c r="BC101" s="138"/>
      <c r="BD101" s="138"/>
      <c r="BE101" s="138"/>
      <c r="BF101" s="138"/>
      <c r="BG101" s="138"/>
      <c r="BH101" s="138"/>
      <c r="BI101" s="138"/>
      <c r="BJ101" s="138"/>
      <c r="BK101" s="138"/>
      <c r="BL101" s="138"/>
      <c r="BM101" s="138"/>
      <c r="BN101" s="138"/>
      <c r="BO101" s="138"/>
      <c r="BP101" s="138"/>
      <c r="BQ101" s="138"/>
      <c r="BR101" s="138"/>
      <c r="BS101" s="138"/>
      <c r="BT101" s="138"/>
      <c r="BU101" s="138"/>
      <c r="BV101" s="138"/>
      <c r="BW101" s="138"/>
      <c r="BX101" s="138"/>
      <c r="BY101" s="138"/>
      <c r="BZ101" s="138"/>
      <c r="CA101" s="138"/>
      <c r="CB101" s="138"/>
      <c r="CC101" s="138"/>
      <c r="CD101" s="138"/>
      <c r="CE101" s="138"/>
      <c r="CF101" s="138"/>
      <c r="CG101" s="138"/>
      <c r="CH101" s="138"/>
      <c r="CI101" s="138"/>
      <c r="CJ101" s="138"/>
      <c r="CK101" s="138"/>
      <c r="CL101" s="138"/>
      <c r="CM101" s="138"/>
      <c r="CN101" s="138"/>
      <c r="CO101" s="138"/>
      <c r="CP101" s="138"/>
      <c r="CQ101" s="138"/>
      <c r="CR101" s="138"/>
      <c r="CS101" s="138"/>
      <c r="CT101" s="138"/>
      <c r="CU101" s="138"/>
      <c r="CV101" s="138"/>
    </row>
    <row r="102" spans="1:100" s="60" customFormat="1" x14ac:dyDescent="0.25">
      <c r="A102" s="71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138"/>
      <c r="O102" s="138"/>
      <c r="P102" s="138"/>
      <c r="Q102" s="125"/>
      <c r="R102" s="125"/>
      <c r="S102" s="72"/>
      <c r="T102" s="72"/>
      <c r="U102" s="72"/>
      <c r="V102" s="72"/>
      <c r="W102" s="72"/>
      <c r="X102" s="72"/>
      <c r="Y102" s="72"/>
      <c r="Z102" s="72"/>
      <c r="AA102" s="72"/>
      <c r="AB102" s="72"/>
      <c r="AC102" s="72"/>
      <c r="AD102" s="72"/>
      <c r="AE102" s="72"/>
      <c r="AF102" s="72"/>
      <c r="AH102" s="138"/>
      <c r="AI102" s="138"/>
      <c r="AJ102" s="138"/>
      <c r="AK102" s="138"/>
      <c r="AL102" s="138"/>
      <c r="AM102" s="138"/>
      <c r="AN102" s="138"/>
      <c r="AO102" s="138"/>
      <c r="AP102" s="138"/>
      <c r="AQ102" s="138"/>
      <c r="AR102" s="138"/>
      <c r="AS102" s="138"/>
      <c r="AT102" s="138"/>
      <c r="AU102" s="138"/>
      <c r="AV102" s="138"/>
      <c r="AW102" s="138"/>
      <c r="AX102" s="138"/>
      <c r="AY102" s="138"/>
      <c r="AZ102" s="138"/>
      <c r="BA102" s="138"/>
      <c r="BB102" s="138"/>
      <c r="BC102" s="138"/>
      <c r="BD102" s="138"/>
      <c r="BE102" s="138"/>
      <c r="BF102" s="138"/>
      <c r="BG102" s="138"/>
      <c r="BH102" s="138"/>
      <c r="BI102" s="138"/>
      <c r="BJ102" s="138"/>
      <c r="BK102" s="138"/>
      <c r="BL102" s="138"/>
      <c r="BM102" s="138"/>
      <c r="BN102" s="138"/>
      <c r="BO102" s="138"/>
      <c r="BP102" s="138"/>
      <c r="BQ102" s="138"/>
      <c r="BR102" s="138"/>
      <c r="BS102" s="138"/>
      <c r="BT102" s="138"/>
      <c r="BU102" s="138"/>
      <c r="BV102" s="138"/>
      <c r="BW102" s="138"/>
      <c r="BX102" s="138"/>
      <c r="BY102" s="138"/>
      <c r="BZ102" s="138"/>
      <c r="CA102" s="138"/>
      <c r="CB102" s="138"/>
      <c r="CC102" s="138"/>
      <c r="CD102" s="138"/>
      <c r="CE102" s="138"/>
      <c r="CF102" s="138"/>
      <c r="CG102" s="138"/>
      <c r="CH102" s="138"/>
      <c r="CI102" s="138"/>
      <c r="CJ102" s="138"/>
      <c r="CK102" s="138"/>
      <c r="CL102" s="138"/>
      <c r="CM102" s="138"/>
      <c r="CN102" s="138"/>
      <c r="CO102" s="138"/>
      <c r="CP102" s="138"/>
      <c r="CQ102" s="138"/>
      <c r="CR102" s="138"/>
      <c r="CS102" s="138"/>
      <c r="CT102" s="138"/>
      <c r="CU102" s="138"/>
      <c r="CV102" s="138"/>
    </row>
    <row r="103" spans="1:100" s="60" customFormat="1" x14ac:dyDescent="0.25">
      <c r="A103" s="71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138"/>
      <c r="O103" s="138"/>
      <c r="P103" s="138"/>
      <c r="Q103" s="125"/>
      <c r="R103" s="125"/>
      <c r="S103" s="72"/>
      <c r="T103" s="72"/>
      <c r="U103" s="72"/>
      <c r="V103" s="72"/>
      <c r="W103" s="72"/>
      <c r="X103" s="72"/>
      <c r="Y103" s="72"/>
      <c r="Z103" s="72"/>
      <c r="AA103" s="72"/>
      <c r="AB103" s="72"/>
      <c r="AC103" s="72"/>
      <c r="AD103" s="72"/>
      <c r="AE103" s="72"/>
      <c r="AF103" s="72"/>
      <c r="AH103" s="138"/>
      <c r="AI103" s="138"/>
      <c r="AJ103" s="138"/>
      <c r="AK103" s="138"/>
      <c r="AL103" s="138"/>
      <c r="AM103" s="138"/>
      <c r="AN103" s="138"/>
      <c r="AO103" s="138"/>
      <c r="AP103" s="138"/>
      <c r="AQ103" s="138"/>
      <c r="AR103" s="138"/>
      <c r="AS103" s="138"/>
      <c r="AT103" s="138"/>
      <c r="AU103" s="138"/>
      <c r="AV103" s="138"/>
      <c r="AW103" s="138"/>
      <c r="AX103" s="138"/>
      <c r="AY103" s="138"/>
      <c r="AZ103" s="138"/>
      <c r="BA103" s="138"/>
      <c r="BB103" s="138"/>
      <c r="BC103" s="138"/>
      <c r="BD103" s="138"/>
      <c r="BE103" s="138"/>
      <c r="BF103" s="138"/>
      <c r="BG103" s="138"/>
      <c r="BH103" s="138"/>
      <c r="BI103" s="138"/>
      <c r="BJ103" s="138"/>
      <c r="BK103" s="138"/>
      <c r="BL103" s="138"/>
      <c r="BM103" s="138"/>
      <c r="BN103" s="138"/>
      <c r="BO103" s="138"/>
      <c r="BP103" s="138"/>
      <c r="BQ103" s="138"/>
      <c r="BR103" s="138"/>
      <c r="BS103" s="138"/>
      <c r="BT103" s="138"/>
      <c r="BU103" s="138"/>
      <c r="BV103" s="138"/>
      <c r="BW103" s="138"/>
      <c r="BX103" s="138"/>
      <c r="BY103" s="138"/>
      <c r="BZ103" s="138"/>
      <c r="CA103" s="138"/>
      <c r="CB103" s="138"/>
      <c r="CC103" s="138"/>
      <c r="CD103" s="138"/>
      <c r="CE103" s="138"/>
      <c r="CF103" s="138"/>
      <c r="CG103" s="138"/>
      <c r="CH103" s="138"/>
      <c r="CI103" s="138"/>
      <c r="CJ103" s="138"/>
      <c r="CK103" s="138"/>
      <c r="CL103" s="138"/>
      <c r="CM103" s="138"/>
      <c r="CN103" s="138"/>
      <c r="CO103" s="138"/>
      <c r="CP103" s="138"/>
      <c r="CQ103" s="138"/>
      <c r="CR103" s="138"/>
      <c r="CS103" s="138"/>
      <c r="CT103" s="138"/>
      <c r="CU103" s="138"/>
      <c r="CV103" s="138"/>
    </row>
    <row r="104" spans="1:100" s="60" customFormat="1" x14ac:dyDescent="0.25">
      <c r="A104" s="71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138"/>
      <c r="O104" s="138"/>
      <c r="P104" s="138"/>
      <c r="Q104" s="125"/>
      <c r="R104" s="125"/>
      <c r="S104" s="72"/>
      <c r="T104" s="72"/>
      <c r="U104" s="72"/>
      <c r="V104" s="72"/>
      <c r="W104" s="72"/>
      <c r="X104" s="72"/>
      <c r="Y104" s="72"/>
      <c r="Z104" s="72"/>
      <c r="AA104" s="72"/>
      <c r="AB104" s="72"/>
      <c r="AC104" s="72"/>
      <c r="AD104" s="72"/>
      <c r="AE104" s="72"/>
      <c r="AF104" s="72"/>
      <c r="AH104" s="138"/>
      <c r="AI104" s="138"/>
      <c r="AJ104" s="138"/>
      <c r="AK104" s="138"/>
      <c r="AL104" s="138"/>
      <c r="AM104" s="138"/>
      <c r="AN104" s="138"/>
      <c r="AO104" s="138"/>
      <c r="AP104" s="138"/>
      <c r="AQ104" s="138"/>
      <c r="AR104" s="138"/>
      <c r="AS104" s="138"/>
      <c r="AT104" s="138"/>
      <c r="AU104" s="138"/>
      <c r="AV104" s="138"/>
      <c r="AW104" s="138"/>
      <c r="AX104" s="138"/>
      <c r="AY104" s="138"/>
      <c r="AZ104" s="138"/>
      <c r="BA104" s="138"/>
      <c r="BB104" s="138"/>
      <c r="BC104" s="138"/>
      <c r="BD104" s="138"/>
      <c r="BE104" s="138"/>
      <c r="BF104" s="138"/>
      <c r="BG104" s="138"/>
      <c r="BH104" s="138"/>
      <c r="BI104" s="138"/>
      <c r="BJ104" s="138"/>
      <c r="BK104" s="138"/>
      <c r="BL104" s="138"/>
      <c r="BM104" s="138"/>
      <c r="BN104" s="138"/>
      <c r="BO104" s="138"/>
      <c r="BP104" s="138"/>
      <c r="BQ104" s="138"/>
      <c r="BR104" s="138"/>
      <c r="BS104" s="138"/>
      <c r="BT104" s="138"/>
      <c r="BU104" s="138"/>
      <c r="BV104" s="138"/>
      <c r="BW104" s="138"/>
      <c r="BX104" s="138"/>
      <c r="BY104" s="138"/>
      <c r="BZ104" s="138"/>
      <c r="CA104" s="138"/>
      <c r="CB104" s="138"/>
      <c r="CC104" s="138"/>
      <c r="CD104" s="138"/>
      <c r="CE104" s="138"/>
      <c r="CF104" s="138"/>
      <c r="CG104" s="138"/>
      <c r="CH104" s="138"/>
      <c r="CI104" s="138"/>
      <c r="CJ104" s="138"/>
      <c r="CK104" s="138"/>
      <c r="CL104" s="138"/>
      <c r="CM104" s="138"/>
      <c r="CN104" s="138"/>
      <c r="CO104" s="138"/>
      <c r="CP104" s="138"/>
      <c r="CQ104" s="138"/>
      <c r="CR104" s="138"/>
      <c r="CS104" s="138"/>
      <c r="CT104" s="138"/>
      <c r="CU104" s="138"/>
      <c r="CV104" s="138"/>
    </row>
    <row r="105" spans="1:100" s="60" customFormat="1" x14ac:dyDescent="0.25">
      <c r="A105" s="71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138"/>
      <c r="O105" s="138"/>
      <c r="P105" s="138"/>
      <c r="Q105" s="125"/>
      <c r="R105" s="125"/>
      <c r="S105" s="72"/>
      <c r="T105" s="72"/>
      <c r="U105" s="72"/>
      <c r="V105" s="72"/>
      <c r="W105" s="72"/>
      <c r="X105" s="72"/>
      <c r="Y105" s="72"/>
      <c r="Z105" s="72"/>
      <c r="AA105" s="72"/>
      <c r="AB105" s="72"/>
      <c r="AC105" s="72"/>
      <c r="AD105" s="72"/>
      <c r="AE105" s="72"/>
      <c r="AF105" s="72"/>
      <c r="AH105" s="138"/>
      <c r="AI105" s="138"/>
      <c r="AJ105" s="138"/>
      <c r="AK105" s="138"/>
      <c r="AL105" s="138"/>
      <c r="AM105" s="138"/>
      <c r="AN105" s="138"/>
      <c r="AO105" s="138"/>
      <c r="AP105" s="138"/>
      <c r="AQ105" s="138"/>
      <c r="AR105" s="138"/>
      <c r="AS105" s="138"/>
      <c r="AT105" s="138"/>
      <c r="AU105" s="138"/>
      <c r="AV105" s="138"/>
      <c r="AW105" s="138"/>
      <c r="AX105" s="138"/>
      <c r="AY105" s="138"/>
      <c r="AZ105" s="138"/>
      <c r="BA105" s="138"/>
      <c r="BB105" s="138"/>
      <c r="BC105" s="138"/>
      <c r="BD105" s="138"/>
      <c r="BE105" s="138"/>
      <c r="BF105" s="138"/>
      <c r="BG105" s="138"/>
      <c r="BH105" s="138"/>
      <c r="BI105" s="138"/>
      <c r="BJ105" s="138"/>
      <c r="BK105" s="138"/>
      <c r="BL105" s="138"/>
      <c r="BM105" s="138"/>
      <c r="BN105" s="138"/>
      <c r="BO105" s="138"/>
      <c r="BP105" s="138"/>
      <c r="BQ105" s="138"/>
      <c r="BR105" s="138"/>
      <c r="BS105" s="138"/>
      <c r="BT105" s="138"/>
      <c r="BU105" s="138"/>
      <c r="BV105" s="138"/>
      <c r="BW105" s="138"/>
      <c r="BX105" s="138"/>
      <c r="BY105" s="138"/>
      <c r="BZ105" s="138"/>
      <c r="CA105" s="138"/>
      <c r="CB105" s="138"/>
      <c r="CC105" s="138"/>
      <c r="CD105" s="138"/>
      <c r="CE105" s="138"/>
      <c r="CF105" s="138"/>
      <c r="CG105" s="138"/>
      <c r="CH105" s="138"/>
      <c r="CI105" s="138"/>
      <c r="CJ105" s="138"/>
      <c r="CK105" s="138"/>
      <c r="CL105" s="138"/>
      <c r="CM105" s="138"/>
      <c r="CN105" s="138"/>
      <c r="CO105" s="138"/>
      <c r="CP105" s="138"/>
      <c r="CQ105" s="138"/>
      <c r="CR105" s="138"/>
      <c r="CS105" s="138"/>
      <c r="CT105" s="138"/>
      <c r="CU105" s="138"/>
      <c r="CV105" s="138"/>
    </row>
    <row r="106" spans="1:100" s="60" customFormat="1" x14ac:dyDescent="0.25">
      <c r="A106" s="71"/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138"/>
      <c r="O106" s="138"/>
      <c r="P106" s="138"/>
      <c r="Q106" s="125"/>
      <c r="R106" s="125"/>
      <c r="S106" s="72"/>
      <c r="T106" s="72"/>
      <c r="U106" s="72"/>
      <c r="V106" s="72"/>
      <c r="W106" s="72"/>
      <c r="X106" s="72"/>
      <c r="Y106" s="72"/>
      <c r="Z106" s="72"/>
      <c r="AA106" s="72"/>
      <c r="AB106" s="72"/>
      <c r="AC106" s="72"/>
      <c r="AD106" s="72"/>
      <c r="AE106" s="72"/>
      <c r="AF106" s="72"/>
      <c r="AH106" s="138"/>
      <c r="AI106" s="138"/>
      <c r="AJ106" s="138"/>
      <c r="AK106" s="138"/>
      <c r="AL106" s="138"/>
      <c r="AM106" s="138"/>
      <c r="AN106" s="138"/>
      <c r="AO106" s="138"/>
      <c r="AP106" s="138"/>
      <c r="AQ106" s="138"/>
      <c r="AR106" s="138"/>
      <c r="AS106" s="138"/>
      <c r="AT106" s="138"/>
      <c r="AU106" s="138"/>
      <c r="AV106" s="138"/>
      <c r="AW106" s="138"/>
      <c r="AX106" s="138"/>
      <c r="AY106" s="138"/>
      <c r="AZ106" s="138"/>
      <c r="BA106" s="138"/>
      <c r="BB106" s="138"/>
      <c r="BC106" s="138"/>
      <c r="BD106" s="138"/>
      <c r="BE106" s="138"/>
      <c r="BF106" s="138"/>
      <c r="BG106" s="138"/>
      <c r="BH106" s="138"/>
      <c r="BI106" s="138"/>
      <c r="BJ106" s="138"/>
      <c r="BK106" s="138"/>
      <c r="BL106" s="138"/>
      <c r="BM106" s="138"/>
      <c r="BN106" s="138"/>
      <c r="BO106" s="138"/>
      <c r="BP106" s="138"/>
      <c r="BQ106" s="138"/>
      <c r="BR106" s="138"/>
      <c r="BS106" s="138"/>
      <c r="BT106" s="138"/>
      <c r="BU106" s="138"/>
      <c r="BV106" s="138"/>
      <c r="BW106" s="138"/>
      <c r="BX106" s="138"/>
      <c r="BY106" s="138"/>
      <c r="BZ106" s="138"/>
      <c r="CA106" s="138"/>
      <c r="CB106" s="138"/>
      <c r="CC106" s="138"/>
      <c r="CD106" s="138"/>
      <c r="CE106" s="138"/>
      <c r="CF106" s="138"/>
      <c r="CG106" s="138"/>
      <c r="CH106" s="138"/>
      <c r="CI106" s="138"/>
      <c r="CJ106" s="138"/>
      <c r="CK106" s="138"/>
      <c r="CL106" s="138"/>
      <c r="CM106" s="138"/>
      <c r="CN106" s="138"/>
      <c r="CO106" s="138"/>
      <c r="CP106" s="138"/>
      <c r="CQ106" s="138"/>
      <c r="CR106" s="138"/>
      <c r="CS106" s="138"/>
      <c r="CT106" s="138"/>
      <c r="CU106" s="138"/>
      <c r="CV106" s="138"/>
    </row>
    <row r="107" spans="1:100" s="60" customFormat="1" x14ac:dyDescent="0.25">
      <c r="A107" s="71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138"/>
      <c r="O107" s="138"/>
      <c r="P107" s="138"/>
      <c r="Q107" s="125"/>
      <c r="R107" s="125"/>
      <c r="S107" s="72"/>
      <c r="T107" s="72"/>
      <c r="U107" s="72"/>
      <c r="V107" s="72"/>
      <c r="W107" s="72"/>
      <c r="X107" s="72"/>
      <c r="Y107" s="72"/>
      <c r="Z107" s="72"/>
      <c r="AA107" s="72"/>
      <c r="AB107" s="72"/>
      <c r="AC107" s="72"/>
      <c r="AD107" s="72"/>
      <c r="AE107" s="72"/>
      <c r="AF107" s="72"/>
      <c r="AH107" s="138"/>
      <c r="AI107" s="138"/>
      <c r="AJ107" s="138"/>
      <c r="AK107" s="138"/>
      <c r="AL107" s="138"/>
      <c r="AM107" s="138"/>
      <c r="AN107" s="138"/>
      <c r="AO107" s="138"/>
      <c r="AP107" s="138"/>
      <c r="AQ107" s="138"/>
      <c r="AR107" s="138"/>
      <c r="AS107" s="138"/>
      <c r="AT107" s="138"/>
      <c r="AU107" s="138"/>
      <c r="AV107" s="138"/>
      <c r="AW107" s="138"/>
      <c r="AX107" s="138"/>
      <c r="AY107" s="138"/>
      <c r="AZ107" s="138"/>
      <c r="BA107" s="138"/>
      <c r="BB107" s="138"/>
      <c r="BC107" s="138"/>
      <c r="BD107" s="138"/>
      <c r="BE107" s="138"/>
      <c r="BF107" s="138"/>
      <c r="BG107" s="138"/>
      <c r="BH107" s="138"/>
      <c r="BI107" s="138"/>
      <c r="BJ107" s="138"/>
      <c r="BK107" s="138"/>
      <c r="BL107" s="138"/>
      <c r="BM107" s="138"/>
      <c r="BN107" s="138"/>
      <c r="BO107" s="138"/>
      <c r="BP107" s="138"/>
      <c r="BQ107" s="138"/>
      <c r="BR107" s="138"/>
      <c r="BS107" s="138"/>
      <c r="BT107" s="138"/>
      <c r="BU107" s="138"/>
      <c r="BV107" s="138"/>
      <c r="BW107" s="138"/>
      <c r="BX107" s="138"/>
      <c r="BY107" s="138"/>
      <c r="BZ107" s="138"/>
      <c r="CA107" s="138"/>
      <c r="CB107" s="138"/>
      <c r="CC107" s="138"/>
      <c r="CD107" s="138"/>
      <c r="CE107" s="138"/>
      <c r="CF107" s="138"/>
      <c r="CG107" s="138"/>
      <c r="CH107" s="138"/>
      <c r="CI107" s="138"/>
      <c r="CJ107" s="138"/>
      <c r="CK107" s="138"/>
      <c r="CL107" s="138"/>
      <c r="CM107" s="138"/>
      <c r="CN107" s="138"/>
      <c r="CO107" s="138"/>
      <c r="CP107" s="138"/>
      <c r="CQ107" s="138"/>
      <c r="CR107" s="138"/>
      <c r="CS107" s="138"/>
      <c r="CT107" s="138"/>
      <c r="CU107" s="138"/>
      <c r="CV107" s="138"/>
    </row>
    <row r="108" spans="1:100" s="60" customFormat="1" x14ac:dyDescent="0.25">
      <c r="A108" s="71"/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138"/>
      <c r="O108" s="138"/>
      <c r="P108" s="138"/>
      <c r="Q108" s="125"/>
      <c r="R108" s="125"/>
      <c r="S108" s="72"/>
      <c r="T108" s="72"/>
      <c r="U108" s="72"/>
      <c r="V108" s="72"/>
      <c r="W108" s="72"/>
      <c r="X108" s="72"/>
      <c r="Y108" s="72"/>
      <c r="Z108" s="72"/>
      <c r="AA108" s="72"/>
      <c r="AB108" s="72"/>
      <c r="AC108" s="72"/>
      <c r="AD108" s="72"/>
      <c r="AE108" s="72"/>
      <c r="AF108" s="72"/>
      <c r="AH108" s="138"/>
      <c r="AI108" s="138"/>
      <c r="AJ108" s="138"/>
      <c r="AK108" s="138"/>
      <c r="AL108" s="138"/>
      <c r="AM108" s="138"/>
      <c r="AN108" s="138"/>
      <c r="AO108" s="138"/>
      <c r="AP108" s="138"/>
      <c r="AQ108" s="138"/>
      <c r="AR108" s="138"/>
      <c r="AS108" s="138"/>
      <c r="AT108" s="138"/>
      <c r="AU108" s="138"/>
      <c r="AV108" s="138"/>
      <c r="AW108" s="138"/>
      <c r="AX108" s="138"/>
      <c r="AY108" s="138"/>
      <c r="AZ108" s="138"/>
      <c r="BA108" s="138"/>
      <c r="BB108" s="138"/>
      <c r="BC108" s="138"/>
      <c r="BD108" s="138"/>
      <c r="BE108" s="138"/>
      <c r="BF108" s="138"/>
      <c r="BG108" s="138"/>
      <c r="BH108" s="138"/>
      <c r="BI108" s="138"/>
      <c r="BJ108" s="138"/>
      <c r="BK108" s="138"/>
      <c r="BL108" s="138"/>
      <c r="BM108" s="138"/>
      <c r="BN108" s="138"/>
      <c r="BO108" s="138"/>
      <c r="BP108" s="138"/>
      <c r="BQ108" s="138"/>
      <c r="BR108" s="138"/>
      <c r="BS108" s="138"/>
      <c r="BT108" s="138"/>
      <c r="BU108" s="138"/>
      <c r="BV108" s="138"/>
      <c r="BW108" s="138"/>
      <c r="BX108" s="138"/>
      <c r="BY108" s="138"/>
      <c r="BZ108" s="138"/>
      <c r="CA108" s="138"/>
      <c r="CB108" s="138"/>
      <c r="CC108" s="138"/>
      <c r="CD108" s="138"/>
      <c r="CE108" s="138"/>
      <c r="CF108" s="138"/>
      <c r="CG108" s="138"/>
      <c r="CH108" s="138"/>
      <c r="CI108" s="138"/>
      <c r="CJ108" s="138"/>
      <c r="CK108" s="138"/>
      <c r="CL108" s="138"/>
      <c r="CM108" s="138"/>
      <c r="CN108" s="138"/>
      <c r="CO108" s="138"/>
      <c r="CP108" s="138"/>
      <c r="CQ108" s="138"/>
      <c r="CR108" s="138"/>
      <c r="CS108" s="138"/>
      <c r="CT108" s="138"/>
      <c r="CU108" s="138"/>
      <c r="CV108" s="138"/>
    </row>
    <row r="109" spans="1:100" s="60" customFormat="1" x14ac:dyDescent="0.25">
      <c r="A109" s="71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138"/>
      <c r="O109" s="138"/>
      <c r="P109" s="138"/>
      <c r="Q109" s="125"/>
      <c r="R109" s="125"/>
      <c r="S109" s="72"/>
      <c r="T109" s="72"/>
      <c r="U109" s="72"/>
      <c r="V109" s="72"/>
      <c r="W109" s="72"/>
      <c r="X109" s="72"/>
      <c r="Y109" s="72"/>
      <c r="Z109" s="72"/>
      <c r="AA109" s="72"/>
      <c r="AB109" s="72"/>
      <c r="AC109" s="72"/>
      <c r="AD109" s="72"/>
      <c r="AE109" s="72"/>
      <c r="AF109" s="72"/>
      <c r="CS109" s="138"/>
      <c r="CT109" s="138"/>
      <c r="CU109" s="138"/>
      <c r="CV109" s="138"/>
    </row>
    <row r="110" spans="1:100" s="60" customFormat="1" x14ac:dyDescent="0.25">
      <c r="A110" s="71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138"/>
      <c r="O110" s="138"/>
      <c r="P110" s="138"/>
      <c r="Q110" s="125"/>
      <c r="R110" s="125"/>
      <c r="S110" s="72"/>
      <c r="T110" s="72"/>
      <c r="U110" s="72"/>
      <c r="V110" s="72"/>
      <c r="W110" s="72"/>
      <c r="X110" s="72"/>
      <c r="Y110" s="72"/>
      <c r="Z110" s="72"/>
      <c r="AA110" s="72"/>
      <c r="AB110" s="72"/>
      <c r="AC110" s="72"/>
      <c r="AD110" s="72"/>
      <c r="AE110" s="72"/>
      <c r="AF110" s="72"/>
      <c r="CS110" s="138"/>
      <c r="CT110" s="138"/>
      <c r="CU110" s="138"/>
      <c r="CV110" s="138"/>
    </row>
    <row r="111" spans="1:100" s="60" customFormat="1" x14ac:dyDescent="0.25">
      <c r="A111" s="71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138"/>
      <c r="O111" s="138"/>
      <c r="P111" s="138"/>
      <c r="Q111" s="125"/>
      <c r="R111" s="125"/>
      <c r="S111" s="72"/>
      <c r="T111" s="72"/>
      <c r="U111" s="72"/>
      <c r="V111" s="72"/>
      <c r="W111" s="72"/>
      <c r="X111" s="72"/>
      <c r="Y111" s="72"/>
      <c r="Z111" s="72"/>
      <c r="AA111" s="72"/>
      <c r="AB111" s="72"/>
      <c r="AC111" s="72"/>
      <c r="AD111" s="72"/>
      <c r="AE111" s="72"/>
      <c r="AF111" s="72"/>
      <c r="CS111" s="138"/>
      <c r="CT111" s="138"/>
      <c r="CU111" s="138"/>
      <c r="CV111" s="138"/>
    </row>
    <row r="112" spans="1:100" s="60" customFormat="1" x14ac:dyDescent="0.25">
      <c r="A112" s="71"/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138"/>
      <c r="O112" s="138"/>
      <c r="P112" s="138"/>
      <c r="Q112" s="125"/>
      <c r="R112" s="125"/>
      <c r="S112" s="72"/>
      <c r="T112" s="72"/>
      <c r="U112" s="72"/>
      <c r="V112" s="72"/>
      <c r="W112" s="72"/>
      <c r="X112" s="72"/>
      <c r="Y112" s="72"/>
      <c r="Z112" s="72"/>
      <c r="AA112" s="72"/>
      <c r="AB112" s="72"/>
      <c r="AC112" s="72"/>
      <c r="AD112" s="72"/>
      <c r="AE112" s="72"/>
      <c r="AF112" s="72"/>
      <c r="CS112" s="138"/>
      <c r="CT112" s="138"/>
      <c r="CU112" s="138"/>
      <c r="CV112" s="138"/>
    </row>
    <row r="113" spans="1:100" s="60" customFormat="1" x14ac:dyDescent="0.25">
      <c r="A113" s="71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138"/>
      <c r="O113" s="138"/>
      <c r="P113" s="138"/>
      <c r="Q113" s="125"/>
      <c r="R113" s="125"/>
      <c r="S113" s="72"/>
      <c r="T113" s="72"/>
      <c r="U113" s="72"/>
      <c r="V113" s="72"/>
      <c r="W113" s="72"/>
      <c r="X113" s="72"/>
      <c r="Y113" s="72"/>
      <c r="Z113" s="72"/>
      <c r="AA113" s="72"/>
      <c r="AB113" s="72"/>
      <c r="AC113" s="72"/>
      <c r="AD113" s="72"/>
      <c r="AE113" s="72"/>
      <c r="AF113" s="72"/>
      <c r="CS113" s="138"/>
      <c r="CT113" s="138"/>
      <c r="CU113" s="138"/>
      <c r="CV113" s="138"/>
    </row>
    <row r="114" spans="1:100" s="60" customFormat="1" x14ac:dyDescent="0.25">
      <c r="A114" s="71"/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138"/>
      <c r="O114" s="138"/>
      <c r="P114" s="138"/>
      <c r="Q114" s="125"/>
      <c r="R114" s="125"/>
      <c r="S114" s="72"/>
      <c r="T114" s="72"/>
      <c r="U114" s="72"/>
      <c r="V114" s="72"/>
      <c r="W114" s="72"/>
      <c r="X114" s="72"/>
      <c r="Y114" s="72"/>
      <c r="Z114" s="72"/>
      <c r="AA114" s="72"/>
      <c r="AB114" s="72"/>
      <c r="AC114" s="72"/>
      <c r="AD114" s="72"/>
      <c r="AE114" s="72"/>
      <c r="AF114" s="72"/>
      <c r="CS114" s="138"/>
      <c r="CT114" s="138"/>
      <c r="CU114" s="138"/>
      <c r="CV114" s="138"/>
    </row>
    <row r="115" spans="1:100" s="60" customFormat="1" x14ac:dyDescent="0.25">
      <c r="A115" s="71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138"/>
      <c r="O115" s="138"/>
      <c r="P115" s="138"/>
      <c r="Q115" s="125"/>
      <c r="R115" s="125"/>
      <c r="S115" s="72"/>
      <c r="T115" s="72"/>
      <c r="U115" s="72"/>
      <c r="V115" s="72"/>
      <c r="W115" s="72"/>
      <c r="X115" s="72"/>
      <c r="Y115" s="72"/>
      <c r="Z115" s="72"/>
      <c r="AA115" s="72"/>
      <c r="AB115" s="72"/>
      <c r="AC115" s="72"/>
      <c r="AD115" s="72"/>
      <c r="AE115" s="72"/>
      <c r="AF115" s="72"/>
      <c r="CS115" s="138"/>
      <c r="CT115" s="138"/>
      <c r="CU115" s="138"/>
      <c r="CV115" s="138"/>
    </row>
    <row r="116" spans="1:100" s="60" customFormat="1" x14ac:dyDescent="0.25">
      <c r="A116" s="71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138"/>
      <c r="O116" s="138"/>
      <c r="P116" s="138"/>
      <c r="Q116" s="125"/>
      <c r="R116" s="125"/>
      <c r="S116" s="72"/>
      <c r="T116" s="72"/>
      <c r="U116" s="72"/>
      <c r="V116" s="72"/>
      <c r="W116" s="72"/>
      <c r="X116" s="72"/>
      <c r="Y116" s="72"/>
      <c r="Z116" s="72"/>
      <c r="AA116" s="72"/>
      <c r="AB116" s="72"/>
      <c r="AC116" s="72"/>
      <c r="AD116" s="72"/>
      <c r="AE116" s="72"/>
      <c r="AF116" s="72"/>
      <c r="CS116" s="138"/>
      <c r="CT116" s="138"/>
      <c r="CU116" s="138"/>
      <c r="CV116" s="138"/>
    </row>
    <row r="117" spans="1:100" s="60" customFormat="1" x14ac:dyDescent="0.25">
      <c r="A117" s="71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138"/>
      <c r="O117" s="138"/>
      <c r="P117" s="138"/>
      <c r="Q117" s="125"/>
      <c r="R117" s="125"/>
      <c r="S117" s="72"/>
      <c r="T117" s="72"/>
      <c r="U117" s="72"/>
      <c r="V117" s="72"/>
      <c r="W117" s="72"/>
      <c r="X117" s="72"/>
      <c r="Y117" s="72"/>
      <c r="Z117" s="72"/>
      <c r="AA117" s="72"/>
      <c r="AB117" s="72"/>
      <c r="AC117" s="72"/>
      <c r="AD117" s="72"/>
      <c r="AE117" s="72"/>
      <c r="AF117" s="72"/>
      <c r="CS117" s="138"/>
      <c r="CT117" s="138"/>
      <c r="CU117" s="138"/>
      <c r="CV117" s="138"/>
    </row>
    <row r="118" spans="1:100" s="60" customFormat="1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138"/>
      <c r="O118" s="138"/>
      <c r="P118" s="138"/>
      <c r="Q118" s="125"/>
      <c r="R118" s="125"/>
      <c r="S118" s="72"/>
      <c r="T118" s="72"/>
      <c r="U118" s="72"/>
      <c r="V118" s="72"/>
      <c r="W118" s="72"/>
      <c r="X118" s="72"/>
      <c r="Y118" s="72"/>
      <c r="Z118" s="72"/>
      <c r="AA118" s="72"/>
      <c r="AB118" s="72"/>
      <c r="AC118" s="72"/>
      <c r="AD118" s="72"/>
      <c r="AE118" s="72"/>
      <c r="AF118" s="72"/>
      <c r="CS118" s="138"/>
      <c r="CT118" s="138"/>
      <c r="CU118" s="138"/>
      <c r="CV118" s="138"/>
    </row>
    <row r="119" spans="1:100" s="60" customFormat="1" x14ac:dyDescent="0.25">
      <c r="A119" s="71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138"/>
      <c r="O119" s="138"/>
      <c r="P119" s="138"/>
      <c r="Q119" s="125"/>
      <c r="R119" s="125"/>
      <c r="S119" s="72"/>
      <c r="T119" s="72"/>
      <c r="U119" s="72"/>
      <c r="V119" s="72"/>
      <c r="W119" s="72"/>
      <c r="X119" s="72"/>
      <c r="Y119" s="72"/>
      <c r="Z119" s="72"/>
      <c r="AA119" s="72"/>
      <c r="AB119" s="72"/>
      <c r="AC119" s="72"/>
      <c r="AD119" s="72"/>
      <c r="AE119" s="72"/>
      <c r="AF119" s="72"/>
      <c r="CS119" s="138"/>
      <c r="CT119" s="138"/>
      <c r="CU119" s="138"/>
      <c r="CV119" s="138"/>
    </row>
    <row r="120" spans="1:100" s="60" customFormat="1" x14ac:dyDescent="0.25">
      <c r="A120" s="71"/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138"/>
      <c r="O120" s="138"/>
      <c r="P120" s="138"/>
      <c r="Q120" s="125"/>
      <c r="R120" s="125"/>
      <c r="S120" s="72"/>
      <c r="T120" s="72"/>
      <c r="U120" s="72"/>
      <c r="V120" s="72"/>
      <c r="W120" s="72"/>
      <c r="X120" s="72"/>
      <c r="Y120" s="72"/>
      <c r="Z120" s="72"/>
      <c r="AA120" s="72"/>
      <c r="AB120" s="72"/>
      <c r="AC120" s="72"/>
      <c r="AD120" s="72"/>
      <c r="AE120" s="72"/>
      <c r="AF120" s="72"/>
      <c r="CS120" s="138"/>
      <c r="CT120" s="138"/>
      <c r="CU120" s="138"/>
      <c r="CV120" s="138"/>
    </row>
    <row r="121" spans="1:100" s="60" customFormat="1" x14ac:dyDescent="0.25">
      <c r="A121" s="71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138"/>
      <c r="O121" s="138"/>
      <c r="P121" s="138"/>
      <c r="Q121" s="125"/>
      <c r="R121" s="125"/>
      <c r="S121" s="72"/>
      <c r="T121" s="72"/>
      <c r="U121" s="72"/>
      <c r="V121" s="72"/>
      <c r="W121" s="72"/>
      <c r="X121" s="72"/>
      <c r="Y121" s="72"/>
      <c r="Z121" s="72"/>
      <c r="AA121" s="72"/>
      <c r="AB121" s="72"/>
      <c r="AC121" s="72"/>
      <c r="AD121" s="72"/>
      <c r="AE121" s="72"/>
      <c r="AF121" s="72"/>
      <c r="CS121" s="138"/>
      <c r="CT121" s="138"/>
      <c r="CU121" s="138"/>
      <c r="CV121" s="138"/>
    </row>
    <row r="122" spans="1:100" s="60" customFormat="1" x14ac:dyDescent="0.25">
      <c r="A122" s="71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138"/>
      <c r="O122" s="138"/>
      <c r="P122" s="138"/>
      <c r="Q122" s="125"/>
      <c r="R122" s="125"/>
      <c r="S122" s="72"/>
      <c r="T122" s="72"/>
      <c r="U122" s="72"/>
      <c r="V122" s="72"/>
      <c r="W122" s="72"/>
      <c r="X122" s="72"/>
      <c r="Y122" s="72"/>
      <c r="Z122" s="72"/>
      <c r="AA122" s="72"/>
      <c r="AB122" s="72"/>
      <c r="AC122" s="72"/>
      <c r="AD122" s="72"/>
      <c r="AE122" s="72"/>
      <c r="AF122" s="72"/>
      <c r="CS122" s="138"/>
      <c r="CT122" s="138"/>
      <c r="CU122" s="138"/>
      <c r="CV122" s="138"/>
    </row>
    <row r="123" spans="1:100" s="60" customFormat="1" x14ac:dyDescent="0.25">
      <c r="A123" s="71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138"/>
      <c r="O123" s="138"/>
      <c r="P123" s="138"/>
      <c r="Q123" s="125"/>
      <c r="R123" s="125"/>
      <c r="S123" s="72"/>
      <c r="T123" s="72"/>
      <c r="U123" s="72"/>
      <c r="V123" s="72"/>
      <c r="W123" s="72"/>
      <c r="X123" s="72"/>
      <c r="Y123" s="72"/>
      <c r="Z123" s="72"/>
      <c r="AA123" s="72"/>
      <c r="AB123" s="72"/>
      <c r="AC123" s="72"/>
      <c r="AD123" s="72"/>
      <c r="AE123" s="72"/>
      <c r="AF123" s="72"/>
      <c r="CS123" s="138"/>
      <c r="CT123" s="138"/>
      <c r="CU123" s="138"/>
      <c r="CV123" s="138"/>
    </row>
    <row r="124" spans="1:100" s="60" customFormat="1" x14ac:dyDescent="0.25">
      <c r="A124" s="71"/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138"/>
      <c r="O124" s="138"/>
      <c r="P124" s="138"/>
      <c r="Q124" s="125"/>
      <c r="R124" s="125"/>
      <c r="S124" s="72"/>
      <c r="T124" s="72"/>
      <c r="U124" s="72"/>
      <c r="V124" s="72"/>
      <c r="W124" s="72"/>
      <c r="X124" s="72"/>
      <c r="Y124" s="72"/>
      <c r="Z124" s="72"/>
      <c r="AA124" s="72"/>
      <c r="AB124" s="72"/>
      <c r="AC124" s="72"/>
      <c r="AD124" s="72"/>
      <c r="AE124" s="72"/>
      <c r="AF124" s="72"/>
      <c r="CS124" s="138"/>
      <c r="CT124" s="138"/>
      <c r="CU124" s="138"/>
      <c r="CV124" s="138"/>
    </row>
    <row r="125" spans="1:100" s="60" customFormat="1" x14ac:dyDescent="0.25">
      <c r="A125" s="71"/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138"/>
      <c r="O125" s="138"/>
      <c r="P125" s="138"/>
      <c r="Q125" s="125"/>
      <c r="R125" s="125"/>
      <c r="S125" s="72"/>
      <c r="T125" s="72"/>
      <c r="U125" s="72"/>
      <c r="V125" s="72"/>
      <c r="W125" s="72"/>
      <c r="X125" s="72"/>
      <c r="Y125" s="72"/>
      <c r="Z125" s="72"/>
      <c r="AA125" s="72"/>
      <c r="AB125" s="72"/>
      <c r="AC125" s="72"/>
      <c r="AD125" s="72"/>
      <c r="AE125" s="72"/>
      <c r="AF125" s="72"/>
      <c r="CS125" s="138"/>
      <c r="CT125" s="138"/>
      <c r="CU125" s="138"/>
      <c r="CV125" s="138"/>
    </row>
    <row r="126" spans="1:100" s="60" customFormat="1" x14ac:dyDescent="0.25">
      <c r="A126" s="71"/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138"/>
      <c r="O126" s="138"/>
      <c r="P126" s="138"/>
      <c r="Q126" s="125"/>
      <c r="R126" s="125"/>
      <c r="S126" s="72"/>
      <c r="T126" s="72"/>
      <c r="U126" s="72"/>
      <c r="V126" s="72"/>
      <c r="W126" s="72"/>
      <c r="X126" s="72"/>
      <c r="Y126" s="72"/>
      <c r="Z126" s="72"/>
      <c r="AA126" s="72"/>
      <c r="AB126" s="72"/>
      <c r="AC126" s="72"/>
      <c r="AD126" s="72"/>
      <c r="AE126" s="72"/>
      <c r="AF126" s="72"/>
      <c r="CS126" s="138"/>
      <c r="CT126" s="138"/>
      <c r="CU126" s="138"/>
      <c r="CV126" s="138"/>
    </row>
    <row r="127" spans="1:100" s="60" customFormat="1" x14ac:dyDescent="0.25">
      <c r="A127" s="71"/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138"/>
      <c r="O127" s="138"/>
      <c r="P127" s="138"/>
      <c r="Q127" s="125"/>
      <c r="R127" s="125"/>
      <c r="S127" s="72"/>
      <c r="T127" s="72"/>
      <c r="U127" s="72"/>
      <c r="V127" s="72"/>
      <c r="W127" s="72"/>
      <c r="X127" s="72"/>
      <c r="Y127" s="72"/>
      <c r="Z127" s="72"/>
      <c r="AA127" s="72"/>
      <c r="AB127" s="72"/>
      <c r="AC127" s="72"/>
      <c r="AD127" s="72"/>
      <c r="AE127" s="72"/>
      <c r="AF127" s="72"/>
      <c r="CS127" s="138"/>
      <c r="CT127" s="138"/>
      <c r="CU127" s="138"/>
      <c r="CV127" s="138"/>
    </row>
    <row r="128" spans="1:100" s="60" customFormat="1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138"/>
      <c r="O128" s="138"/>
      <c r="P128" s="138"/>
      <c r="Q128" s="125"/>
      <c r="R128" s="125"/>
      <c r="S128" s="72"/>
      <c r="T128" s="72"/>
      <c r="U128" s="72"/>
      <c r="V128" s="72"/>
      <c r="W128" s="72"/>
      <c r="X128" s="72"/>
      <c r="Y128" s="72"/>
      <c r="Z128" s="72"/>
      <c r="AA128" s="72"/>
      <c r="AB128" s="72"/>
      <c r="AC128" s="72"/>
      <c r="AD128" s="72"/>
      <c r="AE128" s="72"/>
      <c r="AF128" s="72"/>
      <c r="CS128" s="138"/>
      <c r="CT128" s="138"/>
      <c r="CU128" s="138"/>
      <c r="CV128" s="138"/>
    </row>
  </sheetData>
  <customSheetViews>
    <customSheetView guid="{631F6804-8E08-4B2F-9345-3C134C600F36}" fitToPage="1" hiddenColumns="1" topLeftCell="AH2">
      <selection activeCell="AH2" sqref="AH2:CZ51"/>
      <pageMargins left="0.7" right="0.7" top="0.75" bottom="0.75" header="0.3" footer="0.3"/>
      <pageSetup paperSize="8" scale="20" orientation="landscape" r:id="rId1"/>
    </customSheetView>
    <customSheetView guid="{6EA53ED3-DD45-43C7-9D00-1DAD4247774B}" fitToPage="1" hiddenColumns="1" topLeftCell="AH2">
      <selection activeCell="AH2" sqref="AH2:CZ51"/>
      <pageMargins left="0.7" right="0.7" top="0.75" bottom="0.75" header="0.3" footer="0.3"/>
      <pageSetup paperSize="8" scale="20" orientation="landscape" r:id="rId2"/>
    </customSheetView>
    <customSheetView guid="{C18760B8-B28E-4DA3-8AE1-F99984A3CA0A}" fitToPage="1" hiddenColumns="1" topLeftCell="AH1">
      <selection activeCell="AH2" sqref="AH2:AH3"/>
      <pageMargins left="0.7" right="0.7" top="0.75" bottom="0.75" header="0.3" footer="0.3"/>
      <pageSetup paperSize="8" scale="20" orientation="landscape" r:id="rId3"/>
    </customSheetView>
  </customSheetViews>
  <mergeCells count="39">
    <mergeCell ref="J14:K14"/>
    <mergeCell ref="L14:M14"/>
    <mergeCell ref="N14:O14"/>
    <mergeCell ref="N3:O3"/>
    <mergeCell ref="A14:A17"/>
    <mergeCell ref="B14:C14"/>
    <mergeCell ref="D14:E14"/>
    <mergeCell ref="F14:G14"/>
    <mergeCell ref="H14:I14"/>
    <mergeCell ref="L3:M3"/>
    <mergeCell ref="B3:C3"/>
    <mergeCell ref="D3:E3"/>
    <mergeCell ref="F3:G3"/>
    <mergeCell ref="H3:I3"/>
    <mergeCell ref="J3:K3"/>
    <mergeCell ref="AE15:AF15"/>
    <mergeCell ref="Q14:X14"/>
    <mergeCell ref="B15:C15"/>
    <mergeCell ref="D15:E15"/>
    <mergeCell ref="F15:G15"/>
    <mergeCell ref="H15:I15"/>
    <mergeCell ref="J15:K15"/>
    <mergeCell ref="L15:M15"/>
    <mergeCell ref="N15:O15"/>
    <mergeCell ref="Q15:R15"/>
    <mergeCell ref="S15:T15"/>
    <mergeCell ref="U15:V15"/>
    <mergeCell ref="W15:X15"/>
    <mergeCell ref="Y15:Z15"/>
    <mergeCell ref="AA15:AB15"/>
    <mergeCell ref="AC15:AD15"/>
    <mergeCell ref="AC16:AD16"/>
    <mergeCell ref="AE16:AF16"/>
    <mergeCell ref="Q16:R16"/>
    <mergeCell ref="S16:T16"/>
    <mergeCell ref="U16:V16"/>
    <mergeCell ref="W16:X16"/>
    <mergeCell ref="Y16:Z16"/>
    <mergeCell ref="AA16:AB16"/>
  </mergeCells>
  <pageMargins left="0.7" right="0.7" top="0.75" bottom="0.75" header="0.3" footer="0.3"/>
  <pageSetup paperSize="8" scale="32" orientation="landscape" r:id="rId4"/>
  <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A1:CV128"/>
  <sheetViews>
    <sheetView zoomScaleNormal="100" workbookViewId="0"/>
  </sheetViews>
  <sheetFormatPr defaultRowHeight="15" outlineLevelCol="1" x14ac:dyDescent="0.25"/>
  <cols>
    <col min="1" max="1" width="9.140625" style="138"/>
    <col min="2" max="15" width="14.28515625" style="138" customWidth="1"/>
    <col min="16" max="16" width="10.7109375" style="138" customWidth="1"/>
    <col min="17" max="18" width="9.140625" style="138" customWidth="1"/>
    <col min="19" max="73" width="9.140625" style="138"/>
    <col min="74" max="74" width="9.140625" style="138" collapsed="1"/>
    <col min="75" max="81" width="9.140625" style="138"/>
    <col min="82" max="88" width="9.140625" style="138" hidden="1" customWidth="1" outlineLevel="1"/>
    <col min="89" max="89" width="9.140625" style="138" collapsed="1"/>
    <col min="90" max="16384" width="9.140625" style="138"/>
  </cols>
  <sheetData>
    <row r="1" spans="1:34" x14ac:dyDescent="0.25">
      <c r="A1" s="146" t="s">
        <v>87</v>
      </c>
      <c r="B1" s="146" t="s">
        <v>55</v>
      </c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</row>
    <row r="2" spans="1:34" x14ac:dyDescent="0.25">
      <c r="A2" s="145"/>
      <c r="B2" s="145"/>
      <c r="C2" s="145"/>
      <c r="D2" s="145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5"/>
      <c r="AH2" s="171" t="str">
        <f>Baseline!B1</f>
        <v>Botany Bay</v>
      </c>
    </row>
    <row r="3" spans="1:34" ht="18" x14ac:dyDescent="0.35">
      <c r="A3" s="146"/>
      <c r="B3" s="204" t="s">
        <v>99</v>
      </c>
      <c r="C3" s="204"/>
      <c r="D3" s="204" t="s">
        <v>100</v>
      </c>
      <c r="E3" s="204"/>
      <c r="F3" s="204" t="s">
        <v>102</v>
      </c>
      <c r="G3" s="204"/>
      <c r="H3" s="204" t="s">
        <v>101</v>
      </c>
      <c r="I3" s="204"/>
      <c r="J3" s="204" t="s">
        <v>103</v>
      </c>
      <c r="K3" s="204"/>
      <c r="L3" s="204" t="s">
        <v>105</v>
      </c>
      <c r="M3" s="204"/>
      <c r="N3" s="204" t="s">
        <v>104</v>
      </c>
      <c r="O3" s="204"/>
      <c r="Q3" s="75" t="s">
        <v>51</v>
      </c>
      <c r="R3" s="75"/>
      <c r="AH3" s="171" t="str">
        <f>"Cooler &amp; Wetter "&amp;(B1)</f>
        <v>Cooler &amp; Wetter MIROC-Medres</v>
      </c>
    </row>
    <row r="4" spans="1:34" x14ac:dyDescent="0.25">
      <c r="A4" s="146"/>
      <c r="B4" s="150" t="s">
        <v>12</v>
      </c>
      <c r="C4" s="150" t="s">
        <v>9</v>
      </c>
      <c r="D4" s="150" t="s">
        <v>12</v>
      </c>
      <c r="E4" s="150" t="s">
        <v>9</v>
      </c>
      <c r="F4" s="150" t="s">
        <v>12</v>
      </c>
      <c r="G4" s="150" t="s">
        <v>9</v>
      </c>
      <c r="H4" s="150" t="s">
        <v>12</v>
      </c>
      <c r="I4" s="150" t="s">
        <v>9</v>
      </c>
      <c r="J4" s="150" t="s">
        <v>12</v>
      </c>
      <c r="K4" s="150" t="s">
        <v>9</v>
      </c>
      <c r="L4" s="150" t="s">
        <v>12</v>
      </c>
      <c r="M4" s="150" t="s">
        <v>9</v>
      </c>
      <c r="N4" s="150" t="s">
        <v>12</v>
      </c>
      <c r="O4" s="150" t="s">
        <v>9</v>
      </c>
      <c r="Q4" s="141" t="s">
        <v>12</v>
      </c>
      <c r="R4" s="141" t="s">
        <v>9</v>
      </c>
    </row>
    <row r="5" spans="1:34" x14ac:dyDescent="0.25">
      <c r="A5" s="146">
        <v>1990</v>
      </c>
      <c r="B5" s="147">
        <v>0</v>
      </c>
      <c r="C5" s="147">
        <v>0</v>
      </c>
      <c r="D5" s="147">
        <v>0</v>
      </c>
      <c r="E5" s="147">
        <v>0</v>
      </c>
      <c r="F5" s="147">
        <v>0</v>
      </c>
      <c r="G5" s="147">
        <v>0</v>
      </c>
      <c r="H5" s="147">
        <v>0</v>
      </c>
      <c r="I5" s="147">
        <v>0</v>
      </c>
      <c r="J5" s="147">
        <v>0</v>
      </c>
      <c r="K5" s="147">
        <v>0</v>
      </c>
      <c r="L5" s="147">
        <v>0</v>
      </c>
      <c r="M5" s="147">
        <v>0</v>
      </c>
      <c r="N5" s="147">
        <v>0</v>
      </c>
      <c r="O5" s="147">
        <v>0</v>
      </c>
      <c r="Q5" s="104">
        <v>352.5</v>
      </c>
      <c r="R5" s="104">
        <v>352.5</v>
      </c>
    </row>
    <row r="6" spans="1:34" s="60" customFormat="1" x14ac:dyDescent="0.25">
      <c r="A6" s="153">
        <v>2010</v>
      </c>
      <c r="B6" s="151">
        <v>0.23333333333333331</v>
      </c>
      <c r="C6" s="151">
        <v>0.23333333333333331</v>
      </c>
      <c r="D6" s="151">
        <v>1.1333333333333333</v>
      </c>
      <c r="E6" s="151">
        <v>1.2</v>
      </c>
      <c r="F6" s="151">
        <v>0.26666666666666666</v>
      </c>
      <c r="G6" s="151">
        <v>0.26666666666666666</v>
      </c>
      <c r="H6" s="151">
        <v>0.33666666666666667</v>
      </c>
      <c r="I6" s="151">
        <v>0.35000000000000003</v>
      </c>
      <c r="J6" s="151">
        <v>1.6666666666666666E-2</v>
      </c>
      <c r="K6" s="151">
        <v>1.6666666666666666E-2</v>
      </c>
      <c r="L6" s="151">
        <v>0.31666666666666665</v>
      </c>
      <c r="M6" s="151">
        <v>0.32666666666666666</v>
      </c>
      <c r="N6" s="151">
        <v>6.6666666666666671E-3</v>
      </c>
      <c r="O6" s="151">
        <v>6.6666666666666671E-3</v>
      </c>
      <c r="P6" s="138"/>
      <c r="Q6" s="74">
        <v>387.5</v>
      </c>
      <c r="R6" s="74">
        <v>389.5</v>
      </c>
    </row>
    <row r="7" spans="1:34" x14ac:dyDescent="0.25">
      <c r="A7" s="146">
        <v>2030</v>
      </c>
      <c r="B7" s="149">
        <v>0.7</v>
      </c>
      <c r="C7" s="149">
        <v>0.7</v>
      </c>
      <c r="D7" s="148">
        <v>3.4</v>
      </c>
      <c r="E7" s="148">
        <v>3.6</v>
      </c>
      <c r="F7" s="149">
        <v>0.8</v>
      </c>
      <c r="G7" s="149">
        <v>0.8</v>
      </c>
      <c r="H7" s="149">
        <v>1.01</v>
      </c>
      <c r="I7" s="149">
        <v>1.05</v>
      </c>
      <c r="J7" s="149">
        <v>0.05</v>
      </c>
      <c r="K7" s="149">
        <v>0.05</v>
      </c>
      <c r="L7" s="152">
        <v>0.95</v>
      </c>
      <c r="M7" s="152">
        <v>0.98</v>
      </c>
      <c r="N7" s="152">
        <v>0.02</v>
      </c>
      <c r="O7" s="152">
        <v>0.02</v>
      </c>
      <c r="Q7" s="104">
        <v>452</v>
      </c>
      <c r="R7" s="104">
        <v>450.5</v>
      </c>
    </row>
    <row r="8" spans="1:34" x14ac:dyDescent="0.25">
      <c r="A8" s="146">
        <v>2050</v>
      </c>
      <c r="B8" s="149">
        <v>1.7</v>
      </c>
      <c r="C8" s="149">
        <v>1.4</v>
      </c>
      <c r="D8" s="148">
        <v>8.3000000000000007</v>
      </c>
      <c r="E8" s="148">
        <v>6.7</v>
      </c>
      <c r="F8" s="149">
        <v>1.8</v>
      </c>
      <c r="G8" s="148">
        <v>1.5</v>
      </c>
      <c r="H8" s="148">
        <v>2.1</v>
      </c>
      <c r="I8" s="148">
        <v>1.78</v>
      </c>
      <c r="J8" s="148">
        <v>0.1</v>
      </c>
      <c r="K8" s="148">
        <v>0.09</v>
      </c>
      <c r="L8" s="152">
        <v>1.98</v>
      </c>
      <c r="M8" s="152">
        <v>1.67</v>
      </c>
      <c r="N8" s="152">
        <v>0.04</v>
      </c>
      <c r="O8" s="152">
        <v>0.04</v>
      </c>
      <c r="Q8" s="104">
        <v>561</v>
      </c>
      <c r="R8" s="104">
        <v>527</v>
      </c>
    </row>
    <row r="9" spans="1:34" x14ac:dyDescent="0.25">
      <c r="A9" s="146">
        <v>2070</v>
      </c>
      <c r="B9" s="149">
        <v>2.2999999999999998</v>
      </c>
      <c r="C9" s="149">
        <v>1.7</v>
      </c>
      <c r="D9" s="148">
        <v>11.5</v>
      </c>
      <c r="E9" s="148">
        <v>8.5</v>
      </c>
      <c r="F9" s="149">
        <v>2.5</v>
      </c>
      <c r="G9" s="149">
        <v>1.9</v>
      </c>
      <c r="H9" s="149">
        <v>3.38</v>
      </c>
      <c r="I9" s="149">
        <v>2.4900000000000002</v>
      </c>
      <c r="J9" s="149">
        <v>0.17</v>
      </c>
      <c r="K9" s="149">
        <v>0.12</v>
      </c>
      <c r="L9" s="152">
        <v>3.18</v>
      </c>
      <c r="M9" s="152">
        <v>2.33</v>
      </c>
      <c r="N9" s="152">
        <v>7.0000000000000007E-2</v>
      </c>
      <c r="O9" s="152">
        <v>0.05</v>
      </c>
      <c r="Q9" s="104">
        <v>709</v>
      </c>
      <c r="R9" s="104">
        <v>606</v>
      </c>
    </row>
    <row r="10" spans="1:34" x14ac:dyDescent="0.25">
      <c r="B10" s="61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Q10" s="104">
        <v>878.5</v>
      </c>
      <c r="R10" s="104">
        <v>679.5</v>
      </c>
    </row>
    <row r="11" spans="1:34" x14ac:dyDescent="0.25">
      <c r="B11" s="61"/>
      <c r="C11" s="61"/>
      <c r="D11" s="61"/>
      <c r="E11" s="61"/>
      <c r="F11" s="61"/>
      <c r="G11" s="61"/>
      <c r="H11" s="61"/>
      <c r="I11" s="61"/>
      <c r="J11" s="61"/>
      <c r="K11" s="61"/>
      <c r="L11" s="61"/>
      <c r="M11" s="61"/>
      <c r="N11" s="61"/>
      <c r="O11" s="61"/>
      <c r="Q11" s="104">
        <v>964</v>
      </c>
      <c r="R11" s="104">
        <v>710</v>
      </c>
    </row>
    <row r="12" spans="1:34" x14ac:dyDescent="0.25">
      <c r="B12" s="93"/>
      <c r="Q12" s="138" t="s">
        <v>39</v>
      </c>
    </row>
    <row r="13" spans="1:34" x14ac:dyDescent="0.25">
      <c r="AE13" s="143"/>
      <c r="AF13" s="143"/>
    </row>
    <row r="14" spans="1:34" x14ac:dyDescent="0.25">
      <c r="A14" s="205" t="s">
        <v>6</v>
      </c>
      <c r="B14" s="205" t="s">
        <v>37</v>
      </c>
      <c r="C14" s="205"/>
      <c r="D14" s="206" t="s">
        <v>110</v>
      </c>
      <c r="E14" s="207"/>
      <c r="F14" s="205" t="s">
        <v>38</v>
      </c>
      <c r="G14" s="205"/>
      <c r="H14" s="206" t="s">
        <v>109</v>
      </c>
      <c r="I14" s="207"/>
      <c r="J14" s="206" t="s">
        <v>106</v>
      </c>
      <c r="K14" s="207"/>
      <c r="L14" s="205" t="s">
        <v>107</v>
      </c>
      <c r="M14" s="205"/>
      <c r="N14" s="205" t="s">
        <v>108</v>
      </c>
      <c r="O14" s="205"/>
      <c r="Q14" s="208" t="s">
        <v>40</v>
      </c>
      <c r="R14" s="208"/>
      <c r="S14" s="208"/>
      <c r="T14" s="208"/>
      <c r="U14" s="208"/>
      <c r="V14" s="208"/>
      <c r="W14" s="208"/>
      <c r="X14" s="208"/>
      <c r="Y14" s="142"/>
      <c r="Z14" s="142"/>
      <c r="AA14" s="142"/>
      <c r="AB14" s="142"/>
      <c r="AC14" s="142"/>
      <c r="AD14" s="142"/>
      <c r="AE14" s="142"/>
      <c r="AF14" s="142"/>
    </row>
    <row r="15" spans="1:34" ht="18" x14ac:dyDescent="0.35">
      <c r="A15" s="205"/>
      <c r="B15" s="205" t="s">
        <v>43</v>
      </c>
      <c r="C15" s="205"/>
      <c r="D15" s="205" t="s">
        <v>44</v>
      </c>
      <c r="E15" s="205"/>
      <c r="F15" s="205" t="s">
        <v>44</v>
      </c>
      <c r="G15" s="205"/>
      <c r="H15" s="205" t="s">
        <v>43</v>
      </c>
      <c r="I15" s="205"/>
      <c r="J15" s="205" t="s">
        <v>48</v>
      </c>
      <c r="K15" s="205"/>
      <c r="L15" s="205" t="s">
        <v>43</v>
      </c>
      <c r="M15" s="205"/>
      <c r="N15" s="205" t="s">
        <v>48</v>
      </c>
      <c r="O15" s="205"/>
      <c r="Q15" s="205" t="s">
        <v>41</v>
      </c>
      <c r="R15" s="205"/>
      <c r="S15" s="205" t="s">
        <v>30</v>
      </c>
      <c r="T15" s="205"/>
      <c r="U15" s="206" t="s">
        <v>111</v>
      </c>
      <c r="V15" s="207"/>
      <c r="W15" s="205" t="s">
        <v>29</v>
      </c>
      <c r="X15" s="205"/>
      <c r="Y15" s="205" t="s">
        <v>113</v>
      </c>
      <c r="Z15" s="205"/>
      <c r="AA15" s="205" t="s">
        <v>114</v>
      </c>
      <c r="AB15" s="205"/>
      <c r="AC15" s="205" t="s">
        <v>42</v>
      </c>
      <c r="AD15" s="205"/>
      <c r="AE15" s="205" t="s">
        <v>112</v>
      </c>
      <c r="AF15" s="205"/>
    </row>
    <row r="16" spans="1:34" x14ac:dyDescent="0.25">
      <c r="A16" s="205"/>
      <c r="B16" s="139" t="s">
        <v>12</v>
      </c>
      <c r="C16" s="139" t="s">
        <v>9</v>
      </c>
      <c r="D16" s="139" t="s">
        <v>12</v>
      </c>
      <c r="E16" s="139" t="s">
        <v>9</v>
      </c>
      <c r="F16" s="139" t="s">
        <v>12</v>
      </c>
      <c r="G16" s="139" t="s">
        <v>9</v>
      </c>
      <c r="H16" s="139" t="s">
        <v>12</v>
      </c>
      <c r="I16" s="139" t="s">
        <v>9</v>
      </c>
      <c r="J16" s="139" t="s">
        <v>12</v>
      </c>
      <c r="K16" s="139" t="s">
        <v>9</v>
      </c>
      <c r="L16" s="139" t="s">
        <v>12</v>
      </c>
      <c r="M16" s="139" t="s">
        <v>9</v>
      </c>
      <c r="N16" s="139" t="s">
        <v>12</v>
      </c>
      <c r="O16" s="139" t="s">
        <v>9</v>
      </c>
      <c r="Q16" s="205" t="s">
        <v>45</v>
      </c>
      <c r="R16" s="205"/>
      <c r="S16" s="205" t="s">
        <v>43</v>
      </c>
      <c r="T16" s="205"/>
      <c r="U16" s="206" t="s">
        <v>25</v>
      </c>
      <c r="V16" s="207"/>
      <c r="W16" s="205" t="s">
        <v>44</v>
      </c>
      <c r="X16" s="205"/>
      <c r="Y16" s="205" t="s">
        <v>43</v>
      </c>
      <c r="Z16" s="205"/>
      <c r="AA16" s="205" t="s">
        <v>48</v>
      </c>
      <c r="AB16" s="205"/>
      <c r="AC16" s="205" t="s">
        <v>43</v>
      </c>
      <c r="AD16" s="205"/>
      <c r="AE16" s="205" t="s">
        <v>48</v>
      </c>
      <c r="AF16" s="205"/>
    </row>
    <row r="17" spans="1:88" ht="27" customHeight="1" x14ac:dyDescent="0.25">
      <c r="A17" s="205"/>
      <c r="B17" s="140" t="str">
        <f>$B$1</f>
        <v>MIROC-Medres</v>
      </c>
      <c r="C17" s="144" t="str">
        <f>$B$1</f>
        <v>MIROC-Medres</v>
      </c>
      <c r="D17" s="144" t="str">
        <f t="shared" ref="D17:G17" si="0">$B$1</f>
        <v>MIROC-Medres</v>
      </c>
      <c r="E17" s="144" t="str">
        <f t="shared" si="0"/>
        <v>MIROC-Medres</v>
      </c>
      <c r="F17" s="144" t="str">
        <f t="shared" si="0"/>
        <v>MIROC-Medres</v>
      </c>
      <c r="G17" s="144" t="str">
        <f t="shared" si="0"/>
        <v>MIROC-Medres</v>
      </c>
      <c r="H17" s="140" t="s">
        <v>88</v>
      </c>
      <c r="I17" s="140" t="s">
        <v>88</v>
      </c>
      <c r="J17" s="140" t="s">
        <v>88</v>
      </c>
      <c r="K17" s="140" t="s">
        <v>88</v>
      </c>
      <c r="L17" s="140" t="s">
        <v>88</v>
      </c>
      <c r="M17" s="140" t="s">
        <v>88</v>
      </c>
      <c r="N17" s="140" t="s">
        <v>88</v>
      </c>
      <c r="O17" s="140" t="s">
        <v>88</v>
      </c>
      <c r="Q17" s="140" t="s">
        <v>12</v>
      </c>
      <c r="R17" s="140" t="s">
        <v>9</v>
      </c>
      <c r="S17" s="140" t="s">
        <v>12</v>
      </c>
      <c r="T17" s="140" t="s">
        <v>9</v>
      </c>
      <c r="U17" s="140" t="s">
        <v>12</v>
      </c>
      <c r="V17" s="140" t="s">
        <v>9</v>
      </c>
      <c r="W17" s="140" t="s">
        <v>12</v>
      </c>
      <c r="X17" s="140" t="s">
        <v>9</v>
      </c>
      <c r="Y17" s="140" t="s">
        <v>12</v>
      </c>
      <c r="Z17" s="140" t="s">
        <v>9</v>
      </c>
      <c r="AA17" s="140" t="s">
        <v>12</v>
      </c>
      <c r="AB17" s="140" t="s">
        <v>9</v>
      </c>
      <c r="AC17" s="140" t="s">
        <v>12</v>
      </c>
      <c r="AD17" s="140" t="s">
        <v>9</v>
      </c>
      <c r="AE17" s="140" t="s">
        <v>12</v>
      </c>
      <c r="AF17" s="140" t="s">
        <v>9</v>
      </c>
    </row>
    <row r="18" spans="1:88" x14ac:dyDescent="0.25">
      <c r="A18" s="84">
        <v>1990</v>
      </c>
      <c r="B18" s="90">
        <f>B5</f>
        <v>0</v>
      </c>
      <c r="C18" s="90">
        <f>C5</f>
        <v>0</v>
      </c>
      <c r="D18" s="90">
        <f>D5</f>
        <v>0</v>
      </c>
      <c r="E18" s="90">
        <f>E5</f>
        <v>0</v>
      </c>
      <c r="F18" s="90">
        <f t="shared" ref="F18:O18" si="1">F5</f>
        <v>0</v>
      </c>
      <c r="G18" s="90">
        <f t="shared" si="1"/>
        <v>0</v>
      </c>
      <c r="H18" s="90">
        <f t="shared" si="1"/>
        <v>0</v>
      </c>
      <c r="I18" s="90">
        <f t="shared" si="1"/>
        <v>0</v>
      </c>
      <c r="J18" s="90">
        <f t="shared" si="1"/>
        <v>0</v>
      </c>
      <c r="K18" s="90">
        <f t="shared" si="1"/>
        <v>0</v>
      </c>
      <c r="L18" s="90">
        <f t="shared" si="1"/>
        <v>0</v>
      </c>
      <c r="M18" s="90">
        <f t="shared" si="1"/>
        <v>0</v>
      </c>
      <c r="N18" s="90">
        <f t="shared" si="1"/>
        <v>0</v>
      </c>
      <c r="O18" s="90">
        <f t="shared" si="1"/>
        <v>0</v>
      </c>
      <c r="P18" s="81"/>
      <c r="Q18" s="65">
        <v>352.5</v>
      </c>
      <c r="R18" s="65">
        <v>352.5</v>
      </c>
      <c r="S18" s="65">
        <f>Baseline!$B$5</f>
        <v>17.3</v>
      </c>
      <c r="T18" s="65">
        <f>Baseline!$B$5</f>
        <v>17.3</v>
      </c>
      <c r="U18" s="173">
        <f>Baseline!$B$6</f>
        <v>1030</v>
      </c>
      <c r="V18" s="173">
        <f>Baseline!$B$6</f>
        <v>1030</v>
      </c>
      <c r="W18" s="65">
        <f>Baseline!$B$7</f>
        <v>74.5</v>
      </c>
      <c r="X18" s="65">
        <f>Baseline!$B$7</f>
        <v>74.5</v>
      </c>
      <c r="Y18" s="65">
        <f>Baseline!$B$9</f>
        <v>19.3</v>
      </c>
      <c r="Z18" s="65">
        <f>Baseline!$B$9</f>
        <v>19.3</v>
      </c>
      <c r="AA18" s="65">
        <f>Baseline!$B$8</f>
        <v>35.5</v>
      </c>
      <c r="AB18" s="65">
        <f>Baseline!$B$8</f>
        <v>35.5</v>
      </c>
      <c r="AC18" s="65">
        <f>Baseline!$C$9</f>
        <v>21.5</v>
      </c>
      <c r="AD18" s="65">
        <f>Baseline!$C$9</f>
        <v>21.5</v>
      </c>
      <c r="AE18" s="65">
        <f>Baseline!$C$8</f>
        <v>35.5</v>
      </c>
      <c r="AF18" s="65">
        <f>Baseline!$C$8</f>
        <v>35.5</v>
      </c>
    </row>
    <row r="19" spans="1:88" x14ac:dyDescent="0.25">
      <c r="A19" s="84">
        <v>1991</v>
      </c>
      <c r="B19" s="90">
        <f t="shared" ref="B19:O34" si="2">(B$6-B$5)/COUNT($A$18:$A$37)+B18</f>
        <v>1.1666666666666665E-2</v>
      </c>
      <c r="C19" s="90">
        <f t="shared" si="2"/>
        <v>1.1666666666666665E-2</v>
      </c>
      <c r="D19" s="90">
        <f t="shared" si="2"/>
        <v>5.6666666666666664E-2</v>
      </c>
      <c r="E19" s="90">
        <f t="shared" si="2"/>
        <v>0.06</v>
      </c>
      <c r="F19" s="90">
        <f t="shared" si="2"/>
        <v>1.3333333333333332E-2</v>
      </c>
      <c r="G19" s="90">
        <f t="shared" si="2"/>
        <v>1.3333333333333332E-2</v>
      </c>
      <c r="H19" s="90">
        <f t="shared" si="2"/>
        <v>1.6833333333333332E-2</v>
      </c>
      <c r="I19" s="90">
        <f t="shared" si="2"/>
        <v>1.7500000000000002E-2</v>
      </c>
      <c r="J19" s="90">
        <f t="shared" si="2"/>
        <v>8.3333333333333328E-4</v>
      </c>
      <c r="K19" s="90">
        <f t="shared" si="2"/>
        <v>8.3333333333333328E-4</v>
      </c>
      <c r="L19" s="90">
        <f t="shared" si="2"/>
        <v>1.5833333333333331E-2</v>
      </c>
      <c r="M19" s="90">
        <f t="shared" si="2"/>
        <v>1.6333333333333332E-2</v>
      </c>
      <c r="N19" s="90">
        <f t="shared" si="2"/>
        <v>3.3333333333333338E-4</v>
      </c>
      <c r="O19" s="90">
        <f t="shared" si="2"/>
        <v>3.3333333333333338E-4</v>
      </c>
      <c r="P19" s="81"/>
      <c r="Q19" s="65">
        <v>354.05</v>
      </c>
      <c r="R19" s="65">
        <v>354.05</v>
      </c>
      <c r="S19" s="65">
        <f>S$18+$B19</f>
        <v>17.311666666666667</v>
      </c>
      <c r="T19" s="65">
        <f>T$18+$C19</f>
        <v>17.311666666666667</v>
      </c>
      <c r="U19" s="65">
        <f>U$18+U$18*$D19/100</f>
        <v>1030.5836666666667</v>
      </c>
      <c r="V19" s="65">
        <f>V$18+V$18*E19/100</f>
        <v>1030.6179999999999</v>
      </c>
      <c r="W19" s="65">
        <f>W$18+W$18*$F19/100</f>
        <v>74.509933333333336</v>
      </c>
      <c r="X19" s="65">
        <f>X$18+X$18*$G19/100</f>
        <v>74.509933333333336</v>
      </c>
      <c r="Y19" s="65">
        <f>Y$18+$H19</f>
        <v>19.316833333333335</v>
      </c>
      <c r="Z19" s="65">
        <f>Z$18+$I19</f>
        <v>19.317499999999999</v>
      </c>
      <c r="AA19" s="65">
        <f>AA$18+$J19</f>
        <v>35.500833333333333</v>
      </c>
      <c r="AB19" s="65">
        <f>AB$18+$K19</f>
        <v>35.500833333333333</v>
      </c>
      <c r="AC19" s="65">
        <f>AC$18+$L19</f>
        <v>21.515833333333333</v>
      </c>
      <c r="AD19" s="65">
        <f>AD$18+$M19</f>
        <v>21.516333333333332</v>
      </c>
      <c r="AE19" s="65">
        <f>AE$18+$N19</f>
        <v>35.50033333333333</v>
      </c>
      <c r="AF19" s="65">
        <f>AF$18+$O19</f>
        <v>35.50033333333333</v>
      </c>
    </row>
    <row r="20" spans="1:88" x14ac:dyDescent="0.25">
      <c r="A20" s="84">
        <v>1992</v>
      </c>
      <c r="B20" s="90">
        <f t="shared" si="2"/>
        <v>2.3333333333333331E-2</v>
      </c>
      <c r="C20" s="90">
        <f t="shared" si="2"/>
        <v>2.3333333333333331E-2</v>
      </c>
      <c r="D20" s="90">
        <f t="shared" si="2"/>
        <v>0.11333333333333333</v>
      </c>
      <c r="E20" s="90">
        <f t="shared" si="2"/>
        <v>0.12</v>
      </c>
      <c r="F20" s="90">
        <f t="shared" si="2"/>
        <v>2.6666666666666665E-2</v>
      </c>
      <c r="G20" s="90">
        <f t="shared" si="2"/>
        <v>2.6666666666666665E-2</v>
      </c>
      <c r="H20" s="90">
        <f t="shared" si="2"/>
        <v>3.3666666666666664E-2</v>
      </c>
      <c r="I20" s="90">
        <f t="shared" si="2"/>
        <v>3.5000000000000003E-2</v>
      </c>
      <c r="J20" s="90">
        <f t="shared" si="2"/>
        <v>1.6666666666666666E-3</v>
      </c>
      <c r="K20" s="90">
        <f t="shared" si="2"/>
        <v>1.6666666666666666E-3</v>
      </c>
      <c r="L20" s="90">
        <f t="shared" si="2"/>
        <v>3.1666666666666662E-2</v>
      </c>
      <c r="M20" s="90">
        <f t="shared" si="2"/>
        <v>3.2666666666666663E-2</v>
      </c>
      <c r="N20" s="90">
        <f t="shared" si="2"/>
        <v>6.6666666666666675E-4</v>
      </c>
      <c r="O20" s="90">
        <f t="shared" si="2"/>
        <v>6.6666666666666675E-4</v>
      </c>
      <c r="P20" s="81"/>
      <c r="Q20" s="65">
        <v>355.6</v>
      </c>
      <c r="R20" s="65">
        <v>355.6</v>
      </c>
      <c r="S20" s="65">
        <f t="shared" ref="S20:S83" si="3">S$18+$B20</f>
        <v>17.323333333333334</v>
      </c>
      <c r="T20" s="65">
        <f t="shared" ref="T20:T83" si="4">T$18+$C20</f>
        <v>17.323333333333334</v>
      </c>
      <c r="U20" s="65">
        <f t="shared" ref="U20:U83" si="5">U$18+U$18*$D20/100</f>
        <v>1031.1673333333333</v>
      </c>
      <c r="V20" s="65">
        <f t="shared" ref="V20:V83" si="6">V$18+V$18*E20/100</f>
        <v>1031.2360000000001</v>
      </c>
      <c r="W20" s="65">
        <f t="shared" ref="W20:W83" si="7">W$18+W$18*$F20/100</f>
        <v>74.519866666666672</v>
      </c>
      <c r="X20" s="65">
        <f t="shared" ref="X20:X83" si="8">X$18+X$18*$G20/100</f>
        <v>74.519866666666672</v>
      </c>
      <c r="Y20" s="65">
        <f t="shared" ref="Y20:Y83" si="9">Y$18+$H20</f>
        <v>19.333666666666666</v>
      </c>
      <c r="Z20" s="65">
        <f t="shared" ref="Z20:Z83" si="10">Z$18+$I20</f>
        <v>19.335000000000001</v>
      </c>
      <c r="AA20" s="65">
        <f t="shared" ref="AA20:AA83" si="11">AA$18+$J20</f>
        <v>35.501666666666665</v>
      </c>
      <c r="AB20" s="65">
        <f t="shared" ref="AB20:AB83" si="12">AB$18+$K20</f>
        <v>35.501666666666665</v>
      </c>
      <c r="AC20" s="65">
        <f t="shared" ref="AC20:AC83" si="13">AC$18+$L20</f>
        <v>21.531666666666666</v>
      </c>
      <c r="AD20" s="65">
        <f t="shared" ref="AD20:AD83" si="14">AD$18+$M20</f>
        <v>21.532666666666668</v>
      </c>
      <c r="AE20" s="65">
        <f t="shared" ref="AE20:AE83" si="15">AE$18+$N20</f>
        <v>35.500666666666667</v>
      </c>
      <c r="AF20" s="65">
        <f t="shared" ref="AF20:AF83" si="16">AF$18+$O20</f>
        <v>35.500666666666667</v>
      </c>
    </row>
    <row r="21" spans="1:88" x14ac:dyDescent="0.25">
      <c r="A21" s="84">
        <v>1993</v>
      </c>
      <c r="B21" s="90">
        <f t="shared" si="2"/>
        <v>3.4999999999999996E-2</v>
      </c>
      <c r="C21" s="90">
        <f t="shared" si="2"/>
        <v>3.4999999999999996E-2</v>
      </c>
      <c r="D21" s="90">
        <f t="shared" si="2"/>
        <v>0.16999999999999998</v>
      </c>
      <c r="E21" s="90">
        <f t="shared" si="2"/>
        <v>0.18</v>
      </c>
      <c r="F21" s="90">
        <f t="shared" si="2"/>
        <v>3.9999999999999994E-2</v>
      </c>
      <c r="G21" s="90">
        <f t="shared" si="2"/>
        <v>3.9999999999999994E-2</v>
      </c>
      <c r="H21" s="90">
        <f t="shared" si="2"/>
        <v>5.0499999999999996E-2</v>
      </c>
      <c r="I21" s="90">
        <f t="shared" si="2"/>
        <v>5.2500000000000005E-2</v>
      </c>
      <c r="J21" s="90">
        <f t="shared" si="2"/>
        <v>2.4999999999999996E-3</v>
      </c>
      <c r="K21" s="90">
        <f t="shared" si="2"/>
        <v>2.4999999999999996E-3</v>
      </c>
      <c r="L21" s="90">
        <f t="shared" si="2"/>
        <v>4.7499999999999994E-2</v>
      </c>
      <c r="M21" s="90">
        <f t="shared" si="2"/>
        <v>4.8999999999999995E-2</v>
      </c>
      <c r="N21" s="90">
        <f t="shared" si="2"/>
        <v>1E-3</v>
      </c>
      <c r="O21" s="90">
        <f t="shared" si="2"/>
        <v>1E-3</v>
      </c>
      <c r="P21" s="81"/>
      <c r="Q21" s="65">
        <v>357.15000000000003</v>
      </c>
      <c r="R21" s="65">
        <v>357.15000000000003</v>
      </c>
      <c r="S21" s="65">
        <f t="shared" si="3"/>
        <v>17.335000000000001</v>
      </c>
      <c r="T21" s="65">
        <f t="shared" si="4"/>
        <v>17.335000000000001</v>
      </c>
      <c r="U21" s="65">
        <f t="shared" si="5"/>
        <v>1031.751</v>
      </c>
      <c r="V21" s="65">
        <f t="shared" si="6"/>
        <v>1031.854</v>
      </c>
      <c r="W21" s="65">
        <f t="shared" si="7"/>
        <v>74.529799999999994</v>
      </c>
      <c r="X21" s="65">
        <f t="shared" si="8"/>
        <v>74.529799999999994</v>
      </c>
      <c r="Y21" s="65">
        <f t="shared" si="9"/>
        <v>19.3505</v>
      </c>
      <c r="Z21" s="65">
        <f t="shared" si="10"/>
        <v>19.352499999999999</v>
      </c>
      <c r="AA21" s="65">
        <f t="shared" si="11"/>
        <v>35.502499999999998</v>
      </c>
      <c r="AB21" s="65">
        <f t="shared" si="12"/>
        <v>35.502499999999998</v>
      </c>
      <c r="AC21" s="65">
        <f t="shared" si="13"/>
        <v>21.547499999999999</v>
      </c>
      <c r="AD21" s="65">
        <f t="shared" si="14"/>
        <v>21.548999999999999</v>
      </c>
      <c r="AE21" s="65">
        <f t="shared" si="15"/>
        <v>35.500999999999998</v>
      </c>
      <c r="AF21" s="65">
        <f t="shared" si="16"/>
        <v>35.500999999999998</v>
      </c>
    </row>
    <row r="22" spans="1:88" x14ac:dyDescent="0.25">
      <c r="A22" s="84">
        <v>1994</v>
      </c>
      <c r="B22" s="90">
        <f t="shared" si="2"/>
        <v>4.6666666666666662E-2</v>
      </c>
      <c r="C22" s="90">
        <f t="shared" si="2"/>
        <v>4.6666666666666662E-2</v>
      </c>
      <c r="D22" s="90">
        <f t="shared" si="2"/>
        <v>0.22666666666666666</v>
      </c>
      <c r="E22" s="90">
        <f t="shared" si="2"/>
        <v>0.24</v>
      </c>
      <c r="F22" s="90">
        <f t="shared" si="2"/>
        <v>5.333333333333333E-2</v>
      </c>
      <c r="G22" s="90">
        <f t="shared" si="2"/>
        <v>5.333333333333333E-2</v>
      </c>
      <c r="H22" s="90">
        <f t="shared" si="2"/>
        <v>6.7333333333333328E-2</v>
      </c>
      <c r="I22" s="90">
        <f t="shared" si="2"/>
        <v>7.0000000000000007E-2</v>
      </c>
      <c r="J22" s="90">
        <f t="shared" si="2"/>
        <v>3.3333333333333331E-3</v>
      </c>
      <c r="K22" s="90">
        <f t="shared" si="2"/>
        <v>3.3333333333333331E-3</v>
      </c>
      <c r="L22" s="90">
        <f t="shared" si="2"/>
        <v>6.3333333333333325E-2</v>
      </c>
      <c r="M22" s="90">
        <f t="shared" si="2"/>
        <v>6.5333333333333327E-2</v>
      </c>
      <c r="N22" s="90">
        <f t="shared" si="2"/>
        <v>1.3333333333333335E-3</v>
      </c>
      <c r="O22" s="90">
        <f t="shared" si="2"/>
        <v>1.3333333333333335E-3</v>
      </c>
      <c r="P22" s="81"/>
      <c r="Q22" s="65">
        <v>358.70000000000005</v>
      </c>
      <c r="R22" s="65">
        <v>358.70000000000005</v>
      </c>
      <c r="S22" s="65">
        <f t="shared" si="3"/>
        <v>17.346666666666668</v>
      </c>
      <c r="T22" s="65">
        <f t="shared" si="4"/>
        <v>17.346666666666668</v>
      </c>
      <c r="U22" s="65">
        <f t="shared" si="5"/>
        <v>1032.3346666666666</v>
      </c>
      <c r="V22" s="65">
        <f t="shared" si="6"/>
        <v>1032.472</v>
      </c>
      <c r="W22" s="65">
        <f t="shared" si="7"/>
        <v>74.539733333333331</v>
      </c>
      <c r="X22" s="65">
        <f t="shared" si="8"/>
        <v>74.539733333333331</v>
      </c>
      <c r="Y22" s="65">
        <f t="shared" si="9"/>
        <v>19.367333333333335</v>
      </c>
      <c r="Z22" s="65">
        <f t="shared" si="10"/>
        <v>19.37</v>
      </c>
      <c r="AA22" s="65">
        <f t="shared" si="11"/>
        <v>35.50333333333333</v>
      </c>
      <c r="AB22" s="65">
        <f t="shared" si="12"/>
        <v>35.50333333333333</v>
      </c>
      <c r="AC22" s="65">
        <f t="shared" si="13"/>
        <v>21.563333333333333</v>
      </c>
      <c r="AD22" s="65">
        <f t="shared" si="14"/>
        <v>21.565333333333335</v>
      </c>
      <c r="AE22" s="65">
        <f t="shared" si="15"/>
        <v>35.501333333333335</v>
      </c>
      <c r="AF22" s="65">
        <f t="shared" si="16"/>
        <v>35.501333333333335</v>
      </c>
    </row>
    <row r="23" spans="1:88" x14ac:dyDescent="0.25">
      <c r="A23" s="84">
        <v>1995</v>
      </c>
      <c r="B23" s="90">
        <f t="shared" si="2"/>
        <v>5.8333333333333327E-2</v>
      </c>
      <c r="C23" s="90">
        <f t="shared" si="2"/>
        <v>5.8333333333333327E-2</v>
      </c>
      <c r="D23" s="90">
        <f t="shared" si="2"/>
        <v>0.28333333333333333</v>
      </c>
      <c r="E23" s="90">
        <f t="shared" si="2"/>
        <v>0.3</v>
      </c>
      <c r="F23" s="90">
        <f t="shared" si="2"/>
        <v>6.6666666666666666E-2</v>
      </c>
      <c r="G23" s="90">
        <f t="shared" si="2"/>
        <v>6.6666666666666666E-2</v>
      </c>
      <c r="H23" s="90">
        <f t="shared" si="2"/>
        <v>8.4166666666666667E-2</v>
      </c>
      <c r="I23" s="90">
        <f t="shared" si="2"/>
        <v>8.7500000000000008E-2</v>
      </c>
      <c r="J23" s="90">
        <f t="shared" si="2"/>
        <v>4.1666666666666666E-3</v>
      </c>
      <c r="K23" s="90">
        <f t="shared" si="2"/>
        <v>4.1666666666666666E-3</v>
      </c>
      <c r="L23" s="90">
        <f t="shared" si="2"/>
        <v>7.9166666666666663E-2</v>
      </c>
      <c r="M23" s="90">
        <f t="shared" si="2"/>
        <v>8.1666666666666665E-2</v>
      </c>
      <c r="N23" s="90">
        <f t="shared" si="2"/>
        <v>1.666666666666667E-3</v>
      </c>
      <c r="O23" s="90">
        <f t="shared" si="2"/>
        <v>1.666666666666667E-3</v>
      </c>
      <c r="P23" s="81"/>
      <c r="Q23" s="65">
        <v>360.25000000000006</v>
      </c>
      <c r="R23" s="65">
        <v>360.25000000000006</v>
      </c>
      <c r="S23" s="65">
        <f t="shared" si="3"/>
        <v>17.358333333333334</v>
      </c>
      <c r="T23" s="65">
        <f t="shared" si="4"/>
        <v>17.358333333333334</v>
      </c>
      <c r="U23" s="65">
        <f t="shared" si="5"/>
        <v>1032.9183333333333</v>
      </c>
      <c r="V23" s="65">
        <f t="shared" si="6"/>
        <v>1033.0899999999999</v>
      </c>
      <c r="W23" s="65">
        <f t="shared" si="7"/>
        <v>74.549666666666667</v>
      </c>
      <c r="X23" s="65">
        <f t="shared" si="8"/>
        <v>74.549666666666667</v>
      </c>
      <c r="Y23" s="65">
        <f t="shared" si="9"/>
        <v>19.384166666666669</v>
      </c>
      <c r="Z23" s="65">
        <f t="shared" si="10"/>
        <v>19.387499999999999</v>
      </c>
      <c r="AA23" s="65">
        <f t="shared" si="11"/>
        <v>35.50416666666667</v>
      </c>
      <c r="AB23" s="65">
        <f t="shared" si="12"/>
        <v>35.50416666666667</v>
      </c>
      <c r="AC23" s="65">
        <f t="shared" si="13"/>
        <v>21.579166666666666</v>
      </c>
      <c r="AD23" s="65">
        <f t="shared" si="14"/>
        <v>21.581666666666667</v>
      </c>
      <c r="AE23" s="65">
        <f t="shared" si="15"/>
        <v>35.501666666666665</v>
      </c>
      <c r="AF23" s="65">
        <f t="shared" si="16"/>
        <v>35.501666666666665</v>
      </c>
    </row>
    <row r="24" spans="1:88" x14ac:dyDescent="0.25">
      <c r="A24" s="84">
        <v>1996</v>
      </c>
      <c r="B24" s="90">
        <f t="shared" si="2"/>
        <v>6.9999999999999993E-2</v>
      </c>
      <c r="C24" s="90">
        <f t="shared" si="2"/>
        <v>6.9999999999999993E-2</v>
      </c>
      <c r="D24" s="90">
        <f t="shared" si="2"/>
        <v>0.33999999999999997</v>
      </c>
      <c r="E24" s="90">
        <f t="shared" si="2"/>
        <v>0.36</v>
      </c>
      <c r="F24" s="90">
        <f t="shared" si="2"/>
        <v>0.08</v>
      </c>
      <c r="G24" s="90">
        <f t="shared" si="2"/>
        <v>0.08</v>
      </c>
      <c r="H24" s="90">
        <f t="shared" si="2"/>
        <v>0.10100000000000001</v>
      </c>
      <c r="I24" s="90">
        <f t="shared" si="2"/>
        <v>0.10500000000000001</v>
      </c>
      <c r="J24" s="90">
        <f t="shared" si="2"/>
        <v>5.0000000000000001E-3</v>
      </c>
      <c r="K24" s="90">
        <f t="shared" si="2"/>
        <v>5.0000000000000001E-3</v>
      </c>
      <c r="L24" s="90">
        <f t="shared" si="2"/>
        <v>9.5000000000000001E-2</v>
      </c>
      <c r="M24" s="90">
        <f t="shared" si="2"/>
        <v>9.8000000000000004E-2</v>
      </c>
      <c r="N24" s="90">
        <f t="shared" si="2"/>
        <v>2.0000000000000005E-3</v>
      </c>
      <c r="O24" s="90">
        <f t="shared" si="2"/>
        <v>2.0000000000000005E-3</v>
      </c>
      <c r="P24" s="81"/>
      <c r="Q24" s="65">
        <v>361.80000000000007</v>
      </c>
      <c r="R24" s="65">
        <v>361.80000000000007</v>
      </c>
      <c r="S24" s="65">
        <f t="shared" si="3"/>
        <v>17.37</v>
      </c>
      <c r="T24" s="65">
        <f t="shared" si="4"/>
        <v>17.37</v>
      </c>
      <c r="U24" s="65">
        <f t="shared" si="5"/>
        <v>1033.502</v>
      </c>
      <c r="V24" s="65">
        <f t="shared" si="6"/>
        <v>1033.7080000000001</v>
      </c>
      <c r="W24" s="65">
        <f t="shared" si="7"/>
        <v>74.559600000000003</v>
      </c>
      <c r="X24" s="65">
        <f t="shared" si="8"/>
        <v>74.559600000000003</v>
      </c>
      <c r="Y24" s="65">
        <f t="shared" si="9"/>
        <v>19.401</v>
      </c>
      <c r="Z24" s="65">
        <f t="shared" si="10"/>
        <v>19.405000000000001</v>
      </c>
      <c r="AA24" s="65">
        <f t="shared" si="11"/>
        <v>35.505000000000003</v>
      </c>
      <c r="AB24" s="65">
        <f t="shared" si="12"/>
        <v>35.505000000000003</v>
      </c>
      <c r="AC24" s="65">
        <f t="shared" si="13"/>
        <v>21.594999999999999</v>
      </c>
      <c r="AD24" s="65">
        <f t="shared" si="14"/>
        <v>21.597999999999999</v>
      </c>
      <c r="AE24" s="65">
        <f t="shared" si="15"/>
        <v>35.502000000000002</v>
      </c>
      <c r="AF24" s="65">
        <f t="shared" si="16"/>
        <v>35.502000000000002</v>
      </c>
    </row>
    <row r="25" spans="1:88" x14ac:dyDescent="0.25">
      <c r="A25" s="84">
        <v>1997</v>
      </c>
      <c r="B25" s="90">
        <f t="shared" si="2"/>
        <v>8.1666666666666665E-2</v>
      </c>
      <c r="C25" s="90">
        <f t="shared" si="2"/>
        <v>8.1666666666666665E-2</v>
      </c>
      <c r="D25" s="90">
        <f t="shared" si="2"/>
        <v>0.39666666666666661</v>
      </c>
      <c r="E25" s="90">
        <f t="shared" si="2"/>
        <v>0.42</v>
      </c>
      <c r="F25" s="90">
        <f t="shared" si="2"/>
        <v>9.3333333333333338E-2</v>
      </c>
      <c r="G25" s="90">
        <f t="shared" si="2"/>
        <v>9.3333333333333338E-2</v>
      </c>
      <c r="H25" s="90">
        <f t="shared" si="2"/>
        <v>0.11783333333333335</v>
      </c>
      <c r="I25" s="90">
        <f t="shared" si="2"/>
        <v>0.12250000000000001</v>
      </c>
      <c r="J25" s="90">
        <f t="shared" si="2"/>
        <v>5.8333333333333336E-3</v>
      </c>
      <c r="K25" s="90">
        <f t="shared" si="2"/>
        <v>5.8333333333333336E-3</v>
      </c>
      <c r="L25" s="90">
        <f t="shared" si="2"/>
        <v>0.11083333333333334</v>
      </c>
      <c r="M25" s="90">
        <f t="shared" si="2"/>
        <v>0.11433333333333334</v>
      </c>
      <c r="N25" s="90">
        <f t="shared" si="2"/>
        <v>2.333333333333334E-3</v>
      </c>
      <c r="O25" s="90">
        <f t="shared" si="2"/>
        <v>2.333333333333334E-3</v>
      </c>
      <c r="P25" s="81"/>
      <c r="Q25" s="65">
        <v>363.35000000000008</v>
      </c>
      <c r="R25" s="65">
        <v>363.35000000000008</v>
      </c>
      <c r="S25" s="65">
        <f t="shared" si="3"/>
        <v>17.381666666666668</v>
      </c>
      <c r="T25" s="65">
        <f t="shared" si="4"/>
        <v>17.381666666666668</v>
      </c>
      <c r="U25" s="65">
        <f t="shared" si="5"/>
        <v>1034.0856666666666</v>
      </c>
      <c r="V25" s="65">
        <f t="shared" si="6"/>
        <v>1034.326</v>
      </c>
      <c r="W25" s="65">
        <f t="shared" si="7"/>
        <v>74.569533333333339</v>
      </c>
      <c r="X25" s="65">
        <f t="shared" si="8"/>
        <v>74.569533333333339</v>
      </c>
      <c r="Y25" s="65">
        <f t="shared" si="9"/>
        <v>19.417833333333334</v>
      </c>
      <c r="Z25" s="65">
        <f t="shared" si="10"/>
        <v>19.422499999999999</v>
      </c>
      <c r="AA25" s="65">
        <f t="shared" si="11"/>
        <v>35.505833333333335</v>
      </c>
      <c r="AB25" s="65">
        <f t="shared" si="12"/>
        <v>35.505833333333335</v>
      </c>
      <c r="AC25" s="65">
        <f t="shared" si="13"/>
        <v>21.610833333333332</v>
      </c>
      <c r="AD25" s="65">
        <f t="shared" si="14"/>
        <v>21.614333333333335</v>
      </c>
      <c r="AE25" s="65">
        <f t="shared" si="15"/>
        <v>35.502333333333333</v>
      </c>
      <c r="AF25" s="65">
        <f t="shared" si="16"/>
        <v>35.502333333333333</v>
      </c>
    </row>
    <row r="26" spans="1:88" x14ac:dyDescent="0.25">
      <c r="A26" s="84">
        <v>1998</v>
      </c>
      <c r="B26" s="90">
        <f t="shared" si="2"/>
        <v>9.3333333333333324E-2</v>
      </c>
      <c r="C26" s="90">
        <f t="shared" si="2"/>
        <v>9.3333333333333324E-2</v>
      </c>
      <c r="D26" s="90">
        <f t="shared" si="2"/>
        <v>0.45333333333333325</v>
      </c>
      <c r="E26" s="90">
        <f t="shared" si="2"/>
        <v>0.48</v>
      </c>
      <c r="F26" s="90">
        <f t="shared" si="2"/>
        <v>0.10666666666666667</v>
      </c>
      <c r="G26" s="90">
        <f t="shared" si="2"/>
        <v>0.10666666666666667</v>
      </c>
      <c r="H26" s="90">
        <f t="shared" si="2"/>
        <v>0.13466666666666668</v>
      </c>
      <c r="I26" s="90">
        <f t="shared" si="2"/>
        <v>0.14000000000000001</v>
      </c>
      <c r="J26" s="90">
        <f t="shared" si="2"/>
        <v>6.6666666666666671E-3</v>
      </c>
      <c r="K26" s="90">
        <f t="shared" si="2"/>
        <v>6.6666666666666671E-3</v>
      </c>
      <c r="L26" s="90">
        <f t="shared" si="2"/>
        <v>0.12666666666666668</v>
      </c>
      <c r="M26" s="90">
        <f t="shared" si="2"/>
        <v>0.13066666666666668</v>
      </c>
      <c r="N26" s="90">
        <f t="shared" si="2"/>
        <v>2.6666666666666674E-3</v>
      </c>
      <c r="O26" s="90">
        <f t="shared" si="2"/>
        <v>2.6666666666666674E-3</v>
      </c>
      <c r="P26" s="81"/>
      <c r="Q26" s="65">
        <v>364.90000000000009</v>
      </c>
      <c r="R26" s="65">
        <v>364.90000000000009</v>
      </c>
      <c r="S26" s="65">
        <f t="shared" si="3"/>
        <v>17.393333333333334</v>
      </c>
      <c r="T26" s="65">
        <f t="shared" si="4"/>
        <v>17.393333333333334</v>
      </c>
      <c r="U26" s="65">
        <f t="shared" si="5"/>
        <v>1034.6693333333333</v>
      </c>
      <c r="V26" s="65">
        <f t="shared" si="6"/>
        <v>1034.944</v>
      </c>
      <c r="W26" s="65">
        <f t="shared" si="7"/>
        <v>74.579466666666661</v>
      </c>
      <c r="X26" s="65">
        <f t="shared" si="8"/>
        <v>74.579466666666661</v>
      </c>
      <c r="Y26" s="65">
        <f t="shared" si="9"/>
        <v>19.434666666666669</v>
      </c>
      <c r="Z26" s="65">
        <f t="shared" si="10"/>
        <v>19.440000000000001</v>
      </c>
      <c r="AA26" s="65">
        <f t="shared" si="11"/>
        <v>35.506666666666668</v>
      </c>
      <c r="AB26" s="65">
        <f t="shared" si="12"/>
        <v>35.506666666666668</v>
      </c>
      <c r="AC26" s="65">
        <f t="shared" si="13"/>
        <v>21.626666666666665</v>
      </c>
      <c r="AD26" s="65">
        <f t="shared" si="14"/>
        <v>21.630666666666666</v>
      </c>
      <c r="AE26" s="65">
        <f t="shared" si="15"/>
        <v>35.50266666666667</v>
      </c>
      <c r="AF26" s="65">
        <f t="shared" si="16"/>
        <v>35.50266666666667</v>
      </c>
      <c r="CE26" s="138" t="s">
        <v>12</v>
      </c>
      <c r="CH26" s="138" t="s">
        <v>9</v>
      </c>
    </row>
    <row r="27" spans="1:88" x14ac:dyDescent="0.25">
      <c r="A27" s="87">
        <v>1999</v>
      </c>
      <c r="B27" s="91">
        <f t="shared" si="2"/>
        <v>0.10499999999999998</v>
      </c>
      <c r="C27" s="91">
        <f t="shared" si="2"/>
        <v>0.10499999999999998</v>
      </c>
      <c r="D27" s="91">
        <f t="shared" si="2"/>
        <v>0.5099999999999999</v>
      </c>
      <c r="E27" s="91">
        <f t="shared" si="2"/>
        <v>0.54</v>
      </c>
      <c r="F27" s="91">
        <f t="shared" si="2"/>
        <v>0.12000000000000001</v>
      </c>
      <c r="G27" s="91">
        <f t="shared" si="2"/>
        <v>0.12000000000000001</v>
      </c>
      <c r="H27" s="91">
        <f t="shared" si="2"/>
        <v>0.15150000000000002</v>
      </c>
      <c r="I27" s="91">
        <f t="shared" si="2"/>
        <v>0.15750000000000003</v>
      </c>
      <c r="J27" s="91">
        <f t="shared" si="2"/>
        <v>7.5000000000000006E-3</v>
      </c>
      <c r="K27" s="91">
        <f t="shared" si="2"/>
        <v>7.5000000000000006E-3</v>
      </c>
      <c r="L27" s="91">
        <f t="shared" si="2"/>
        <v>0.14250000000000002</v>
      </c>
      <c r="M27" s="91">
        <f t="shared" si="2"/>
        <v>0.14700000000000002</v>
      </c>
      <c r="N27" s="91">
        <f t="shared" si="2"/>
        <v>3.0000000000000009E-3</v>
      </c>
      <c r="O27" s="91">
        <f t="shared" si="2"/>
        <v>3.0000000000000009E-3</v>
      </c>
      <c r="P27" s="107"/>
      <c r="Q27" s="67">
        <v>366.4500000000001</v>
      </c>
      <c r="R27" s="67">
        <v>366.4500000000001</v>
      </c>
      <c r="S27" s="67">
        <f t="shared" si="3"/>
        <v>17.405000000000001</v>
      </c>
      <c r="T27" s="67">
        <f t="shared" si="4"/>
        <v>17.405000000000001</v>
      </c>
      <c r="U27" s="67">
        <f t="shared" si="5"/>
        <v>1035.2529999999999</v>
      </c>
      <c r="V27" s="67">
        <f t="shared" si="6"/>
        <v>1035.5619999999999</v>
      </c>
      <c r="W27" s="67">
        <f t="shared" si="7"/>
        <v>74.589399999999998</v>
      </c>
      <c r="X27" s="67">
        <f t="shared" si="8"/>
        <v>74.589399999999998</v>
      </c>
      <c r="Y27" s="67">
        <f t="shared" si="9"/>
        <v>19.451499999999999</v>
      </c>
      <c r="Z27" s="67">
        <f t="shared" si="10"/>
        <v>19.4575</v>
      </c>
      <c r="AA27" s="67">
        <f t="shared" si="11"/>
        <v>35.5075</v>
      </c>
      <c r="AB27" s="67">
        <f t="shared" si="12"/>
        <v>35.5075</v>
      </c>
      <c r="AC27" s="67">
        <f t="shared" si="13"/>
        <v>21.642499999999998</v>
      </c>
      <c r="AD27" s="67">
        <f t="shared" si="14"/>
        <v>21.646999999999998</v>
      </c>
      <c r="AE27" s="67">
        <f t="shared" si="15"/>
        <v>35.503</v>
      </c>
      <c r="AF27" s="67">
        <f t="shared" si="16"/>
        <v>35.503</v>
      </c>
      <c r="CE27" s="138" t="s">
        <v>46</v>
      </c>
      <c r="CF27" s="138" t="s">
        <v>1</v>
      </c>
      <c r="CG27" s="138" t="s">
        <v>47</v>
      </c>
      <c r="CH27" s="138" t="s">
        <v>46</v>
      </c>
      <c r="CI27" s="138" t="s">
        <v>1</v>
      </c>
      <c r="CJ27" s="138" t="s">
        <v>47</v>
      </c>
    </row>
    <row r="28" spans="1:88" x14ac:dyDescent="0.25">
      <c r="A28" s="84">
        <v>2000</v>
      </c>
      <c r="B28" s="90">
        <f t="shared" si="2"/>
        <v>0.11666666666666664</v>
      </c>
      <c r="C28" s="90">
        <f t="shared" si="2"/>
        <v>0.11666666666666664</v>
      </c>
      <c r="D28" s="90">
        <f t="shared" si="2"/>
        <v>0.56666666666666654</v>
      </c>
      <c r="E28" s="90">
        <f t="shared" si="2"/>
        <v>0.60000000000000009</v>
      </c>
      <c r="F28" s="90">
        <f t="shared" si="2"/>
        <v>0.13333333333333333</v>
      </c>
      <c r="G28" s="90">
        <f t="shared" si="2"/>
        <v>0.13333333333333333</v>
      </c>
      <c r="H28" s="90">
        <f t="shared" si="2"/>
        <v>0.16833333333333336</v>
      </c>
      <c r="I28" s="90">
        <f t="shared" si="2"/>
        <v>0.17500000000000004</v>
      </c>
      <c r="J28" s="90">
        <f t="shared" si="2"/>
        <v>8.3333333333333332E-3</v>
      </c>
      <c r="K28" s="90">
        <f t="shared" si="2"/>
        <v>8.3333333333333332E-3</v>
      </c>
      <c r="L28" s="90">
        <f t="shared" si="2"/>
        <v>0.15833333333333335</v>
      </c>
      <c r="M28" s="90">
        <f t="shared" si="2"/>
        <v>0.16333333333333336</v>
      </c>
      <c r="N28" s="90">
        <f t="shared" si="2"/>
        <v>3.3333333333333344E-3</v>
      </c>
      <c r="O28" s="90">
        <f t="shared" si="2"/>
        <v>3.3333333333333344E-3</v>
      </c>
      <c r="Q28" s="65">
        <v>368</v>
      </c>
      <c r="R28" s="65">
        <v>368</v>
      </c>
      <c r="S28" s="65">
        <f t="shared" si="3"/>
        <v>17.416666666666668</v>
      </c>
      <c r="T28" s="65">
        <f t="shared" si="4"/>
        <v>17.416666666666668</v>
      </c>
      <c r="U28" s="99">
        <f t="shared" si="5"/>
        <v>1035.8366666666666</v>
      </c>
      <c r="V28" s="99">
        <f t="shared" si="6"/>
        <v>1036.18</v>
      </c>
      <c r="W28" s="65">
        <f t="shared" si="7"/>
        <v>74.599333333333334</v>
      </c>
      <c r="X28" s="65">
        <f t="shared" si="8"/>
        <v>74.599333333333334</v>
      </c>
      <c r="Y28" s="99">
        <f t="shared" si="9"/>
        <v>19.468333333333334</v>
      </c>
      <c r="Z28" s="99">
        <f t="shared" si="10"/>
        <v>19.475000000000001</v>
      </c>
      <c r="AA28" s="65">
        <f t="shared" si="11"/>
        <v>35.508333333333333</v>
      </c>
      <c r="AB28" s="65">
        <f t="shared" si="12"/>
        <v>35.508333333333333</v>
      </c>
      <c r="AC28" s="99">
        <f t="shared" si="13"/>
        <v>21.658333333333335</v>
      </c>
      <c r="AD28" s="99">
        <f t="shared" si="14"/>
        <v>21.663333333333334</v>
      </c>
      <c r="AE28" s="65">
        <f t="shared" si="15"/>
        <v>35.50333333333333</v>
      </c>
      <c r="AF28" s="65">
        <f t="shared" si="16"/>
        <v>35.50333333333333</v>
      </c>
      <c r="CD28" s="138">
        <v>2000</v>
      </c>
      <c r="CE28" s="89">
        <f t="shared" ref="CE28:CE91" si="17">S28</f>
        <v>17.416666666666668</v>
      </c>
      <c r="CF28" s="89">
        <f t="shared" ref="CF28:CF91" si="18">W28</f>
        <v>74.599333333333334</v>
      </c>
      <c r="CG28" s="138">
        <f t="shared" ref="CG28:CG91" si="19">Q28</f>
        <v>368</v>
      </c>
      <c r="CH28" s="89">
        <f t="shared" ref="CH28:CH91" si="20">T28</f>
        <v>17.416666666666668</v>
      </c>
      <c r="CI28" s="89">
        <f>X28</f>
        <v>74.599333333333334</v>
      </c>
      <c r="CJ28" s="138">
        <f t="shared" ref="CJ28:CJ91" si="21">R28</f>
        <v>368</v>
      </c>
    </row>
    <row r="29" spans="1:88" x14ac:dyDescent="0.25">
      <c r="A29" s="125">
        <v>2001</v>
      </c>
      <c r="B29" s="73">
        <f t="shared" si="2"/>
        <v>0.1283333333333333</v>
      </c>
      <c r="C29" s="73">
        <f t="shared" si="2"/>
        <v>0.1283333333333333</v>
      </c>
      <c r="D29" s="73">
        <f t="shared" si="2"/>
        <v>0.62333333333333318</v>
      </c>
      <c r="E29" s="73">
        <f t="shared" si="2"/>
        <v>0.66000000000000014</v>
      </c>
      <c r="F29" s="73">
        <f t="shared" si="2"/>
        <v>0.14666666666666667</v>
      </c>
      <c r="G29" s="73">
        <f t="shared" si="2"/>
        <v>0.14666666666666667</v>
      </c>
      <c r="H29" s="73">
        <f t="shared" si="2"/>
        <v>0.1851666666666667</v>
      </c>
      <c r="I29" s="73">
        <f t="shared" si="2"/>
        <v>0.19250000000000006</v>
      </c>
      <c r="J29" s="73">
        <f t="shared" si="2"/>
        <v>9.1666666666666667E-3</v>
      </c>
      <c r="K29" s="73">
        <f t="shared" si="2"/>
        <v>9.1666666666666667E-3</v>
      </c>
      <c r="L29" s="73">
        <f t="shared" si="2"/>
        <v>0.17416666666666669</v>
      </c>
      <c r="M29" s="73">
        <f t="shared" si="2"/>
        <v>0.1796666666666667</v>
      </c>
      <c r="N29" s="73">
        <f t="shared" si="2"/>
        <v>3.6666666666666679E-3</v>
      </c>
      <c r="O29" s="73">
        <f t="shared" si="2"/>
        <v>3.6666666666666679E-3</v>
      </c>
      <c r="Q29" s="99">
        <v>369.95</v>
      </c>
      <c r="R29" s="99">
        <v>370.15</v>
      </c>
      <c r="S29" s="99">
        <f t="shared" si="3"/>
        <v>17.428333333333335</v>
      </c>
      <c r="T29" s="99">
        <f t="shared" si="4"/>
        <v>17.428333333333335</v>
      </c>
      <c r="U29" s="99">
        <f t="shared" si="5"/>
        <v>1036.4203333333332</v>
      </c>
      <c r="V29" s="99">
        <f t="shared" si="6"/>
        <v>1036.798</v>
      </c>
      <c r="W29" s="99">
        <f t="shared" si="7"/>
        <v>74.60926666666667</v>
      </c>
      <c r="X29" s="99">
        <f t="shared" si="8"/>
        <v>74.60926666666667</v>
      </c>
      <c r="Y29" s="99">
        <f t="shared" si="9"/>
        <v>19.485166666666668</v>
      </c>
      <c r="Z29" s="99">
        <f t="shared" si="10"/>
        <v>19.4925</v>
      </c>
      <c r="AA29" s="65">
        <f t="shared" si="11"/>
        <v>35.509166666666665</v>
      </c>
      <c r="AB29" s="65">
        <f t="shared" si="12"/>
        <v>35.509166666666665</v>
      </c>
      <c r="AC29" s="99">
        <f t="shared" si="13"/>
        <v>21.674166666666668</v>
      </c>
      <c r="AD29" s="99">
        <f t="shared" si="14"/>
        <v>21.679666666666666</v>
      </c>
      <c r="AE29" s="65">
        <f t="shared" si="15"/>
        <v>35.503666666666668</v>
      </c>
      <c r="AF29" s="65">
        <f t="shared" si="16"/>
        <v>35.503666666666668</v>
      </c>
      <c r="CD29" s="138">
        <v>2001</v>
      </c>
      <c r="CE29" s="89">
        <f t="shared" si="17"/>
        <v>17.428333333333335</v>
      </c>
      <c r="CF29" s="89">
        <f t="shared" si="18"/>
        <v>74.60926666666667</v>
      </c>
      <c r="CG29" s="138">
        <f t="shared" si="19"/>
        <v>369.95</v>
      </c>
      <c r="CH29" s="89">
        <f t="shared" si="20"/>
        <v>17.428333333333335</v>
      </c>
      <c r="CI29" s="89">
        <f t="shared" ref="CI29:CI92" si="22">X29</f>
        <v>74.60926666666667</v>
      </c>
      <c r="CJ29" s="138">
        <f t="shared" si="21"/>
        <v>370.15</v>
      </c>
    </row>
    <row r="30" spans="1:88" x14ac:dyDescent="0.25">
      <c r="A30" s="125">
        <v>2002</v>
      </c>
      <c r="B30" s="73">
        <f t="shared" si="2"/>
        <v>0.13999999999999996</v>
      </c>
      <c r="C30" s="73">
        <f t="shared" si="2"/>
        <v>0.13999999999999996</v>
      </c>
      <c r="D30" s="73">
        <f t="shared" si="2"/>
        <v>0.67999999999999983</v>
      </c>
      <c r="E30" s="73">
        <f t="shared" si="2"/>
        <v>0.7200000000000002</v>
      </c>
      <c r="F30" s="73">
        <f t="shared" si="2"/>
        <v>0.16</v>
      </c>
      <c r="G30" s="73">
        <f t="shared" si="2"/>
        <v>0.16</v>
      </c>
      <c r="H30" s="73">
        <f t="shared" si="2"/>
        <v>0.20200000000000004</v>
      </c>
      <c r="I30" s="73">
        <f t="shared" si="2"/>
        <v>0.21000000000000008</v>
      </c>
      <c r="J30" s="73">
        <f t="shared" si="2"/>
        <v>0.01</v>
      </c>
      <c r="K30" s="73">
        <f t="shared" si="2"/>
        <v>0.01</v>
      </c>
      <c r="L30" s="73">
        <f t="shared" si="2"/>
        <v>0.19000000000000003</v>
      </c>
      <c r="M30" s="73">
        <f t="shared" si="2"/>
        <v>0.19600000000000004</v>
      </c>
      <c r="N30" s="73">
        <f t="shared" si="2"/>
        <v>4.000000000000001E-3</v>
      </c>
      <c r="O30" s="73">
        <f t="shared" si="2"/>
        <v>4.000000000000001E-3</v>
      </c>
      <c r="Q30" s="99">
        <v>371.9</v>
      </c>
      <c r="R30" s="99">
        <v>372.29999999999995</v>
      </c>
      <c r="S30" s="99">
        <f t="shared" si="3"/>
        <v>17.440000000000001</v>
      </c>
      <c r="T30" s="99">
        <f t="shared" si="4"/>
        <v>17.440000000000001</v>
      </c>
      <c r="U30" s="99">
        <f t="shared" si="5"/>
        <v>1037.0039999999999</v>
      </c>
      <c r="V30" s="99">
        <f t="shared" si="6"/>
        <v>1037.4159999999999</v>
      </c>
      <c r="W30" s="99">
        <f t="shared" si="7"/>
        <v>74.619200000000006</v>
      </c>
      <c r="X30" s="99">
        <f t="shared" si="8"/>
        <v>74.619200000000006</v>
      </c>
      <c r="Y30" s="99">
        <f t="shared" si="9"/>
        <v>19.502000000000002</v>
      </c>
      <c r="Z30" s="99">
        <f t="shared" si="10"/>
        <v>19.510000000000002</v>
      </c>
      <c r="AA30" s="65">
        <f t="shared" si="11"/>
        <v>35.51</v>
      </c>
      <c r="AB30" s="65">
        <f t="shared" si="12"/>
        <v>35.51</v>
      </c>
      <c r="AC30" s="99">
        <f t="shared" si="13"/>
        <v>21.69</v>
      </c>
      <c r="AD30" s="99">
        <f t="shared" si="14"/>
        <v>21.696000000000002</v>
      </c>
      <c r="AE30" s="65">
        <f t="shared" si="15"/>
        <v>35.503999999999998</v>
      </c>
      <c r="AF30" s="65">
        <f t="shared" si="16"/>
        <v>35.503999999999998</v>
      </c>
      <c r="CD30" s="138">
        <v>2002</v>
      </c>
      <c r="CE30" s="89">
        <f t="shared" si="17"/>
        <v>17.440000000000001</v>
      </c>
      <c r="CF30" s="89">
        <f t="shared" si="18"/>
        <v>74.619200000000006</v>
      </c>
      <c r="CG30" s="138">
        <f t="shared" si="19"/>
        <v>371.9</v>
      </c>
      <c r="CH30" s="89">
        <f t="shared" si="20"/>
        <v>17.440000000000001</v>
      </c>
      <c r="CI30" s="89">
        <f t="shared" si="22"/>
        <v>74.619200000000006</v>
      </c>
      <c r="CJ30" s="138">
        <f t="shared" si="21"/>
        <v>372.29999999999995</v>
      </c>
    </row>
    <row r="31" spans="1:88" x14ac:dyDescent="0.25">
      <c r="A31" s="125">
        <v>2003</v>
      </c>
      <c r="B31" s="73">
        <f t="shared" si="2"/>
        <v>0.15166666666666662</v>
      </c>
      <c r="C31" s="73">
        <f t="shared" si="2"/>
        <v>0.15166666666666662</v>
      </c>
      <c r="D31" s="73">
        <f t="shared" si="2"/>
        <v>0.73666666666666647</v>
      </c>
      <c r="E31" s="73">
        <f t="shared" si="2"/>
        <v>0.78000000000000025</v>
      </c>
      <c r="F31" s="73">
        <f t="shared" si="2"/>
        <v>0.17333333333333334</v>
      </c>
      <c r="G31" s="73">
        <f t="shared" si="2"/>
        <v>0.17333333333333334</v>
      </c>
      <c r="H31" s="73">
        <f t="shared" si="2"/>
        <v>0.21883333333333338</v>
      </c>
      <c r="I31" s="73">
        <f t="shared" si="2"/>
        <v>0.22750000000000009</v>
      </c>
      <c r="J31" s="73">
        <f t="shared" si="2"/>
        <v>1.0833333333333334E-2</v>
      </c>
      <c r="K31" s="73">
        <f t="shared" si="2"/>
        <v>1.0833333333333334E-2</v>
      </c>
      <c r="L31" s="73">
        <f t="shared" si="2"/>
        <v>0.20583333333333337</v>
      </c>
      <c r="M31" s="73">
        <f t="shared" si="2"/>
        <v>0.21233333333333337</v>
      </c>
      <c r="N31" s="73">
        <f t="shared" si="2"/>
        <v>4.333333333333334E-3</v>
      </c>
      <c r="O31" s="73">
        <f t="shared" si="2"/>
        <v>4.333333333333334E-3</v>
      </c>
      <c r="Q31" s="99">
        <v>373.84999999999997</v>
      </c>
      <c r="R31" s="99">
        <v>374.44999999999993</v>
      </c>
      <c r="S31" s="99">
        <f t="shared" si="3"/>
        <v>17.451666666666668</v>
      </c>
      <c r="T31" s="99">
        <f t="shared" si="4"/>
        <v>17.451666666666668</v>
      </c>
      <c r="U31" s="99">
        <f t="shared" si="5"/>
        <v>1037.5876666666666</v>
      </c>
      <c r="V31" s="99">
        <f t="shared" si="6"/>
        <v>1038.0340000000001</v>
      </c>
      <c r="W31" s="99">
        <f t="shared" si="7"/>
        <v>74.629133333333328</v>
      </c>
      <c r="X31" s="99">
        <f t="shared" si="8"/>
        <v>74.629133333333328</v>
      </c>
      <c r="Y31" s="99">
        <f t="shared" si="9"/>
        <v>19.518833333333333</v>
      </c>
      <c r="Z31" s="99">
        <f t="shared" si="10"/>
        <v>19.5275</v>
      </c>
      <c r="AA31" s="65">
        <f t="shared" si="11"/>
        <v>35.510833333333331</v>
      </c>
      <c r="AB31" s="65">
        <f t="shared" si="12"/>
        <v>35.510833333333331</v>
      </c>
      <c r="AC31" s="99">
        <f t="shared" si="13"/>
        <v>21.705833333333334</v>
      </c>
      <c r="AD31" s="99">
        <f t="shared" si="14"/>
        <v>21.712333333333333</v>
      </c>
      <c r="AE31" s="65">
        <f t="shared" si="15"/>
        <v>35.504333333333335</v>
      </c>
      <c r="AF31" s="65">
        <f t="shared" si="16"/>
        <v>35.504333333333335</v>
      </c>
      <c r="CD31" s="138">
        <v>2003</v>
      </c>
      <c r="CE31" s="89">
        <f t="shared" si="17"/>
        <v>17.451666666666668</v>
      </c>
      <c r="CF31" s="89">
        <f t="shared" si="18"/>
        <v>74.629133333333328</v>
      </c>
      <c r="CG31" s="138">
        <f t="shared" si="19"/>
        <v>373.84999999999997</v>
      </c>
      <c r="CH31" s="89">
        <f t="shared" si="20"/>
        <v>17.451666666666668</v>
      </c>
      <c r="CI31" s="89">
        <f t="shared" si="22"/>
        <v>74.629133333333328</v>
      </c>
      <c r="CJ31" s="138">
        <f t="shared" si="21"/>
        <v>374.44999999999993</v>
      </c>
    </row>
    <row r="32" spans="1:88" x14ac:dyDescent="0.25">
      <c r="A32" s="125">
        <v>2004</v>
      </c>
      <c r="B32" s="73">
        <f t="shared" si="2"/>
        <v>0.16333333333333327</v>
      </c>
      <c r="C32" s="73">
        <f t="shared" si="2"/>
        <v>0.16333333333333327</v>
      </c>
      <c r="D32" s="73">
        <f t="shared" si="2"/>
        <v>0.79333333333333311</v>
      </c>
      <c r="E32" s="73">
        <f t="shared" si="2"/>
        <v>0.8400000000000003</v>
      </c>
      <c r="F32" s="73">
        <f t="shared" si="2"/>
        <v>0.18666666666666668</v>
      </c>
      <c r="G32" s="73">
        <f t="shared" si="2"/>
        <v>0.18666666666666668</v>
      </c>
      <c r="H32" s="73">
        <f t="shared" si="2"/>
        <v>0.23566666666666672</v>
      </c>
      <c r="I32" s="73">
        <f t="shared" si="2"/>
        <v>0.24500000000000011</v>
      </c>
      <c r="J32" s="73">
        <f t="shared" si="2"/>
        <v>1.1666666666666667E-2</v>
      </c>
      <c r="K32" s="73">
        <f t="shared" si="2"/>
        <v>1.1666666666666667E-2</v>
      </c>
      <c r="L32" s="73">
        <f t="shared" si="2"/>
        <v>0.22166666666666671</v>
      </c>
      <c r="M32" s="73">
        <f t="shared" si="2"/>
        <v>0.22866666666666671</v>
      </c>
      <c r="N32" s="73">
        <f t="shared" si="2"/>
        <v>4.6666666666666671E-3</v>
      </c>
      <c r="O32" s="73">
        <f t="shared" si="2"/>
        <v>4.6666666666666671E-3</v>
      </c>
      <c r="Q32" s="99">
        <v>375.79999999999995</v>
      </c>
      <c r="R32" s="99">
        <v>376.59999999999991</v>
      </c>
      <c r="S32" s="99">
        <f t="shared" si="3"/>
        <v>17.463333333333335</v>
      </c>
      <c r="T32" s="99">
        <f t="shared" si="4"/>
        <v>17.463333333333335</v>
      </c>
      <c r="U32" s="99">
        <f t="shared" si="5"/>
        <v>1038.1713333333332</v>
      </c>
      <c r="V32" s="99">
        <f t="shared" si="6"/>
        <v>1038.652</v>
      </c>
      <c r="W32" s="99">
        <f t="shared" si="7"/>
        <v>74.639066666666665</v>
      </c>
      <c r="X32" s="99">
        <f t="shared" si="8"/>
        <v>74.639066666666665</v>
      </c>
      <c r="Y32" s="99">
        <f t="shared" si="9"/>
        <v>19.535666666666668</v>
      </c>
      <c r="Z32" s="99">
        <f t="shared" si="10"/>
        <v>19.545000000000002</v>
      </c>
      <c r="AA32" s="65">
        <f t="shared" si="11"/>
        <v>35.511666666666663</v>
      </c>
      <c r="AB32" s="65">
        <f t="shared" si="12"/>
        <v>35.511666666666663</v>
      </c>
      <c r="AC32" s="99">
        <f t="shared" si="13"/>
        <v>21.721666666666668</v>
      </c>
      <c r="AD32" s="99">
        <f t="shared" si="14"/>
        <v>21.728666666666665</v>
      </c>
      <c r="AE32" s="65">
        <f t="shared" si="15"/>
        <v>35.504666666666665</v>
      </c>
      <c r="AF32" s="65">
        <f t="shared" si="16"/>
        <v>35.504666666666665</v>
      </c>
      <c r="CD32" s="138">
        <v>2004</v>
      </c>
      <c r="CE32" s="89">
        <f t="shared" si="17"/>
        <v>17.463333333333335</v>
      </c>
      <c r="CF32" s="89">
        <f t="shared" si="18"/>
        <v>74.639066666666665</v>
      </c>
      <c r="CG32" s="138">
        <f t="shared" si="19"/>
        <v>375.79999999999995</v>
      </c>
      <c r="CH32" s="89">
        <f t="shared" si="20"/>
        <v>17.463333333333335</v>
      </c>
      <c r="CI32" s="89">
        <f t="shared" si="22"/>
        <v>74.639066666666665</v>
      </c>
      <c r="CJ32" s="138">
        <f t="shared" si="21"/>
        <v>376.59999999999991</v>
      </c>
    </row>
    <row r="33" spans="1:95" x14ac:dyDescent="0.25">
      <c r="A33" s="125">
        <v>2005</v>
      </c>
      <c r="B33" s="73">
        <f t="shared" si="2"/>
        <v>0.17499999999999993</v>
      </c>
      <c r="C33" s="73">
        <f t="shared" si="2"/>
        <v>0.17499999999999993</v>
      </c>
      <c r="D33" s="73">
        <f t="shared" si="2"/>
        <v>0.84999999999999976</v>
      </c>
      <c r="E33" s="73">
        <f t="shared" si="2"/>
        <v>0.90000000000000036</v>
      </c>
      <c r="F33" s="73">
        <f t="shared" si="2"/>
        <v>0.2</v>
      </c>
      <c r="G33" s="73">
        <f t="shared" si="2"/>
        <v>0.2</v>
      </c>
      <c r="H33" s="73">
        <f t="shared" si="2"/>
        <v>0.25250000000000006</v>
      </c>
      <c r="I33" s="73">
        <f t="shared" si="2"/>
        <v>0.26250000000000012</v>
      </c>
      <c r="J33" s="73">
        <f t="shared" si="2"/>
        <v>1.2500000000000001E-2</v>
      </c>
      <c r="K33" s="73">
        <f t="shared" si="2"/>
        <v>1.2500000000000001E-2</v>
      </c>
      <c r="L33" s="73">
        <f t="shared" si="2"/>
        <v>0.23750000000000004</v>
      </c>
      <c r="M33" s="73">
        <f t="shared" si="2"/>
        <v>0.24500000000000005</v>
      </c>
      <c r="N33" s="73">
        <f t="shared" si="2"/>
        <v>5.0000000000000001E-3</v>
      </c>
      <c r="O33" s="73">
        <f t="shared" si="2"/>
        <v>5.0000000000000001E-3</v>
      </c>
      <c r="Q33" s="99">
        <v>377.74999999999994</v>
      </c>
      <c r="R33" s="99">
        <v>378.74999999999989</v>
      </c>
      <c r="S33" s="99">
        <f t="shared" si="3"/>
        <v>17.475000000000001</v>
      </c>
      <c r="T33" s="99">
        <f t="shared" si="4"/>
        <v>17.475000000000001</v>
      </c>
      <c r="U33" s="99">
        <f t="shared" si="5"/>
        <v>1038.7550000000001</v>
      </c>
      <c r="V33" s="99">
        <f t="shared" si="6"/>
        <v>1039.27</v>
      </c>
      <c r="W33" s="99">
        <f t="shared" si="7"/>
        <v>74.649000000000001</v>
      </c>
      <c r="X33" s="99">
        <f t="shared" si="8"/>
        <v>74.649000000000001</v>
      </c>
      <c r="Y33" s="99">
        <f t="shared" si="9"/>
        <v>19.552500000000002</v>
      </c>
      <c r="Z33" s="99">
        <f t="shared" si="10"/>
        <v>19.5625</v>
      </c>
      <c r="AA33" s="65">
        <f t="shared" si="11"/>
        <v>35.512500000000003</v>
      </c>
      <c r="AB33" s="65">
        <f t="shared" si="12"/>
        <v>35.512500000000003</v>
      </c>
      <c r="AC33" s="99">
        <f t="shared" si="13"/>
        <v>21.737500000000001</v>
      </c>
      <c r="AD33" s="99">
        <f t="shared" si="14"/>
        <v>21.745000000000001</v>
      </c>
      <c r="AE33" s="65">
        <f t="shared" si="15"/>
        <v>35.505000000000003</v>
      </c>
      <c r="AF33" s="65">
        <f t="shared" si="16"/>
        <v>35.505000000000003</v>
      </c>
      <c r="CD33" s="138">
        <v>2005</v>
      </c>
      <c r="CE33" s="89">
        <f t="shared" si="17"/>
        <v>17.475000000000001</v>
      </c>
      <c r="CF33" s="89">
        <f t="shared" si="18"/>
        <v>74.649000000000001</v>
      </c>
      <c r="CG33" s="138">
        <f t="shared" si="19"/>
        <v>377.74999999999994</v>
      </c>
      <c r="CH33" s="89">
        <f t="shared" si="20"/>
        <v>17.475000000000001</v>
      </c>
      <c r="CI33" s="89">
        <f t="shared" si="22"/>
        <v>74.649000000000001</v>
      </c>
      <c r="CJ33" s="138">
        <f t="shared" si="21"/>
        <v>378.74999999999989</v>
      </c>
    </row>
    <row r="34" spans="1:95" x14ac:dyDescent="0.25">
      <c r="A34" s="125">
        <v>2006</v>
      </c>
      <c r="B34" s="73">
        <f t="shared" si="2"/>
        <v>0.18666666666666659</v>
      </c>
      <c r="C34" s="73">
        <f t="shared" si="2"/>
        <v>0.18666666666666659</v>
      </c>
      <c r="D34" s="73">
        <f t="shared" si="2"/>
        <v>0.9066666666666664</v>
      </c>
      <c r="E34" s="73">
        <f t="shared" si="2"/>
        <v>0.96000000000000041</v>
      </c>
      <c r="F34" s="73">
        <f t="shared" si="2"/>
        <v>0.21333333333333335</v>
      </c>
      <c r="G34" s="73">
        <f t="shared" si="2"/>
        <v>0.21333333333333335</v>
      </c>
      <c r="H34" s="73">
        <f t="shared" si="2"/>
        <v>0.26933333333333337</v>
      </c>
      <c r="I34" s="73">
        <f t="shared" si="2"/>
        <v>0.28000000000000014</v>
      </c>
      <c r="J34" s="73">
        <f t="shared" si="2"/>
        <v>1.3333333333333334E-2</v>
      </c>
      <c r="K34" s="73">
        <f t="shared" si="2"/>
        <v>1.3333333333333334E-2</v>
      </c>
      <c r="L34" s="73">
        <f t="shared" si="2"/>
        <v>0.25333333333333335</v>
      </c>
      <c r="M34" s="73">
        <f t="shared" si="2"/>
        <v>0.26133333333333336</v>
      </c>
      <c r="N34" s="73">
        <f t="shared" si="2"/>
        <v>5.3333333333333332E-3</v>
      </c>
      <c r="O34" s="73">
        <f t="shared" si="2"/>
        <v>5.3333333333333332E-3</v>
      </c>
      <c r="Q34" s="99">
        <v>379.69999999999993</v>
      </c>
      <c r="R34" s="99">
        <v>380.89999999999986</v>
      </c>
      <c r="S34" s="99">
        <f t="shared" si="3"/>
        <v>17.486666666666668</v>
      </c>
      <c r="T34" s="99">
        <f t="shared" si="4"/>
        <v>17.486666666666668</v>
      </c>
      <c r="U34" s="99">
        <f t="shared" si="5"/>
        <v>1039.3386666666668</v>
      </c>
      <c r="V34" s="99">
        <f t="shared" si="6"/>
        <v>1039.8879999999999</v>
      </c>
      <c r="W34" s="99">
        <f t="shared" si="7"/>
        <v>74.658933333333337</v>
      </c>
      <c r="X34" s="99">
        <f t="shared" si="8"/>
        <v>74.658933333333337</v>
      </c>
      <c r="Y34" s="99">
        <f t="shared" si="9"/>
        <v>19.569333333333333</v>
      </c>
      <c r="Z34" s="99">
        <f t="shared" si="10"/>
        <v>19.580000000000002</v>
      </c>
      <c r="AA34" s="65">
        <f t="shared" si="11"/>
        <v>35.513333333333335</v>
      </c>
      <c r="AB34" s="65">
        <f t="shared" si="12"/>
        <v>35.513333333333335</v>
      </c>
      <c r="AC34" s="99">
        <f t="shared" si="13"/>
        <v>21.753333333333334</v>
      </c>
      <c r="AD34" s="99">
        <f t="shared" si="14"/>
        <v>21.761333333333333</v>
      </c>
      <c r="AE34" s="65">
        <f t="shared" si="15"/>
        <v>35.505333333333333</v>
      </c>
      <c r="AF34" s="65">
        <f t="shared" si="16"/>
        <v>35.505333333333333</v>
      </c>
      <c r="CD34" s="138">
        <v>2006</v>
      </c>
      <c r="CE34" s="89">
        <f t="shared" si="17"/>
        <v>17.486666666666668</v>
      </c>
      <c r="CF34" s="89">
        <f t="shared" si="18"/>
        <v>74.658933333333337</v>
      </c>
      <c r="CG34" s="138">
        <f t="shared" si="19"/>
        <v>379.69999999999993</v>
      </c>
      <c r="CH34" s="89">
        <f t="shared" si="20"/>
        <v>17.486666666666668</v>
      </c>
      <c r="CI34" s="89">
        <f t="shared" si="22"/>
        <v>74.658933333333337</v>
      </c>
      <c r="CJ34" s="138">
        <f t="shared" si="21"/>
        <v>380.89999999999986</v>
      </c>
    </row>
    <row r="35" spans="1:95" x14ac:dyDescent="0.25">
      <c r="A35" s="125">
        <v>2007</v>
      </c>
      <c r="B35" s="73">
        <f t="shared" ref="B35:O37" si="23">(B$6-B$5)/COUNT($A$18:$A$37)+B34</f>
        <v>0.19833333333333325</v>
      </c>
      <c r="C35" s="73">
        <f t="shared" si="23"/>
        <v>0.19833333333333325</v>
      </c>
      <c r="D35" s="73">
        <f t="shared" si="23"/>
        <v>0.96333333333333304</v>
      </c>
      <c r="E35" s="73">
        <f t="shared" si="23"/>
        <v>1.0200000000000005</v>
      </c>
      <c r="F35" s="73">
        <f t="shared" si="23"/>
        <v>0.22666666666666668</v>
      </c>
      <c r="G35" s="73">
        <f t="shared" si="23"/>
        <v>0.22666666666666668</v>
      </c>
      <c r="H35" s="73">
        <f t="shared" si="23"/>
        <v>0.28616666666666668</v>
      </c>
      <c r="I35" s="73">
        <f t="shared" si="23"/>
        <v>0.29750000000000015</v>
      </c>
      <c r="J35" s="73">
        <f t="shared" si="23"/>
        <v>1.4166666666666668E-2</v>
      </c>
      <c r="K35" s="73">
        <f t="shared" si="23"/>
        <v>1.4166666666666668E-2</v>
      </c>
      <c r="L35" s="73">
        <f t="shared" si="23"/>
        <v>0.26916666666666667</v>
      </c>
      <c r="M35" s="73">
        <f t="shared" si="23"/>
        <v>0.27766666666666667</v>
      </c>
      <c r="N35" s="73">
        <f t="shared" si="23"/>
        <v>5.6666666666666662E-3</v>
      </c>
      <c r="O35" s="73">
        <f t="shared" si="23"/>
        <v>5.6666666666666662E-3</v>
      </c>
      <c r="Q35" s="99">
        <v>381.64999999999992</v>
      </c>
      <c r="R35" s="99">
        <v>383.04999999999984</v>
      </c>
      <c r="S35" s="99">
        <f t="shared" si="3"/>
        <v>17.498333333333335</v>
      </c>
      <c r="T35" s="99">
        <f t="shared" si="4"/>
        <v>17.498333333333335</v>
      </c>
      <c r="U35" s="99">
        <f t="shared" si="5"/>
        <v>1039.9223333333334</v>
      </c>
      <c r="V35" s="99">
        <f t="shared" si="6"/>
        <v>1040.5060000000001</v>
      </c>
      <c r="W35" s="99">
        <f t="shared" si="7"/>
        <v>74.668866666666673</v>
      </c>
      <c r="X35" s="99">
        <f t="shared" si="8"/>
        <v>74.668866666666673</v>
      </c>
      <c r="Y35" s="99">
        <f t="shared" si="9"/>
        <v>19.586166666666667</v>
      </c>
      <c r="Z35" s="99">
        <f t="shared" si="10"/>
        <v>19.5975</v>
      </c>
      <c r="AA35" s="65">
        <f t="shared" si="11"/>
        <v>35.514166666666668</v>
      </c>
      <c r="AB35" s="65">
        <f t="shared" si="12"/>
        <v>35.514166666666668</v>
      </c>
      <c r="AC35" s="99">
        <f t="shared" si="13"/>
        <v>21.769166666666667</v>
      </c>
      <c r="AD35" s="99">
        <f t="shared" si="14"/>
        <v>21.777666666666665</v>
      </c>
      <c r="AE35" s="65">
        <f t="shared" si="15"/>
        <v>35.50566666666667</v>
      </c>
      <c r="AF35" s="65">
        <f t="shared" si="16"/>
        <v>35.50566666666667</v>
      </c>
      <c r="CD35" s="138">
        <v>2007</v>
      </c>
      <c r="CE35" s="89">
        <f t="shared" si="17"/>
        <v>17.498333333333335</v>
      </c>
      <c r="CF35" s="89">
        <f t="shared" si="18"/>
        <v>74.668866666666673</v>
      </c>
      <c r="CG35" s="138">
        <f t="shared" si="19"/>
        <v>381.64999999999992</v>
      </c>
      <c r="CH35" s="89">
        <f t="shared" si="20"/>
        <v>17.498333333333335</v>
      </c>
      <c r="CI35" s="89">
        <f t="shared" si="22"/>
        <v>74.668866666666673</v>
      </c>
      <c r="CJ35" s="138">
        <f t="shared" si="21"/>
        <v>383.04999999999984</v>
      </c>
    </row>
    <row r="36" spans="1:95" x14ac:dyDescent="0.25">
      <c r="A36" s="125">
        <v>2008</v>
      </c>
      <c r="B36" s="73">
        <f t="shared" si="23"/>
        <v>0.20999999999999991</v>
      </c>
      <c r="C36" s="73">
        <f t="shared" si="23"/>
        <v>0.20999999999999991</v>
      </c>
      <c r="D36" s="73">
        <f t="shared" si="23"/>
        <v>1.0199999999999998</v>
      </c>
      <c r="E36" s="73">
        <f t="shared" si="23"/>
        <v>1.0800000000000005</v>
      </c>
      <c r="F36" s="73">
        <f t="shared" si="23"/>
        <v>0.24000000000000002</v>
      </c>
      <c r="G36" s="73">
        <f t="shared" si="23"/>
        <v>0.24000000000000002</v>
      </c>
      <c r="H36" s="73">
        <f t="shared" si="23"/>
        <v>0.30299999999999999</v>
      </c>
      <c r="I36" s="73">
        <f t="shared" si="23"/>
        <v>0.31500000000000017</v>
      </c>
      <c r="J36" s="73">
        <f t="shared" si="23"/>
        <v>1.5000000000000001E-2</v>
      </c>
      <c r="K36" s="73">
        <f t="shared" si="23"/>
        <v>1.5000000000000001E-2</v>
      </c>
      <c r="L36" s="73">
        <f t="shared" si="23"/>
        <v>0.28499999999999998</v>
      </c>
      <c r="M36" s="73">
        <f t="shared" si="23"/>
        <v>0.29399999999999998</v>
      </c>
      <c r="N36" s="73">
        <f t="shared" si="23"/>
        <v>5.9999999999999993E-3</v>
      </c>
      <c r="O36" s="73">
        <f t="shared" si="23"/>
        <v>5.9999999999999993E-3</v>
      </c>
      <c r="Q36" s="99">
        <v>383.59999999999991</v>
      </c>
      <c r="R36" s="99">
        <v>385.19999999999982</v>
      </c>
      <c r="S36" s="99">
        <f t="shared" si="3"/>
        <v>17.510000000000002</v>
      </c>
      <c r="T36" s="99">
        <f t="shared" si="4"/>
        <v>17.510000000000002</v>
      </c>
      <c r="U36" s="99">
        <f t="shared" si="5"/>
        <v>1040.5060000000001</v>
      </c>
      <c r="V36" s="99">
        <f t="shared" si="6"/>
        <v>1041.124</v>
      </c>
      <c r="W36" s="99">
        <f t="shared" si="7"/>
        <v>74.678799999999995</v>
      </c>
      <c r="X36" s="99">
        <f t="shared" si="8"/>
        <v>74.678799999999995</v>
      </c>
      <c r="Y36" s="99">
        <f t="shared" si="9"/>
        <v>19.603000000000002</v>
      </c>
      <c r="Z36" s="99">
        <f t="shared" si="10"/>
        <v>19.615000000000002</v>
      </c>
      <c r="AA36" s="65">
        <f t="shared" si="11"/>
        <v>35.515000000000001</v>
      </c>
      <c r="AB36" s="65">
        <f t="shared" si="12"/>
        <v>35.515000000000001</v>
      </c>
      <c r="AC36" s="99">
        <f t="shared" si="13"/>
        <v>21.785</v>
      </c>
      <c r="AD36" s="99">
        <f t="shared" si="14"/>
        <v>21.794</v>
      </c>
      <c r="AE36" s="65">
        <f t="shared" si="15"/>
        <v>35.506</v>
      </c>
      <c r="AF36" s="65">
        <f t="shared" si="16"/>
        <v>35.506</v>
      </c>
      <c r="CD36" s="138">
        <v>2008</v>
      </c>
      <c r="CE36" s="89">
        <f t="shared" si="17"/>
        <v>17.510000000000002</v>
      </c>
      <c r="CF36" s="89">
        <f t="shared" si="18"/>
        <v>74.678799999999995</v>
      </c>
      <c r="CG36" s="138">
        <f t="shared" si="19"/>
        <v>383.59999999999991</v>
      </c>
      <c r="CH36" s="89">
        <f t="shared" si="20"/>
        <v>17.510000000000002</v>
      </c>
      <c r="CI36" s="89">
        <f t="shared" si="22"/>
        <v>74.678799999999995</v>
      </c>
      <c r="CJ36" s="138">
        <f t="shared" si="21"/>
        <v>385.19999999999982</v>
      </c>
    </row>
    <row r="37" spans="1:95" x14ac:dyDescent="0.25">
      <c r="A37" s="125">
        <v>2009</v>
      </c>
      <c r="B37" s="73">
        <f t="shared" si="23"/>
        <v>0.22166666666666657</v>
      </c>
      <c r="C37" s="73">
        <f t="shared" si="23"/>
        <v>0.22166666666666657</v>
      </c>
      <c r="D37" s="73">
        <f t="shared" si="23"/>
        <v>1.0766666666666664</v>
      </c>
      <c r="E37" s="73">
        <f t="shared" si="23"/>
        <v>1.1400000000000006</v>
      </c>
      <c r="F37" s="73">
        <f t="shared" si="23"/>
        <v>0.25333333333333335</v>
      </c>
      <c r="G37" s="73">
        <f t="shared" si="23"/>
        <v>0.25333333333333335</v>
      </c>
      <c r="H37" s="73">
        <f t="shared" si="23"/>
        <v>0.3198333333333333</v>
      </c>
      <c r="I37" s="73">
        <f t="shared" si="23"/>
        <v>0.33250000000000018</v>
      </c>
      <c r="J37" s="73">
        <f t="shared" si="23"/>
        <v>1.5833333333333335E-2</v>
      </c>
      <c r="K37" s="73">
        <f t="shared" si="23"/>
        <v>1.5833333333333335E-2</v>
      </c>
      <c r="L37" s="73">
        <f t="shared" si="23"/>
        <v>0.30083333333333329</v>
      </c>
      <c r="M37" s="73">
        <f t="shared" si="23"/>
        <v>0.31033333333333329</v>
      </c>
      <c r="N37" s="73">
        <f t="shared" si="23"/>
        <v>6.3333333333333323E-3</v>
      </c>
      <c r="O37" s="73">
        <f t="shared" si="23"/>
        <v>6.3333333333333323E-3</v>
      </c>
      <c r="Q37" s="99">
        <v>385.5499999999999</v>
      </c>
      <c r="R37" s="99">
        <v>387.3499999999998</v>
      </c>
      <c r="S37" s="99">
        <f t="shared" si="3"/>
        <v>17.521666666666668</v>
      </c>
      <c r="T37" s="99">
        <f t="shared" si="4"/>
        <v>17.521666666666668</v>
      </c>
      <c r="U37" s="99">
        <f t="shared" si="5"/>
        <v>1041.0896666666667</v>
      </c>
      <c r="V37" s="99">
        <f t="shared" si="6"/>
        <v>1041.742</v>
      </c>
      <c r="W37" s="99">
        <f t="shared" si="7"/>
        <v>74.688733333333332</v>
      </c>
      <c r="X37" s="99">
        <f t="shared" si="8"/>
        <v>74.688733333333332</v>
      </c>
      <c r="Y37" s="99">
        <f t="shared" si="9"/>
        <v>19.619833333333332</v>
      </c>
      <c r="Z37" s="99">
        <f t="shared" si="10"/>
        <v>19.6325</v>
      </c>
      <c r="AA37" s="65">
        <f t="shared" si="11"/>
        <v>35.515833333333333</v>
      </c>
      <c r="AB37" s="65">
        <f t="shared" si="12"/>
        <v>35.515833333333333</v>
      </c>
      <c r="AC37" s="99">
        <f t="shared" si="13"/>
        <v>21.800833333333333</v>
      </c>
      <c r="AD37" s="99">
        <f t="shared" si="14"/>
        <v>21.810333333333332</v>
      </c>
      <c r="AE37" s="65">
        <f t="shared" si="15"/>
        <v>35.50633333333333</v>
      </c>
      <c r="AF37" s="65">
        <f t="shared" si="16"/>
        <v>35.50633333333333</v>
      </c>
      <c r="CD37" s="138">
        <v>2009</v>
      </c>
      <c r="CE37" s="89">
        <f t="shared" si="17"/>
        <v>17.521666666666668</v>
      </c>
      <c r="CF37" s="89">
        <f t="shared" si="18"/>
        <v>74.688733333333332</v>
      </c>
      <c r="CG37" s="138">
        <f t="shared" si="19"/>
        <v>385.5499999999999</v>
      </c>
      <c r="CH37" s="89">
        <f t="shared" si="20"/>
        <v>17.521666666666668</v>
      </c>
      <c r="CI37" s="89">
        <f t="shared" si="22"/>
        <v>74.688733333333332</v>
      </c>
      <c r="CJ37" s="138">
        <f t="shared" si="21"/>
        <v>387.3499999999998</v>
      </c>
    </row>
    <row r="38" spans="1:95" x14ac:dyDescent="0.25">
      <c r="A38" s="125">
        <v>2010</v>
      </c>
      <c r="B38" s="73">
        <f>B6</f>
        <v>0.23333333333333331</v>
      </c>
      <c r="C38" s="73">
        <f>C6</f>
        <v>0.23333333333333331</v>
      </c>
      <c r="D38" s="73">
        <f>D6</f>
        <v>1.1333333333333333</v>
      </c>
      <c r="E38" s="73">
        <f>E6</f>
        <v>1.2</v>
      </c>
      <c r="F38" s="73">
        <f t="shared" ref="F38:N38" si="24">F6</f>
        <v>0.26666666666666666</v>
      </c>
      <c r="G38" s="73">
        <f t="shared" si="24"/>
        <v>0.26666666666666666</v>
      </c>
      <c r="H38" s="73">
        <f t="shared" si="24"/>
        <v>0.33666666666666667</v>
      </c>
      <c r="I38" s="73">
        <f t="shared" si="24"/>
        <v>0.35000000000000003</v>
      </c>
      <c r="J38" s="73">
        <f t="shared" si="24"/>
        <v>1.6666666666666666E-2</v>
      </c>
      <c r="K38" s="73">
        <f t="shared" si="24"/>
        <v>1.6666666666666666E-2</v>
      </c>
      <c r="L38" s="73">
        <f t="shared" si="24"/>
        <v>0.31666666666666665</v>
      </c>
      <c r="M38" s="73">
        <f t="shared" si="24"/>
        <v>0.32666666666666666</v>
      </c>
      <c r="N38" s="73">
        <f t="shared" si="24"/>
        <v>6.6666666666666671E-3</v>
      </c>
      <c r="O38" s="73">
        <f>O6</f>
        <v>6.6666666666666671E-3</v>
      </c>
      <c r="Q38" s="99">
        <v>387.5</v>
      </c>
      <c r="R38" s="99">
        <v>389.5</v>
      </c>
      <c r="S38" s="99">
        <f t="shared" si="3"/>
        <v>17.533333333333335</v>
      </c>
      <c r="T38" s="99">
        <f t="shared" si="4"/>
        <v>17.533333333333335</v>
      </c>
      <c r="U38" s="99">
        <f t="shared" si="5"/>
        <v>1041.6733333333334</v>
      </c>
      <c r="V38" s="99">
        <f t="shared" si="6"/>
        <v>1042.3599999999999</v>
      </c>
      <c r="W38" s="99">
        <f t="shared" si="7"/>
        <v>74.698666666666668</v>
      </c>
      <c r="X38" s="99">
        <f t="shared" si="8"/>
        <v>74.698666666666668</v>
      </c>
      <c r="Y38" s="99">
        <f t="shared" si="9"/>
        <v>19.636666666666667</v>
      </c>
      <c r="Z38" s="99">
        <f t="shared" si="10"/>
        <v>19.650000000000002</v>
      </c>
      <c r="AA38" s="65">
        <f t="shared" si="11"/>
        <v>35.516666666666666</v>
      </c>
      <c r="AB38" s="65">
        <f t="shared" si="12"/>
        <v>35.516666666666666</v>
      </c>
      <c r="AC38" s="99">
        <f t="shared" si="13"/>
        <v>21.816666666666666</v>
      </c>
      <c r="AD38" s="99">
        <f t="shared" si="14"/>
        <v>21.826666666666668</v>
      </c>
      <c r="AE38" s="65">
        <f t="shared" si="15"/>
        <v>35.506666666666668</v>
      </c>
      <c r="AF38" s="65">
        <f t="shared" si="16"/>
        <v>35.506666666666668</v>
      </c>
      <c r="CD38" s="138">
        <v>2010</v>
      </c>
      <c r="CE38" s="89">
        <f t="shared" si="17"/>
        <v>17.533333333333335</v>
      </c>
      <c r="CF38" s="89">
        <f t="shared" si="18"/>
        <v>74.698666666666668</v>
      </c>
      <c r="CG38" s="138">
        <f t="shared" si="19"/>
        <v>387.5</v>
      </c>
      <c r="CH38" s="89">
        <f t="shared" si="20"/>
        <v>17.533333333333335</v>
      </c>
      <c r="CI38" s="89">
        <f t="shared" si="22"/>
        <v>74.698666666666668</v>
      </c>
      <c r="CJ38" s="138">
        <f t="shared" si="21"/>
        <v>389.5</v>
      </c>
    </row>
    <row r="39" spans="1:95" x14ac:dyDescent="0.25">
      <c r="A39" s="125">
        <v>2011</v>
      </c>
      <c r="B39" s="73">
        <f t="shared" ref="B39:O54" si="25">(B$7-B$6)/COUNT($A$38:$A$57)+B38</f>
        <v>0.25666666666666665</v>
      </c>
      <c r="C39" s="73">
        <f t="shared" si="25"/>
        <v>0.25666666666666665</v>
      </c>
      <c r="D39" s="73">
        <f t="shared" si="25"/>
        <v>1.2466666666666666</v>
      </c>
      <c r="E39" s="73">
        <f t="shared" si="25"/>
        <v>1.32</v>
      </c>
      <c r="F39" s="73">
        <f t="shared" si="25"/>
        <v>0.29333333333333333</v>
      </c>
      <c r="G39" s="73">
        <f t="shared" si="25"/>
        <v>0.29333333333333333</v>
      </c>
      <c r="H39" s="73">
        <f t="shared" si="25"/>
        <v>0.37033333333333335</v>
      </c>
      <c r="I39" s="73">
        <f t="shared" si="25"/>
        <v>0.38500000000000001</v>
      </c>
      <c r="J39" s="73">
        <f t="shared" si="25"/>
        <v>1.8333333333333333E-2</v>
      </c>
      <c r="K39" s="73">
        <f t="shared" si="25"/>
        <v>1.8333333333333333E-2</v>
      </c>
      <c r="L39" s="73">
        <f t="shared" si="25"/>
        <v>0.34833333333333333</v>
      </c>
      <c r="M39" s="73">
        <f t="shared" si="25"/>
        <v>0.35933333333333334</v>
      </c>
      <c r="N39" s="73">
        <f t="shared" si="25"/>
        <v>7.3333333333333341E-3</v>
      </c>
      <c r="O39" s="73">
        <f t="shared" si="25"/>
        <v>7.3333333333333341E-3</v>
      </c>
      <c r="Q39" s="99">
        <v>390.35</v>
      </c>
      <c r="R39" s="99">
        <v>392.45</v>
      </c>
      <c r="S39" s="99">
        <f t="shared" si="3"/>
        <v>17.556666666666668</v>
      </c>
      <c r="T39" s="99">
        <f t="shared" si="4"/>
        <v>17.556666666666668</v>
      </c>
      <c r="U39" s="99">
        <f t="shared" si="5"/>
        <v>1042.8406666666667</v>
      </c>
      <c r="V39" s="99">
        <f t="shared" si="6"/>
        <v>1043.596</v>
      </c>
      <c r="W39" s="99">
        <f t="shared" si="7"/>
        <v>74.71853333333334</v>
      </c>
      <c r="X39" s="99">
        <f t="shared" si="8"/>
        <v>74.71853333333334</v>
      </c>
      <c r="Y39" s="99">
        <f t="shared" si="9"/>
        <v>19.670333333333335</v>
      </c>
      <c r="Z39" s="99">
        <f t="shared" si="10"/>
        <v>19.685000000000002</v>
      </c>
      <c r="AA39" s="65">
        <f t="shared" si="11"/>
        <v>35.518333333333331</v>
      </c>
      <c r="AB39" s="65">
        <f t="shared" si="12"/>
        <v>35.518333333333331</v>
      </c>
      <c r="AC39" s="99">
        <f t="shared" si="13"/>
        <v>21.848333333333333</v>
      </c>
      <c r="AD39" s="99">
        <f t="shared" si="14"/>
        <v>21.859333333333332</v>
      </c>
      <c r="AE39" s="65">
        <f t="shared" si="15"/>
        <v>35.507333333333335</v>
      </c>
      <c r="AF39" s="65">
        <f t="shared" si="16"/>
        <v>35.507333333333335</v>
      </c>
      <c r="CD39" s="138">
        <v>2011</v>
      </c>
      <c r="CE39" s="89">
        <f t="shared" si="17"/>
        <v>17.556666666666668</v>
      </c>
      <c r="CF39" s="89">
        <f t="shared" si="18"/>
        <v>74.71853333333334</v>
      </c>
      <c r="CG39" s="138">
        <f t="shared" si="19"/>
        <v>390.35</v>
      </c>
      <c r="CH39" s="89">
        <f t="shared" si="20"/>
        <v>17.556666666666668</v>
      </c>
      <c r="CI39" s="89">
        <f t="shared" si="22"/>
        <v>74.71853333333334</v>
      </c>
      <c r="CJ39" s="138">
        <f t="shared" si="21"/>
        <v>392.45</v>
      </c>
    </row>
    <row r="40" spans="1:95" x14ac:dyDescent="0.25">
      <c r="A40" s="125">
        <v>2012</v>
      </c>
      <c r="B40" s="73">
        <f t="shared" si="25"/>
        <v>0.27999999999999997</v>
      </c>
      <c r="C40" s="73">
        <f t="shared" si="25"/>
        <v>0.27999999999999997</v>
      </c>
      <c r="D40" s="73">
        <f t="shared" si="25"/>
        <v>1.3599999999999999</v>
      </c>
      <c r="E40" s="73">
        <f t="shared" si="25"/>
        <v>1.4400000000000002</v>
      </c>
      <c r="F40" s="73">
        <f t="shared" si="25"/>
        <v>0.32</v>
      </c>
      <c r="G40" s="73">
        <f t="shared" si="25"/>
        <v>0.32</v>
      </c>
      <c r="H40" s="73">
        <f t="shared" si="25"/>
        <v>0.40400000000000003</v>
      </c>
      <c r="I40" s="73">
        <f t="shared" si="25"/>
        <v>0.42</v>
      </c>
      <c r="J40" s="73">
        <f t="shared" si="25"/>
        <v>0.02</v>
      </c>
      <c r="K40" s="73">
        <f t="shared" si="25"/>
        <v>0.02</v>
      </c>
      <c r="L40" s="73">
        <f t="shared" si="25"/>
        <v>0.38</v>
      </c>
      <c r="M40" s="73">
        <f t="shared" si="25"/>
        <v>0.39200000000000002</v>
      </c>
      <c r="N40" s="73">
        <f t="shared" si="25"/>
        <v>8.0000000000000002E-3</v>
      </c>
      <c r="O40" s="73">
        <f t="shared" si="25"/>
        <v>8.0000000000000002E-3</v>
      </c>
      <c r="Q40" s="99">
        <v>393.20000000000005</v>
      </c>
      <c r="R40" s="99">
        <v>395.4</v>
      </c>
      <c r="S40" s="99">
        <f t="shared" si="3"/>
        <v>17.580000000000002</v>
      </c>
      <c r="T40" s="99">
        <f t="shared" si="4"/>
        <v>17.580000000000002</v>
      </c>
      <c r="U40" s="99">
        <f t="shared" si="5"/>
        <v>1044.008</v>
      </c>
      <c r="V40" s="99">
        <f t="shared" si="6"/>
        <v>1044.8320000000001</v>
      </c>
      <c r="W40" s="99">
        <f t="shared" si="7"/>
        <v>74.738399999999999</v>
      </c>
      <c r="X40" s="99">
        <f t="shared" si="8"/>
        <v>74.738399999999999</v>
      </c>
      <c r="Y40" s="99">
        <f t="shared" si="9"/>
        <v>19.704000000000001</v>
      </c>
      <c r="Z40" s="99">
        <f t="shared" si="10"/>
        <v>19.720000000000002</v>
      </c>
      <c r="AA40" s="65">
        <f t="shared" si="11"/>
        <v>35.520000000000003</v>
      </c>
      <c r="AB40" s="65">
        <f t="shared" si="12"/>
        <v>35.520000000000003</v>
      </c>
      <c r="AC40" s="99">
        <f t="shared" si="13"/>
        <v>21.88</v>
      </c>
      <c r="AD40" s="99">
        <f t="shared" si="14"/>
        <v>21.891999999999999</v>
      </c>
      <c r="AE40" s="65">
        <f t="shared" si="15"/>
        <v>35.508000000000003</v>
      </c>
      <c r="AF40" s="65">
        <f t="shared" si="16"/>
        <v>35.508000000000003</v>
      </c>
      <c r="CD40" s="138">
        <v>2012</v>
      </c>
      <c r="CE40" s="89">
        <f t="shared" si="17"/>
        <v>17.580000000000002</v>
      </c>
      <c r="CF40" s="89">
        <f t="shared" si="18"/>
        <v>74.738399999999999</v>
      </c>
      <c r="CG40" s="138">
        <f t="shared" si="19"/>
        <v>393.20000000000005</v>
      </c>
      <c r="CH40" s="89">
        <f t="shared" si="20"/>
        <v>17.580000000000002</v>
      </c>
      <c r="CI40" s="89">
        <f t="shared" si="22"/>
        <v>74.738399999999999</v>
      </c>
      <c r="CJ40" s="138">
        <f t="shared" si="21"/>
        <v>395.4</v>
      </c>
    </row>
    <row r="41" spans="1:95" x14ac:dyDescent="0.25">
      <c r="A41" s="125">
        <v>2013</v>
      </c>
      <c r="B41" s="73">
        <f t="shared" si="25"/>
        <v>0.30333333333333329</v>
      </c>
      <c r="C41" s="73">
        <f t="shared" si="25"/>
        <v>0.30333333333333329</v>
      </c>
      <c r="D41" s="73">
        <f t="shared" si="25"/>
        <v>1.4733333333333332</v>
      </c>
      <c r="E41" s="73">
        <f t="shared" si="25"/>
        <v>1.5600000000000003</v>
      </c>
      <c r="F41" s="73">
        <f t="shared" si="25"/>
        <v>0.34666666666666668</v>
      </c>
      <c r="G41" s="73">
        <f t="shared" si="25"/>
        <v>0.34666666666666668</v>
      </c>
      <c r="H41" s="73">
        <f t="shared" si="25"/>
        <v>0.4376666666666667</v>
      </c>
      <c r="I41" s="73">
        <f t="shared" si="25"/>
        <v>0.45499999999999996</v>
      </c>
      <c r="J41" s="73">
        <f t="shared" si="25"/>
        <v>2.1666666666666667E-2</v>
      </c>
      <c r="K41" s="73">
        <f t="shared" si="25"/>
        <v>2.1666666666666667E-2</v>
      </c>
      <c r="L41" s="73">
        <f t="shared" si="25"/>
        <v>0.41166666666666668</v>
      </c>
      <c r="M41" s="73">
        <f t="shared" si="25"/>
        <v>0.42466666666666669</v>
      </c>
      <c r="N41" s="73">
        <f t="shared" si="25"/>
        <v>8.6666666666666663E-3</v>
      </c>
      <c r="O41" s="73">
        <f t="shared" si="25"/>
        <v>8.6666666666666663E-3</v>
      </c>
      <c r="Q41" s="99">
        <v>396.05000000000007</v>
      </c>
      <c r="R41" s="99">
        <v>398.34999999999997</v>
      </c>
      <c r="S41" s="99">
        <f t="shared" si="3"/>
        <v>17.603333333333335</v>
      </c>
      <c r="T41" s="99">
        <f t="shared" si="4"/>
        <v>17.603333333333335</v>
      </c>
      <c r="U41" s="99">
        <f t="shared" si="5"/>
        <v>1045.1753333333334</v>
      </c>
      <c r="V41" s="99">
        <f t="shared" si="6"/>
        <v>1046.068</v>
      </c>
      <c r="W41" s="99">
        <f t="shared" si="7"/>
        <v>74.758266666666671</v>
      </c>
      <c r="X41" s="99">
        <f t="shared" si="8"/>
        <v>74.758266666666671</v>
      </c>
      <c r="Y41" s="99">
        <f t="shared" si="9"/>
        <v>19.737666666666666</v>
      </c>
      <c r="Z41" s="99">
        <f t="shared" si="10"/>
        <v>19.754999999999999</v>
      </c>
      <c r="AA41" s="65">
        <f t="shared" si="11"/>
        <v>35.521666666666668</v>
      </c>
      <c r="AB41" s="65">
        <f t="shared" si="12"/>
        <v>35.521666666666668</v>
      </c>
      <c r="AC41" s="99">
        <f t="shared" si="13"/>
        <v>21.911666666666665</v>
      </c>
      <c r="AD41" s="99">
        <f t="shared" si="14"/>
        <v>21.924666666666667</v>
      </c>
      <c r="AE41" s="65">
        <f t="shared" si="15"/>
        <v>35.50866666666667</v>
      </c>
      <c r="AF41" s="65">
        <f t="shared" si="16"/>
        <v>35.50866666666667</v>
      </c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  <c r="BD41" s="60"/>
      <c r="BE41" s="60"/>
      <c r="BF41" s="60"/>
      <c r="BG41" s="60"/>
      <c r="BH41" s="60"/>
      <c r="BI41" s="60"/>
      <c r="BJ41" s="60"/>
      <c r="BK41" s="60"/>
      <c r="BL41" s="60"/>
      <c r="BN41" s="60"/>
      <c r="BO41" s="60"/>
      <c r="BP41" s="60"/>
      <c r="BQ41" s="60"/>
      <c r="BR41" s="60"/>
      <c r="BS41" s="60"/>
      <c r="BT41" s="60"/>
      <c r="BV41" s="60"/>
      <c r="BW41" s="60"/>
      <c r="BX41" s="60"/>
      <c r="BY41" s="60"/>
      <c r="BZ41" s="60"/>
      <c r="CA41" s="60"/>
      <c r="CB41" s="60"/>
      <c r="CD41" s="138">
        <v>2013</v>
      </c>
      <c r="CE41" s="89">
        <f t="shared" si="17"/>
        <v>17.603333333333335</v>
      </c>
      <c r="CF41" s="89">
        <f t="shared" si="18"/>
        <v>74.758266666666671</v>
      </c>
      <c r="CG41" s="138">
        <f t="shared" si="19"/>
        <v>396.05000000000007</v>
      </c>
      <c r="CH41" s="89">
        <f t="shared" si="20"/>
        <v>17.603333333333335</v>
      </c>
      <c r="CI41" s="89">
        <f t="shared" si="22"/>
        <v>74.758266666666671</v>
      </c>
      <c r="CJ41" s="138">
        <f t="shared" si="21"/>
        <v>398.34999999999997</v>
      </c>
      <c r="CK41" s="60"/>
      <c r="CL41" s="60"/>
      <c r="CM41" s="60"/>
      <c r="CN41" s="60"/>
      <c r="CO41" s="60"/>
      <c r="CP41" s="60"/>
      <c r="CQ41" s="60"/>
    </row>
    <row r="42" spans="1:95" x14ac:dyDescent="0.25">
      <c r="A42" s="125">
        <v>2014</v>
      </c>
      <c r="B42" s="73">
        <f t="shared" si="25"/>
        <v>0.32666666666666661</v>
      </c>
      <c r="C42" s="73">
        <f t="shared" si="25"/>
        <v>0.32666666666666661</v>
      </c>
      <c r="D42" s="73">
        <f t="shared" si="25"/>
        <v>1.5866666666666664</v>
      </c>
      <c r="E42" s="73">
        <f t="shared" si="25"/>
        <v>1.6800000000000004</v>
      </c>
      <c r="F42" s="73">
        <f t="shared" si="25"/>
        <v>0.37333333333333335</v>
      </c>
      <c r="G42" s="73">
        <f t="shared" si="25"/>
        <v>0.37333333333333335</v>
      </c>
      <c r="H42" s="73">
        <f t="shared" si="25"/>
        <v>0.47133333333333338</v>
      </c>
      <c r="I42" s="73">
        <f t="shared" si="25"/>
        <v>0.48999999999999994</v>
      </c>
      <c r="J42" s="73">
        <f t="shared" si="25"/>
        <v>2.3333333333333334E-2</v>
      </c>
      <c r="K42" s="73">
        <f t="shared" si="25"/>
        <v>2.3333333333333334E-2</v>
      </c>
      <c r="L42" s="73">
        <f t="shared" si="25"/>
        <v>0.44333333333333336</v>
      </c>
      <c r="M42" s="73">
        <f t="shared" si="25"/>
        <v>0.45733333333333337</v>
      </c>
      <c r="N42" s="73">
        <f t="shared" si="25"/>
        <v>9.3333333333333324E-3</v>
      </c>
      <c r="O42" s="73">
        <f t="shared" si="25"/>
        <v>9.3333333333333324E-3</v>
      </c>
      <c r="Q42" s="99">
        <v>398.90000000000009</v>
      </c>
      <c r="R42" s="99">
        <v>401.29999999999995</v>
      </c>
      <c r="S42" s="99">
        <f t="shared" si="3"/>
        <v>17.626666666666669</v>
      </c>
      <c r="T42" s="99">
        <f t="shared" si="4"/>
        <v>17.626666666666669</v>
      </c>
      <c r="U42" s="99">
        <f t="shared" si="5"/>
        <v>1046.3426666666667</v>
      </c>
      <c r="V42" s="99">
        <f t="shared" si="6"/>
        <v>1047.3040000000001</v>
      </c>
      <c r="W42" s="99">
        <f t="shared" si="7"/>
        <v>74.778133333333329</v>
      </c>
      <c r="X42" s="99">
        <f t="shared" si="8"/>
        <v>74.778133333333329</v>
      </c>
      <c r="Y42" s="99">
        <f t="shared" si="9"/>
        <v>19.771333333333335</v>
      </c>
      <c r="Z42" s="99">
        <f t="shared" si="10"/>
        <v>19.79</v>
      </c>
      <c r="AA42" s="65">
        <f t="shared" si="11"/>
        <v>35.523333333333333</v>
      </c>
      <c r="AB42" s="65">
        <f t="shared" si="12"/>
        <v>35.523333333333333</v>
      </c>
      <c r="AC42" s="99">
        <f t="shared" si="13"/>
        <v>21.943333333333335</v>
      </c>
      <c r="AD42" s="99">
        <f t="shared" si="14"/>
        <v>21.957333333333334</v>
      </c>
      <c r="AE42" s="65">
        <f t="shared" si="15"/>
        <v>35.509333333333331</v>
      </c>
      <c r="AF42" s="65">
        <f t="shared" si="16"/>
        <v>35.509333333333331</v>
      </c>
      <c r="CD42" s="138">
        <v>2014</v>
      </c>
      <c r="CE42" s="89">
        <f t="shared" si="17"/>
        <v>17.626666666666669</v>
      </c>
      <c r="CF42" s="89">
        <f t="shared" si="18"/>
        <v>74.778133333333329</v>
      </c>
      <c r="CG42" s="138">
        <f t="shared" si="19"/>
        <v>398.90000000000009</v>
      </c>
      <c r="CH42" s="89">
        <f t="shared" si="20"/>
        <v>17.626666666666669</v>
      </c>
      <c r="CI42" s="89">
        <f t="shared" si="22"/>
        <v>74.778133333333329</v>
      </c>
      <c r="CJ42" s="138">
        <f t="shared" si="21"/>
        <v>401.29999999999995</v>
      </c>
    </row>
    <row r="43" spans="1:95" x14ac:dyDescent="0.25">
      <c r="A43" s="125">
        <v>2015</v>
      </c>
      <c r="B43" s="73">
        <f t="shared" si="25"/>
        <v>0.34999999999999992</v>
      </c>
      <c r="C43" s="73">
        <f t="shared" si="25"/>
        <v>0.34999999999999992</v>
      </c>
      <c r="D43" s="73">
        <f t="shared" si="25"/>
        <v>1.6999999999999997</v>
      </c>
      <c r="E43" s="73">
        <f t="shared" si="25"/>
        <v>1.8000000000000005</v>
      </c>
      <c r="F43" s="73">
        <f t="shared" si="25"/>
        <v>0.4</v>
      </c>
      <c r="G43" s="73">
        <f t="shared" si="25"/>
        <v>0.4</v>
      </c>
      <c r="H43" s="73">
        <f t="shared" si="25"/>
        <v>0.505</v>
      </c>
      <c r="I43" s="73">
        <f t="shared" si="25"/>
        <v>0.52499999999999991</v>
      </c>
      <c r="J43" s="73">
        <f t="shared" si="25"/>
        <v>2.5000000000000001E-2</v>
      </c>
      <c r="K43" s="73">
        <f t="shared" si="25"/>
        <v>2.5000000000000001E-2</v>
      </c>
      <c r="L43" s="73">
        <f t="shared" si="25"/>
        <v>0.47500000000000003</v>
      </c>
      <c r="M43" s="73">
        <f t="shared" si="25"/>
        <v>0.49000000000000005</v>
      </c>
      <c r="N43" s="73">
        <f t="shared" si="25"/>
        <v>9.9999999999999985E-3</v>
      </c>
      <c r="O43" s="73">
        <f t="shared" si="25"/>
        <v>9.9999999999999985E-3</v>
      </c>
      <c r="Q43" s="99">
        <v>401.75000000000011</v>
      </c>
      <c r="R43" s="99">
        <v>404.24999999999994</v>
      </c>
      <c r="S43" s="99">
        <f t="shared" si="3"/>
        <v>17.650000000000002</v>
      </c>
      <c r="T43" s="99">
        <f t="shared" si="4"/>
        <v>17.650000000000002</v>
      </c>
      <c r="U43" s="99">
        <f t="shared" si="5"/>
        <v>1047.51</v>
      </c>
      <c r="V43" s="99">
        <f t="shared" si="6"/>
        <v>1048.54</v>
      </c>
      <c r="W43" s="99">
        <f t="shared" si="7"/>
        <v>74.798000000000002</v>
      </c>
      <c r="X43" s="99">
        <f t="shared" si="8"/>
        <v>74.798000000000002</v>
      </c>
      <c r="Y43" s="99">
        <f t="shared" si="9"/>
        <v>19.805</v>
      </c>
      <c r="Z43" s="99">
        <f t="shared" si="10"/>
        <v>19.824999999999999</v>
      </c>
      <c r="AA43" s="65">
        <f t="shared" si="11"/>
        <v>35.524999999999999</v>
      </c>
      <c r="AB43" s="65">
        <f t="shared" si="12"/>
        <v>35.524999999999999</v>
      </c>
      <c r="AC43" s="99">
        <f t="shared" si="13"/>
        <v>21.975000000000001</v>
      </c>
      <c r="AD43" s="99">
        <f t="shared" si="14"/>
        <v>21.99</v>
      </c>
      <c r="AE43" s="65">
        <f t="shared" si="15"/>
        <v>35.51</v>
      </c>
      <c r="AF43" s="65">
        <f t="shared" si="16"/>
        <v>35.51</v>
      </c>
      <c r="CD43" s="138">
        <v>2015</v>
      </c>
      <c r="CE43" s="89">
        <f t="shared" si="17"/>
        <v>17.650000000000002</v>
      </c>
      <c r="CF43" s="89">
        <f t="shared" si="18"/>
        <v>74.798000000000002</v>
      </c>
      <c r="CG43" s="138">
        <f t="shared" si="19"/>
        <v>401.75000000000011</v>
      </c>
      <c r="CH43" s="89">
        <f t="shared" si="20"/>
        <v>17.650000000000002</v>
      </c>
      <c r="CI43" s="89">
        <f t="shared" si="22"/>
        <v>74.798000000000002</v>
      </c>
      <c r="CJ43" s="138">
        <f t="shared" si="21"/>
        <v>404.24999999999994</v>
      </c>
    </row>
    <row r="44" spans="1:95" x14ac:dyDescent="0.25">
      <c r="A44" s="125">
        <v>2016</v>
      </c>
      <c r="B44" s="73">
        <f t="shared" si="25"/>
        <v>0.37333333333333324</v>
      </c>
      <c r="C44" s="73">
        <f t="shared" si="25"/>
        <v>0.37333333333333324</v>
      </c>
      <c r="D44" s="73">
        <f t="shared" si="25"/>
        <v>1.813333333333333</v>
      </c>
      <c r="E44" s="73">
        <f t="shared" si="25"/>
        <v>1.9200000000000006</v>
      </c>
      <c r="F44" s="73">
        <f t="shared" si="25"/>
        <v>0.42666666666666669</v>
      </c>
      <c r="G44" s="73">
        <f t="shared" si="25"/>
        <v>0.42666666666666669</v>
      </c>
      <c r="H44" s="73">
        <f t="shared" si="25"/>
        <v>0.53866666666666663</v>
      </c>
      <c r="I44" s="73">
        <f t="shared" si="25"/>
        <v>0.55999999999999994</v>
      </c>
      <c r="J44" s="73">
        <f t="shared" si="25"/>
        <v>2.6666666666666668E-2</v>
      </c>
      <c r="K44" s="73">
        <f t="shared" si="25"/>
        <v>2.6666666666666668E-2</v>
      </c>
      <c r="L44" s="73">
        <f t="shared" si="25"/>
        <v>0.50666666666666671</v>
      </c>
      <c r="M44" s="73">
        <f t="shared" si="25"/>
        <v>0.52266666666666672</v>
      </c>
      <c r="N44" s="73">
        <f t="shared" si="25"/>
        <v>1.0666666666666665E-2</v>
      </c>
      <c r="O44" s="73">
        <f t="shared" si="25"/>
        <v>1.0666666666666665E-2</v>
      </c>
      <c r="Q44" s="99">
        <v>404.60000000000014</v>
      </c>
      <c r="R44" s="99">
        <v>407.19999999999993</v>
      </c>
      <c r="S44" s="99">
        <f t="shared" si="3"/>
        <v>17.673333333333336</v>
      </c>
      <c r="T44" s="99">
        <f t="shared" si="4"/>
        <v>17.673333333333336</v>
      </c>
      <c r="U44" s="99">
        <f t="shared" si="5"/>
        <v>1048.6773333333333</v>
      </c>
      <c r="V44" s="99">
        <f t="shared" si="6"/>
        <v>1049.7760000000001</v>
      </c>
      <c r="W44" s="99">
        <f t="shared" si="7"/>
        <v>74.81786666666666</v>
      </c>
      <c r="X44" s="99">
        <f t="shared" si="8"/>
        <v>74.81786666666666</v>
      </c>
      <c r="Y44" s="99">
        <f t="shared" si="9"/>
        <v>19.838666666666668</v>
      </c>
      <c r="Z44" s="99">
        <f t="shared" si="10"/>
        <v>19.86</v>
      </c>
      <c r="AA44" s="65">
        <f t="shared" si="11"/>
        <v>35.526666666666664</v>
      </c>
      <c r="AB44" s="65">
        <f t="shared" si="12"/>
        <v>35.526666666666664</v>
      </c>
      <c r="AC44" s="99">
        <f t="shared" si="13"/>
        <v>22.006666666666668</v>
      </c>
      <c r="AD44" s="99">
        <f t="shared" si="14"/>
        <v>22.022666666666666</v>
      </c>
      <c r="AE44" s="65">
        <f t="shared" si="15"/>
        <v>35.510666666666665</v>
      </c>
      <c r="AF44" s="65">
        <f t="shared" si="16"/>
        <v>35.510666666666665</v>
      </c>
      <c r="CD44" s="138">
        <v>2016</v>
      </c>
      <c r="CE44" s="89">
        <f t="shared" si="17"/>
        <v>17.673333333333336</v>
      </c>
      <c r="CF44" s="89">
        <f t="shared" si="18"/>
        <v>74.81786666666666</v>
      </c>
      <c r="CG44" s="138">
        <f t="shared" si="19"/>
        <v>404.60000000000014</v>
      </c>
      <c r="CH44" s="89">
        <f t="shared" si="20"/>
        <v>17.673333333333336</v>
      </c>
      <c r="CI44" s="89">
        <f t="shared" si="22"/>
        <v>74.81786666666666</v>
      </c>
      <c r="CJ44" s="138">
        <f t="shared" si="21"/>
        <v>407.19999999999993</v>
      </c>
    </row>
    <row r="45" spans="1:95" x14ac:dyDescent="0.25">
      <c r="A45" s="125">
        <v>2017</v>
      </c>
      <c r="B45" s="73">
        <f t="shared" si="25"/>
        <v>0.39666666666666656</v>
      </c>
      <c r="C45" s="73">
        <f t="shared" si="25"/>
        <v>0.39666666666666656</v>
      </c>
      <c r="D45" s="73">
        <f t="shared" si="25"/>
        <v>1.9266666666666663</v>
      </c>
      <c r="E45" s="73">
        <f t="shared" si="25"/>
        <v>2.0400000000000005</v>
      </c>
      <c r="F45" s="73">
        <f t="shared" si="25"/>
        <v>0.45333333333333337</v>
      </c>
      <c r="G45" s="73">
        <f t="shared" si="25"/>
        <v>0.45333333333333337</v>
      </c>
      <c r="H45" s="73">
        <f t="shared" si="25"/>
        <v>0.57233333333333325</v>
      </c>
      <c r="I45" s="73">
        <f t="shared" si="25"/>
        <v>0.59499999999999997</v>
      </c>
      <c r="J45" s="73">
        <f t="shared" si="25"/>
        <v>2.8333333333333335E-2</v>
      </c>
      <c r="K45" s="73">
        <f t="shared" si="25"/>
        <v>2.8333333333333335E-2</v>
      </c>
      <c r="L45" s="73">
        <f t="shared" si="25"/>
        <v>0.53833333333333333</v>
      </c>
      <c r="M45" s="73">
        <f t="shared" si="25"/>
        <v>0.55533333333333335</v>
      </c>
      <c r="N45" s="73">
        <f t="shared" si="25"/>
        <v>1.1333333333333331E-2</v>
      </c>
      <c r="O45" s="73">
        <f t="shared" si="25"/>
        <v>1.1333333333333331E-2</v>
      </c>
      <c r="Q45" s="99">
        <v>407.45000000000016</v>
      </c>
      <c r="R45" s="99">
        <v>410.14999999999992</v>
      </c>
      <c r="S45" s="99">
        <f t="shared" si="3"/>
        <v>17.696666666666669</v>
      </c>
      <c r="T45" s="99">
        <f t="shared" si="4"/>
        <v>17.696666666666669</v>
      </c>
      <c r="U45" s="99">
        <f t="shared" si="5"/>
        <v>1049.8446666666666</v>
      </c>
      <c r="V45" s="99">
        <f t="shared" si="6"/>
        <v>1051.0119999999999</v>
      </c>
      <c r="W45" s="99">
        <f t="shared" si="7"/>
        <v>74.837733333333333</v>
      </c>
      <c r="X45" s="99">
        <f t="shared" si="8"/>
        <v>74.837733333333333</v>
      </c>
      <c r="Y45" s="99">
        <f t="shared" si="9"/>
        <v>19.872333333333334</v>
      </c>
      <c r="Z45" s="99">
        <f t="shared" si="10"/>
        <v>19.895</v>
      </c>
      <c r="AA45" s="65">
        <f t="shared" si="11"/>
        <v>35.528333333333336</v>
      </c>
      <c r="AB45" s="65">
        <f t="shared" si="12"/>
        <v>35.528333333333336</v>
      </c>
      <c r="AC45" s="99">
        <f t="shared" si="13"/>
        <v>22.038333333333334</v>
      </c>
      <c r="AD45" s="99">
        <f t="shared" si="14"/>
        <v>22.055333333333333</v>
      </c>
      <c r="AE45" s="65">
        <f t="shared" si="15"/>
        <v>35.511333333333333</v>
      </c>
      <c r="AF45" s="65">
        <f t="shared" si="16"/>
        <v>35.511333333333333</v>
      </c>
      <c r="CD45" s="138">
        <v>2017</v>
      </c>
      <c r="CE45" s="89">
        <f t="shared" si="17"/>
        <v>17.696666666666669</v>
      </c>
      <c r="CF45" s="89">
        <f t="shared" si="18"/>
        <v>74.837733333333333</v>
      </c>
      <c r="CG45" s="138">
        <f t="shared" si="19"/>
        <v>407.45000000000016</v>
      </c>
      <c r="CH45" s="89">
        <f t="shared" si="20"/>
        <v>17.696666666666669</v>
      </c>
      <c r="CI45" s="89">
        <f t="shared" si="22"/>
        <v>74.837733333333333</v>
      </c>
      <c r="CJ45" s="138">
        <f t="shared" si="21"/>
        <v>410.14999999999992</v>
      </c>
    </row>
    <row r="46" spans="1:95" x14ac:dyDescent="0.25">
      <c r="A46" s="125">
        <v>2018</v>
      </c>
      <c r="B46" s="73">
        <f t="shared" si="25"/>
        <v>0.41999999999999987</v>
      </c>
      <c r="C46" s="73">
        <f t="shared" si="25"/>
        <v>0.41999999999999987</v>
      </c>
      <c r="D46" s="73">
        <f t="shared" si="25"/>
        <v>2.0399999999999996</v>
      </c>
      <c r="E46" s="73">
        <f t="shared" si="25"/>
        <v>2.1600000000000006</v>
      </c>
      <c r="F46" s="73">
        <f t="shared" si="25"/>
        <v>0.48000000000000004</v>
      </c>
      <c r="G46" s="73">
        <f t="shared" si="25"/>
        <v>0.48000000000000004</v>
      </c>
      <c r="H46" s="73">
        <f t="shared" si="25"/>
        <v>0.60599999999999987</v>
      </c>
      <c r="I46" s="73">
        <f t="shared" si="25"/>
        <v>0.63</v>
      </c>
      <c r="J46" s="73">
        <f t="shared" si="25"/>
        <v>3.0000000000000002E-2</v>
      </c>
      <c r="K46" s="73">
        <f t="shared" si="25"/>
        <v>3.0000000000000002E-2</v>
      </c>
      <c r="L46" s="73">
        <f t="shared" si="25"/>
        <v>0.56999999999999995</v>
      </c>
      <c r="M46" s="73">
        <f t="shared" si="25"/>
        <v>0.58799999999999997</v>
      </c>
      <c r="N46" s="73">
        <f t="shared" si="25"/>
        <v>1.1999999999999997E-2</v>
      </c>
      <c r="O46" s="73">
        <f t="shared" si="25"/>
        <v>1.1999999999999997E-2</v>
      </c>
      <c r="Q46" s="99">
        <v>410.30000000000018</v>
      </c>
      <c r="R46" s="99">
        <v>413.09999999999991</v>
      </c>
      <c r="S46" s="99">
        <f t="shared" si="3"/>
        <v>17.72</v>
      </c>
      <c r="T46" s="99">
        <f t="shared" si="4"/>
        <v>17.72</v>
      </c>
      <c r="U46" s="99">
        <f t="shared" si="5"/>
        <v>1051.0119999999999</v>
      </c>
      <c r="V46" s="99">
        <f t="shared" si="6"/>
        <v>1052.248</v>
      </c>
      <c r="W46" s="99">
        <f t="shared" si="7"/>
        <v>74.857600000000005</v>
      </c>
      <c r="X46" s="99">
        <f t="shared" si="8"/>
        <v>74.857600000000005</v>
      </c>
      <c r="Y46" s="99">
        <f t="shared" si="9"/>
        <v>19.905999999999999</v>
      </c>
      <c r="Z46" s="99">
        <f t="shared" si="10"/>
        <v>19.93</v>
      </c>
      <c r="AA46" s="65">
        <f t="shared" si="11"/>
        <v>35.53</v>
      </c>
      <c r="AB46" s="65">
        <f t="shared" si="12"/>
        <v>35.53</v>
      </c>
      <c r="AC46" s="99">
        <f t="shared" si="13"/>
        <v>22.07</v>
      </c>
      <c r="AD46" s="99">
        <f t="shared" si="14"/>
        <v>22.088000000000001</v>
      </c>
      <c r="AE46" s="65">
        <f t="shared" si="15"/>
        <v>35.512</v>
      </c>
      <c r="AF46" s="65">
        <f t="shared" si="16"/>
        <v>35.512</v>
      </c>
      <c r="CD46" s="138">
        <v>2018</v>
      </c>
      <c r="CE46" s="89">
        <f t="shared" si="17"/>
        <v>17.72</v>
      </c>
      <c r="CF46" s="89">
        <f t="shared" si="18"/>
        <v>74.857600000000005</v>
      </c>
      <c r="CG46" s="138">
        <f t="shared" si="19"/>
        <v>410.30000000000018</v>
      </c>
      <c r="CH46" s="89">
        <f t="shared" si="20"/>
        <v>17.72</v>
      </c>
      <c r="CI46" s="89">
        <f t="shared" si="22"/>
        <v>74.857600000000005</v>
      </c>
      <c r="CJ46" s="138">
        <f t="shared" si="21"/>
        <v>413.09999999999991</v>
      </c>
    </row>
    <row r="47" spans="1:95" x14ac:dyDescent="0.25">
      <c r="A47" s="125">
        <v>2019</v>
      </c>
      <c r="B47" s="73">
        <f t="shared" si="25"/>
        <v>0.44333333333333319</v>
      </c>
      <c r="C47" s="73">
        <f t="shared" si="25"/>
        <v>0.44333333333333319</v>
      </c>
      <c r="D47" s="73">
        <f t="shared" si="25"/>
        <v>2.1533333333333329</v>
      </c>
      <c r="E47" s="73">
        <f t="shared" si="25"/>
        <v>2.2800000000000007</v>
      </c>
      <c r="F47" s="73">
        <f t="shared" si="25"/>
        <v>0.50666666666666671</v>
      </c>
      <c r="G47" s="73">
        <f t="shared" si="25"/>
        <v>0.50666666666666671</v>
      </c>
      <c r="H47" s="73">
        <f t="shared" si="25"/>
        <v>0.63966666666666649</v>
      </c>
      <c r="I47" s="73">
        <f t="shared" si="25"/>
        <v>0.66500000000000004</v>
      </c>
      <c r="J47" s="73">
        <f t="shared" si="25"/>
        <v>3.1666666666666669E-2</v>
      </c>
      <c r="K47" s="73">
        <f t="shared" si="25"/>
        <v>3.1666666666666669E-2</v>
      </c>
      <c r="L47" s="73">
        <f t="shared" si="25"/>
        <v>0.60166666666666657</v>
      </c>
      <c r="M47" s="73">
        <f t="shared" si="25"/>
        <v>0.62066666666666659</v>
      </c>
      <c r="N47" s="73">
        <f t="shared" si="25"/>
        <v>1.2666666666666663E-2</v>
      </c>
      <c r="O47" s="73">
        <f t="shared" si="25"/>
        <v>1.2666666666666663E-2</v>
      </c>
      <c r="Q47" s="99">
        <v>413.1500000000002</v>
      </c>
      <c r="R47" s="99">
        <v>416.0499999999999</v>
      </c>
      <c r="S47" s="99">
        <f t="shared" si="3"/>
        <v>17.743333333333332</v>
      </c>
      <c r="T47" s="99">
        <f t="shared" si="4"/>
        <v>17.743333333333332</v>
      </c>
      <c r="U47" s="99">
        <f t="shared" si="5"/>
        <v>1052.1793333333333</v>
      </c>
      <c r="V47" s="99">
        <f t="shared" si="6"/>
        <v>1053.4839999999999</v>
      </c>
      <c r="W47" s="99">
        <f t="shared" si="7"/>
        <v>74.877466666666663</v>
      </c>
      <c r="X47" s="99">
        <f t="shared" si="8"/>
        <v>74.877466666666663</v>
      </c>
      <c r="Y47" s="99">
        <f t="shared" si="9"/>
        <v>19.939666666666668</v>
      </c>
      <c r="Z47" s="99">
        <f t="shared" si="10"/>
        <v>19.965</v>
      </c>
      <c r="AA47" s="65">
        <f t="shared" si="11"/>
        <v>35.531666666666666</v>
      </c>
      <c r="AB47" s="65">
        <f t="shared" si="12"/>
        <v>35.531666666666666</v>
      </c>
      <c r="AC47" s="99">
        <f t="shared" si="13"/>
        <v>22.101666666666667</v>
      </c>
      <c r="AD47" s="99">
        <f t="shared" si="14"/>
        <v>22.120666666666665</v>
      </c>
      <c r="AE47" s="65">
        <f t="shared" si="15"/>
        <v>35.512666666666668</v>
      </c>
      <c r="AF47" s="65">
        <f t="shared" si="16"/>
        <v>35.512666666666668</v>
      </c>
      <c r="CD47" s="138">
        <v>2019</v>
      </c>
      <c r="CE47" s="89">
        <f t="shared" si="17"/>
        <v>17.743333333333332</v>
      </c>
      <c r="CF47" s="89">
        <f t="shared" si="18"/>
        <v>74.877466666666663</v>
      </c>
      <c r="CG47" s="138">
        <f t="shared" si="19"/>
        <v>413.1500000000002</v>
      </c>
      <c r="CH47" s="89">
        <f t="shared" si="20"/>
        <v>17.743333333333332</v>
      </c>
      <c r="CI47" s="89">
        <f t="shared" si="22"/>
        <v>74.877466666666663</v>
      </c>
      <c r="CJ47" s="138">
        <f t="shared" si="21"/>
        <v>416.0499999999999</v>
      </c>
    </row>
    <row r="48" spans="1:95" x14ac:dyDescent="0.25">
      <c r="A48" s="125">
        <v>2020</v>
      </c>
      <c r="B48" s="73">
        <f t="shared" si="25"/>
        <v>0.46666666666666651</v>
      </c>
      <c r="C48" s="73">
        <f t="shared" si="25"/>
        <v>0.46666666666666651</v>
      </c>
      <c r="D48" s="73">
        <f t="shared" si="25"/>
        <v>2.2666666666666662</v>
      </c>
      <c r="E48" s="73">
        <f t="shared" si="25"/>
        <v>2.4000000000000008</v>
      </c>
      <c r="F48" s="73">
        <f t="shared" si="25"/>
        <v>0.53333333333333344</v>
      </c>
      <c r="G48" s="73">
        <f t="shared" si="25"/>
        <v>0.53333333333333344</v>
      </c>
      <c r="H48" s="73">
        <f t="shared" si="25"/>
        <v>0.67333333333333312</v>
      </c>
      <c r="I48" s="73">
        <f t="shared" si="25"/>
        <v>0.70000000000000007</v>
      </c>
      <c r="J48" s="73">
        <f t="shared" si="25"/>
        <v>3.333333333333334E-2</v>
      </c>
      <c r="K48" s="73">
        <f t="shared" si="25"/>
        <v>3.333333333333334E-2</v>
      </c>
      <c r="L48" s="73">
        <f t="shared" si="25"/>
        <v>0.63333333333333319</v>
      </c>
      <c r="M48" s="73">
        <f t="shared" si="25"/>
        <v>0.65333333333333321</v>
      </c>
      <c r="N48" s="73">
        <f t="shared" si="25"/>
        <v>1.3333333333333329E-2</v>
      </c>
      <c r="O48" s="73">
        <f t="shared" si="25"/>
        <v>1.3333333333333329E-2</v>
      </c>
      <c r="Q48" s="99">
        <v>416</v>
      </c>
      <c r="R48" s="99">
        <v>419</v>
      </c>
      <c r="S48" s="99">
        <f t="shared" si="3"/>
        <v>17.766666666666666</v>
      </c>
      <c r="T48" s="99">
        <f t="shared" si="4"/>
        <v>17.766666666666666</v>
      </c>
      <c r="U48" s="99">
        <f t="shared" si="5"/>
        <v>1053.3466666666666</v>
      </c>
      <c r="V48" s="99">
        <f t="shared" si="6"/>
        <v>1054.72</v>
      </c>
      <c r="W48" s="99">
        <f t="shared" si="7"/>
        <v>74.897333333333336</v>
      </c>
      <c r="X48" s="99">
        <f t="shared" si="8"/>
        <v>74.897333333333336</v>
      </c>
      <c r="Y48" s="99">
        <f t="shared" si="9"/>
        <v>19.973333333333333</v>
      </c>
      <c r="Z48" s="99">
        <f t="shared" si="10"/>
        <v>20</v>
      </c>
      <c r="AA48" s="65">
        <f t="shared" si="11"/>
        <v>35.533333333333331</v>
      </c>
      <c r="AB48" s="65">
        <f t="shared" si="12"/>
        <v>35.533333333333331</v>
      </c>
      <c r="AC48" s="99">
        <f t="shared" si="13"/>
        <v>22.133333333333333</v>
      </c>
      <c r="AD48" s="99">
        <f t="shared" si="14"/>
        <v>22.153333333333332</v>
      </c>
      <c r="AE48" s="65">
        <f t="shared" si="15"/>
        <v>35.513333333333335</v>
      </c>
      <c r="AF48" s="65">
        <f t="shared" si="16"/>
        <v>35.513333333333335</v>
      </c>
      <c r="CD48" s="138">
        <v>2020</v>
      </c>
      <c r="CE48" s="89">
        <f t="shared" si="17"/>
        <v>17.766666666666666</v>
      </c>
      <c r="CF48" s="89">
        <f t="shared" si="18"/>
        <v>74.897333333333336</v>
      </c>
      <c r="CG48" s="138">
        <f t="shared" si="19"/>
        <v>416</v>
      </c>
      <c r="CH48" s="89">
        <f t="shared" si="20"/>
        <v>17.766666666666666</v>
      </c>
      <c r="CI48" s="89">
        <f t="shared" si="22"/>
        <v>74.897333333333336</v>
      </c>
      <c r="CJ48" s="138">
        <f t="shared" si="21"/>
        <v>419</v>
      </c>
    </row>
    <row r="49" spans="1:90" x14ac:dyDescent="0.25">
      <c r="A49" s="125">
        <v>2021</v>
      </c>
      <c r="B49" s="73">
        <f t="shared" si="25"/>
        <v>0.48999999999999982</v>
      </c>
      <c r="C49" s="73">
        <f t="shared" si="25"/>
        <v>0.48999999999999982</v>
      </c>
      <c r="D49" s="73">
        <f t="shared" si="25"/>
        <v>2.3799999999999994</v>
      </c>
      <c r="E49" s="73">
        <f t="shared" si="25"/>
        <v>2.5200000000000009</v>
      </c>
      <c r="F49" s="73">
        <f t="shared" si="25"/>
        <v>0.56000000000000005</v>
      </c>
      <c r="G49" s="73">
        <f t="shared" si="25"/>
        <v>0.56000000000000005</v>
      </c>
      <c r="H49" s="73">
        <f t="shared" si="25"/>
        <v>0.70699999999999974</v>
      </c>
      <c r="I49" s="73">
        <f t="shared" si="25"/>
        <v>0.7350000000000001</v>
      </c>
      <c r="J49" s="73">
        <f t="shared" si="25"/>
        <v>3.5000000000000003E-2</v>
      </c>
      <c r="K49" s="73">
        <f t="shared" si="25"/>
        <v>3.5000000000000003E-2</v>
      </c>
      <c r="L49" s="73">
        <f t="shared" si="25"/>
        <v>0.66499999999999981</v>
      </c>
      <c r="M49" s="73">
        <f t="shared" si="25"/>
        <v>0.68599999999999983</v>
      </c>
      <c r="N49" s="73">
        <f t="shared" si="25"/>
        <v>1.3999999999999995E-2</v>
      </c>
      <c r="O49" s="73">
        <f t="shared" si="25"/>
        <v>1.3999999999999995E-2</v>
      </c>
      <c r="Q49" s="99">
        <v>419.6</v>
      </c>
      <c r="R49" s="99">
        <v>422.15</v>
      </c>
      <c r="S49" s="99">
        <f t="shared" si="3"/>
        <v>17.79</v>
      </c>
      <c r="T49" s="99">
        <f t="shared" si="4"/>
        <v>17.79</v>
      </c>
      <c r="U49" s="99">
        <f t="shared" si="5"/>
        <v>1054.5139999999999</v>
      </c>
      <c r="V49" s="99">
        <f t="shared" si="6"/>
        <v>1055.9559999999999</v>
      </c>
      <c r="W49" s="99">
        <f t="shared" si="7"/>
        <v>74.917199999999994</v>
      </c>
      <c r="X49" s="99">
        <f t="shared" si="8"/>
        <v>74.917199999999994</v>
      </c>
      <c r="Y49" s="99">
        <f t="shared" si="9"/>
        <v>20.007000000000001</v>
      </c>
      <c r="Z49" s="99">
        <f t="shared" si="10"/>
        <v>20.035</v>
      </c>
      <c r="AA49" s="65">
        <f t="shared" si="11"/>
        <v>35.534999999999997</v>
      </c>
      <c r="AB49" s="65">
        <f t="shared" si="12"/>
        <v>35.534999999999997</v>
      </c>
      <c r="AC49" s="99">
        <f t="shared" si="13"/>
        <v>22.164999999999999</v>
      </c>
      <c r="AD49" s="99">
        <f t="shared" si="14"/>
        <v>22.186</v>
      </c>
      <c r="AE49" s="65">
        <f t="shared" si="15"/>
        <v>35.514000000000003</v>
      </c>
      <c r="AF49" s="65">
        <f t="shared" si="16"/>
        <v>35.514000000000003</v>
      </c>
      <c r="CD49" s="138">
        <v>2021</v>
      </c>
      <c r="CE49" s="89">
        <f t="shared" si="17"/>
        <v>17.79</v>
      </c>
      <c r="CF49" s="89">
        <f t="shared" si="18"/>
        <v>74.917199999999994</v>
      </c>
      <c r="CG49" s="138">
        <f t="shared" si="19"/>
        <v>419.6</v>
      </c>
      <c r="CH49" s="89">
        <f t="shared" si="20"/>
        <v>17.79</v>
      </c>
      <c r="CI49" s="89">
        <f t="shared" si="22"/>
        <v>74.917199999999994</v>
      </c>
      <c r="CJ49" s="138">
        <f t="shared" si="21"/>
        <v>422.15</v>
      </c>
    </row>
    <row r="50" spans="1:90" x14ac:dyDescent="0.25">
      <c r="A50" s="125">
        <v>2022</v>
      </c>
      <c r="B50" s="73">
        <f t="shared" si="25"/>
        <v>0.5133333333333332</v>
      </c>
      <c r="C50" s="73">
        <f t="shared" si="25"/>
        <v>0.5133333333333332</v>
      </c>
      <c r="D50" s="73">
        <f t="shared" si="25"/>
        <v>2.4933333333333327</v>
      </c>
      <c r="E50" s="73">
        <f t="shared" si="25"/>
        <v>2.640000000000001</v>
      </c>
      <c r="F50" s="73">
        <f t="shared" si="25"/>
        <v>0.58666666666666667</v>
      </c>
      <c r="G50" s="73">
        <f t="shared" si="25"/>
        <v>0.58666666666666667</v>
      </c>
      <c r="H50" s="73">
        <f t="shared" si="25"/>
        <v>0.74066666666666636</v>
      </c>
      <c r="I50" s="73">
        <f t="shared" si="25"/>
        <v>0.77000000000000013</v>
      </c>
      <c r="J50" s="73">
        <f t="shared" si="25"/>
        <v>3.6666666666666667E-2</v>
      </c>
      <c r="K50" s="73">
        <f t="shared" si="25"/>
        <v>3.6666666666666667E-2</v>
      </c>
      <c r="L50" s="73">
        <f t="shared" si="25"/>
        <v>0.69666666666666643</v>
      </c>
      <c r="M50" s="73">
        <f t="shared" si="25"/>
        <v>0.71866666666666645</v>
      </c>
      <c r="N50" s="73">
        <f t="shared" si="25"/>
        <v>1.4666666666666661E-2</v>
      </c>
      <c r="O50" s="73">
        <f t="shared" si="25"/>
        <v>1.4666666666666661E-2</v>
      </c>
      <c r="Q50" s="99">
        <v>423.20000000000005</v>
      </c>
      <c r="R50" s="99">
        <v>425.29999999999995</v>
      </c>
      <c r="S50" s="99">
        <f t="shared" si="3"/>
        <v>17.813333333333333</v>
      </c>
      <c r="T50" s="99">
        <f t="shared" si="4"/>
        <v>17.813333333333333</v>
      </c>
      <c r="U50" s="99">
        <f t="shared" si="5"/>
        <v>1055.6813333333334</v>
      </c>
      <c r="V50" s="99">
        <f t="shared" si="6"/>
        <v>1057.192</v>
      </c>
      <c r="W50" s="99">
        <f t="shared" si="7"/>
        <v>74.937066666666666</v>
      </c>
      <c r="X50" s="99">
        <f t="shared" si="8"/>
        <v>74.937066666666666</v>
      </c>
      <c r="Y50" s="99">
        <f t="shared" si="9"/>
        <v>20.040666666666667</v>
      </c>
      <c r="Z50" s="99">
        <f t="shared" si="10"/>
        <v>20.07</v>
      </c>
      <c r="AA50" s="65">
        <f t="shared" si="11"/>
        <v>35.536666666666669</v>
      </c>
      <c r="AB50" s="65">
        <f t="shared" si="12"/>
        <v>35.536666666666669</v>
      </c>
      <c r="AC50" s="99">
        <f t="shared" si="13"/>
        <v>22.196666666666665</v>
      </c>
      <c r="AD50" s="99">
        <f t="shared" si="14"/>
        <v>22.218666666666667</v>
      </c>
      <c r="AE50" s="65">
        <f t="shared" si="15"/>
        <v>35.514666666666663</v>
      </c>
      <c r="AF50" s="65">
        <f t="shared" si="16"/>
        <v>35.514666666666663</v>
      </c>
      <c r="CD50" s="138">
        <v>2022</v>
      </c>
      <c r="CE50" s="89">
        <f t="shared" si="17"/>
        <v>17.813333333333333</v>
      </c>
      <c r="CF50" s="89">
        <f t="shared" si="18"/>
        <v>74.937066666666666</v>
      </c>
      <c r="CG50" s="138">
        <f t="shared" si="19"/>
        <v>423.20000000000005</v>
      </c>
      <c r="CH50" s="89">
        <f t="shared" si="20"/>
        <v>17.813333333333333</v>
      </c>
      <c r="CI50" s="89">
        <f t="shared" si="22"/>
        <v>74.937066666666666</v>
      </c>
      <c r="CJ50" s="138">
        <f t="shared" si="21"/>
        <v>425.29999999999995</v>
      </c>
    </row>
    <row r="51" spans="1:90" x14ac:dyDescent="0.25">
      <c r="A51" s="125">
        <v>2023</v>
      </c>
      <c r="B51" s="73">
        <f t="shared" si="25"/>
        <v>0.53666666666666651</v>
      </c>
      <c r="C51" s="73">
        <f t="shared" si="25"/>
        <v>0.53666666666666651</v>
      </c>
      <c r="D51" s="73">
        <f t="shared" si="25"/>
        <v>2.606666666666666</v>
      </c>
      <c r="E51" s="73">
        <f t="shared" si="25"/>
        <v>2.7600000000000011</v>
      </c>
      <c r="F51" s="73">
        <f t="shared" si="25"/>
        <v>0.61333333333333329</v>
      </c>
      <c r="G51" s="73">
        <f t="shared" si="25"/>
        <v>0.61333333333333329</v>
      </c>
      <c r="H51" s="73">
        <f t="shared" si="25"/>
        <v>0.77433333333333298</v>
      </c>
      <c r="I51" s="73">
        <f t="shared" si="25"/>
        <v>0.80500000000000016</v>
      </c>
      <c r="J51" s="73">
        <f t="shared" si="25"/>
        <v>3.833333333333333E-2</v>
      </c>
      <c r="K51" s="73">
        <f t="shared" si="25"/>
        <v>3.833333333333333E-2</v>
      </c>
      <c r="L51" s="73">
        <f t="shared" si="25"/>
        <v>0.72833333333333306</v>
      </c>
      <c r="M51" s="73">
        <f t="shared" si="25"/>
        <v>0.75133333333333308</v>
      </c>
      <c r="N51" s="73">
        <f t="shared" si="25"/>
        <v>1.5333333333333327E-2</v>
      </c>
      <c r="O51" s="73">
        <f t="shared" si="25"/>
        <v>1.5333333333333327E-2</v>
      </c>
      <c r="Q51" s="99">
        <v>426.80000000000007</v>
      </c>
      <c r="R51" s="99">
        <v>428.44999999999993</v>
      </c>
      <c r="S51" s="99">
        <f t="shared" si="3"/>
        <v>17.836666666666666</v>
      </c>
      <c r="T51" s="99">
        <f t="shared" si="4"/>
        <v>17.836666666666666</v>
      </c>
      <c r="U51" s="99">
        <f t="shared" si="5"/>
        <v>1056.8486666666668</v>
      </c>
      <c r="V51" s="99">
        <f t="shared" si="6"/>
        <v>1058.4280000000001</v>
      </c>
      <c r="W51" s="99">
        <f t="shared" si="7"/>
        <v>74.956933333333339</v>
      </c>
      <c r="X51" s="99">
        <f t="shared" si="8"/>
        <v>74.956933333333339</v>
      </c>
      <c r="Y51" s="99">
        <f t="shared" si="9"/>
        <v>20.074333333333335</v>
      </c>
      <c r="Z51" s="99">
        <f t="shared" si="10"/>
        <v>20.105</v>
      </c>
      <c r="AA51" s="65">
        <f t="shared" si="11"/>
        <v>35.538333333333334</v>
      </c>
      <c r="AB51" s="65">
        <f t="shared" si="12"/>
        <v>35.538333333333334</v>
      </c>
      <c r="AC51" s="99">
        <f t="shared" si="13"/>
        <v>22.228333333333332</v>
      </c>
      <c r="AD51" s="99">
        <f t="shared" si="14"/>
        <v>22.251333333333331</v>
      </c>
      <c r="AE51" s="65">
        <f t="shared" si="15"/>
        <v>35.515333333333331</v>
      </c>
      <c r="AF51" s="65">
        <f t="shared" si="16"/>
        <v>35.515333333333331</v>
      </c>
      <c r="CD51" s="138">
        <v>2023</v>
      </c>
      <c r="CE51" s="89">
        <f t="shared" si="17"/>
        <v>17.836666666666666</v>
      </c>
      <c r="CF51" s="89">
        <f t="shared" si="18"/>
        <v>74.956933333333339</v>
      </c>
      <c r="CG51" s="138">
        <f t="shared" si="19"/>
        <v>426.80000000000007</v>
      </c>
      <c r="CH51" s="89">
        <f t="shared" si="20"/>
        <v>17.836666666666666</v>
      </c>
      <c r="CI51" s="89">
        <f t="shared" si="22"/>
        <v>74.956933333333339</v>
      </c>
      <c r="CJ51" s="138">
        <f t="shared" si="21"/>
        <v>428.44999999999993</v>
      </c>
    </row>
    <row r="52" spans="1:90" x14ac:dyDescent="0.25">
      <c r="A52" s="125">
        <v>2024</v>
      </c>
      <c r="B52" s="73">
        <f t="shared" si="25"/>
        <v>0.55999999999999983</v>
      </c>
      <c r="C52" s="73">
        <f t="shared" si="25"/>
        <v>0.55999999999999983</v>
      </c>
      <c r="D52" s="73">
        <f t="shared" si="25"/>
        <v>2.7199999999999993</v>
      </c>
      <c r="E52" s="73">
        <f t="shared" si="25"/>
        <v>2.8800000000000012</v>
      </c>
      <c r="F52" s="73">
        <f t="shared" si="25"/>
        <v>0.6399999999999999</v>
      </c>
      <c r="G52" s="73">
        <f t="shared" si="25"/>
        <v>0.6399999999999999</v>
      </c>
      <c r="H52" s="73">
        <f t="shared" si="25"/>
        <v>0.80799999999999961</v>
      </c>
      <c r="I52" s="73">
        <f t="shared" si="25"/>
        <v>0.84000000000000019</v>
      </c>
      <c r="J52" s="73">
        <f t="shared" si="25"/>
        <v>3.9999999999999994E-2</v>
      </c>
      <c r="K52" s="73">
        <f t="shared" si="25"/>
        <v>3.9999999999999994E-2</v>
      </c>
      <c r="L52" s="73">
        <f t="shared" si="25"/>
        <v>0.75999999999999968</v>
      </c>
      <c r="M52" s="73">
        <f t="shared" si="25"/>
        <v>0.7839999999999997</v>
      </c>
      <c r="N52" s="73">
        <f t="shared" si="25"/>
        <v>1.5999999999999993E-2</v>
      </c>
      <c r="O52" s="73">
        <f t="shared" si="25"/>
        <v>1.5999999999999993E-2</v>
      </c>
      <c r="Q52" s="99">
        <v>430.40000000000009</v>
      </c>
      <c r="R52" s="99">
        <v>431.59999999999991</v>
      </c>
      <c r="S52" s="99">
        <f t="shared" si="3"/>
        <v>17.86</v>
      </c>
      <c r="T52" s="99">
        <f t="shared" si="4"/>
        <v>17.86</v>
      </c>
      <c r="U52" s="99">
        <f t="shared" si="5"/>
        <v>1058.0160000000001</v>
      </c>
      <c r="V52" s="99">
        <f t="shared" si="6"/>
        <v>1059.664</v>
      </c>
      <c r="W52" s="99">
        <f t="shared" si="7"/>
        <v>74.976799999999997</v>
      </c>
      <c r="X52" s="99">
        <f t="shared" si="8"/>
        <v>74.976799999999997</v>
      </c>
      <c r="Y52" s="99">
        <f t="shared" si="9"/>
        <v>20.108000000000001</v>
      </c>
      <c r="Z52" s="99">
        <f t="shared" si="10"/>
        <v>20.14</v>
      </c>
      <c r="AA52" s="65">
        <f t="shared" si="11"/>
        <v>35.54</v>
      </c>
      <c r="AB52" s="65">
        <f t="shared" si="12"/>
        <v>35.54</v>
      </c>
      <c r="AC52" s="99">
        <f t="shared" si="13"/>
        <v>22.259999999999998</v>
      </c>
      <c r="AD52" s="99">
        <f t="shared" si="14"/>
        <v>22.283999999999999</v>
      </c>
      <c r="AE52" s="65">
        <f t="shared" si="15"/>
        <v>35.515999999999998</v>
      </c>
      <c r="AF52" s="65">
        <f t="shared" si="16"/>
        <v>35.515999999999998</v>
      </c>
      <c r="AH52" s="60"/>
      <c r="CD52" s="138">
        <v>2024</v>
      </c>
      <c r="CE52" s="89">
        <f t="shared" si="17"/>
        <v>17.86</v>
      </c>
      <c r="CF52" s="89">
        <f t="shared" si="18"/>
        <v>74.976799999999997</v>
      </c>
      <c r="CG52" s="138">
        <f t="shared" si="19"/>
        <v>430.40000000000009</v>
      </c>
      <c r="CH52" s="89">
        <f t="shared" si="20"/>
        <v>17.86</v>
      </c>
      <c r="CI52" s="89">
        <f t="shared" si="22"/>
        <v>74.976799999999997</v>
      </c>
      <c r="CJ52" s="138">
        <f t="shared" si="21"/>
        <v>431.59999999999991</v>
      </c>
    </row>
    <row r="53" spans="1:90" x14ac:dyDescent="0.25">
      <c r="A53" s="125">
        <v>2025</v>
      </c>
      <c r="B53" s="73">
        <f t="shared" si="25"/>
        <v>0.58333333333333315</v>
      </c>
      <c r="C53" s="73">
        <f t="shared" si="25"/>
        <v>0.58333333333333315</v>
      </c>
      <c r="D53" s="73">
        <f t="shared" si="25"/>
        <v>2.8333333333333326</v>
      </c>
      <c r="E53" s="73">
        <f t="shared" si="25"/>
        <v>3.0000000000000013</v>
      </c>
      <c r="F53" s="73">
        <f t="shared" si="25"/>
        <v>0.66666666666666652</v>
      </c>
      <c r="G53" s="73">
        <f t="shared" si="25"/>
        <v>0.66666666666666652</v>
      </c>
      <c r="H53" s="73">
        <f t="shared" si="25"/>
        <v>0.84166666666666623</v>
      </c>
      <c r="I53" s="73">
        <f t="shared" si="25"/>
        <v>0.87500000000000022</v>
      </c>
      <c r="J53" s="73">
        <f t="shared" si="25"/>
        <v>4.1666666666666657E-2</v>
      </c>
      <c r="K53" s="73">
        <f t="shared" si="25"/>
        <v>4.1666666666666657E-2</v>
      </c>
      <c r="L53" s="73">
        <f t="shared" si="25"/>
        <v>0.7916666666666663</v>
      </c>
      <c r="M53" s="73">
        <f t="shared" si="25"/>
        <v>0.81666666666666632</v>
      </c>
      <c r="N53" s="73">
        <f t="shared" si="25"/>
        <v>1.6666666666666659E-2</v>
      </c>
      <c r="O53" s="73">
        <f t="shared" si="25"/>
        <v>1.6666666666666659E-2</v>
      </c>
      <c r="Q53" s="99">
        <v>434.00000000000011</v>
      </c>
      <c r="R53" s="99">
        <v>434.74999999999989</v>
      </c>
      <c r="S53" s="99">
        <f t="shared" si="3"/>
        <v>17.883333333333333</v>
      </c>
      <c r="T53" s="99">
        <f t="shared" si="4"/>
        <v>17.883333333333333</v>
      </c>
      <c r="U53" s="99">
        <f t="shared" si="5"/>
        <v>1059.1833333333334</v>
      </c>
      <c r="V53" s="99">
        <f t="shared" si="6"/>
        <v>1060.9000000000001</v>
      </c>
      <c r="W53" s="99">
        <f t="shared" si="7"/>
        <v>74.99666666666667</v>
      </c>
      <c r="X53" s="99">
        <f t="shared" si="8"/>
        <v>74.99666666666667</v>
      </c>
      <c r="Y53" s="99">
        <f t="shared" si="9"/>
        <v>20.141666666666666</v>
      </c>
      <c r="Z53" s="99">
        <f t="shared" si="10"/>
        <v>20.175000000000001</v>
      </c>
      <c r="AA53" s="65">
        <f t="shared" si="11"/>
        <v>35.541666666666664</v>
      </c>
      <c r="AB53" s="65">
        <f t="shared" si="12"/>
        <v>35.541666666666664</v>
      </c>
      <c r="AC53" s="99">
        <f t="shared" si="13"/>
        <v>22.291666666666668</v>
      </c>
      <c r="AD53" s="99">
        <f t="shared" si="14"/>
        <v>22.316666666666666</v>
      </c>
      <c r="AE53" s="65">
        <f t="shared" si="15"/>
        <v>35.516666666666666</v>
      </c>
      <c r="AF53" s="65">
        <f t="shared" si="16"/>
        <v>35.516666666666666</v>
      </c>
      <c r="AH53" s="60"/>
      <c r="CD53" s="138">
        <v>2025</v>
      </c>
      <c r="CE53" s="89">
        <f t="shared" si="17"/>
        <v>17.883333333333333</v>
      </c>
      <c r="CF53" s="89">
        <f t="shared" si="18"/>
        <v>74.99666666666667</v>
      </c>
      <c r="CG53" s="138">
        <f t="shared" si="19"/>
        <v>434.00000000000011</v>
      </c>
      <c r="CH53" s="89">
        <f t="shared" si="20"/>
        <v>17.883333333333333</v>
      </c>
      <c r="CI53" s="89">
        <f t="shared" si="22"/>
        <v>74.99666666666667</v>
      </c>
      <c r="CJ53" s="138">
        <f t="shared" si="21"/>
        <v>434.74999999999989</v>
      </c>
    </row>
    <row r="54" spans="1:90" x14ac:dyDescent="0.25">
      <c r="A54" s="125">
        <v>2026</v>
      </c>
      <c r="B54" s="73">
        <f t="shared" si="25"/>
        <v>0.60666666666666647</v>
      </c>
      <c r="C54" s="73">
        <f t="shared" si="25"/>
        <v>0.60666666666666647</v>
      </c>
      <c r="D54" s="73">
        <f t="shared" si="25"/>
        <v>2.9466666666666659</v>
      </c>
      <c r="E54" s="73">
        <f t="shared" si="25"/>
        <v>3.1200000000000014</v>
      </c>
      <c r="F54" s="73">
        <f t="shared" si="25"/>
        <v>0.69333333333333313</v>
      </c>
      <c r="G54" s="73">
        <f t="shared" si="25"/>
        <v>0.69333333333333313</v>
      </c>
      <c r="H54" s="73">
        <f t="shared" si="25"/>
        <v>0.87533333333333285</v>
      </c>
      <c r="I54" s="73">
        <f t="shared" si="25"/>
        <v>0.91000000000000025</v>
      </c>
      <c r="J54" s="73">
        <f t="shared" si="25"/>
        <v>4.3333333333333321E-2</v>
      </c>
      <c r="K54" s="73">
        <f t="shared" si="25"/>
        <v>4.3333333333333321E-2</v>
      </c>
      <c r="L54" s="73">
        <f t="shared" si="25"/>
        <v>0.82333333333333292</v>
      </c>
      <c r="M54" s="73">
        <f t="shared" si="25"/>
        <v>0.84933333333333294</v>
      </c>
      <c r="N54" s="73">
        <f t="shared" si="25"/>
        <v>1.7333333333333326E-2</v>
      </c>
      <c r="O54" s="73">
        <f t="shared" si="25"/>
        <v>1.7333333333333326E-2</v>
      </c>
      <c r="Q54" s="99">
        <v>437.60000000000014</v>
      </c>
      <c r="R54" s="99">
        <v>437.89999999999986</v>
      </c>
      <c r="S54" s="99">
        <f t="shared" si="3"/>
        <v>17.906666666666666</v>
      </c>
      <c r="T54" s="99">
        <f t="shared" si="4"/>
        <v>17.906666666666666</v>
      </c>
      <c r="U54" s="99">
        <f t="shared" si="5"/>
        <v>1060.3506666666667</v>
      </c>
      <c r="V54" s="99">
        <f t="shared" si="6"/>
        <v>1062.136</v>
      </c>
      <c r="W54" s="99">
        <f t="shared" si="7"/>
        <v>75.016533333333328</v>
      </c>
      <c r="X54" s="99">
        <f t="shared" si="8"/>
        <v>75.016533333333328</v>
      </c>
      <c r="Y54" s="99">
        <f t="shared" si="9"/>
        <v>20.175333333333334</v>
      </c>
      <c r="Z54" s="99">
        <f t="shared" si="10"/>
        <v>20.21</v>
      </c>
      <c r="AA54" s="65">
        <f t="shared" si="11"/>
        <v>35.543333333333337</v>
      </c>
      <c r="AB54" s="65">
        <f t="shared" si="12"/>
        <v>35.543333333333337</v>
      </c>
      <c r="AC54" s="99">
        <f t="shared" si="13"/>
        <v>22.323333333333334</v>
      </c>
      <c r="AD54" s="99">
        <f t="shared" si="14"/>
        <v>22.349333333333334</v>
      </c>
      <c r="AE54" s="65">
        <f t="shared" si="15"/>
        <v>35.517333333333333</v>
      </c>
      <c r="AF54" s="65">
        <f t="shared" si="16"/>
        <v>35.517333333333333</v>
      </c>
      <c r="AH54" s="60"/>
      <c r="CD54" s="138">
        <v>2026</v>
      </c>
      <c r="CE54" s="89">
        <f t="shared" si="17"/>
        <v>17.906666666666666</v>
      </c>
      <c r="CF54" s="89">
        <f t="shared" si="18"/>
        <v>75.016533333333328</v>
      </c>
      <c r="CG54" s="138">
        <f t="shared" si="19"/>
        <v>437.60000000000014</v>
      </c>
      <c r="CH54" s="89">
        <f t="shared" si="20"/>
        <v>17.906666666666666</v>
      </c>
      <c r="CI54" s="89">
        <f t="shared" si="22"/>
        <v>75.016533333333328</v>
      </c>
      <c r="CJ54" s="138">
        <f t="shared" si="21"/>
        <v>437.89999999999986</v>
      </c>
    </row>
    <row r="55" spans="1:90" x14ac:dyDescent="0.25">
      <c r="A55" s="125">
        <v>2027</v>
      </c>
      <c r="B55" s="73">
        <f t="shared" ref="B55:O57" si="26">(B$7-B$6)/COUNT($A$38:$A$57)+B54</f>
        <v>0.62999999999999978</v>
      </c>
      <c r="C55" s="73">
        <f t="shared" si="26"/>
        <v>0.62999999999999978</v>
      </c>
      <c r="D55" s="73">
        <f t="shared" si="26"/>
        <v>3.0599999999999992</v>
      </c>
      <c r="E55" s="73">
        <f t="shared" si="26"/>
        <v>3.2400000000000015</v>
      </c>
      <c r="F55" s="73">
        <f t="shared" si="26"/>
        <v>0.71999999999999975</v>
      </c>
      <c r="G55" s="73">
        <f t="shared" si="26"/>
        <v>0.71999999999999975</v>
      </c>
      <c r="H55" s="73">
        <f t="shared" si="26"/>
        <v>0.90899999999999948</v>
      </c>
      <c r="I55" s="73">
        <f t="shared" si="26"/>
        <v>0.94500000000000028</v>
      </c>
      <c r="J55" s="73">
        <f t="shared" si="26"/>
        <v>4.4999999999999984E-2</v>
      </c>
      <c r="K55" s="73">
        <f t="shared" si="26"/>
        <v>4.4999999999999984E-2</v>
      </c>
      <c r="L55" s="73">
        <f t="shared" si="26"/>
        <v>0.85499999999999954</v>
      </c>
      <c r="M55" s="73">
        <f t="shared" si="26"/>
        <v>0.88199999999999956</v>
      </c>
      <c r="N55" s="73">
        <f t="shared" si="26"/>
        <v>1.7999999999999992E-2</v>
      </c>
      <c r="O55" s="73">
        <f t="shared" si="26"/>
        <v>1.7999999999999992E-2</v>
      </c>
      <c r="Q55" s="99">
        <v>441.20000000000016</v>
      </c>
      <c r="R55" s="99">
        <v>441.04999999999984</v>
      </c>
      <c r="S55" s="99">
        <f t="shared" si="3"/>
        <v>17.93</v>
      </c>
      <c r="T55" s="99">
        <f t="shared" si="4"/>
        <v>17.93</v>
      </c>
      <c r="U55" s="99">
        <f t="shared" si="5"/>
        <v>1061.518</v>
      </c>
      <c r="V55" s="99">
        <f t="shared" si="6"/>
        <v>1063.3720000000001</v>
      </c>
      <c r="W55" s="99">
        <f t="shared" si="7"/>
        <v>75.0364</v>
      </c>
      <c r="X55" s="99">
        <f t="shared" si="8"/>
        <v>75.0364</v>
      </c>
      <c r="Y55" s="99">
        <f t="shared" si="9"/>
        <v>20.209</v>
      </c>
      <c r="Z55" s="99">
        <f t="shared" si="10"/>
        <v>20.245000000000001</v>
      </c>
      <c r="AA55" s="65">
        <f t="shared" si="11"/>
        <v>35.545000000000002</v>
      </c>
      <c r="AB55" s="65">
        <f t="shared" si="12"/>
        <v>35.545000000000002</v>
      </c>
      <c r="AC55" s="99">
        <f t="shared" si="13"/>
        <v>22.355</v>
      </c>
      <c r="AD55" s="99">
        <f t="shared" si="14"/>
        <v>22.381999999999998</v>
      </c>
      <c r="AE55" s="65">
        <f t="shared" si="15"/>
        <v>35.518000000000001</v>
      </c>
      <c r="AF55" s="65">
        <f t="shared" si="16"/>
        <v>35.518000000000001</v>
      </c>
      <c r="AH55" s="60"/>
      <c r="CD55" s="138">
        <v>2027</v>
      </c>
      <c r="CE55" s="89">
        <f t="shared" si="17"/>
        <v>17.93</v>
      </c>
      <c r="CF55" s="89">
        <f t="shared" si="18"/>
        <v>75.0364</v>
      </c>
      <c r="CG55" s="138">
        <f t="shared" si="19"/>
        <v>441.20000000000016</v>
      </c>
      <c r="CH55" s="89">
        <f t="shared" si="20"/>
        <v>17.93</v>
      </c>
      <c r="CI55" s="89">
        <f t="shared" si="22"/>
        <v>75.0364</v>
      </c>
      <c r="CJ55" s="138">
        <f t="shared" si="21"/>
        <v>441.04999999999984</v>
      </c>
    </row>
    <row r="56" spans="1:90" x14ac:dyDescent="0.25">
      <c r="A56" s="125">
        <v>2028</v>
      </c>
      <c r="B56" s="73">
        <f t="shared" si="26"/>
        <v>0.6533333333333331</v>
      </c>
      <c r="C56" s="73">
        <f t="shared" si="26"/>
        <v>0.6533333333333331</v>
      </c>
      <c r="D56" s="73">
        <f t="shared" si="26"/>
        <v>3.1733333333333325</v>
      </c>
      <c r="E56" s="73">
        <f t="shared" si="26"/>
        <v>3.3600000000000017</v>
      </c>
      <c r="F56" s="73">
        <f t="shared" si="26"/>
        <v>0.74666666666666637</v>
      </c>
      <c r="G56" s="73">
        <f t="shared" si="26"/>
        <v>0.74666666666666637</v>
      </c>
      <c r="H56" s="73">
        <f t="shared" si="26"/>
        <v>0.9426666666666661</v>
      </c>
      <c r="I56" s="73">
        <f t="shared" si="26"/>
        <v>0.98000000000000032</v>
      </c>
      <c r="J56" s="73">
        <f t="shared" si="26"/>
        <v>4.6666666666666648E-2</v>
      </c>
      <c r="K56" s="73">
        <f t="shared" si="26"/>
        <v>4.6666666666666648E-2</v>
      </c>
      <c r="L56" s="73">
        <f t="shared" si="26"/>
        <v>0.88666666666666616</v>
      </c>
      <c r="M56" s="73">
        <f t="shared" si="26"/>
        <v>0.91466666666666618</v>
      </c>
      <c r="N56" s="73">
        <f t="shared" si="26"/>
        <v>1.8666666666666658E-2</v>
      </c>
      <c r="O56" s="73">
        <f t="shared" si="26"/>
        <v>1.8666666666666658E-2</v>
      </c>
      <c r="Q56" s="99">
        <v>444.80000000000018</v>
      </c>
      <c r="R56" s="99">
        <v>444.19999999999982</v>
      </c>
      <c r="S56" s="99">
        <f t="shared" si="3"/>
        <v>17.953333333333333</v>
      </c>
      <c r="T56" s="99">
        <f t="shared" si="4"/>
        <v>17.953333333333333</v>
      </c>
      <c r="U56" s="99">
        <f t="shared" si="5"/>
        <v>1062.6853333333333</v>
      </c>
      <c r="V56" s="99">
        <f t="shared" si="6"/>
        <v>1064.6079999999999</v>
      </c>
      <c r="W56" s="99">
        <f t="shared" si="7"/>
        <v>75.056266666666673</v>
      </c>
      <c r="X56" s="99">
        <f t="shared" si="8"/>
        <v>75.056266666666673</v>
      </c>
      <c r="Y56" s="99">
        <f t="shared" si="9"/>
        <v>20.242666666666668</v>
      </c>
      <c r="Z56" s="99">
        <f t="shared" si="10"/>
        <v>20.28</v>
      </c>
      <c r="AA56" s="65">
        <f t="shared" si="11"/>
        <v>35.546666666666667</v>
      </c>
      <c r="AB56" s="65">
        <f t="shared" si="12"/>
        <v>35.546666666666667</v>
      </c>
      <c r="AC56" s="99">
        <f t="shared" si="13"/>
        <v>22.386666666666667</v>
      </c>
      <c r="AD56" s="99">
        <f t="shared" si="14"/>
        <v>22.414666666666665</v>
      </c>
      <c r="AE56" s="65">
        <f t="shared" si="15"/>
        <v>35.518666666666668</v>
      </c>
      <c r="AF56" s="65">
        <f t="shared" si="16"/>
        <v>35.518666666666668</v>
      </c>
      <c r="AH56" s="60"/>
      <c r="BG56" s="70"/>
      <c r="BO56" s="70"/>
      <c r="BW56" s="70"/>
      <c r="CD56" s="138">
        <v>2028</v>
      </c>
      <c r="CE56" s="89">
        <f t="shared" si="17"/>
        <v>17.953333333333333</v>
      </c>
      <c r="CF56" s="89">
        <f t="shared" si="18"/>
        <v>75.056266666666673</v>
      </c>
      <c r="CG56" s="138">
        <f t="shared" si="19"/>
        <v>444.80000000000018</v>
      </c>
      <c r="CH56" s="89">
        <f t="shared" si="20"/>
        <v>17.953333333333333</v>
      </c>
      <c r="CI56" s="89">
        <f t="shared" si="22"/>
        <v>75.056266666666673</v>
      </c>
      <c r="CJ56" s="138">
        <f t="shared" si="21"/>
        <v>444.19999999999982</v>
      </c>
      <c r="CL56" s="70"/>
    </row>
    <row r="57" spans="1:90" x14ac:dyDescent="0.25">
      <c r="A57" s="125">
        <v>2029</v>
      </c>
      <c r="B57" s="73">
        <f t="shared" si="26"/>
        <v>0.67666666666666642</v>
      </c>
      <c r="C57" s="73">
        <f t="shared" si="26"/>
        <v>0.67666666666666642</v>
      </c>
      <c r="D57" s="73">
        <f t="shared" si="26"/>
        <v>3.2866666666666657</v>
      </c>
      <c r="E57" s="73">
        <f t="shared" si="26"/>
        <v>3.4800000000000018</v>
      </c>
      <c r="F57" s="73">
        <f t="shared" si="26"/>
        <v>0.77333333333333298</v>
      </c>
      <c r="G57" s="73">
        <f t="shared" si="26"/>
        <v>0.77333333333333298</v>
      </c>
      <c r="H57" s="73">
        <f t="shared" si="26"/>
        <v>0.97633333333333272</v>
      </c>
      <c r="I57" s="73">
        <f t="shared" si="26"/>
        <v>1.0150000000000003</v>
      </c>
      <c r="J57" s="73">
        <f t="shared" si="26"/>
        <v>4.8333333333333311E-2</v>
      </c>
      <c r="K57" s="73">
        <f t="shared" si="26"/>
        <v>4.8333333333333311E-2</v>
      </c>
      <c r="L57" s="73">
        <f t="shared" si="26"/>
        <v>0.91833333333333278</v>
      </c>
      <c r="M57" s="73">
        <f t="shared" si="26"/>
        <v>0.94733333333333281</v>
      </c>
      <c r="N57" s="73">
        <f t="shared" si="26"/>
        <v>1.9333333333333324E-2</v>
      </c>
      <c r="O57" s="73">
        <f t="shared" si="26"/>
        <v>1.9333333333333324E-2</v>
      </c>
      <c r="Q57" s="99">
        <v>448.4000000000002</v>
      </c>
      <c r="R57" s="99">
        <v>447.3499999999998</v>
      </c>
      <c r="S57" s="99">
        <f t="shared" si="3"/>
        <v>17.976666666666667</v>
      </c>
      <c r="T57" s="99">
        <f t="shared" si="4"/>
        <v>17.976666666666667</v>
      </c>
      <c r="U57" s="99">
        <f t="shared" si="5"/>
        <v>1063.8526666666667</v>
      </c>
      <c r="V57" s="99">
        <f t="shared" si="6"/>
        <v>1065.8440000000001</v>
      </c>
      <c r="W57" s="99">
        <f t="shared" si="7"/>
        <v>75.076133333333331</v>
      </c>
      <c r="X57" s="99">
        <f t="shared" si="8"/>
        <v>75.076133333333331</v>
      </c>
      <c r="Y57" s="99">
        <f t="shared" si="9"/>
        <v>20.276333333333334</v>
      </c>
      <c r="Z57" s="99">
        <f t="shared" si="10"/>
        <v>20.315000000000001</v>
      </c>
      <c r="AA57" s="65">
        <f t="shared" si="11"/>
        <v>35.548333333333332</v>
      </c>
      <c r="AB57" s="65">
        <f t="shared" si="12"/>
        <v>35.548333333333332</v>
      </c>
      <c r="AC57" s="99">
        <f t="shared" si="13"/>
        <v>22.418333333333333</v>
      </c>
      <c r="AD57" s="99">
        <f t="shared" si="14"/>
        <v>22.447333333333333</v>
      </c>
      <c r="AE57" s="65">
        <f t="shared" si="15"/>
        <v>35.519333333333336</v>
      </c>
      <c r="AF57" s="65">
        <f t="shared" si="16"/>
        <v>35.519333333333336</v>
      </c>
      <c r="AH57" s="60"/>
      <c r="CD57" s="138">
        <v>2029</v>
      </c>
      <c r="CE57" s="89">
        <f t="shared" si="17"/>
        <v>17.976666666666667</v>
      </c>
      <c r="CF57" s="89">
        <f t="shared" si="18"/>
        <v>75.076133333333331</v>
      </c>
      <c r="CG57" s="138">
        <f t="shared" si="19"/>
        <v>448.4000000000002</v>
      </c>
      <c r="CH57" s="89">
        <f t="shared" si="20"/>
        <v>17.976666666666667</v>
      </c>
      <c r="CI57" s="89">
        <f t="shared" si="22"/>
        <v>75.076133333333331</v>
      </c>
      <c r="CJ57" s="138">
        <f t="shared" si="21"/>
        <v>447.3499999999998</v>
      </c>
    </row>
    <row r="58" spans="1:90" x14ac:dyDescent="0.25">
      <c r="A58" s="125">
        <v>2030</v>
      </c>
      <c r="B58" s="73">
        <f t="shared" ref="B58:O58" si="27">B$7</f>
        <v>0.7</v>
      </c>
      <c r="C58" s="73">
        <f t="shared" si="27"/>
        <v>0.7</v>
      </c>
      <c r="D58" s="73">
        <f t="shared" si="27"/>
        <v>3.4</v>
      </c>
      <c r="E58" s="73">
        <f t="shared" si="27"/>
        <v>3.6</v>
      </c>
      <c r="F58" s="73">
        <f t="shared" si="27"/>
        <v>0.8</v>
      </c>
      <c r="G58" s="73">
        <f t="shared" si="27"/>
        <v>0.8</v>
      </c>
      <c r="H58" s="73">
        <f t="shared" si="27"/>
        <v>1.01</v>
      </c>
      <c r="I58" s="73">
        <f t="shared" si="27"/>
        <v>1.05</v>
      </c>
      <c r="J58" s="73">
        <f t="shared" si="27"/>
        <v>0.05</v>
      </c>
      <c r="K58" s="73">
        <f t="shared" si="27"/>
        <v>0.05</v>
      </c>
      <c r="L58" s="73">
        <f t="shared" si="27"/>
        <v>0.95</v>
      </c>
      <c r="M58" s="73">
        <f t="shared" si="27"/>
        <v>0.98</v>
      </c>
      <c r="N58" s="73">
        <f t="shared" si="27"/>
        <v>0.02</v>
      </c>
      <c r="O58" s="73">
        <f t="shared" si="27"/>
        <v>0.02</v>
      </c>
      <c r="Q58" s="99">
        <v>452</v>
      </c>
      <c r="R58" s="99">
        <v>450.5</v>
      </c>
      <c r="S58" s="99">
        <f t="shared" si="3"/>
        <v>18</v>
      </c>
      <c r="T58" s="99">
        <f t="shared" si="4"/>
        <v>18</v>
      </c>
      <c r="U58" s="99">
        <f t="shared" si="5"/>
        <v>1065.02</v>
      </c>
      <c r="V58" s="99">
        <f t="shared" si="6"/>
        <v>1067.08</v>
      </c>
      <c r="W58" s="99">
        <f t="shared" si="7"/>
        <v>75.096000000000004</v>
      </c>
      <c r="X58" s="99">
        <f t="shared" si="8"/>
        <v>75.096000000000004</v>
      </c>
      <c r="Y58" s="99">
        <f t="shared" si="9"/>
        <v>20.310000000000002</v>
      </c>
      <c r="Z58" s="99">
        <f t="shared" si="10"/>
        <v>20.350000000000001</v>
      </c>
      <c r="AA58" s="65">
        <f t="shared" si="11"/>
        <v>35.549999999999997</v>
      </c>
      <c r="AB58" s="65">
        <f t="shared" si="12"/>
        <v>35.549999999999997</v>
      </c>
      <c r="AC58" s="99">
        <f t="shared" si="13"/>
        <v>22.45</v>
      </c>
      <c r="AD58" s="99">
        <f t="shared" si="14"/>
        <v>22.48</v>
      </c>
      <c r="AE58" s="65">
        <f t="shared" si="15"/>
        <v>35.520000000000003</v>
      </c>
      <c r="AF58" s="65">
        <f t="shared" si="16"/>
        <v>35.520000000000003</v>
      </c>
      <c r="AH58" s="60"/>
      <c r="CD58" s="138">
        <v>2030</v>
      </c>
      <c r="CE58" s="89">
        <f t="shared" si="17"/>
        <v>18</v>
      </c>
      <c r="CF58" s="89">
        <f t="shared" si="18"/>
        <v>75.096000000000004</v>
      </c>
      <c r="CG58" s="138">
        <f t="shared" si="19"/>
        <v>452</v>
      </c>
      <c r="CH58" s="89">
        <f t="shared" si="20"/>
        <v>18</v>
      </c>
      <c r="CI58" s="89">
        <f t="shared" si="22"/>
        <v>75.096000000000004</v>
      </c>
      <c r="CJ58" s="138">
        <f t="shared" si="21"/>
        <v>450.5</v>
      </c>
    </row>
    <row r="59" spans="1:90" x14ac:dyDescent="0.25">
      <c r="A59" s="125">
        <v>2031</v>
      </c>
      <c r="B59" s="73">
        <f t="shared" ref="B59:O74" si="28">(B$8-B$7)/COUNT($A$58:$A$77)+B58</f>
        <v>0.75</v>
      </c>
      <c r="C59" s="73">
        <f t="shared" si="28"/>
        <v>0.73499999999999999</v>
      </c>
      <c r="D59" s="73">
        <f t="shared" si="28"/>
        <v>3.645</v>
      </c>
      <c r="E59" s="73">
        <f t="shared" si="28"/>
        <v>3.7549999999999999</v>
      </c>
      <c r="F59" s="73">
        <f t="shared" si="28"/>
        <v>0.85000000000000009</v>
      </c>
      <c r="G59" s="73">
        <f t="shared" si="28"/>
        <v>0.83500000000000008</v>
      </c>
      <c r="H59" s="73">
        <f t="shared" si="28"/>
        <v>1.0645</v>
      </c>
      <c r="I59" s="73">
        <f t="shared" si="28"/>
        <v>1.0865</v>
      </c>
      <c r="J59" s="73">
        <f t="shared" si="28"/>
        <v>5.2500000000000005E-2</v>
      </c>
      <c r="K59" s="73">
        <f t="shared" si="28"/>
        <v>5.2000000000000005E-2</v>
      </c>
      <c r="L59" s="73">
        <f t="shared" si="28"/>
        <v>1.0015000000000001</v>
      </c>
      <c r="M59" s="73">
        <f t="shared" si="28"/>
        <v>1.0145</v>
      </c>
      <c r="N59" s="73">
        <f t="shared" si="28"/>
        <v>2.1000000000000001E-2</v>
      </c>
      <c r="O59" s="73">
        <f t="shared" si="28"/>
        <v>2.1000000000000001E-2</v>
      </c>
      <c r="Q59" s="99">
        <v>456.75</v>
      </c>
      <c r="R59" s="99">
        <v>454.15</v>
      </c>
      <c r="S59" s="99">
        <f t="shared" si="3"/>
        <v>18.05</v>
      </c>
      <c r="T59" s="99">
        <f t="shared" si="4"/>
        <v>18.035</v>
      </c>
      <c r="U59" s="99">
        <f t="shared" si="5"/>
        <v>1067.5435</v>
      </c>
      <c r="V59" s="99">
        <f t="shared" si="6"/>
        <v>1068.6765</v>
      </c>
      <c r="W59" s="99">
        <f t="shared" si="7"/>
        <v>75.133250000000004</v>
      </c>
      <c r="X59" s="99">
        <f t="shared" si="8"/>
        <v>75.122074999999995</v>
      </c>
      <c r="Y59" s="99">
        <f t="shared" si="9"/>
        <v>20.3645</v>
      </c>
      <c r="Z59" s="99">
        <f t="shared" si="10"/>
        <v>20.386500000000002</v>
      </c>
      <c r="AA59" s="65">
        <f t="shared" si="11"/>
        <v>35.552500000000002</v>
      </c>
      <c r="AB59" s="65">
        <f t="shared" si="12"/>
        <v>35.552</v>
      </c>
      <c r="AC59" s="99">
        <f t="shared" si="13"/>
        <v>22.5015</v>
      </c>
      <c r="AD59" s="99">
        <f t="shared" si="14"/>
        <v>22.514499999999998</v>
      </c>
      <c r="AE59" s="65">
        <f t="shared" si="15"/>
        <v>35.521000000000001</v>
      </c>
      <c r="AF59" s="65">
        <f t="shared" si="16"/>
        <v>35.521000000000001</v>
      </c>
      <c r="AH59" s="60"/>
      <c r="CD59" s="138">
        <v>2031</v>
      </c>
      <c r="CE59" s="89">
        <f t="shared" si="17"/>
        <v>18.05</v>
      </c>
      <c r="CF59" s="89">
        <f t="shared" si="18"/>
        <v>75.133250000000004</v>
      </c>
      <c r="CG59" s="138">
        <f t="shared" si="19"/>
        <v>456.75</v>
      </c>
      <c r="CH59" s="89">
        <f t="shared" si="20"/>
        <v>18.035</v>
      </c>
      <c r="CI59" s="89">
        <f t="shared" si="22"/>
        <v>75.122074999999995</v>
      </c>
      <c r="CJ59" s="138">
        <f t="shared" si="21"/>
        <v>454.15</v>
      </c>
    </row>
    <row r="60" spans="1:90" x14ac:dyDescent="0.25">
      <c r="A60" s="125">
        <v>2032</v>
      </c>
      <c r="B60" s="73">
        <f t="shared" si="28"/>
        <v>0.8</v>
      </c>
      <c r="C60" s="73">
        <f t="shared" si="28"/>
        <v>0.77</v>
      </c>
      <c r="D60" s="73">
        <f t="shared" si="28"/>
        <v>3.89</v>
      </c>
      <c r="E60" s="73">
        <f t="shared" si="28"/>
        <v>3.9099999999999997</v>
      </c>
      <c r="F60" s="73">
        <f t="shared" si="28"/>
        <v>0.90000000000000013</v>
      </c>
      <c r="G60" s="73">
        <f t="shared" si="28"/>
        <v>0.87000000000000011</v>
      </c>
      <c r="H60" s="73">
        <f t="shared" si="28"/>
        <v>1.119</v>
      </c>
      <c r="I60" s="73">
        <f t="shared" si="28"/>
        <v>1.123</v>
      </c>
      <c r="J60" s="73">
        <f t="shared" si="28"/>
        <v>5.5000000000000007E-2</v>
      </c>
      <c r="K60" s="73">
        <f t="shared" si="28"/>
        <v>5.4000000000000006E-2</v>
      </c>
      <c r="L60" s="73">
        <f t="shared" si="28"/>
        <v>1.0530000000000002</v>
      </c>
      <c r="M60" s="73">
        <f t="shared" si="28"/>
        <v>1.0489999999999999</v>
      </c>
      <c r="N60" s="73">
        <f t="shared" si="28"/>
        <v>2.2000000000000002E-2</v>
      </c>
      <c r="O60" s="73">
        <f t="shared" si="28"/>
        <v>2.2000000000000002E-2</v>
      </c>
      <c r="Q60" s="99">
        <v>461.5</v>
      </c>
      <c r="R60" s="99">
        <v>457.79999999999995</v>
      </c>
      <c r="S60" s="99">
        <f t="shared" si="3"/>
        <v>18.100000000000001</v>
      </c>
      <c r="T60" s="99">
        <f t="shared" si="4"/>
        <v>18.07</v>
      </c>
      <c r="U60" s="99">
        <f t="shared" si="5"/>
        <v>1070.067</v>
      </c>
      <c r="V60" s="99">
        <f t="shared" si="6"/>
        <v>1070.2729999999999</v>
      </c>
      <c r="W60" s="99">
        <f t="shared" si="7"/>
        <v>75.170500000000004</v>
      </c>
      <c r="X60" s="99">
        <f t="shared" si="8"/>
        <v>75.148150000000001</v>
      </c>
      <c r="Y60" s="99">
        <f t="shared" si="9"/>
        <v>20.419</v>
      </c>
      <c r="Z60" s="99">
        <f t="shared" si="10"/>
        <v>20.423000000000002</v>
      </c>
      <c r="AA60" s="65">
        <f t="shared" si="11"/>
        <v>35.555</v>
      </c>
      <c r="AB60" s="65">
        <f t="shared" si="12"/>
        <v>35.554000000000002</v>
      </c>
      <c r="AC60" s="99">
        <f t="shared" si="13"/>
        <v>22.553000000000001</v>
      </c>
      <c r="AD60" s="99">
        <f t="shared" si="14"/>
        <v>22.548999999999999</v>
      </c>
      <c r="AE60" s="65">
        <f t="shared" si="15"/>
        <v>35.521999999999998</v>
      </c>
      <c r="AF60" s="65">
        <f t="shared" si="16"/>
        <v>35.521999999999998</v>
      </c>
      <c r="AH60" s="60"/>
      <c r="CD60" s="138">
        <v>2032</v>
      </c>
      <c r="CE60" s="89">
        <f t="shared" si="17"/>
        <v>18.100000000000001</v>
      </c>
      <c r="CF60" s="89">
        <f t="shared" si="18"/>
        <v>75.170500000000004</v>
      </c>
      <c r="CG60" s="138">
        <f t="shared" si="19"/>
        <v>461.5</v>
      </c>
      <c r="CH60" s="89">
        <f t="shared" si="20"/>
        <v>18.07</v>
      </c>
      <c r="CI60" s="89">
        <f t="shared" si="22"/>
        <v>75.148150000000001</v>
      </c>
      <c r="CJ60" s="138">
        <f t="shared" si="21"/>
        <v>457.79999999999995</v>
      </c>
    </row>
    <row r="61" spans="1:90" x14ac:dyDescent="0.25">
      <c r="A61" s="125">
        <v>2033</v>
      </c>
      <c r="B61" s="73">
        <f t="shared" si="28"/>
        <v>0.85000000000000009</v>
      </c>
      <c r="C61" s="73">
        <f t="shared" si="28"/>
        <v>0.80500000000000005</v>
      </c>
      <c r="D61" s="73">
        <f t="shared" si="28"/>
        <v>4.1349999999999998</v>
      </c>
      <c r="E61" s="73">
        <f t="shared" si="28"/>
        <v>4.0649999999999995</v>
      </c>
      <c r="F61" s="73">
        <f t="shared" si="28"/>
        <v>0.95000000000000018</v>
      </c>
      <c r="G61" s="73">
        <f t="shared" si="28"/>
        <v>0.90500000000000014</v>
      </c>
      <c r="H61" s="73">
        <f t="shared" si="28"/>
        <v>1.1735</v>
      </c>
      <c r="I61" s="73">
        <f t="shared" si="28"/>
        <v>1.1595</v>
      </c>
      <c r="J61" s="73">
        <f t="shared" si="28"/>
        <v>5.7500000000000009E-2</v>
      </c>
      <c r="K61" s="73">
        <f t="shared" si="28"/>
        <v>5.6000000000000008E-2</v>
      </c>
      <c r="L61" s="73">
        <f t="shared" si="28"/>
        <v>1.1045000000000003</v>
      </c>
      <c r="M61" s="73">
        <f t="shared" si="28"/>
        <v>1.0834999999999999</v>
      </c>
      <c r="N61" s="73">
        <f t="shared" si="28"/>
        <v>2.3000000000000003E-2</v>
      </c>
      <c r="O61" s="73">
        <f t="shared" si="28"/>
        <v>2.3000000000000003E-2</v>
      </c>
      <c r="Q61" s="99">
        <v>466.25</v>
      </c>
      <c r="R61" s="99">
        <v>461.44999999999993</v>
      </c>
      <c r="S61" s="99">
        <f t="shared" si="3"/>
        <v>18.150000000000002</v>
      </c>
      <c r="T61" s="99">
        <f t="shared" si="4"/>
        <v>18.105</v>
      </c>
      <c r="U61" s="99">
        <f t="shared" si="5"/>
        <v>1072.5905</v>
      </c>
      <c r="V61" s="99">
        <f t="shared" si="6"/>
        <v>1071.8695</v>
      </c>
      <c r="W61" s="99">
        <f t="shared" si="7"/>
        <v>75.207750000000004</v>
      </c>
      <c r="X61" s="99">
        <f t="shared" si="8"/>
        <v>75.174225000000007</v>
      </c>
      <c r="Y61" s="99">
        <f t="shared" si="9"/>
        <v>20.473500000000001</v>
      </c>
      <c r="Z61" s="99">
        <f t="shared" si="10"/>
        <v>20.459500000000002</v>
      </c>
      <c r="AA61" s="65">
        <f t="shared" si="11"/>
        <v>35.557499999999997</v>
      </c>
      <c r="AB61" s="65">
        <f t="shared" si="12"/>
        <v>35.555999999999997</v>
      </c>
      <c r="AC61" s="99">
        <f t="shared" si="13"/>
        <v>22.604500000000002</v>
      </c>
      <c r="AD61" s="99">
        <f t="shared" si="14"/>
        <v>22.583500000000001</v>
      </c>
      <c r="AE61" s="65">
        <f t="shared" si="15"/>
        <v>35.523000000000003</v>
      </c>
      <c r="AF61" s="65">
        <f t="shared" si="16"/>
        <v>35.523000000000003</v>
      </c>
      <c r="AH61" s="60"/>
      <c r="CD61" s="138">
        <v>2033</v>
      </c>
      <c r="CE61" s="89">
        <f t="shared" si="17"/>
        <v>18.150000000000002</v>
      </c>
      <c r="CF61" s="89">
        <f t="shared" si="18"/>
        <v>75.207750000000004</v>
      </c>
      <c r="CG61" s="138">
        <f t="shared" si="19"/>
        <v>466.25</v>
      </c>
      <c r="CH61" s="89">
        <f t="shared" si="20"/>
        <v>18.105</v>
      </c>
      <c r="CI61" s="89">
        <f t="shared" si="22"/>
        <v>75.174225000000007</v>
      </c>
      <c r="CJ61" s="138">
        <f t="shared" si="21"/>
        <v>461.44999999999993</v>
      </c>
    </row>
    <row r="62" spans="1:90" x14ac:dyDescent="0.25">
      <c r="A62" s="125">
        <v>2034</v>
      </c>
      <c r="B62" s="73">
        <f t="shared" si="28"/>
        <v>0.90000000000000013</v>
      </c>
      <c r="C62" s="73">
        <f t="shared" si="28"/>
        <v>0.84000000000000008</v>
      </c>
      <c r="D62" s="73">
        <f t="shared" si="28"/>
        <v>4.38</v>
      </c>
      <c r="E62" s="73">
        <f t="shared" si="28"/>
        <v>4.22</v>
      </c>
      <c r="F62" s="73">
        <f t="shared" si="28"/>
        <v>1.0000000000000002</v>
      </c>
      <c r="G62" s="73">
        <f t="shared" si="28"/>
        <v>0.94000000000000017</v>
      </c>
      <c r="H62" s="73">
        <f t="shared" si="28"/>
        <v>1.228</v>
      </c>
      <c r="I62" s="73">
        <f t="shared" si="28"/>
        <v>1.196</v>
      </c>
      <c r="J62" s="73">
        <f t="shared" si="28"/>
        <v>6.0000000000000012E-2</v>
      </c>
      <c r="K62" s="73">
        <f t="shared" si="28"/>
        <v>5.800000000000001E-2</v>
      </c>
      <c r="L62" s="73">
        <f t="shared" si="28"/>
        <v>1.1560000000000004</v>
      </c>
      <c r="M62" s="73">
        <f t="shared" si="28"/>
        <v>1.1179999999999999</v>
      </c>
      <c r="N62" s="73">
        <f t="shared" si="28"/>
        <v>2.4000000000000004E-2</v>
      </c>
      <c r="O62" s="73">
        <f t="shared" si="28"/>
        <v>2.4000000000000004E-2</v>
      </c>
      <c r="Q62" s="99">
        <v>471</v>
      </c>
      <c r="R62" s="99">
        <v>465.09999999999991</v>
      </c>
      <c r="S62" s="99">
        <f t="shared" si="3"/>
        <v>18.2</v>
      </c>
      <c r="T62" s="99">
        <f t="shared" si="4"/>
        <v>18.14</v>
      </c>
      <c r="U62" s="99">
        <f t="shared" si="5"/>
        <v>1075.114</v>
      </c>
      <c r="V62" s="99">
        <f t="shared" si="6"/>
        <v>1073.4659999999999</v>
      </c>
      <c r="W62" s="99">
        <f t="shared" si="7"/>
        <v>75.245000000000005</v>
      </c>
      <c r="X62" s="99">
        <f t="shared" si="8"/>
        <v>75.200299999999999</v>
      </c>
      <c r="Y62" s="99">
        <f t="shared" si="9"/>
        <v>20.528000000000002</v>
      </c>
      <c r="Z62" s="99">
        <f t="shared" si="10"/>
        <v>20.496000000000002</v>
      </c>
      <c r="AA62" s="65">
        <f t="shared" si="11"/>
        <v>35.56</v>
      </c>
      <c r="AB62" s="65">
        <f t="shared" si="12"/>
        <v>35.558</v>
      </c>
      <c r="AC62" s="99">
        <f t="shared" si="13"/>
        <v>22.655999999999999</v>
      </c>
      <c r="AD62" s="99">
        <f t="shared" si="14"/>
        <v>22.617999999999999</v>
      </c>
      <c r="AE62" s="65">
        <f t="shared" si="15"/>
        <v>35.524000000000001</v>
      </c>
      <c r="AF62" s="65">
        <f t="shared" si="16"/>
        <v>35.524000000000001</v>
      </c>
      <c r="AH62" s="60"/>
      <c r="CD62" s="138">
        <v>2034</v>
      </c>
      <c r="CE62" s="89">
        <f t="shared" si="17"/>
        <v>18.2</v>
      </c>
      <c r="CF62" s="89">
        <f t="shared" si="18"/>
        <v>75.245000000000005</v>
      </c>
      <c r="CG62" s="138">
        <f t="shared" si="19"/>
        <v>471</v>
      </c>
      <c r="CH62" s="89">
        <f t="shared" si="20"/>
        <v>18.14</v>
      </c>
      <c r="CI62" s="89">
        <f t="shared" si="22"/>
        <v>75.200299999999999</v>
      </c>
      <c r="CJ62" s="138">
        <f t="shared" si="21"/>
        <v>465.09999999999991</v>
      </c>
    </row>
    <row r="63" spans="1:90" x14ac:dyDescent="0.25">
      <c r="A63" s="125">
        <v>2035</v>
      </c>
      <c r="B63" s="73">
        <f t="shared" si="28"/>
        <v>0.95000000000000018</v>
      </c>
      <c r="C63" s="73">
        <f t="shared" si="28"/>
        <v>0.87500000000000011</v>
      </c>
      <c r="D63" s="73">
        <f t="shared" si="28"/>
        <v>4.625</v>
      </c>
      <c r="E63" s="73">
        <f t="shared" si="28"/>
        <v>4.375</v>
      </c>
      <c r="F63" s="73">
        <f t="shared" si="28"/>
        <v>1.0500000000000003</v>
      </c>
      <c r="G63" s="73">
        <f t="shared" si="28"/>
        <v>0.9750000000000002</v>
      </c>
      <c r="H63" s="73">
        <f t="shared" si="28"/>
        <v>1.2825</v>
      </c>
      <c r="I63" s="73">
        <f t="shared" si="28"/>
        <v>1.2324999999999999</v>
      </c>
      <c r="J63" s="73">
        <f t="shared" si="28"/>
        <v>6.2500000000000014E-2</v>
      </c>
      <c r="K63" s="73">
        <f t="shared" si="28"/>
        <v>6.0000000000000012E-2</v>
      </c>
      <c r="L63" s="73">
        <f t="shared" si="28"/>
        <v>1.2075000000000005</v>
      </c>
      <c r="M63" s="73">
        <f t="shared" si="28"/>
        <v>1.1524999999999999</v>
      </c>
      <c r="N63" s="73">
        <f t="shared" si="28"/>
        <v>2.5000000000000005E-2</v>
      </c>
      <c r="O63" s="73">
        <f t="shared" si="28"/>
        <v>2.5000000000000005E-2</v>
      </c>
      <c r="Q63" s="99">
        <v>475.75</v>
      </c>
      <c r="R63" s="99">
        <v>468.74999999999989</v>
      </c>
      <c r="S63" s="99">
        <f t="shared" si="3"/>
        <v>18.25</v>
      </c>
      <c r="T63" s="99">
        <f t="shared" si="4"/>
        <v>18.175000000000001</v>
      </c>
      <c r="U63" s="99">
        <f t="shared" si="5"/>
        <v>1077.6375</v>
      </c>
      <c r="V63" s="99">
        <f t="shared" si="6"/>
        <v>1075.0625</v>
      </c>
      <c r="W63" s="99">
        <f t="shared" si="7"/>
        <v>75.282250000000005</v>
      </c>
      <c r="X63" s="99">
        <f t="shared" si="8"/>
        <v>75.226375000000004</v>
      </c>
      <c r="Y63" s="99">
        <f t="shared" si="9"/>
        <v>20.5825</v>
      </c>
      <c r="Z63" s="99">
        <f t="shared" si="10"/>
        <v>20.532499999999999</v>
      </c>
      <c r="AA63" s="65">
        <f t="shared" si="11"/>
        <v>35.5625</v>
      </c>
      <c r="AB63" s="65">
        <f t="shared" si="12"/>
        <v>35.56</v>
      </c>
      <c r="AC63" s="99">
        <f t="shared" si="13"/>
        <v>22.7075</v>
      </c>
      <c r="AD63" s="99">
        <f t="shared" si="14"/>
        <v>22.6525</v>
      </c>
      <c r="AE63" s="65">
        <f t="shared" si="15"/>
        <v>35.524999999999999</v>
      </c>
      <c r="AF63" s="65">
        <f t="shared" si="16"/>
        <v>35.524999999999999</v>
      </c>
      <c r="AH63" s="60"/>
      <c r="CD63" s="138">
        <v>2035</v>
      </c>
      <c r="CE63" s="89">
        <f t="shared" si="17"/>
        <v>18.25</v>
      </c>
      <c r="CF63" s="89">
        <f t="shared" si="18"/>
        <v>75.282250000000005</v>
      </c>
      <c r="CG63" s="138">
        <f t="shared" si="19"/>
        <v>475.75</v>
      </c>
      <c r="CH63" s="89">
        <f t="shared" si="20"/>
        <v>18.175000000000001</v>
      </c>
      <c r="CI63" s="89">
        <f t="shared" si="22"/>
        <v>75.226375000000004</v>
      </c>
      <c r="CJ63" s="138">
        <f t="shared" si="21"/>
        <v>468.74999999999989</v>
      </c>
    </row>
    <row r="64" spans="1:90" x14ac:dyDescent="0.25">
      <c r="A64" s="125">
        <v>2036</v>
      </c>
      <c r="B64" s="73">
        <f t="shared" si="28"/>
        <v>1.0000000000000002</v>
      </c>
      <c r="C64" s="73">
        <f t="shared" si="28"/>
        <v>0.91000000000000014</v>
      </c>
      <c r="D64" s="73">
        <f t="shared" si="28"/>
        <v>4.87</v>
      </c>
      <c r="E64" s="73">
        <f t="shared" si="28"/>
        <v>4.53</v>
      </c>
      <c r="F64" s="73">
        <f t="shared" si="28"/>
        <v>1.1000000000000003</v>
      </c>
      <c r="G64" s="73">
        <f t="shared" si="28"/>
        <v>1.0100000000000002</v>
      </c>
      <c r="H64" s="73">
        <f t="shared" si="28"/>
        <v>1.337</v>
      </c>
      <c r="I64" s="73">
        <f t="shared" si="28"/>
        <v>1.2689999999999999</v>
      </c>
      <c r="J64" s="73">
        <f t="shared" si="28"/>
        <v>6.5000000000000016E-2</v>
      </c>
      <c r="K64" s="73">
        <f t="shared" si="28"/>
        <v>6.2000000000000013E-2</v>
      </c>
      <c r="L64" s="73">
        <f t="shared" si="28"/>
        <v>1.2590000000000006</v>
      </c>
      <c r="M64" s="73">
        <f t="shared" si="28"/>
        <v>1.1869999999999998</v>
      </c>
      <c r="N64" s="73">
        <f t="shared" si="28"/>
        <v>2.6000000000000006E-2</v>
      </c>
      <c r="O64" s="73">
        <f t="shared" si="28"/>
        <v>2.6000000000000006E-2</v>
      </c>
      <c r="Q64" s="99">
        <v>480.5</v>
      </c>
      <c r="R64" s="99">
        <v>472.39999999999986</v>
      </c>
      <c r="S64" s="99">
        <f t="shared" si="3"/>
        <v>18.3</v>
      </c>
      <c r="T64" s="99">
        <f t="shared" si="4"/>
        <v>18.21</v>
      </c>
      <c r="U64" s="99">
        <f t="shared" si="5"/>
        <v>1080.1610000000001</v>
      </c>
      <c r="V64" s="99">
        <f t="shared" si="6"/>
        <v>1076.6590000000001</v>
      </c>
      <c r="W64" s="99">
        <f t="shared" si="7"/>
        <v>75.319500000000005</v>
      </c>
      <c r="X64" s="99">
        <f t="shared" si="8"/>
        <v>75.252449999999996</v>
      </c>
      <c r="Y64" s="99">
        <f t="shared" si="9"/>
        <v>20.637</v>
      </c>
      <c r="Z64" s="99">
        <f t="shared" si="10"/>
        <v>20.568999999999999</v>
      </c>
      <c r="AA64" s="65">
        <f t="shared" si="11"/>
        <v>35.564999999999998</v>
      </c>
      <c r="AB64" s="65">
        <f t="shared" si="12"/>
        <v>35.561999999999998</v>
      </c>
      <c r="AC64" s="99">
        <f t="shared" si="13"/>
        <v>22.759</v>
      </c>
      <c r="AD64" s="99">
        <f t="shared" si="14"/>
        <v>22.687000000000001</v>
      </c>
      <c r="AE64" s="65">
        <f t="shared" si="15"/>
        <v>35.526000000000003</v>
      </c>
      <c r="AF64" s="65">
        <f t="shared" si="16"/>
        <v>35.526000000000003</v>
      </c>
      <c r="AH64" s="60"/>
      <c r="CD64" s="138">
        <v>2036</v>
      </c>
      <c r="CE64" s="89">
        <f t="shared" si="17"/>
        <v>18.3</v>
      </c>
      <c r="CF64" s="89">
        <f t="shared" si="18"/>
        <v>75.319500000000005</v>
      </c>
      <c r="CG64" s="138">
        <f t="shared" si="19"/>
        <v>480.5</v>
      </c>
      <c r="CH64" s="89">
        <f t="shared" si="20"/>
        <v>18.21</v>
      </c>
      <c r="CI64" s="89">
        <f t="shared" si="22"/>
        <v>75.252449999999996</v>
      </c>
      <c r="CJ64" s="138">
        <f t="shared" si="21"/>
        <v>472.39999999999986</v>
      </c>
    </row>
    <row r="65" spans="1:88" x14ac:dyDescent="0.25">
      <c r="A65" s="125">
        <v>2037</v>
      </c>
      <c r="B65" s="73">
        <f t="shared" si="28"/>
        <v>1.0500000000000003</v>
      </c>
      <c r="C65" s="73">
        <f t="shared" si="28"/>
        <v>0.94500000000000017</v>
      </c>
      <c r="D65" s="73">
        <f t="shared" si="28"/>
        <v>5.1150000000000002</v>
      </c>
      <c r="E65" s="73">
        <f t="shared" si="28"/>
        <v>4.6850000000000005</v>
      </c>
      <c r="F65" s="73">
        <f t="shared" si="28"/>
        <v>1.1500000000000004</v>
      </c>
      <c r="G65" s="73">
        <f t="shared" si="28"/>
        <v>1.0450000000000002</v>
      </c>
      <c r="H65" s="73">
        <f t="shared" si="28"/>
        <v>1.3915</v>
      </c>
      <c r="I65" s="73">
        <f t="shared" si="28"/>
        <v>1.3054999999999999</v>
      </c>
      <c r="J65" s="73">
        <f t="shared" si="28"/>
        <v>6.7500000000000018E-2</v>
      </c>
      <c r="K65" s="73">
        <f t="shared" si="28"/>
        <v>6.4000000000000015E-2</v>
      </c>
      <c r="L65" s="73">
        <f t="shared" si="28"/>
        <v>1.3105000000000007</v>
      </c>
      <c r="M65" s="73">
        <f t="shared" si="28"/>
        <v>1.2214999999999998</v>
      </c>
      <c r="N65" s="73">
        <f t="shared" si="28"/>
        <v>2.7000000000000007E-2</v>
      </c>
      <c r="O65" s="73">
        <f t="shared" si="28"/>
        <v>2.7000000000000007E-2</v>
      </c>
      <c r="Q65" s="99">
        <v>485.25</v>
      </c>
      <c r="R65" s="99">
        <v>476.04999999999984</v>
      </c>
      <c r="S65" s="99">
        <f t="shared" si="3"/>
        <v>18.350000000000001</v>
      </c>
      <c r="T65" s="99">
        <f t="shared" si="4"/>
        <v>18.245000000000001</v>
      </c>
      <c r="U65" s="99">
        <f t="shared" si="5"/>
        <v>1082.6845000000001</v>
      </c>
      <c r="V65" s="99">
        <f t="shared" si="6"/>
        <v>1078.2555</v>
      </c>
      <c r="W65" s="99">
        <f t="shared" si="7"/>
        <v>75.356750000000005</v>
      </c>
      <c r="X65" s="99">
        <f t="shared" si="8"/>
        <v>75.278525000000002</v>
      </c>
      <c r="Y65" s="99">
        <f t="shared" si="9"/>
        <v>20.691500000000001</v>
      </c>
      <c r="Z65" s="99">
        <f t="shared" si="10"/>
        <v>20.605499999999999</v>
      </c>
      <c r="AA65" s="65">
        <f t="shared" si="11"/>
        <v>35.567500000000003</v>
      </c>
      <c r="AB65" s="65">
        <f t="shared" si="12"/>
        <v>35.564</v>
      </c>
      <c r="AC65" s="99">
        <f t="shared" si="13"/>
        <v>22.810500000000001</v>
      </c>
      <c r="AD65" s="99">
        <f t="shared" si="14"/>
        <v>22.721499999999999</v>
      </c>
      <c r="AE65" s="65">
        <f t="shared" si="15"/>
        <v>35.527000000000001</v>
      </c>
      <c r="AF65" s="65">
        <f t="shared" si="16"/>
        <v>35.527000000000001</v>
      </c>
      <c r="AH65" s="60"/>
      <c r="CD65" s="138">
        <v>2037</v>
      </c>
      <c r="CE65" s="89">
        <f t="shared" si="17"/>
        <v>18.350000000000001</v>
      </c>
      <c r="CF65" s="89">
        <f t="shared" si="18"/>
        <v>75.356750000000005</v>
      </c>
      <c r="CG65" s="138">
        <f t="shared" si="19"/>
        <v>485.25</v>
      </c>
      <c r="CH65" s="89">
        <f t="shared" si="20"/>
        <v>18.245000000000001</v>
      </c>
      <c r="CI65" s="89">
        <f t="shared" si="22"/>
        <v>75.278525000000002</v>
      </c>
      <c r="CJ65" s="138">
        <f t="shared" si="21"/>
        <v>476.04999999999984</v>
      </c>
    </row>
    <row r="66" spans="1:88" x14ac:dyDescent="0.25">
      <c r="A66" s="125">
        <v>2038</v>
      </c>
      <c r="B66" s="73">
        <f t="shared" si="28"/>
        <v>1.1000000000000003</v>
      </c>
      <c r="C66" s="73">
        <f t="shared" si="28"/>
        <v>0.9800000000000002</v>
      </c>
      <c r="D66" s="73">
        <f t="shared" si="28"/>
        <v>5.36</v>
      </c>
      <c r="E66" s="73">
        <f t="shared" si="28"/>
        <v>4.8400000000000007</v>
      </c>
      <c r="F66" s="73">
        <f t="shared" si="28"/>
        <v>1.2000000000000004</v>
      </c>
      <c r="G66" s="73">
        <f t="shared" si="28"/>
        <v>1.08</v>
      </c>
      <c r="H66" s="73">
        <f t="shared" si="28"/>
        <v>1.446</v>
      </c>
      <c r="I66" s="73">
        <f t="shared" si="28"/>
        <v>1.3419999999999999</v>
      </c>
      <c r="J66" s="73">
        <f t="shared" si="28"/>
        <v>7.0000000000000021E-2</v>
      </c>
      <c r="K66" s="73">
        <f t="shared" si="28"/>
        <v>6.6000000000000017E-2</v>
      </c>
      <c r="L66" s="73">
        <f t="shared" si="28"/>
        <v>1.3620000000000008</v>
      </c>
      <c r="M66" s="73">
        <f t="shared" si="28"/>
        <v>1.2559999999999998</v>
      </c>
      <c r="N66" s="73">
        <f t="shared" si="28"/>
        <v>2.8000000000000008E-2</v>
      </c>
      <c r="O66" s="73">
        <f t="shared" si="28"/>
        <v>2.8000000000000008E-2</v>
      </c>
      <c r="Q66" s="99">
        <v>490</v>
      </c>
      <c r="R66" s="99">
        <v>479.69999999999982</v>
      </c>
      <c r="S66" s="99">
        <f t="shared" si="3"/>
        <v>18.400000000000002</v>
      </c>
      <c r="T66" s="99">
        <f t="shared" si="4"/>
        <v>18.28</v>
      </c>
      <c r="U66" s="99">
        <f t="shared" si="5"/>
        <v>1085.2080000000001</v>
      </c>
      <c r="V66" s="99">
        <f t="shared" si="6"/>
        <v>1079.8520000000001</v>
      </c>
      <c r="W66" s="99">
        <f t="shared" si="7"/>
        <v>75.394000000000005</v>
      </c>
      <c r="X66" s="99">
        <f t="shared" si="8"/>
        <v>75.304599999999994</v>
      </c>
      <c r="Y66" s="99">
        <f t="shared" si="9"/>
        <v>20.746000000000002</v>
      </c>
      <c r="Z66" s="99">
        <f t="shared" si="10"/>
        <v>20.641999999999999</v>
      </c>
      <c r="AA66" s="65">
        <f t="shared" si="11"/>
        <v>35.57</v>
      </c>
      <c r="AB66" s="65">
        <f t="shared" si="12"/>
        <v>35.566000000000003</v>
      </c>
      <c r="AC66" s="99">
        <f t="shared" si="13"/>
        <v>22.862000000000002</v>
      </c>
      <c r="AD66" s="99">
        <f t="shared" si="14"/>
        <v>22.756</v>
      </c>
      <c r="AE66" s="65">
        <f t="shared" si="15"/>
        <v>35.527999999999999</v>
      </c>
      <c r="AF66" s="65">
        <f t="shared" si="16"/>
        <v>35.527999999999999</v>
      </c>
      <c r="AH66" s="60"/>
      <c r="CD66" s="138">
        <v>2038</v>
      </c>
      <c r="CE66" s="89">
        <f t="shared" si="17"/>
        <v>18.400000000000002</v>
      </c>
      <c r="CF66" s="89">
        <f t="shared" si="18"/>
        <v>75.394000000000005</v>
      </c>
      <c r="CG66" s="138">
        <f t="shared" si="19"/>
        <v>490</v>
      </c>
      <c r="CH66" s="89">
        <f t="shared" si="20"/>
        <v>18.28</v>
      </c>
      <c r="CI66" s="89">
        <f t="shared" si="22"/>
        <v>75.304599999999994</v>
      </c>
      <c r="CJ66" s="138">
        <f t="shared" si="21"/>
        <v>479.69999999999982</v>
      </c>
    </row>
    <row r="67" spans="1:88" x14ac:dyDescent="0.25">
      <c r="A67" s="125">
        <v>2039</v>
      </c>
      <c r="B67" s="73">
        <f t="shared" si="28"/>
        <v>1.1500000000000004</v>
      </c>
      <c r="C67" s="73">
        <f t="shared" si="28"/>
        <v>1.0150000000000001</v>
      </c>
      <c r="D67" s="73">
        <f t="shared" si="28"/>
        <v>5.6050000000000004</v>
      </c>
      <c r="E67" s="73">
        <f t="shared" si="28"/>
        <v>4.995000000000001</v>
      </c>
      <c r="F67" s="73">
        <f t="shared" si="28"/>
        <v>1.2500000000000004</v>
      </c>
      <c r="G67" s="73">
        <f t="shared" si="28"/>
        <v>1.115</v>
      </c>
      <c r="H67" s="73">
        <f t="shared" si="28"/>
        <v>1.5004999999999999</v>
      </c>
      <c r="I67" s="73">
        <f t="shared" si="28"/>
        <v>1.3784999999999998</v>
      </c>
      <c r="J67" s="73">
        <f t="shared" si="28"/>
        <v>7.2500000000000023E-2</v>
      </c>
      <c r="K67" s="73">
        <f t="shared" si="28"/>
        <v>6.8000000000000019E-2</v>
      </c>
      <c r="L67" s="73">
        <f t="shared" si="28"/>
        <v>1.4135000000000009</v>
      </c>
      <c r="M67" s="73">
        <f t="shared" si="28"/>
        <v>1.2904999999999998</v>
      </c>
      <c r="N67" s="73">
        <f t="shared" si="28"/>
        <v>2.9000000000000008E-2</v>
      </c>
      <c r="O67" s="73">
        <f t="shared" si="28"/>
        <v>2.9000000000000008E-2</v>
      </c>
      <c r="Q67" s="99">
        <v>494.75</v>
      </c>
      <c r="R67" s="99">
        <v>483.3499999999998</v>
      </c>
      <c r="S67" s="99">
        <f t="shared" si="3"/>
        <v>18.450000000000003</v>
      </c>
      <c r="T67" s="99">
        <f t="shared" si="4"/>
        <v>18.315000000000001</v>
      </c>
      <c r="U67" s="99">
        <f t="shared" si="5"/>
        <v>1087.7315000000001</v>
      </c>
      <c r="V67" s="99">
        <f t="shared" si="6"/>
        <v>1081.4485</v>
      </c>
      <c r="W67" s="99">
        <f t="shared" si="7"/>
        <v>75.431250000000006</v>
      </c>
      <c r="X67" s="99">
        <f t="shared" si="8"/>
        <v>75.330674999999999</v>
      </c>
      <c r="Y67" s="99">
        <f t="shared" si="9"/>
        <v>20.8005</v>
      </c>
      <c r="Z67" s="99">
        <f t="shared" si="10"/>
        <v>20.6785</v>
      </c>
      <c r="AA67" s="65">
        <f t="shared" si="11"/>
        <v>35.572499999999998</v>
      </c>
      <c r="AB67" s="65">
        <f t="shared" si="12"/>
        <v>35.567999999999998</v>
      </c>
      <c r="AC67" s="99">
        <f t="shared" si="13"/>
        <v>22.913499999999999</v>
      </c>
      <c r="AD67" s="99">
        <f t="shared" si="14"/>
        <v>22.790500000000002</v>
      </c>
      <c r="AE67" s="65">
        <f t="shared" si="15"/>
        <v>35.529000000000003</v>
      </c>
      <c r="AF67" s="65">
        <f t="shared" si="16"/>
        <v>35.529000000000003</v>
      </c>
      <c r="AH67" s="60"/>
      <c r="CD67" s="138">
        <v>2039</v>
      </c>
      <c r="CE67" s="89">
        <f t="shared" si="17"/>
        <v>18.450000000000003</v>
      </c>
      <c r="CF67" s="89">
        <f t="shared" si="18"/>
        <v>75.431250000000006</v>
      </c>
      <c r="CG67" s="138">
        <f t="shared" si="19"/>
        <v>494.75</v>
      </c>
      <c r="CH67" s="89">
        <f t="shared" si="20"/>
        <v>18.315000000000001</v>
      </c>
      <c r="CI67" s="89">
        <f t="shared" si="22"/>
        <v>75.330674999999999</v>
      </c>
      <c r="CJ67" s="138">
        <f t="shared" si="21"/>
        <v>483.3499999999998</v>
      </c>
    </row>
    <row r="68" spans="1:88" x14ac:dyDescent="0.25">
      <c r="A68" s="125">
        <v>2040</v>
      </c>
      <c r="B68" s="73">
        <f t="shared" si="28"/>
        <v>1.2000000000000004</v>
      </c>
      <c r="C68" s="73">
        <f t="shared" si="28"/>
        <v>1.05</v>
      </c>
      <c r="D68" s="73">
        <f t="shared" si="28"/>
        <v>5.8500000000000005</v>
      </c>
      <c r="E68" s="73">
        <f t="shared" si="28"/>
        <v>5.1500000000000012</v>
      </c>
      <c r="F68" s="73">
        <f t="shared" si="28"/>
        <v>1.3000000000000005</v>
      </c>
      <c r="G68" s="73">
        <f t="shared" si="28"/>
        <v>1.1499999999999999</v>
      </c>
      <c r="H68" s="73">
        <f t="shared" si="28"/>
        <v>1.5549999999999999</v>
      </c>
      <c r="I68" s="73">
        <f t="shared" si="28"/>
        <v>1.4149999999999998</v>
      </c>
      <c r="J68" s="73">
        <f t="shared" si="28"/>
        <v>7.5000000000000025E-2</v>
      </c>
      <c r="K68" s="73">
        <f t="shared" si="28"/>
        <v>7.0000000000000021E-2</v>
      </c>
      <c r="L68" s="73">
        <f t="shared" si="28"/>
        <v>1.465000000000001</v>
      </c>
      <c r="M68" s="73">
        <f t="shared" si="28"/>
        <v>1.3249999999999997</v>
      </c>
      <c r="N68" s="73">
        <f t="shared" si="28"/>
        <v>3.0000000000000009E-2</v>
      </c>
      <c r="O68" s="73">
        <f t="shared" si="28"/>
        <v>3.0000000000000009E-2</v>
      </c>
      <c r="Q68" s="99">
        <v>499.5</v>
      </c>
      <c r="R68" s="99">
        <v>487</v>
      </c>
      <c r="S68" s="99">
        <f t="shared" si="3"/>
        <v>18.5</v>
      </c>
      <c r="T68" s="99">
        <f t="shared" si="4"/>
        <v>18.350000000000001</v>
      </c>
      <c r="U68" s="99">
        <f t="shared" si="5"/>
        <v>1090.2550000000001</v>
      </c>
      <c r="V68" s="99">
        <f t="shared" si="6"/>
        <v>1083.0450000000001</v>
      </c>
      <c r="W68" s="99">
        <f t="shared" si="7"/>
        <v>75.468500000000006</v>
      </c>
      <c r="X68" s="99">
        <f t="shared" si="8"/>
        <v>75.356750000000005</v>
      </c>
      <c r="Y68" s="99">
        <f t="shared" si="9"/>
        <v>20.855</v>
      </c>
      <c r="Z68" s="99">
        <f t="shared" si="10"/>
        <v>20.715</v>
      </c>
      <c r="AA68" s="65">
        <f t="shared" si="11"/>
        <v>35.575000000000003</v>
      </c>
      <c r="AB68" s="65">
        <f t="shared" si="12"/>
        <v>35.57</v>
      </c>
      <c r="AC68" s="99">
        <f t="shared" si="13"/>
        <v>22.965</v>
      </c>
      <c r="AD68" s="99">
        <f t="shared" si="14"/>
        <v>22.824999999999999</v>
      </c>
      <c r="AE68" s="65">
        <f t="shared" si="15"/>
        <v>35.53</v>
      </c>
      <c r="AF68" s="65">
        <f t="shared" si="16"/>
        <v>35.53</v>
      </c>
      <c r="AH68" s="60"/>
      <c r="CD68" s="138">
        <v>2040</v>
      </c>
      <c r="CE68" s="89">
        <f t="shared" si="17"/>
        <v>18.5</v>
      </c>
      <c r="CF68" s="89">
        <f t="shared" si="18"/>
        <v>75.468500000000006</v>
      </c>
      <c r="CG68" s="138">
        <f t="shared" si="19"/>
        <v>499.5</v>
      </c>
      <c r="CH68" s="89">
        <f t="shared" si="20"/>
        <v>18.350000000000001</v>
      </c>
      <c r="CI68" s="89">
        <f t="shared" si="22"/>
        <v>75.356750000000005</v>
      </c>
      <c r="CJ68" s="138">
        <f t="shared" si="21"/>
        <v>487</v>
      </c>
    </row>
    <row r="69" spans="1:88" x14ac:dyDescent="0.25">
      <c r="A69" s="125">
        <v>2041</v>
      </c>
      <c r="B69" s="73">
        <f t="shared" si="28"/>
        <v>1.2500000000000004</v>
      </c>
      <c r="C69" s="73">
        <f t="shared" si="28"/>
        <v>1.085</v>
      </c>
      <c r="D69" s="73">
        <f t="shared" si="28"/>
        <v>6.0950000000000006</v>
      </c>
      <c r="E69" s="73">
        <f t="shared" si="28"/>
        <v>5.3050000000000015</v>
      </c>
      <c r="F69" s="73">
        <f t="shared" si="28"/>
        <v>1.3500000000000005</v>
      </c>
      <c r="G69" s="73">
        <f t="shared" si="28"/>
        <v>1.1849999999999998</v>
      </c>
      <c r="H69" s="73">
        <f t="shared" si="28"/>
        <v>1.6094999999999999</v>
      </c>
      <c r="I69" s="73">
        <f t="shared" si="28"/>
        <v>1.4514999999999998</v>
      </c>
      <c r="J69" s="73">
        <f t="shared" si="28"/>
        <v>7.7500000000000027E-2</v>
      </c>
      <c r="K69" s="73">
        <f t="shared" si="28"/>
        <v>7.2000000000000022E-2</v>
      </c>
      <c r="L69" s="73">
        <f t="shared" si="28"/>
        <v>1.5165000000000011</v>
      </c>
      <c r="M69" s="73">
        <f t="shared" si="28"/>
        <v>1.3594999999999997</v>
      </c>
      <c r="N69" s="73">
        <f t="shared" si="28"/>
        <v>3.100000000000001E-2</v>
      </c>
      <c r="O69" s="73">
        <f t="shared" si="28"/>
        <v>3.100000000000001E-2</v>
      </c>
      <c r="Q69" s="99">
        <v>505.65</v>
      </c>
      <c r="R69" s="99">
        <v>491</v>
      </c>
      <c r="S69" s="99">
        <f t="shared" si="3"/>
        <v>18.55</v>
      </c>
      <c r="T69" s="99">
        <f t="shared" si="4"/>
        <v>18.385000000000002</v>
      </c>
      <c r="U69" s="99">
        <f t="shared" si="5"/>
        <v>1092.7784999999999</v>
      </c>
      <c r="V69" s="99">
        <f t="shared" si="6"/>
        <v>1084.6415</v>
      </c>
      <c r="W69" s="99">
        <f t="shared" si="7"/>
        <v>75.505750000000006</v>
      </c>
      <c r="X69" s="99">
        <f t="shared" si="8"/>
        <v>75.382824999999997</v>
      </c>
      <c r="Y69" s="99">
        <f t="shared" si="9"/>
        <v>20.909500000000001</v>
      </c>
      <c r="Z69" s="99">
        <f t="shared" si="10"/>
        <v>20.7515</v>
      </c>
      <c r="AA69" s="65">
        <f t="shared" si="11"/>
        <v>35.577500000000001</v>
      </c>
      <c r="AB69" s="65">
        <f t="shared" si="12"/>
        <v>35.572000000000003</v>
      </c>
      <c r="AC69" s="99">
        <f t="shared" si="13"/>
        <v>23.016500000000001</v>
      </c>
      <c r="AD69" s="99">
        <f t="shared" si="14"/>
        <v>22.859500000000001</v>
      </c>
      <c r="AE69" s="65">
        <f t="shared" si="15"/>
        <v>35.530999999999999</v>
      </c>
      <c r="AF69" s="65">
        <f t="shared" si="16"/>
        <v>35.530999999999999</v>
      </c>
      <c r="AH69" s="60"/>
      <c r="CD69" s="138">
        <v>2041</v>
      </c>
      <c r="CE69" s="89">
        <f t="shared" si="17"/>
        <v>18.55</v>
      </c>
      <c r="CF69" s="89">
        <f t="shared" si="18"/>
        <v>75.505750000000006</v>
      </c>
      <c r="CG69" s="138">
        <f t="shared" si="19"/>
        <v>505.65</v>
      </c>
      <c r="CH69" s="89">
        <f t="shared" si="20"/>
        <v>18.385000000000002</v>
      </c>
      <c r="CI69" s="89">
        <f t="shared" si="22"/>
        <v>75.382824999999997</v>
      </c>
      <c r="CJ69" s="138">
        <f t="shared" si="21"/>
        <v>491</v>
      </c>
    </row>
    <row r="70" spans="1:88" x14ac:dyDescent="0.25">
      <c r="A70" s="125">
        <v>2042</v>
      </c>
      <c r="B70" s="73">
        <f t="shared" si="28"/>
        <v>1.3000000000000005</v>
      </c>
      <c r="C70" s="73">
        <f t="shared" si="28"/>
        <v>1.1199999999999999</v>
      </c>
      <c r="D70" s="73">
        <f t="shared" si="28"/>
        <v>6.3400000000000007</v>
      </c>
      <c r="E70" s="73">
        <f t="shared" si="28"/>
        <v>5.4600000000000017</v>
      </c>
      <c r="F70" s="73">
        <f t="shared" si="28"/>
        <v>1.4000000000000006</v>
      </c>
      <c r="G70" s="73">
        <f t="shared" si="28"/>
        <v>1.2199999999999998</v>
      </c>
      <c r="H70" s="73">
        <f t="shared" si="28"/>
        <v>1.6639999999999999</v>
      </c>
      <c r="I70" s="73">
        <f t="shared" si="28"/>
        <v>1.4879999999999998</v>
      </c>
      <c r="J70" s="73">
        <f t="shared" si="28"/>
        <v>8.0000000000000029E-2</v>
      </c>
      <c r="K70" s="73">
        <f t="shared" si="28"/>
        <v>7.4000000000000024E-2</v>
      </c>
      <c r="L70" s="73">
        <f t="shared" si="28"/>
        <v>1.5680000000000012</v>
      </c>
      <c r="M70" s="73">
        <f t="shared" si="28"/>
        <v>1.3939999999999997</v>
      </c>
      <c r="N70" s="73">
        <f t="shared" si="28"/>
        <v>3.2000000000000008E-2</v>
      </c>
      <c r="O70" s="73">
        <f t="shared" si="28"/>
        <v>3.2000000000000008E-2</v>
      </c>
      <c r="Q70" s="99">
        <v>511.79999999999995</v>
      </c>
      <c r="R70" s="99">
        <v>495</v>
      </c>
      <c r="S70" s="99">
        <f t="shared" si="3"/>
        <v>18.600000000000001</v>
      </c>
      <c r="T70" s="99">
        <f t="shared" si="4"/>
        <v>18.420000000000002</v>
      </c>
      <c r="U70" s="99">
        <f t="shared" si="5"/>
        <v>1095.3019999999999</v>
      </c>
      <c r="V70" s="99">
        <f t="shared" si="6"/>
        <v>1086.2380000000001</v>
      </c>
      <c r="W70" s="99">
        <f t="shared" si="7"/>
        <v>75.543000000000006</v>
      </c>
      <c r="X70" s="99">
        <f t="shared" si="8"/>
        <v>75.408900000000003</v>
      </c>
      <c r="Y70" s="99">
        <f t="shared" si="9"/>
        <v>20.964000000000002</v>
      </c>
      <c r="Z70" s="99">
        <f t="shared" si="10"/>
        <v>20.788</v>
      </c>
      <c r="AA70" s="65">
        <f t="shared" si="11"/>
        <v>35.58</v>
      </c>
      <c r="AB70" s="65">
        <f t="shared" si="12"/>
        <v>35.573999999999998</v>
      </c>
      <c r="AC70" s="99">
        <f t="shared" si="13"/>
        <v>23.068000000000001</v>
      </c>
      <c r="AD70" s="99">
        <f t="shared" si="14"/>
        <v>22.893999999999998</v>
      </c>
      <c r="AE70" s="65">
        <f t="shared" si="15"/>
        <v>35.531999999999996</v>
      </c>
      <c r="AF70" s="65">
        <f t="shared" si="16"/>
        <v>35.531999999999996</v>
      </c>
      <c r="AH70" s="60"/>
      <c r="CD70" s="138">
        <v>2042</v>
      </c>
      <c r="CE70" s="89">
        <f t="shared" si="17"/>
        <v>18.600000000000001</v>
      </c>
      <c r="CF70" s="89">
        <f t="shared" si="18"/>
        <v>75.543000000000006</v>
      </c>
      <c r="CG70" s="138">
        <f t="shared" si="19"/>
        <v>511.79999999999995</v>
      </c>
      <c r="CH70" s="89">
        <f t="shared" si="20"/>
        <v>18.420000000000002</v>
      </c>
      <c r="CI70" s="89">
        <f t="shared" si="22"/>
        <v>75.408900000000003</v>
      </c>
      <c r="CJ70" s="138">
        <f t="shared" si="21"/>
        <v>495</v>
      </c>
    </row>
    <row r="71" spans="1:88" x14ac:dyDescent="0.25">
      <c r="A71" s="125">
        <v>2043</v>
      </c>
      <c r="B71" s="73">
        <f t="shared" si="28"/>
        <v>1.3500000000000005</v>
      </c>
      <c r="C71" s="73">
        <f t="shared" si="28"/>
        <v>1.1549999999999998</v>
      </c>
      <c r="D71" s="73">
        <f t="shared" si="28"/>
        <v>6.5850000000000009</v>
      </c>
      <c r="E71" s="73">
        <f t="shared" si="28"/>
        <v>5.615000000000002</v>
      </c>
      <c r="F71" s="73">
        <f t="shared" si="28"/>
        <v>1.4500000000000006</v>
      </c>
      <c r="G71" s="73">
        <f t="shared" si="28"/>
        <v>1.2549999999999997</v>
      </c>
      <c r="H71" s="73">
        <f t="shared" si="28"/>
        <v>1.7184999999999999</v>
      </c>
      <c r="I71" s="73">
        <f t="shared" si="28"/>
        <v>1.5244999999999997</v>
      </c>
      <c r="J71" s="73">
        <f t="shared" si="28"/>
        <v>8.2500000000000032E-2</v>
      </c>
      <c r="K71" s="73">
        <f t="shared" si="28"/>
        <v>7.6000000000000026E-2</v>
      </c>
      <c r="L71" s="73">
        <f t="shared" si="28"/>
        <v>1.6195000000000013</v>
      </c>
      <c r="M71" s="73">
        <f t="shared" si="28"/>
        <v>1.4284999999999997</v>
      </c>
      <c r="N71" s="73">
        <f t="shared" si="28"/>
        <v>3.3000000000000008E-2</v>
      </c>
      <c r="O71" s="73">
        <f t="shared" si="28"/>
        <v>3.3000000000000008E-2</v>
      </c>
      <c r="Q71" s="99">
        <v>517.94999999999993</v>
      </c>
      <c r="R71" s="99">
        <v>499</v>
      </c>
      <c r="S71" s="99">
        <f t="shared" si="3"/>
        <v>18.650000000000002</v>
      </c>
      <c r="T71" s="99">
        <f t="shared" si="4"/>
        <v>18.455000000000002</v>
      </c>
      <c r="U71" s="99">
        <f t="shared" si="5"/>
        <v>1097.8254999999999</v>
      </c>
      <c r="V71" s="99">
        <f t="shared" si="6"/>
        <v>1087.8344999999999</v>
      </c>
      <c r="W71" s="99">
        <f t="shared" si="7"/>
        <v>75.580250000000007</v>
      </c>
      <c r="X71" s="99">
        <f t="shared" si="8"/>
        <v>75.434974999999994</v>
      </c>
      <c r="Y71" s="99">
        <f t="shared" si="9"/>
        <v>21.0185</v>
      </c>
      <c r="Z71" s="99">
        <f t="shared" si="10"/>
        <v>20.8245</v>
      </c>
      <c r="AA71" s="65">
        <f t="shared" si="11"/>
        <v>35.582500000000003</v>
      </c>
      <c r="AB71" s="65">
        <f t="shared" si="12"/>
        <v>35.576000000000001</v>
      </c>
      <c r="AC71" s="99">
        <f t="shared" si="13"/>
        <v>23.119500000000002</v>
      </c>
      <c r="AD71" s="99">
        <f t="shared" si="14"/>
        <v>22.9285</v>
      </c>
      <c r="AE71" s="65">
        <f t="shared" si="15"/>
        <v>35.533000000000001</v>
      </c>
      <c r="AF71" s="65">
        <f t="shared" si="16"/>
        <v>35.533000000000001</v>
      </c>
      <c r="AH71" s="60"/>
      <c r="CD71" s="138">
        <v>2043</v>
      </c>
      <c r="CE71" s="89">
        <f t="shared" si="17"/>
        <v>18.650000000000002</v>
      </c>
      <c r="CF71" s="89">
        <f t="shared" si="18"/>
        <v>75.580250000000007</v>
      </c>
      <c r="CG71" s="138">
        <f t="shared" si="19"/>
        <v>517.94999999999993</v>
      </c>
      <c r="CH71" s="89">
        <f t="shared" si="20"/>
        <v>18.455000000000002</v>
      </c>
      <c r="CI71" s="89">
        <f t="shared" si="22"/>
        <v>75.434974999999994</v>
      </c>
      <c r="CJ71" s="138">
        <f t="shared" si="21"/>
        <v>499</v>
      </c>
    </row>
    <row r="72" spans="1:88" x14ac:dyDescent="0.25">
      <c r="A72" s="125">
        <v>2044</v>
      </c>
      <c r="B72" s="73">
        <f t="shared" si="28"/>
        <v>1.4000000000000006</v>
      </c>
      <c r="C72" s="73">
        <f t="shared" si="28"/>
        <v>1.1899999999999997</v>
      </c>
      <c r="D72" s="73">
        <f t="shared" si="28"/>
        <v>6.830000000000001</v>
      </c>
      <c r="E72" s="73">
        <f t="shared" si="28"/>
        <v>5.7700000000000022</v>
      </c>
      <c r="F72" s="73">
        <f t="shared" si="28"/>
        <v>1.5000000000000007</v>
      </c>
      <c r="G72" s="73">
        <f t="shared" si="28"/>
        <v>1.2899999999999996</v>
      </c>
      <c r="H72" s="73">
        <f t="shared" si="28"/>
        <v>1.7729999999999999</v>
      </c>
      <c r="I72" s="73">
        <f t="shared" si="28"/>
        <v>1.5609999999999997</v>
      </c>
      <c r="J72" s="73">
        <f t="shared" si="28"/>
        <v>8.5000000000000034E-2</v>
      </c>
      <c r="K72" s="73">
        <f t="shared" si="28"/>
        <v>7.8000000000000028E-2</v>
      </c>
      <c r="L72" s="73">
        <f t="shared" si="28"/>
        <v>1.6710000000000014</v>
      </c>
      <c r="M72" s="73">
        <f t="shared" si="28"/>
        <v>1.4629999999999996</v>
      </c>
      <c r="N72" s="73">
        <f t="shared" si="28"/>
        <v>3.4000000000000009E-2</v>
      </c>
      <c r="O72" s="73">
        <f t="shared" si="28"/>
        <v>3.4000000000000009E-2</v>
      </c>
      <c r="Q72" s="99">
        <v>524.09999999999991</v>
      </c>
      <c r="R72" s="99">
        <v>503</v>
      </c>
      <c r="S72" s="99">
        <f t="shared" si="3"/>
        <v>18.700000000000003</v>
      </c>
      <c r="T72" s="99">
        <f t="shared" si="4"/>
        <v>18.490000000000002</v>
      </c>
      <c r="U72" s="99">
        <f t="shared" si="5"/>
        <v>1100.3489999999999</v>
      </c>
      <c r="V72" s="99">
        <f t="shared" si="6"/>
        <v>1089.431</v>
      </c>
      <c r="W72" s="99">
        <f t="shared" si="7"/>
        <v>75.617500000000007</v>
      </c>
      <c r="X72" s="99">
        <f t="shared" si="8"/>
        <v>75.46105</v>
      </c>
      <c r="Y72" s="99">
        <f t="shared" si="9"/>
        <v>21.073</v>
      </c>
      <c r="Z72" s="99">
        <f t="shared" si="10"/>
        <v>20.861000000000001</v>
      </c>
      <c r="AA72" s="65">
        <f t="shared" si="11"/>
        <v>35.585000000000001</v>
      </c>
      <c r="AB72" s="65">
        <f t="shared" si="12"/>
        <v>35.578000000000003</v>
      </c>
      <c r="AC72" s="99">
        <f t="shared" si="13"/>
        <v>23.171000000000003</v>
      </c>
      <c r="AD72" s="99">
        <f t="shared" si="14"/>
        <v>22.963000000000001</v>
      </c>
      <c r="AE72" s="65">
        <f t="shared" si="15"/>
        <v>35.533999999999999</v>
      </c>
      <c r="AF72" s="65">
        <f t="shared" si="16"/>
        <v>35.533999999999999</v>
      </c>
      <c r="AH72" s="60"/>
      <c r="CD72" s="138">
        <v>2044</v>
      </c>
      <c r="CE72" s="89">
        <f t="shared" si="17"/>
        <v>18.700000000000003</v>
      </c>
      <c r="CF72" s="89">
        <f t="shared" si="18"/>
        <v>75.617500000000007</v>
      </c>
      <c r="CG72" s="138">
        <f t="shared" si="19"/>
        <v>524.09999999999991</v>
      </c>
      <c r="CH72" s="89">
        <f t="shared" si="20"/>
        <v>18.490000000000002</v>
      </c>
      <c r="CI72" s="89">
        <f t="shared" si="22"/>
        <v>75.46105</v>
      </c>
      <c r="CJ72" s="138">
        <f t="shared" si="21"/>
        <v>503</v>
      </c>
    </row>
    <row r="73" spans="1:88" x14ac:dyDescent="0.25">
      <c r="A73" s="125">
        <v>2045</v>
      </c>
      <c r="B73" s="73">
        <f t="shared" si="28"/>
        <v>1.4500000000000006</v>
      </c>
      <c r="C73" s="73">
        <f t="shared" si="28"/>
        <v>1.2249999999999996</v>
      </c>
      <c r="D73" s="73">
        <f t="shared" si="28"/>
        <v>7.0750000000000011</v>
      </c>
      <c r="E73" s="73">
        <f t="shared" si="28"/>
        <v>5.9250000000000025</v>
      </c>
      <c r="F73" s="73">
        <f t="shared" si="28"/>
        <v>1.5500000000000007</v>
      </c>
      <c r="G73" s="73">
        <f t="shared" si="28"/>
        <v>1.3249999999999995</v>
      </c>
      <c r="H73" s="73">
        <f t="shared" si="28"/>
        <v>1.8274999999999999</v>
      </c>
      <c r="I73" s="73">
        <f t="shared" si="28"/>
        <v>1.5974999999999997</v>
      </c>
      <c r="J73" s="73">
        <f t="shared" si="28"/>
        <v>8.7500000000000036E-2</v>
      </c>
      <c r="K73" s="73">
        <f t="shared" si="28"/>
        <v>8.0000000000000029E-2</v>
      </c>
      <c r="L73" s="73">
        <f t="shared" si="28"/>
        <v>1.7225000000000015</v>
      </c>
      <c r="M73" s="73">
        <f t="shared" si="28"/>
        <v>1.4974999999999996</v>
      </c>
      <c r="N73" s="73">
        <f t="shared" si="28"/>
        <v>3.500000000000001E-2</v>
      </c>
      <c r="O73" s="73">
        <f t="shared" si="28"/>
        <v>3.500000000000001E-2</v>
      </c>
      <c r="Q73" s="99">
        <v>530.24999999999989</v>
      </c>
      <c r="R73" s="99">
        <v>507</v>
      </c>
      <c r="S73" s="99">
        <f t="shared" si="3"/>
        <v>18.75</v>
      </c>
      <c r="T73" s="99">
        <f t="shared" si="4"/>
        <v>18.524999999999999</v>
      </c>
      <c r="U73" s="99">
        <f t="shared" si="5"/>
        <v>1102.8724999999999</v>
      </c>
      <c r="V73" s="99">
        <f t="shared" si="6"/>
        <v>1091.0274999999999</v>
      </c>
      <c r="W73" s="99">
        <f t="shared" si="7"/>
        <v>75.654750000000007</v>
      </c>
      <c r="X73" s="99">
        <f t="shared" si="8"/>
        <v>75.487125000000006</v>
      </c>
      <c r="Y73" s="99">
        <f t="shared" si="9"/>
        <v>21.127500000000001</v>
      </c>
      <c r="Z73" s="99">
        <f t="shared" si="10"/>
        <v>20.897500000000001</v>
      </c>
      <c r="AA73" s="65">
        <f t="shared" si="11"/>
        <v>35.587499999999999</v>
      </c>
      <c r="AB73" s="65">
        <f t="shared" si="12"/>
        <v>35.58</v>
      </c>
      <c r="AC73" s="99">
        <f t="shared" si="13"/>
        <v>23.2225</v>
      </c>
      <c r="AD73" s="99">
        <f t="shared" si="14"/>
        <v>22.997499999999999</v>
      </c>
      <c r="AE73" s="65">
        <f t="shared" si="15"/>
        <v>35.534999999999997</v>
      </c>
      <c r="AF73" s="65">
        <f t="shared" si="16"/>
        <v>35.534999999999997</v>
      </c>
      <c r="AH73" s="60"/>
      <c r="CD73" s="138">
        <v>2045</v>
      </c>
      <c r="CE73" s="89">
        <f t="shared" si="17"/>
        <v>18.75</v>
      </c>
      <c r="CF73" s="89">
        <f t="shared" si="18"/>
        <v>75.654750000000007</v>
      </c>
      <c r="CG73" s="138">
        <f t="shared" si="19"/>
        <v>530.24999999999989</v>
      </c>
      <c r="CH73" s="89">
        <f t="shared" si="20"/>
        <v>18.524999999999999</v>
      </c>
      <c r="CI73" s="89">
        <f t="shared" si="22"/>
        <v>75.487125000000006</v>
      </c>
      <c r="CJ73" s="138">
        <f t="shared" si="21"/>
        <v>507</v>
      </c>
    </row>
    <row r="74" spans="1:88" x14ac:dyDescent="0.25">
      <c r="A74" s="125">
        <v>2046</v>
      </c>
      <c r="B74" s="73">
        <f t="shared" si="28"/>
        <v>1.5000000000000007</v>
      </c>
      <c r="C74" s="73">
        <f t="shared" si="28"/>
        <v>1.2599999999999996</v>
      </c>
      <c r="D74" s="73">
        <f t="shared" si="28"/>
        <v>7.3200000000000012</v>
      </c>
      <c r="E74" s="73">
        <f t="shared" si="28"/>
        <v>6.0800000000000027</v>
      </c>
      <c r="F74" s="73">
        <f t="shared" si="28"/>
        <v>1.6000000000000008</v>
      </c>
      <c r="G74" s="73">
        <f t="shared" si="28"/>
        <v>1.3599999999999994</v>
      </c>
      <c r="H74" s="73">
        <f t="shared" si="28"/>
        <v>1.8819999999999999</v>
      </c>
      <c r="I74" s="73">
        <f t="shared" si="28"/>
        <v>1.6339999999999997</v>
      </c>
      <c r="J74" s="73">
        <f t="shared" si="28"/>
        <v>9.0000000000000038E-2</v>
      </c>
      <c r="K74" s="73">
        <f t="shared" si="28"/>
        <v>8.2000000000000031E-2</v>
      </c>
      <c r="L74" s="73">
        <f t="shared" si="28"/>
        <v>1.7740000000000016</v>
      </c>
      <c r="M74" s="73">
        <f t="shared" si="28"/>
        <v>1.5319999999999996</v>
      </c>
      <c r="N74" s="73">
        <f t="shared" si="28"/>
        <v>3.6000000000000011E-2</v>
      </c>
      <c r="O74" s="73">
        <f t="shared" si="28"/>
        <v>3.6000000000000011E-2</v>
      </c>
      <c r="Q74" s="99">
        <v>536.39999999999986</v>
      </c>
      <c r="R74" s="99">
        <v>511</v>
      </c>
      <c r="S74" s="99">
        <f t="shared" si="3"/>
        <v>18.8</v>
      </c>
      <c r="T74" s="99">
        <f t="shared" si="4"/>
        <v>18.559999999999999</v>
      </c>
      <c r="U74" s="99">
        <f t="shared" si="5"/>
        <v>1105.396</v>
      </c>
      <c r="V74" s="99">
        <f t="shared" si="6"/>
        <v>1092.624</v>
      </c>
      <c r="W74" s="99">
        <f t="shared" si="7"/>
        <v>75.692000000000007</v>
      </c>
      <c r="X74" s="99">
        <f t="shared" si="8"/>
        <v>75.513199999999998</v>
      </c>
      <c r="Y74" s="99">
        <f t="shared" si="9"/>
        <v>21.182000000000002</v>
      </c>
      <c r="Z74" s="99">
        <f t="shared" si="10"/>
        <v>20.934000000000001</v>
      </c>
      <c r="AA74" s="65">
        <f t="shared" si="11"/>
        <v>35.590000000000003</v>
      </c>
      <c r="AB74" s="65">
        <f t="shared" si="12"/>
        <v>35.582000000000001</v>
      </c>
      <c r="AC74" s="99">
        <f t="shared" si="13"/>
        <v>23.274000000000001</v>
      </c>
      <c r="AD74" s="99">
        <f t="shared" si="14"/>
        <v>23.032</v>
      </c>
      <c r="AE74" s="65">
        <f t="shared" si="15"/>
        <v>35.536000000000001</v>
      </c>
      <c r="AF74" s="65">
        <f t="shared" si="16"/>
        <v>35.536000000000001</v>
      </c>
      <c r="AH74" s="60"/>
      <c r="CD74" s="138">
        <v>2046</v>
      </c>
      <c r="CE74" s="89">
        <f t="shared" si="17"/>
        <v>18.8</v>
      </c>
      <c r="CF74" s="89">
        <f t="shared" si="18"/>
        <v>75.692000000000007</v>
      </c>
      <c r="CG74" s="138">
        <f t="shared" si="19"/>
        <v>536.39999999999986</v>
      </c>
      <c r="CH74" s="89">
        <f t="shared" si="20"/>
        <v>18.559999999999999</v>
      </c>
      <c r="CI74" s="89">
        <f t="shared" si="22"/>
        <v>75.513199999999998</v>
      </c>
      <c r="CJ74" s="138">
        <f t="shared" si="21"/>
        <v>511</v>
      </c>
    </row>
    <row r="75" spans="1:88" x14ac:dyDescent="0.25">
      <c r="A75" s="125">
        <v>2047</v>
      </c>
      <c r="B75" s="73">
        <f t="shared" ref="B75:O77" si="29">(B$8-B$7)/COUNT($A$58:$A$77)+B74</f>
        <v>1.5500000000000007</v>
      </c>
      <c r="C75" s="73">
        <f t="shared" si="29"/>
        <v>1.2949999999999995</v>
      </c>
      <c r="D75" s="73">
        <f t="shared" si="29"/>
        <v>7.5650000000000013</v>
      </c>
      <c r="E75" s="73">
        <f t="shared" si="29"/>
        <v>6.235000000000003</v>
      </c>
      <c r="F75" s="73">
        <f t="shared" si="29"/>
        <v>1.6500000000000008</v>
      </c>
      <c r="G75" s="73">
        <f t="shared" si="29"/>
        <v>1.3949999999999994</v>
      </c>
      <c r="H75" s="73">
        <f t="shared" si="29"/>
        <v>1.9364999999999999</v>
      </c>
      <c r="I75" s="73">
        <f t="shared" si="29"/>
        <v>1.6704999999999997</v>
      </c>
      <c r="J75" s="73">
        <f t="shared" si="29"/>
        <v>9.2500000000000041E-2</v>
      </c>
      <c r="K75" s="73">
        <f t="shared" si="29"/>
        <v>8.4000000000000033E-2</v>
      </c>
      <c r="L75" s="73">
        <f t="shared" si="29"/>
        <v>1.8255000000000017</v>
      </c>
      <c r="M75" s="73">
        <f t="shared" si="29"/>
        <v>1.5664999999999996</v>
      </c>
      <c r="N75" s="73">
        <f t="shared" si="29"/>
        <v>3.7000000000000012E-2</v>
      </c>
      <c r="O75" s="73">
        <f t="shared" si="29"/>
        <v>3.7000000000000012E-2</v>
      </c>
      <c r="Q75" s="99">
        <v>542.54999999999984</v>
      </c>
      <c r="R75" s="99">
        <v>515</v>
      </c>
      <c r="S75" s="99">
        <f t="shared" si="3"/>
        <v>18.850000000000001</v>
      </c>
      <c r="T75" s="99">
        <f t="shared" si="4"/>
        <v>18.594999999999999</v>
      </c>
      <c r="U75" s="99">
        <f t="shared" si="5"/>
        <v>1107.9195</v>
      </c>
      <c r="V75" s="99">
        <f t="shared" si="6"/>
        <v>1094.2205000000001</v>
      </c>
      <c r="W75" s="99">
        <f t="shared" si="7"/>
        <v>75.729250000000008</v>
      </c>
      <c r="X75" s="99">
        <f t="shared" si="8"/>
        <v>75.539275000000004</v>
      </c>
      <c r="Y75" s="99">
        <f t="shared" si="9"/>
        <v>21.236499999999999</v>
      </c>
      <c r="Z75" s="99">
        <f t="shared" si="10"/>
        <v>20.970500000000001</v>
      </c>
      <c r="AA75" s="65">
        <f t="shared" si="11"/>
        <v>35.592500000000001</v>
      </c>
      <c r="AB75" s="65">
        <f t="shared" si="12"/>
        <v>35.584000000000003</v>
      </c>
      <c r="AC75" s="99">
        <f t="shared" si="13"/>
        <v>23.325500000000002</v>
      </c>
      <c r="AD75" s="99">
        <f t="shared" si="14"/>
        <v>23.066499999999998</v>
      </c>
      <c r="AE75" s="65">
        <f t="shared" si="15"/>
        <v>35.536999999999999</v>
      </c>
      <c r="AF75" s="65">
        <f t="shared" si="16"/>
        <v>35.536999999999999</v>
      </c>
      <c r="AH75" s="60"/>
      <c r="CD75" s="138">
        <v>2047</v>
      </c>
      <c r="CE75" s="89">
        <f t="shared" si="17"/>
        <v>18.850000000000001</v>
      </c>
      <c r="CF75" s="89">
        <f t="shared" si="18"/>
        <v>75.729250000000008</v>
      </c>
      <c r="CG75" s="138">
        <f t="shared" si="19"/>
        <v>542.54999999999984</v>
      </c>
      <c r="CH75" s="89">
        <f t="shared" si="20"/>
        <v>18.594999999999999</v>
      </c>
      <c r="CI75" s="89">
        <f t="shared" si="22"/>
        <v>75.539275000000004</v>
      </c>
      <c r="CJ75" s="138">
        <f t="shared" si="21"/>
        <v>515</v>
      </c>
    </row>
    <row r="76" spans="1:88" x14ac:dyDescent="0.25">
      <c r="A76" s="125">
        <v>2048</v>
      </c>
      <c r="B76" s="73">
        <f t="shared" si="29"/>
        <v>1.6000000000000008</v>
      </c>
      <c r="C76" s="73">
        <f t="shared" si="29"/>
        <v>1.3299999999999994</v>
      </c>
      <c r="D76" s="73">
        <f t="shared" si="29"/>
        <v>7.8100000000000014</v>
      </c>
      <c r="E76" s="73">
        <f t="shared" si="29"/>
        <v>6.3900000000000032</v>
      </c>
      <c r="F76" s="73">
        <f t="shared" si="29"/>
        <v>1.7000000000000008</v>
      </c>
      <c r="G76" s="73">
        <f t="shared" si="29"/>
        <v>1.4299999999999993</v>
      </c>
      <c r="H76" s="73">
        <f t="shared" si="29"/>
        <v>1.9909999999999999</v>
      </c>
      <c r="I76" s="73">
        <f t="shared" si="29"/>
        <v>1.7069999999999996</v>
      </c>
      <c r="J76" s="73">
        <f t="shared" si="29"/>
        <v>9.5000000000000043E-2</v>
      </c>
      <c r="K76" s="73">
        <f t="shared" si="29"/>
        <v>8.6000000000000035E-2</v>
      </c>
      <c r="L76" s="73">
        <f t="shared" si="29"/>
        <v>1.8770000000000018</v>
      </c>
      <c r="M76" s="73">
        <f t="shared" si="29"/>
        <v>1.6009999999999995</v>
      </c>
      <c r="N76" s="73">
        <f t="shared" si="29"/>
        <v>3.8000000000000013E-2</v>
      </c>
      <c r="O76" s="73">
        <f t="shared" si="29"/>
        <v>3.8000000000000013E-2</v>
      </c>
      <c r="Q76" s="99">
        <v>548.69999999999982</v>
      </c>
      <c r="R76" s="99">
        <v>519</v>
      </c>
      <c r="S76" s="99">
        <f t="shared" si="3"/>
        <v>18.900000000000002</v>
      </c>
      <c r="T76" s="99">
        <f t="shared" si="4"/>
        <v>18.63</v>
      </c>
      <c r="U76" s="99">
        <f t="shared" si="5"/>
        <v>1110.443</v>
      </c>
      <c r="V76" s="99">
        <f t="shared" si="6"/>
        <v>1095.817</v>
      </c>
      <c r="W76" s="99">
        <f t="shared" si="7"/>
        <v>75.766500000000008</v>
      </c>
      <c r="X76" s="99">
        <f t="shared" si="8"/>
        <v>75.565349999999995</v>
      </c>
      <c r="Y76" s="99">
        <f t="shared" si="9"/>
        <v>21.291</v>
      </c>
      <c r="Z76" s="99">
        <f t="shared" si="10"/>
        <v>21.007000000000001</v>
      </c>
      <c r="AA76" s="65">
        <f t="shared" si="11"/>
        <v>35.594999999999999</v>
      </c>
      <c r="AB76" s="65">
        <f t="shared" si="12"/>
        <v>35.585999999999999</v>
      </c>
      <c r="AC76" s="99">
        <f t="shared" si="13"/>
        <v>23.377000000000002</v>
      </c>
      <c r="AD76" s="99">
        <f t="shared" si="14"/>
        <v>23.100999999999999</v>
      </c>
      <c r="AE76" s="65">
        <f t="shared" si="15"/>
        <v>35.537999999999997</v>
      </c>
      <c r="AF76" s="65">
        <f t="shared" si="16"/>
        <v>35.537999999999997</v>
      </c>
      <c r="AH76" s="60"/>
      <c r="CD76" s="138">
        <v>2048</v>
      </c>
      <c r="CE76" s="89">
        <f t="shared" si="17"/>
        <v>18.900000000000002</v>
      </c>
      <c r="CF76" s="89">
        <f t="shared" si="18"/>
        <v>75.766500000000008</v>
      </c>
      <c r="CG76" s="138">
        <f t="shared" si="19"/>
        <v>548.69999999999982</v>
      </c>
      <c r="CH76" s="89">
        <f t="shared" si="20"/>
        <v>18.63</v>
      </c>
      <c r="CI76" s="89">
        <f t="shared" si="22"/>
        <v>75.565349999999995</v>
      </c>
      <c r="CJ76" s="138">
        <f t="shared" si="21"/>
        <v>519</v>
      </c>
    </row>
    <row r="77" spans="1:88" x14ac:dyDescent="0.25">
      <c r="A77" s="125">
        <v>2049</v>
      </c>
      <c r="B77" s="73">
        <f t="shared" si="29"/>
        <v>1.6500000000000008</v>
      </c>
      <c r="C77" s="73">
        <f t="shared" si="29"/>
        <v>1.3649999999999993</v>
      </c>
      <c r="D77" s="73">
        <f t="shared" si="29"/>
        <v>8.0550000000000015</v>
      </c>
      <c r="E77" s="73">
        <f t="shared" si="29"/>
        <v>6.5450000000000035</v>
      </c>
      <c r="F77" s="73">
        <f t="shared" si="29"/>
        <v>1.7500000000000009</v>
      </c>
      <c r="G77" s="73">
        <f t="shared" si="29"/>
        <v>1.4649999999999992</v>
      </c>
      <c r="H77" s="73">
        <f t="shared" si="29"/>
        <v>2.0455000000000001</v>
      </c>
      <c r="I77" s="73">
        <f t="shared" si="29"/>
        <v>1.7434999999999996</v>
      </c>
      <c r="J77" s="73">
        <f t="shared" si="29"/>
        <v>9.7500000000000045E-2</v>
      </c>
      <c r="K77" s="73">
        <f t="shared" si="29"/>
        <v>8.8000000000000037E-2</v>
      </c>
      <c r="L77" s="73">
        <f t="shared" si="29"/>
        <v>1.9285000000000019</v>
      </c>
      <c r="M77" s="73">
        <f t="shared" si="29"/>
        <v>1.6354999999999995</v>
      </c>
      <c r="N77" s="73">
        <f t="shared" si="29"/>
        <v>3.9000000000000014E-2</v>
      </c>
      <c r="O77" s="73">
        <f t="shared" si="29"/>
        <v>3.9000000000000014E-2</v>
      </c>
      <c r="Q77" s="99">
        <v>554.8499999999998</v>
      </c>
      <c r="R77" s="99">
        <v>523</v>
      </c>
      <c r="S77" s="99">
        <f t="shared" si="3"/>
        <v>18.950000000000003</v>
      </c>
      <c r="T77" s="99">
        <f t="shared" si="4"/>
        <v>18.664999999999999</v>
      </c>
      <c r="U77" s="99">
        <f t="shared" si="5"/>
        <v>1112.9665</v>
      </c>
      <c r="V77" s="99">
        <f t="shared" si="6"/>
        <v>1097.4135000000001</v>
      </c>
      <c r="W77" s="99">
        <f t="shared" si="7"/>
        <v>75.803749999999994</v>
      </c>
      <c r="X77" s="99">
        <f t="shared" si="8"/>
        <v>75.591425000000001</v>
      </c>
      <c r="Y77" s="99">
        <f t="shared" si="9"/>
        <v>21.345500000000001</v>
      </c>
      <c r="Z77" s="99">
        <f t="shared" si="10"/>
        <v>21.043500000000002</v>
      </c>
      <c r="AA77" s="65">
        <f t="shared" si="11"/>
        <v>35.597499999999997</v>
      </c>
      <c r="AB77" s="65">
        <f t="shared" si="12"/>
        <v>35.588000000000001</v>
      </c>
      <c r="AC77" s="99">
        <f t="shared" si="13"/>
        <v>23.428500000000003</v>
      </c>
      <c r="AD77" s="99">
        <f t="shared" si="14"/>
        <v>23.1355</v>
      </c>
      <c r="AE77" s="65">
        <f t="shared" si="15"/>
        <v>35.539000000000001</v>
      </c>
      <c r="AF77" s="65">
        <f t="shared" si="16"/>
        <v>35.539000000000001</v>
      </c>
      <c r="AH77" s="60"/>
      <c r="CD77" s="138">
        <v>2049</v>
      </c>
      <c r="CE77" s="89">
        <f t="shared" si="17"/>
        <v>18.950000000000003</v>
      </c>
      <c r="CF77" s="89">
        <f t="shared" si="18"/>
        <v>75.803749999999994</v>
      </c>
      <c r="CG77" s="138">
        <f t="shared" si="19"/>
        <v>554.8499999999998</v>
      </c>
      <c r="CH77" s="89">
        <f t="shared" si="20"/>
        <v>18.664999999999999</v>
      </c>
      <c r="CI77" s="89">
        <f t="shared" si="22"/>
        <v>75.591425000000001</v>
      </c>
      <c r="CJ77" s="138">
        <f t="shared" si="21"/>
        <v>523</v>
      </c>
    </row>
    <row r="78" spans="1:88" x14ac:dyDescent="0.25">
      <c r="A78" s="125">
        <v>2050</v>
      </c>
      <c r="B78" s="73">
        <f t="shared" ref="B78:O78" si="30">B$8</f>
        <v>1.7</v>
      </c>
      <c r="C78" s="73">
        <f t="shared" si="30"/>
        <v>1.4</v>
      </c>
      <c r="D78" s="73">
        <f t="shared" si="30"/>
        <v>8.3000000000000007</v>
      </c>
      <c r="E78" s="73">
        <f t="shared" si="30"/>
        <v>6.7</v>
      </c>
      <c r="F78" s="73">
        <f t="shared" si="30"/>
        <v>1.8</v>
      </c>
      <c r="G78" s="73">
        <f t="shared" si="30"/>
        <v>1.5</v>
      </c>
      <c r="H78" s="73">
        <f t="shared" si="30"/>
        <v>2.1</v>
      </c>
      <c r="I78" s="73">
        <f t="shared" si="30"/>
        <v>1.78</v>
      </c>
      <c r="J78" s="73">
        <f t="shared" si="30"/>
        <v>0.1</v>
      </c>
      <c r="K78" s="73">
        <f t="shared" si="30"/>
        <v>0.09</v>
      </c>
      <c r="L78" s="73">
        <f t="shared" si="30"/>
        <v>1.98</v>
      </c>
      <c r="M78" s="73">
        <f t="shared" si="30"/>
        <v>1.67</v>
      </c>
      <c r="N78" s="73">
        <f t="shared" si="30"/>
        <v>0.04</v>
      </c>
      <c r="O78" s="73">
        <f t="shared" si="30"/>
        <v>0.04</v>
      </c>
      <c r="Q78" s="99">
        <v>561</v>
      </c>
      <c r="R78" s="99">
        <v>527</v>
      </c>
      <c r="S78" s="99">
        <f t="shared" si="3"/>
        <v>19</v>
      </c>
      <c r="T78" s="99">
        <f t="shared" si="4"/>
        <v>18.7</v>
      </c>
      <c r="U78" s="99">
        <f t="shared" si="5"/>
        <v>1115.49</v>
      </c>
      <c r="V78" s="99">
        <f t="shared" si="6"/>
        <v>1099.01</v>
      </c>
      <c r="W78" s="99">
        <f t="shared" si="7"/>
        <v>75.840999999999994</v>
      </c>
      <c r="X78" s="99">
        <f t="shared" si="8"/>
        <v>75.617500000000007</v>
      </c>
      <c r="Y78" s="99">
        <f t="shared" si="9"/>
        <v>21.400000000000002</v>
      </c>
      <c r="Z78" s="99">
        <f t="shared" si="10"/>
        <v>21.080000000000002</v>
      </c>
      <c r="AA78" s="65">
        <f t="shared" si="11"/>
        <v>35.6</v>
      </c>
      <c r="AB78" s="65">
        <f t="shared" si="12"/>
        <v>35.590000000000003</v>
      </c>
      <c r="AC78" s="99">
        <f t="shared" si="13"/>
        <v>23.48</v>
      </c>
      <c r="AD78" s="99">
        <f t="shared" si="14"/>
        <v>23.17</v>
      </c>
      <c r="AE78" s="65">
        <f t="shared" si="15"/>
        <v>35.54</v>
      </c>
      <c r="AF78" s="65">
        <f t="shared" si="16"/>
        <v>35.54</v>
      </c>
      <c r="AH78" s="60"/>
      <c r="CD78" s="138">
        <v>2050</v>
      </c>
      <c r="CE78" s="89">
        <f t="shared" si="17"/>
        <v>19</v>
      </c>
      <c r="CF78" s="89">
        <f t="shared" si="18"/>
        <v>75.840999999999994</v>
      </c>
      <c r="CG78" s="138">
        <f t="shared" si="19"/>
        <v>561</v>
      </c>
      <c r="CH78" s="89">
        <f t="shared" si="20"/>
        <v>18.7</v>
      </c>
      <c r="CI78" s="89">
        <f t="shared" si="22"/>
        <v>75.617500000000007</v>
      </c>
      <c r="CJ78" s="138">
        <f t="shared" si="21"/>
        <v>527</v>
      </c>
    </row>
    <row r="79" spans="1:88" x14ac:dyDescent="0.25">
      <c r="A79" s="125">
        <v>2051</v>
      </c>
      <c r="B79" s="73">
        <f t="shared" ref="B79:O94" si="31">(B$9-B$8)/COUNT($A$78:$A$97)+B78</f>
        <v>1.73</v>
      </c>
      <c r="C79" s="73">
        <f t="shared" si="31"/>
        <v>1.4149999999999998</v>
      </c>
      <c r="D79" s="73">
        <f t="shared" si="31"/>
        <v>8.4600000000000009</v>
      </c>
      <c r="E79" s="73">
        <f t="shared" si="31"/>
        <v>6.79</v>
      </c>
      <c r="F79" s="73">
        <f t="shared" si="31"/>
        <v>1.835</v>
      </c>
      <c r="G79" s="73">
        <f t="shared" si="31"/>
        <v>1.52</v>
      </c>
      <c r="H79" s="73">
        <f t="shared" si="31"/>
        <v>2.1640000000000001</v>
      </c>
      <c r="I79" s="73">
        <f t="shared" si="31"/>
        <v>1.8155000000000001</v>
      </c>
      <c r="J79" s="73">
        <f t="shared" si="31"/>
        <v>0.10350000000000001</v>
      </c>
      <c r="K79" s="73">
        <f t="shared" si="31"/>
        <v>9.1499999999999998E-2</v>
      </c>
      <c r="L79" s="73">
        <f t="shared" si="31"/>
        <v>2.04</v>
      </c>
      <c r="M79" s="73">
        <f t="shared" si="31"/>
        <v>1.7029999999999998</v>
      </c>
      <c r="N79" s="73">
        <f t="shared" si="31"/>
        <v>4.1500000000000002E-2</v>
      </c>
      <c r="O79" s="73">
        <f t="shared" si="31"/>
        <v>4.0500000000000001E-2</v>
      </c>
      <c r="Q79" s="99">
        <v>568.04999999999995</v>
      </c>
      <c r="R79" s="99">
        <v>531.04999999999995</v>
      </c>
      <c r="S79" s="99">
        <f t="shared" si="3"/>
        <v>19.03</v>
      </c>
      <c r="T79" s="99">
        <f t="shared" si="4"/>
        <v>18.715</v>
      </c>
      <c r="U79" s="99">
        <f t="shared" si="5"/>
        <v>1117.1379999999999</v>
      </c>
      <c r="V79" s="99">
        <f t="shared" si="6"/>
        <v>1099.9369999999999</v>
      </c>
      <c r="W79" s="99">
        <f t="shared" si="7"/>
        <v>75.867075</v>
      </c>
      <c r="X79" s="99">
        <f t="shared" si="8"/>
        <v>75.632400000000004</v>
      </c>
      <c r="Y79" s="99">
        <f t="shared" si="9"/>
        <v>21.464000000000002</v>
      </c>
      <c r="Z79" s="99">
        <f t="shared" si="10"/>
        <v>21.115500000000001</v>
      </c>
      <c r="AA79" s="65">
        <f t="shared" si="11"/>
        <v>35.603499999999997</v>
      </c>
      <c r="AB79" s="65">
        <f t="shared" si="12"/>
        <v>35.591500000000003</v>
      </c>
      <c r="AC79" s="99">
        <f t="shared" si="13"/>
        <v>23.54</v>
      </c>
      <c r="AD79" s="99">
        <f t="shared" si="14"/>
        <v>23.202999999999999</v>
      </c>
      <c r="AE79" s="65">
        <f t="shared" si="15"/>
        <v>35.541499999999999</v>
      </c>
      <c r="AF79" s="65">
        <f t="shared" si="16"/>
        <v>35.540500000000002</v>
      </c>
      <c r="AH79" s="60"/>
      <c r="CD79" s="138">
        <v>2051</v>
      </c>
      <c r="CE79" s="89">
        <f t="shared" si="17"/>
        <v>19.03</v>
      </c>
      <c r="CF79" s="89">
        <f t="shared" si="18"/>
        <v>75.867075</v>
      </c>
      <c r="CG79" s="138">
        <f t="shared" si="19"/>
        <v>568.04999999999995</v>
      </c>
      <c r="CH79" s="89">
        <f t="shared" si="20"/>
        <v>18.715</v>
      </c>
      <c r="CI79" s="89">
        <f t="shared" si="22"/>
        <v>75.632400000000004</v>
      </c>
      <c r="CJ79" s="138">
        <f t="shared" si="21"/>
        <v>531.04999999999995</v>
      </c>
    </row>
    <row r="80" spans="1:88" x14ac:dyDescent="0.25">
      <c r="A80" s="125">
        <v>2052</v>
      </c>
      <c r="B80" s="73">
        <f t="shared" si="31"/>
        <v>1.76</v>
      </c>
      <c r="C80" s="73">
        <f t="shared" si="31"/>
        <v>1.4299999999999997</v>
      </c>
      <c r="D80" s="73">
        <f t="shared" si="31"/>
        <v>8.620000000000001</v>
      </c>
      <c r="E80" s="73">
        <f t="shared" si="31"/>
        <v>6.88</v>
      </c>
      <c r="F80" s="73">
        <f t="shared" si="31"/>
        <v>1.8699999999999999</v>
      </c>
      <c r="G80" s="73">
        <f t="shared" si="31"/>
        <v>1.54</v>
      </c>
      <c r="H80" s="73">
        <f t="shared" si="31"/>
        <v>2.2280000000000002</v>
      </c>
      <c r="I80" s="73">
        <f t="shared" si="31"/>
        <v>1.8510000000000002</v>
      </c>
      <c r="J80" s="73">
        <f t="shared" si="31"/>
        <v>0.10700000000000001</v>
      </c>
      <c r="K80" s="73">
        <f t="shared" si="31"/>
        <v>9.2999999999999999E-2</v>
      </c>
      <c r="L80" s="73">
        <f t="shared" si="31"/>
        <v>2.1</v>
      </c>
      <c r="M80" s="73">
        <f t="shared" si="31"/>
        <v>1.7359999999999998</v>
      </c>
      <c r="N80" s="73">
        <f t="shared" si="31"/>
        <v>4.3000000000000003E-2</v>
      </c>
      <c r="O80" s="73">
        <f t="shared" si="31"/>
        <v>4.1000000000000002E-2</v>
      </c>
      <c r="Q80" s="99">
        <v>575.09999999999991</v>
      </c>
      <c r="R80" s="99">
        <v>535.09999999999991</v>
      </c>
      <c r="S80" s="99">
        <f t="shared" si="3"/>
        <v>19.060000000000002</v>
      </c>
      <c r="T80" s="99">
        <f t="shared" si="4"/>
        <v>18.73</v>
      </c>
      <c r="U80" s="99">
        <f t="shared" si="5"/>
        <v>1118.7860000000001</v>
      </c>
      <c r="V80" s="99">
        <f t="shared" si="6"/>
        <v>1100.864</v>
      </c>
      <c r="W80" s="99">
        <f t="shared" si="7"/>
        <v>75.893150000000006</v>
      </c>
      <c r="X80" s="99">
        <f t="shared" si="8"/>
        <v>75.647300000000001</v>
      </c>
      <c r="Y80" s="99">
        <f t="shared" si="9"/>
        <v>21.528000000000002</v>
      </c>
      <c r="Z80" s="99">
        <f t="shared" si="10"/>
        <v>21.151</v>
      </c>
      <c r="AA80" s="65">
        <f t="shared" si="11"/>
        <v>35.606999999999999</v>
      </c>
      <c r="AB80" s="65">
        <f t="shared" si="12"/>
        <v>35.593000000000004</v>
      </c>
      <c r="AC80" s="99">
        <f t="shared" si="13"/>
        <v>23.6</v>
      </c>
      <c r="AD80" s="99">
        <f t="shared" si="14"/>
        <v>23.236000000000001</v>
      </c>
      <c r="AE80" s="65">
        <f t="shared" si="15"/>
        <v>35.542999999999999</v>
      </c>
      <c r="AF80" s="65">
        <f t="shared" si="16"/>
        <v>35.540999999999997</v>
      </c>
      <c r="AH80" s="60"/>
      <c r="CD80" s="138">
        <v>2052</v>
      </c>
      <c r="CE80" s="89">
        <f t="shared" si="17"/>
        <v>19.060000000000002</v>
      </c>
      <c r="CF80" s="89">
        <f t="shared" si="18"/>
        <v>75.893150000000006</v>
      </c>
      <c r="CG80" s="138">
        <f t="shared" si="19"/>
        <v>575.09999999999991</v>
      </c>
      <c r="CH80" s="89">
        <f t="shared" si="20"/>
        <v>18.73</v>
      </c>
      <c r="CI80" s="89">
        <f t="shared" si="22"/>
        <v>75.647300000000001</v>
      </c>
      <c r="CJ80" s="138">
        <f t="shared" si="21"/>
        <v>535.09999999999991</v>
      </c>
    </row>
    <row r="81" spans="1:100" x14ac:dyDescent="0.25">
      <c r="A81" s="125">
        <v>2053</v>
      </c>
      <c r="B81" s="73">
        <f t="shared" si="31"/>
        <v>1.79</v>
      </c>
      <c r="C81" s="73">
        <f t="shared" si="31"/>
        <v>1.4449999999999996</v>
      </c>
      <c r="D81" s="73">
        <f t="shared" si="31"/>
        <v>8.7800000000000011</v>
      </c>
      <c r="E81" s="73">
        <f t="shared" si="31"/>
        <v>6.97</v>
      </c>
      <c r="F81" s="73">
        <f t="shared" si="31"/>
        <v>1.9049999999999998</v>
      </c>
      <c r="G81" s="73">
        <f t="shared" si="31"/>
        <v>1.56</v>
      </c>
      <c r="H81" s="73">
        <f t="shared" si="31"/>
        <v>2.2920000000000003</v>
      </c>
      <c r="I81" s="73">
        <f t="shared" si="31"/>
        <v>1.8865000000000003</v>
      </c>
      <c r="J81" s="73">
        <f t="shared" si="31"/>
        <v>0.11050000000000001</v>
      </c>
      <c r="K81" s="73">
        <f t="shared" si="31"/>
        <v>9.4500000000000001E-2</v>
      </c>
      <c r="L81" s="73">
        <f t="shared" si="31"/>
        <v>2.16</v>
      </c>
      <c r="M81" s="73">
        <f t="shared" si="31"/>
        <v>1.7689999999999997</v>
      </c>
      <c r="N81" s="73">
        <f t="shared" si="31"/>
        <v>4.4500000000000005E-2</v>
      </c>
      <c r="O81" s="73">
        <f t="shared" si="31"/>
        <v>4.1500000000000002E-2</v>
      </c>
      <c r="Q81" s="99">
        <v>582.14999999999986</v>
      </c>
      <c r="R81" s="99">
        <v>539.14999999999986</v>
      </c>
      <c r="S81" s="99">
        <f t="shared" si="3"/>
        <v>19.09</v>
      </c>
      <c r="T81" s="99">
        <f t="shared" si="4"/>
        <v>18.745000000000001</v>
      </c>
      <c r="U81" s="99">
        <f t="shared" si="5"/>
        <v>1120.434</v>
      </c>
      <c r="V81" s="99">
        <f t="shared" si="6"/>
        <v>1101.7909999999999</v>
      </c>
      <c r="W81" s="99">
        <f t="shared" si="7"/>
        <v>75.919224999999997</v>
      </c>
      <c r="X81" s="99">
        <f t="shared" si="8"/>
        <v>75.662199999999999</v>
      </c>
      <c r="Y81" s="99">
        <f t="shared" si="9"/>
        <v>21.592000000000002</v>
      </c>
      <c r="Z81" s="99">
        <f t="shared" si="10"/>
        <v>21.186500000000002</v>
      </c>
      <c r="AA81" s="65">
        <f t="shared" si="11"/>
        <v>35.610500000000002</v>
      </c>
      <c r="AB81" s="65">
        <f t="shared" si="12"/>
        <v>35.594499999999996</v>
      </c>
      <c r="AC81" s="99">
        <f t="shared" si="13"/>
        <v>23.66</v>
      </c>
      <c r="AD81" s="99">
        <f t="shared" si="14"/>
        <v>23.268999999999998</v>
      </c>
      <c r="AE81" s="65">
        <f t="shared" si="15"/>
        <v>35.544499999999999</v>
      </c>
      <c r="AF81" s="65">
        <f t="shared" si="16"/>
        <v>35.541499999999999</v>
      </c>
      <c r="AH81" s="60"/>
      <c r="CD81" s="138">
        <v>2053</v>
      </c>
      <c r="CE81" s="89">
        <f t="shared" si="17"/>
        <v>19.09</v>
      </c>
      <c r="CF81" s="89">
        <f t="shared" si="18"/>
        <v>75.919224999999997</v>
      </c>
      <c r="CG81" s="138">
        <f t="shared" si="19"/>
        <v>582.14999999999986</v>
      </c>
      <c r="CH81" s="89">
        <f t="shared" si="20"/>
        <v>18.745000000000001</v>
      </c>
      <c r="CI81" s="89">
        <f t="shared" si="22"/>
        <v>75.662199999999999</v>
      </c>
      <c r="CJ81" s="138">
        <f t="shared" si="21"/>
        <v>539.14999999999986</v>
      </c>
    </row>
    <row r="82" spans="1:100" x14ac:dyDescent="0.25">
      <c r="A82" s="125">
        <v>2054</v>
      </c>
      <c r="B82" s="73">
        <f t="shared" si="31"/>
        <v>1.82</v>
      </c>
      <c r="C82" s="73">
        <f t="shared" si="31"/>
        <v>1.4599999999999995</v>
      </c>
      <c r="D82" s="73">
        <f t="shared" si="31"/>
        <v>8.9400000000000013</v>
      </c>
      <c r="E82" s="73">
        <f t="shared" si="31"/>
        <v>7.06</v>
      </c>
      <c r="F82" s="73">
        <f t="shared" si="31"/>
        <v>1.9399999999999997</v>
      </c>
      <c r="G82" s="73">
        <f t="shared" si="31"/>
        <v>1.58</v>
      </c>
      <c r="H82" s="73">
        <f t="shared" si="31"/>
        <v>2.3560000000000003</v>
      </c>
      <c r="I82" s="73">
        <f t="shared" si="31"/>
        <v>1.9220000000000004</v>
      </c>
      <c r="J82" s="73">
        <f t="shared" si="31"/>
        <v>0.11400000000000002</v>
      </c>
      <c r="K82" s="73">
        <f t="shared" si="31"/>
        <v>9.6000000000000002E-2</v>
      </c>
      <c r="L82" s="73">
        <f t="shared" si="31"/>
        <v>2.2200000000000002</v>
      </c>
      <c r="M82" s="73">
        <f t="shared" si="31"/>
        <v>1.8019999999999996</v>
      </c>
      <c r="N82" s="73">
        <f t="shared" si="31"/>
        <v>4.6000000000000006E-2</v>
      </c>
      <c r="O82" s="73">
        <f t="shared" si="31"/>
        <v>4.2000000000000003E-2</v>
      </c>
      <c r="Q82" s="99">
        <v>589.19999999999982</v>
      </c>
      <c r="R82" s="99">
        <v>543.19999999999982</v>
      </c>
      <c r="S82" s="99">
        <f t="shared" si="3"/>
        <v>19.12</v>
      </c>
      <c r="T82" s="99">
        <f t="shared" si="4"/>
        <v>18.760000000000002</v>
      </c>
      <c r="U82" s="99">
        <f t="shared" si="5"/>
        <v>1122.0820000000001</v>
      </c>
      <c r="V82" s="99">
        <f t="shared" si="6"/>
        <v>1102.7180000000001</v>
      </c>
      <c r="W82" s="99">
        <f t="shared" si="7"/>
        <v>75.945300000000003</v>
      </c>
      <c r="X82" s="99">
        <f t="shared" si="8"/>
        <v>75.677099999999996</v>
      </c>
      <c r="Y82" s="99">
        <f t="shared" si="9"/>
        <v>21.656000000000002</v>
      </c>
      <c r="Z82" s="99">
        <f t="shared" si="10"/>
        <v>21.222000000000001</v>
      </c>
      <c r="AA82" s="65">
        <f t="shared" si="11"/>
        <v>35.613999999999997</v>
      </c>
      <c r="AB82" s="65">
        <f t="shared" si="12"/>
        <v>35.595999999999997</v>
      </c>
      <c r="AC82" s="99">
        <f t="shared" si="13"/>
        <v>23.72</v>
      </c>
      <c r="AD82" s="99">
        <f t="shared" si="14"/>
        <v>23.302</v>
      </c>
      <c r="AE82" s="65">
        <f t="shared" si="15"/>
        <v>35.545999999999999</v>
      </c>
      <c r="AF82" s="65">
        <f t="shared" si="16"/>
        <v>35.542000000000002</v>
      </c>
      <c r="CD82" s="138">
        <v>2054</v>
      </c>
      <c r="CE82" s="89">
        <f t="shared" si="17"/>
        <v>19.12</v>
      </c>
      <c r="CF82" s="89">
        <f t="shared" si="18"/>
        <v>75.945300000000003</v>
      </c>
      <c r="CG82" s="138">
        <f t="shared" si="19"/>
        <v>589.19999999999982</v>
      </c>
      <c r="CH82" s="89">
        <f t="shared" si="20"/>
        <v>18.760000000000002</v>
      </c>
      <c r="CI82" s="89">
        <f t="shared" si="22"/>
        <v>75.677099999999996</v>
      </c>
      <c r="CJ82" s="138">
        <f t="shared" si="21"/>
        <v>543.19999999999982</v>
      </c>
    </row>
    <row r="83" spans="1:100" x14ac:dyDescent="0.25">
      <c r="A83" s="125">
        <v>2055</v>
      </c>
      <c r="B83" s="73">
        <f t="shared" si="31"/>
        <v>1.85</v>
      </c>
      <c r="C83" s="73">
        <f t="shared" si="31"/>
        <v>1.4749999999999994</v>
      </c>
      <c r="D83" s="73">
        <f t="shared" si="31"/>
        <v>9.1000000000000014</v>
      </c>
      <c r="E83" s="73">
        <f t="shared" si="31"/>
        <v>7.1499999999999995</v>
      </c>
      <c r="F83" s="73">
        <f t="shared" si="31"/>
        <v>1.9749999999999996</v>
      </c>
      <c r="G83" s="73">
        <f t="shared" si="31"/>
        <v>1.6</v>
      </c>
      <c r="H83" s="73">
        <f t="shared" si="31"/>
        <v>2.4200000000000004</v>
      </c>
      <c r="I83" s="73">
        <f t="shared" si="31"/>
        <v>1.9575000000000005</v>
      </c>
      <c r="J83" s="73">
        <f t="shared" si="31"/>
        <v>0.11750000000000002</v>
      </c>
      <c r="K83" s="73">
        <f t="shared" si="31"/>
        <v>9.7500000000000003E-2</v>
      </c>
      <c r="L83" s="73">
        <f t="shared" si="31"/>
        <v>2.2800000000000002</v>
      </c>
      <c r="M83" s="73">
        <f t="shared" si="31"/>
        <v>1.8349999999999995</v>
      </c>
      <c r="N83" s="73">
        <f t="shared" si="31"/>
        <v>4.7500000000000007E-2</v>
      </c>
      <c r="O83" s="73">
        <f t="shared" si="31"/>
        <v>4.2500000000000003E-2</v>
      </c>
      <c r="Q83" s="99">
        <v>596.24999999999977</v>
      </c>
      <c r="R83" s="99">
        <v>547.24999999999977</v>
      </c>
      <c r="S83" s="99">
        <f t="shared" si="3"/>
        <v>19.150000000000002</v>
      </c>
      <c r="T83" s="99">
        <f t="shared" si="4"/>
        <v>18.774999999999999</v>
      </c>
      <c r="U83" s="99">
        <f t="shared" si="5"/>
        <v>1123.73</v>
      </c>
      <c r="V83" s="99">
        <f t="shared" si="6"/>
        <v>1103.645</v>
      </c>
      <c r="W83" s="99">
        <f t="shared" si="7"/>
        <v>75.971374999999995</v>
      </c>
      <c r="X83" s="99">
        <f t="shared" si="8"/>
        <v>75.691999999999993</v>
      </c>
      <c r="Y83" s="99">
        <f t="shared" si="9"/>
        <v>21.720000000000002</v>
      </c>
      <c r="Z83" s="99">
        <f t="shared" si="10"/>
        <v>21.2575</v>
      </c>
      <c r="AA83" s="65">
        <f t="shared" si="11"/>
        <v>35.6175</v>
      </c>
      <c r="AB83" s="65">
        <f t="shared" si="12"/>
        <v>35.597499999999997</v>
      </c>
      <c r="AC83" s="99">
        <f t="shared" si="13"/>
        <v>23.78</v>
      </c>
      <c r="AD83" s="99">
        <f t="shared" si="14"/>
        <v>23.335000000000001</v>
      </c>
      <c r="AE83" s="65">
        <f t="shared" si="15"/>
        <v>35.547499999999999</v>
      </c>
      <c r="AF83" s="65">
        <f t="shared" si="16"/>
        <v>35.542499999999997</v>
      </c>
      <c r="CD83" s="138">
        <v>2055</v>
      </c>
      <c r="CE83" s="89">
        <f t="shared" si="17"/>
        <v>19.150000000000002</v>
      </c>
      <c r="CF83" s="89">
        <f t="shared" si="18"/>
        <v>75.971374999999995</v>
      </c>
      <c r="CG83" s="138">
        <f t="shared" si="19"/>
        <v>596.24999999999977</v>
      </c>
      <c r="CH83" s="89">
        <f t="shared" si="20"/>
        <v>18.774999999999999</v>
      </c>
      <c r="CI83" s="89">
        <f t="shared" si="22"/>
        <v>75.691999999999993</v>
      </c>
      <c r="CJ83" s="138">
        <f t="shared" si="21"/>
        <v>547.24999999999977</v>
      </c>
    </row>
    <row r="84" spans="1:100" x14ac:dyDescent="0.25">
      <c r="A84" s="125">
        <v>2056</v>
      </c>
      <c r="B84" s="73">
        <f t="shared" si="31"/>
        <v>1.8800000000000001</v>
      </c>
      <c r="C84" s="73">
        <f t="shared" si="31"/>
        <v>1.4899999999999993</v>
      </c>
      <c r="D84" s="73">
        <f t="shared" si="31"/>
        <v>9.2600000000000016</v>
      </c>
      <c r="E84" s="73">
        <f t="shared" si="31"/>
        <v>7.2399999999999993</v>
      </c>
      <c r="F84" s="73">
        <f t="shared" si="31"/>
        <v>2.0099999999999998</v>
      </c>
      <c r="G84" s="73">
        <f t="shared" si="31"/>
        <v>1.62</v>
      </c>
      <c r="H84" s="73">
        <f t="shared" si="31"/>
        <v>2.4840000000000004</v>
      </c>
      <c r="I84" s="73">
        <f t="shared" si="31"/>
        <v>1.9930000000000005</v>
      </c>
      <c r="J84" s="73">
        <f t="shared" si="31"/>
        <v>0.12100000000000002</v>
      </c>
      <c r="K84" s="73">
        <f t="shared" si="31"/>
        <v>9.9000000000000005E-2</v>
      </c>
      <c r="L84" s="73">
        <f t="shared" si="31"/>
        <v>2.3400000000000003</v>
      </c>
      <c r="M84" s="73">
        <f t="shared" si="31"/>
        <v>1.8679999999999994</v>
      </c>
      <c r="N84" s="73">
        <f t="shared" si="31"/>
        <v>4.9000000000000009E-2</v>
      </c>
      <c r="O84" s="73">
        <f t="shared" si="31"/>
        <v>4.3000000000000003E-2</v>
      </c>
      <c r="Q84" s="99">
        <v>603.29999999999973</v>
      </c>
      <c r="R84" s="99">
        <v>551.29999999999973</v>
      </c>
      <c r="S84" s="99">
        <f t="shared" ref="S84:S98" si="32">S$18+$B84</f>
        <v>19.18</v>
      </c>
      <c r="T84" s="99">
        <f t="shared" ref="T84:T98" si="33">T$18+$C84</f>
        <v>18.79</v>
      </c>
      <c r="U84" s="99">
        <f t="shared" ref="U84:U98" si="34">U$18+U$18*$D84/100</f>
        <v>1125.3779999999999</v>
      </c>
      <c r="V84" s="99">
        <f t="shared" ref="V84:V98" si="35">V$18+V$18*E84/100</f>
        <v>1104.5719999999999</v>
      </c>
      <c r="W84" s="99">
        <f t="shared" ref="W84:W98" si="36">W$18+W$18*$F84/100</f>
        <v>75.997450000000001</v>
      </c>
      <c r="X84" s="99">
        <f t="shared" ref="X84:X98" si="37">X$18+X$18*$G84/100</f>
        <v>75.706900000000005</v>
      </c>
      <c r="Y84" s="99">
        <f t="shared" ref="Y84:Y98" si="38">Y$18+$H84</f>
        <v>21.784000000000002</v>
      </c>
      <c r="Z84" s="99">
        <f t="shared" ref="Z84:Z98" si="39">Z$18+$I84</f>
        <v>21.293000000000003</v>
      </c>
      <c r="AA84" s="65">
        <f t="shared" ref="AA84:AA98" si="40">AA$18+$J84</f>
        <v>35.621000000000002</v>
      </c>
      <c r="AB84" s="65">
        <f t="shared" ref="AB84:AB98" si="41">AB$18+$K84</f>
        <v>35.598999999999997</v>
      </c>
      <c r="AC84" s="99">
        <f t="shared" ref="AC84:AC98" si="42">AC$18+$L84</f>
        <v>23.84</v>
      </c>
      <c r="AD84" s="99">
        <f t="shared" ref="AD84:AD98" si="43">AD$18+$M84</f>
        <v>23.367999999999999</v>
      </c>
      <c r="AE84" s="65">
        <f t="shared" ref="AE84:AE98" si="44">AE$18+$N84</f>
        <v>35.548999999999999</v>
      </c>
      <c r="AF84" s="65">
        <f t="shared" ref="AF84:AF98" si="45">AF$18+$O84</f>
        <v>35.542999999999999</v>
      </c>
      <c r="CD84" s="138">
        <v>2056</v>
      </c>
      <c r="CE84" s="89">
        <f t="shared" si="17"/>
        <v>19.18</v>
      </c>
      <c r="CF84" s="89">
        <f t="shared" si="18"/>
        <v>75.997450000000001</v>
      </c>
      <c r="CG84" s="138">
        <f t="shared" si="19"/>
        <v>603.29999999999973</v>
      </c>
      <c r="CH84" s="89">
        <f t="shared" si="20"/>
        <v>18.79</v>
      </c>
      <c r="CI84" s="89">
        <f t="shared" si="22"/>
        <v>75.706900000000005</v>
      </c>
      <c r="CJ84" s="138">
        <f t="shared" si="21"/>
        <v>551.29999999999973</v>
      </c>
    </row>
    <row r="85" spans="1:100" x14ac:dyDescent="0.25">
      <c r="A85" s="125">
        <v>2057</v>
      </c>
      <c r="B85" s="73">
        <f t="shared" si="31"/>
        <v>1.9100000000000001</v>
      </c>
      <c r="C85" s="73">
        <f t="shared" si="31"/>
        <v>1.5049999999999992</v>
      </c>
      <c r="D85" s="73">
        <f t="shared" si="31"/>
        <v>9.4200000000000017</v>
      </c>
      <c r="E85" s="73">
        <f t="shared" si="31"/>
        <v>7.3299999999999992</v>
      </c>
      <c r="F85" s="73">
        <f t="shared" si="31"/>
        <v>2.0449999999999999</v>
      </c>
      <c r="G85" s="73">
        <f t="shared" si="31"/>
        <v>1.6400000000000001</v>
      </c>
      <c r="H85" s="73">
        <f t="shared" si="31"/>
        <v>2.5480000000000005</v>
      </c>
      <c r="I85" s="73">
        <f t="shared" si="31"/>
        <v>2.0285000000000006</v>
      </c>
      <c r="J85" s="73">
        <f t="shared" si="31"/>
        <v>0.12450000000000003</v>
      </c>
      <c r="K85" s="73">
        <f t="shared" si="31"/>
        <v>0.10050000000000001</v>
      </c>
      <c r="L85" s="73">
        <f t="shared" si="31"/>
        <v>2.4000000000000004</v>
      </c>
      <c r="M85" s="73">
        <f t="shared" si="31"/>
        <v>1.9009999999999994</v>
      </c>
      <c r="N85" s="73">
        <f t="shared" si="31"/>
        <v>5.050000000000001E-2</v>
      </c>
      <c r="O85" s="73">
        <f t="shared" si="31"/>
        <v>4.3500000000000004E-2</v>
      </c>
      <c r="Q85" s="99">
        <v>610.34999999999968</v>
      </c>
      <c r="R85" s="99">
        <v>555.34999999999968</v>
      </c>
      <c r="S85" s="99">
        <f t="shared" si="32"/>
        <v>19.21</v>
      </c>
      <c r="T85" s="99">
        <f t="shared" si="33"/>
        <v>18.805</v>
      </c>
      <c r="U85" s="99">
        <f t="shared" si="34"/>
        <v>1127.0260000000001</v>
      </c>
      <c r="V85" s="99">
        <f t="shared" si="35"/>
        <v>1105.499</v>
      </c>
      <c r="W85" s="99">
        <f t="shared" si="36"/>
        <v>76.023525000000006</v>
      </c>
      <c r="X85" s="99">
        <f t="shared" si="37"/>
        <v>75.721800000000002</v>
      </c>
      <c r="Y85" s="99">
        <f t="shared" si="38"/>
        <v>21.848000000000003</v>
      </c>
      <c r="Z85" s="99">
        <f t="shared" si="39"/>
        <v>21.328500000000002</v>
      </c>
      <c r="AA85" s="65">
        <f t="shared" si="40"/>
        <v>35.624499999999998</v>
      </c>
      <c r="AB85" s="65">
        <f t="shared" si="41"/>
        <v>35.600499999999997</v>
      </c>
      <c r="AC85" s="99">
        <f t="shared" si="42"/>
        <v>23.9</v>
      </c>
      <c r="AD85" s="99">
        <f t="shared" si="43"/>
        <v>23.401</v>
      </c>
      <c r="AE85" s="65">
        <f t="shared" si="44"/>
        <v>35.5505</v>
      </c>
      <c r="AF85" s="65">
        <f t="shared" si="45"/>
        <v>35.543500000000002</v>
      </c>
      <c r="CD85" s="138">
        <v>2057</v>
      </c>
      <c r="CE85" s="89">
        <f t="shared" si="17"/>
        <v>19.21</v>
      </c>
      <c r="CF85" s="89">
        <f t="shared" si="18"/>
        <v>76.023525000000006</v>
      </c>
      <c r="CG85" s="138">
        <f t="shared" si="19"/>
        <v>610.34999999999968</v>
      </c>
      <c r="CH85" s="89">
        <f t="shared" si="20"/>
        <v>18.805</v>
      </c>
      <c r="CI85" s="89">
        <f t="shared" si="22"/>
        <v>75.721800000000002</v>
      </c>
      <c r="CJ85" s="138">
        <f t="shared" si="21"/>
        <v>555.34999999999968</v>
      </c>
    </row>
    <row r="86" spans="1:100" x14ac:dyDescent="0.25">
      <c r="A86" s="125">
        <v>2058</v>
      </c>
      <c r="B86" s="73">
        <f t="shared" si="31"/>
        <v>1.9400000000000002</v>
      </c>
      <c r="C86" s="73">
        <f t="shared" si="31"/>
        <v>1.5199999999999991</v>
      </c>
      <c r="D86" s="73">
        <f t="shared" si="31"/>
        <v>9.5800000000000018</v>
      </c>
      <c r="E86" s="73">
        <f t="shared" si="31"/>
        <v>7.419999999999999</v>
      </c>
      <c r="F86" s="73">
        <f t="shared" si="31"/>
        <v>2.08</v>
      </c>
      <c r="G86" s="73">
        <f t="shared" si="31"/>
        <v>1.6600000000000001</v>
      </c>
      <c r="H86" s="73">
        <f t="shared" si="31"/>
        <v>2.6120000000000005</v>
      </c>
      <c r="I86" s="73">
        <f t="shared" si="31"/>
        <v>2.0640000000000005</v>
      </c>
      <c r="J86" s="73">
        <f t="shared" si="31"/>
        <v>0.12800000000000003</v>
      </c>
      <c r="K86" s="73">
        <f t="shared" si="31"/>
        <v>0.10200000000000001</v>
      </c>
      <c r="L86" s="73">
        <f t="shared" si="31"/>
        <v>2.4600000000000004</v>
      </c>
      <c r="M86" s="73">
        <f t="shared" si="31"/>
        <v>1.9339999999999993</v>
      </c>
      <c r="N86" s="73">
        <f t="shared" si="31"/>
        <v>5.2000000000000011E-2</v>
      </c>
      <c r="O86" s="73">
        <f t="shared" si="31"/>
        <v>4.4000000000000004E-2</v>
      </c>
      <c r="Q86" s="99">
        <v>617.39999999999964</v>
      </c>
      <c r="R86" s="99">
        <v>559.39999999999964</v>
      </c>
      <c r="S86" s="99">
        <f t="shared" si="32"/>
        <v>19.240000000000002</v>
      </c>
      <c r="T86" s="99">
        <f t="shared" si="33"/>
        <v>18.82</v>
      </c>
      <c r="U86" s="99">
        <f t="shared" si="34"/>
        <v>1128.674</v>
      </c>
      <c r="V86" s="99">
        <f t="shared" si="35"/>
        <v>1106.4259999999999</v>
      </c>
      <c r="W86" s="99">
        <f t="shared" si="36"/>
        <v>76.049599999999998</v>
      </c>
      <c r="X86" s="99">
        <f t="shared" si="37"/>
        <v>75.736699999999999</v>
      </c>
      <c r="Y86" s="99">
        <f t="shared" si="38"/>
        <v>21.912000000000003</v>
      </c>
      <c r="Z86" s="99">
        <f t="shared" si="39"/>
        <v>21.364000000000001</v>
      </c>
      <c r="AA86" s="65">
        <f t="shared" si="40"/>
        <v>35.628</v>
      </c>
      <c r="AB86" s="65">
        <f t="shared" si="41"/>
        <v>35.601999999999997</v>
      </c>
      <c r="AC86" s="99">
        <f t="shared" si="42"/>
        <v>23.96</v>
      </c>
      <c r="AD86" s="99">
        <f t="shared" si="43"/>
        <v>23.433999999999997</v>
      </c>
      <c r="AE86" s="65">
        <f t="shared" si="44"/>
        <v>35.552</v>
      </c>
      <c r="AF86" s="65">
        <f t="shared" si="45"/>
        <v>35.543999999999997</v>
      </c>
      <c r="CD86" s="138">
        <v>2058</v>
      </c>
      <c r="CE86" s="89">
        <f t="shared" si="17"/>
        <v>19.240000000000002</v>
      </c>
      <c r="CF86" s="89">
        <f t="shared" si="18"/>
        <v>76.049599999999998</v>
      </c>
      <c r="CG86" s="138">
        <f t="shared" si="19"/>
        <v>617.39999999999964</v>
      </c>
      <c r="CH86" s="89">
        <f t="shared" si="20"/>
        <v>18.82</v>
      </c>
      <c r="CI86" s="89">
        <f t="shared" si="22"/>
        <v>75.736699999999999</v>
      </c>
      <c r="CJ86" s="138">
        <f t="shared" si="21"/>
        <v>559.39999999999964</v>
      </c>
    </row>
    <row r="87" spans="1:100" x14ac:dyDescent="0.25">
      <c r="A87" s="125">
        <v>2059</v>
      </c>
      <c r="B87" s="73">
        <f t="shared" si="31"/>
        <v>1.9700000000000002</v>
      </c>
      <c r="C87" s="73">
        <f t="shared" si="31"/>
        <v>1.534999999999999</v>
      </c>
      <c r="D87" s="73">
        <f t="shared" si="31"/>
        <v>9.740000000000002</v>
      </c>
      <c r="E87" s="73">
        <f t="shared" si="31"/>
        <v>7.5099999999999989</v>
      </c>
      <c r="F87" s="73">
        <f t="shared" si="31"/>
        <v>2.1150000000000002</v>
      </c>
      <c r="G87" s="73">
        <f t="shared" si="31"/>
        <v>1.6800000000000002</v>
      </c>
      <c r="H87" s="73">
        <f t="shared" si="31"/>
        <v>2.6760000000000006</v>
      </c>
      <c r="I87" s="73">
        <f t="shared" si="31"/>
        <v>2.0995000000000004</v>
      </c>
      <c r="J87" s="73">
        <f t="shared" si="31"/>
        <v>0.13150000000000003</v>
      </c>
      <c r="K87" s="73">
        <f t="shared" si="31"/>
        <v>0.10350000000000001</v>
      </c>
      <c r="L87" s="73">
        <f t="shared" si="31"/>
        <v>2.5200000000000005</v>
      </c>
      <c r="M87" s="73">
        <f t="shared" si="31"/>
        <v>1.9669999999999992</v>
      </c>
      <c r="N87" s="73">
        <f t="shared" si="31"/>
        <v>5.3500000000000013E-2</v>
      </c>
      <c r="O87" s="73">
        <f t="shared" si="31"/>
        <v>4.4500000000000005E-2</v>
      </c>
      <c r="Q87" s="99">
        <v>624.44999999999959</v>
      </c>
      <c r="R87" s="99">
        <v>563.44999999999959</v>
      </c>
      <c r="S87" s="99">
        <f t="shared" si="32"/>
        <v>19.27</v>
      </c>
      <c r="T87" s="99">
        <f t="shared" si="33"/>
        <v>18.835000000000001</v>
      </c>
      <c r="U87" s="99">
        <f t="shared" si="34"/>
        <v>1130.3220000000001</v>
      </c>
      <c r="V87" s="99">
        <f t="shared" si="35"/>
        <v>1107.3530000000001</v>
      </c>
      <c r="W87" s="99">
        <f t="shared" si="36"/>
        <v>76.075675000000004</v>
      </c>
      <c r="X87" s="99">
        <f t="shared" si="37"/>
        <v>75.751599999999996</v>
      </c>
      <c r="Y87" s="99">
        <f t="shared" si="38"/>
        <v>21.976000000000003</v>
      </c>
      <c r="Z87" s="99">
        <f t="shared" si="39"/>
        <v>21.3995</v>
      </c>
      <c r="AA87" s="65">
        <f t="shared" si="40"/>
        <v>35.631500000000003</v>
      </c>
      <c r="AB87" s="65">
        <f t="shared" si="41"/>
        <v>35.603499999999997</v>
      </c>
      <c r="AC87" s="99">
        <f t="shared" si="42"/>
        <v>24.02</v>
      </c>
      <c r="AD87" s="99">
        <f t="shared" si="43"/>
        <v>23.466999999999999</v>
      </c>
      <c r="AE87" s="65">
        <f t="shared" si="44"/>
        <v>35.5535</v>
      </c>
      <c r="AF87" s="65">
        <f t="shared" si="45"/>
        <v>35.544499999999999</v>
      </c>
      <c r="CD87" s="138">
        <v>2059</v>
      </c>
      <c r="CE87" s="89">
        <f t="shared" si="17"/>
        <v>19.27</v>
      </c>
      <c r="CF87" s="89">
        <f t="shared" si="18"/>
        <v>76.075675000000004</v>
      </c>
      <c r="CG87" s="138">
        <f t="shared" si="19"/>
        <v>624.44999999999959</v>
      </c>
      <c r="CH87" s="89">
        <f t="shared" si="20"/>
        <v>18.835000000000001</v>
      </c>
      <c r="CI87" s="89">
        <f t="shared" si="22"/>
        <v>75.751599999999996</v>
      </c>
      <c r="CJ87" s="138">
        <f t="shared" si="21"/>
        <v>563.44999999999959</v>
      </c>
    </row>
    <row r="88" spans="1:100" x14ac:dyDescent="0.25">
      <c r="A88" s="125">
        <v>2060</v>
      </c>
      <c r="B88" s="73">
        <f t="shared" si="31"/>
        <v>2</v>
      </c>
      <c r="C88" s="73">
        <f t="shared" si="31"/>
        <v>1.5499999999999989</v>
      </c>
      <c r="D88" s="73">
        <f t="shared" si="31"/>
        <v>9.9000000000000021</v>
      </c>
      <c r="E88" s="73">
        <f t="shared" si="31"/>
        <v>7.5999999999999988</v>
      </c>
      <c r="F88" s="73">
        <f t="shared" si="31"/>
        <v>2.1500000000000004</v>
      </c>
      <c r="G88" s="73">
        <f t="shared" si="31"/>
        <v>1.7000000000000002</v>
      </c>
      <c r="H88" s="73">
        <f t="shared" si="31"/>
        <v>2.7400000000000007</v>
      </c>
      <c r="I88" s="73">
        <f t="shared" si="31"/>
        <v>2.1350000000000002</v>
      </c>
      <c r="J88" s="73">
        <f t="shared" si="31"/>
        <v>0.13500000000000004</v>
      </c>
      <c r="K88" s="73">
        <f t="shared" si="31"/>
        <v>0.10500000000000001</v>
      </c>
      <c r="L88" s="73">
        <f t="shared" si="31"/>
        <v>2.5800000000000005</v>
      </c>
      <c r="M88" s="73">
        <f t="shared" si="31"/>
        <v>1.9999999999999991</v>
      </c>
      <c r="N88" s="73">
        <f t="shared" si="31"/>
        <v>5.5000000000000014E-2</v>
      </c>
      <c r="O88" s="73">
        <f t="shared" si="31"/>
        <v>4.5000000000000005E-2</v>
      </c>
      <c r="Q88" s="99">
        <v>631.5</v>
      </c>
      <c r="R88" s="99">
        <v>567.5</v>
      </c>
      <c r="S88" s="99">
        <f t="shared" si="32"/>
        <v>19.3</v>
      </c>
      <c r="T88" s="99">
        <f t="shared" si="33"/>
        <v>18.850000000000001</v>
      </c>
      <c r="U88" s="99">
        <f t="shared" si="34"/>
        <v>1131.97</v>
      </c>
      <c r="V88" s="99">
        <f t="shared" si="35"/>
        <v>1108.28</v>
      </c>
      <c r="W88" s="99">
        <f t="shared" si="36"/>
        <v>76.101749999999996</v>
      </c>
      <c r="X88" s="99">
        <f t="shared" si="37"/>
        <v>75.766499999999994</v>
      </c>
      <c r="Y88" s="99">
        <f t="shared" si="38"/>
        <v>22.040000000000003</v>
      </c>
      <c r="Z88" s="99">
        <f t="shared" si="39"/>
        <v>21.435000000000002</v>
      </c>
      <c r="AA88" s="65">
        <f t="shared" si="40"/>
        <v>35.634999999999998</v>
      </c>
      <c r="AB88" s="65">
        <f t="shared" si="41"/>
        <v>35.604999999999997</v>
      </c>
      <c r="AC88" s="99">
        <f t="shared" si="42"/>
        <v>24.080000000000002</v>
      </c>
      <c r="AD88" s="99">
        <f t="shared" si="43"/>
        <v>23.5</v>
      </c>
      <c r="AE88" s="65">
        <f t="shared" si="44"/>
        <v>35.555</v>
      </c>
      <c r="AF88" s="65">
        <f t="shared" si="45"/>
        <v>35.545000000000002</v>
      </c>
      <c r="CD88" s="138">
        <v>2060</v>
      </c>
      <c r="CE88" s="89">
        <f t="shared" si="17"/>
        <v>19.3</v>
      </c>
      <c r="CF88" s="89">
        <f t="shared" si="18"/>
        <v>76.101749999999996</v>
      </c>
      <c r="CG88" s="138">
        <f t="shared" si="19"/>
        <v>631.5</v>
      </c>
      <c r="CH88" s="89">
        <f t="shared" si="20"/>
        <v>18.850000000000001</v>
      </c>
      <c r="CI88" s="89">
        <f t="shared" si="22"/>
        <v>75.766499999999994</v>
      </c>
      <c r="CJ88" s="138">
        <f t="shared" si="21"/>
        <v>567.5</v>
      </c>
      <c r="CS88" s="60"/>
      <c r="CT88" s="60"/>
      <c r="CU88" s="60"/>
      <c r="CV88" s="60"/>
    </row>
    <row r="89" spans="1:100" x14ac:dyDescent="0.25">
      <c r="A89" s="125">
        <v>2061</v>
      </c>
      <c r="B89" s="73">
        <f t="shared" si="31"/>
        <v>2.0299999999999998</v>
      </c>
      <c r="C89" s="73">
        <f t="shared" si="31"/>
        <v>1.5649999999999988</v>
      </c>
      <c r="D89" s="73">
        <f t="shared" si="31"/>
        <v>10.060000000000002</v>
      </c>
      <c r="E89" s="73">
        <f t="shared" si="31"/>
        <v>7.6899999999999986</v>
      </c>
      <c r="F89" s="73">
        <f t="shared" si="31"/>
        <v>2.1850000000000005</v>
      </c>
      <c r="G89" s="73">
        <f t="shared" si="31"/>
        <v>1.7200000000000002</v>
      </c>
      <c r="H89" s="73">
        <f t="shared" si="31"/>
        <v>2.8040000000000007</v>
      </c>
      <c r="I89" s="73">
        <f t="shared" si="31"/>
        <v>2.1705000000000001</v>
      </c>
      <c r="J89" s="73">
        <f t="shared" si="31"/>
        <v>0.13850000000000004</v>
      </c>
      <c r="K89" s="73">
        <f t="shared" si="31"/>
        <v>0.10650000000000001</v>
      </c>
      <c r="L89" s="73">
        <f t="shared" si="31"/>
        <v>2.6400000000000006</v>
      </c>
      <c r="M89" s="73">
        <f t="shared" si="31"/>
        <v>2.032999999999999</v>
      </c>
      <c r="N89" s="73">
        <f t="shared" si="31"/>
        <v>5.6500000000000015E-2</v>
      </c>
      <c r="O89" s="73">
        <f t="shared" si="31"/>
        <v>4.5500000000000006E-2</v>
      </c>
      <c r="Q89" s="99">
        <v>639.25</v>
      </c>
      <c r="R89" s="99">
        <v>571.35</v>
      </c>
      <c r="S89" s="99">
        <f t="shared" si="32"/>
        <v>19.330000000000002</v>
      </c>
      <c r="T89" s="99">
        <f t="shared" si="33"/>
        <v>18.864999999999998</v>
      </c>
      <c r="U89" s="99">
        <f t="shared" si="34"/>
        <v>1133.6179999999999</v>
      </c>
      <c r="V89" s="99">
        <f t="shared" si="35"/>
        <v>1109.2069999999999</v>
      </c>
      <c r="W89" s="99">
        <f t="shared" si="36"/>
        <v>76.127825000000001</v>
      </c>
      <c r="X89" s="99">
        <f t="shared" si="37"/>
        <v>75.781400000000005</v>
      </c>
      <c r="Y89" s="99">
        <f t="shared" si="38"/>
        <v>22.104000000000003</v>
      </c>
      <c r="Z89" s="99">
        <f t="shared" si="39"/>
        <v>21.470500000000001</v>
      </c>
      <c r="AA89" s="65">
        <f t="shared" si="40"/>
        <v>35.638500000000001</v>
      </c>
      <c r="AB89" s="65">
        <f t="shared" si="41"/>
        <v>35.606499999999997</v>
      </c>
      <c r="AC89" s="99">
        <f t="shared" si="42"/>
        <v>24.14</v>
      </c>
      <c r="AD89" s="99">
        <f t="shared" si="43"/>
        <v>23.532999999999998</v>
      </c>
      <c r="AE89" s="65">
        <f t="shared" si="44"/>
        <v>35.5565</v>
      </c>
      <c r="AF89" s="65">
        <f t="shared" si="45"/>
        <v>35.545499999999997</v>
      </c>
      <c r="CD89" s="138">
        <v>2061</v>
      </c>
      <c r="CE89" s="89">
        <f t="shared" si="17"/>
        <v>19.330000000000002</v>
      </c>
      <c r="CF89" s="89">
        <f t="shared" si="18"/>
        <v>76.127825000000001</v>
      </c>
      <c r="CG89" s="138">
        <f t="shared" si="19"/>
        <v>639.25</v>
      </c>
      <c r="CH89" s="89">
        <f t="shared" si="20"/>
        <v>18.864999999999998</v>
      </c>
      <c r="CI89" s="89">
        <f t="shared" si="22"/>
        <v>75.781400000000005</v>
      </c>
      <c r="CJ89" s="138">
        <f t="shared" si="21"/>
        <v>571.35</v>
      </c>
    </row>
    <row r="90" spans="1:100" x14ac:dyDescent="0.25">
      <c r="A90" s="125">
        <v>2062</v>
      </c>
      <c r="B90" s="73">
        <f t="shared" si="31"/>
        <v>2.0599999999999996</v>
      </c>
      <c r="C90" s="73">
        <f t="shared" si="31"/>
        <v>1.5799999999999987</v>
      </c>
      <c r="D90" s="73">
        <f t="shared" si="31"/>
        <v>10.220000000000002</v>
      </c>
      <c r="E90" s="73">
        <f t="shared" si="31"/>
        <v>7.7799999999999985</v>
      </c>
      <c r="F90" s="73">
        <f t="shared" si="31"/>
        <v>2.2200000000000006</v>
      </c>
      <c r="G90" s="73">
        <f t="shared" si="31"/>
        <v>1.7400000000000002</v>
      </c>
      <c r="H90" s="73">
        <f t="shared" si="31"/>
        <v>2.8680000000000008</v>
      </c>
      <c r="I90" s="73">
        <f t="shared" si="31"/>
        <v>2.206</v>
      </c>
      <c r="J90" s="73">
        <f t="shared" si="31"/>
        <v>0.14200000000000004</v>
      </c>
      <c r="K90" s="73">
        <f t="shared" si="31"/>
        <v>0.10800000000000001</v>
      </c>
      <c r="L90" s="73">
        <f t="shared" si="31"/>
        <v>2.7000000000000006</v>
      </c>
      <c r="M90" s="73">
        <f t="shared" si="31"/>
        <v>2.0659999999999989</v>
      </c>
      <c r="N90" s="73">
        <f t="shared" si="31"/>
        <v>5.8000000000000017E-2</v>
      </c>
      <c r="O90" s="73">
        <f t="shared" si="31"/>
        <v>4.6000000000000006E-2</v>
      </c>
      <c r="Q90" s="99">
        <v>647</v>
      </c>
      <c r="R90" s="99">
        <v>575.20000000000005</v>
      </c>
      <c r="S90" s="99">
        <f t="shared" si="32"/>
        <v>19.36</v>
      </c>
      <c r="T90" s="99">
        <f t="shared" si="33"/>
        <v>18.88</v>
      </c>
      <c r="U90" s="99">
        <f t="shared" si="34"/>
        <v>1135.2660000000001</v>
      </c>
      <c r="V90" s="99">
        <f t="shared" si="35"/>
        <v>1110.134</v>
      </c>
      <c r="W90" s="99">
        <f t="shared" si="36"/>
        <v>76.153900000000007</v>
      </c>
      <c r="X90" s="99">
        <f t="shared" si="37"/>
        <v>75.796300000000002</v>
      </c>
      <c r="Y90" s="99">
        <f t="shared" si="38"/>
        <v>22.168000000000003</v>
      </c>
      <c r="Z90" s="99">
        <f t="shared" si="39"/>
        <v>21.506</v>
      </c>
      <c r="AA90" s="65">
        <f t="shared" si="40"/>
        <v>35.642000000000003</v>
      </c>
      <c r="AB90" s="65">
        <f t="shared" si="41"/>
        <v>35.607999999999997</v>
      </c>
      <c r="AC90" s="99">
        <f t="shared" si="42"/>
        <v>24.2</v>
      </c>
      <c r="AD90" s="99">
        <f t="shared" si="43"/>
        <v>23.565999999999999</v>
      </c>
      <c r="AE90" s="65">
        <f t="shared" si="44"/>
        <v>35.558</v>
      </c>
      <c r="AF90" s="65">
        <f t="shared" si="45"/>
        <v>35.545999999999999</v>
      </c>
      <c r="CD90" s="138">
        <v>2062</v>
      </c>
      <c r="CE90" s="89">
        <f t="shared" si="17"/>
        <v>19.36</v>
      </c>
      <c r="CF90" s="89">
        <f t="shared" si="18"/>
        <v>76.153900000000007</v>
      </c>
      <c r="CG90" s="138">
        <f t="shared" si="19"/>
        <v>647</v>
      </c>
      <c r="CH90" s="89">
        <f t="shared" si="20"/>
        <v>18.88</v>
      </c>
      <c r="CI90" s="89">
        <f t="shared" si="22"/>
        <v>75.796300000000002</v>
      </c>
      <c r="CJ90" s="138">
        <f t="shared" si="21"/>
        <v>575.20000000000005</v>
      </c>
    </row>
    <row r="91" spans="1:100" x14ac:dyDescent="0.25">
      <c r="A91" s="125">
        <v>2063</v>
      </c>
      <c r="B91" s="73">
        <f t="shared" si="31"/>
        <v>2.0899999999999994</v>
      </c>
      <c r="C91" s="73">
        <f t="shared" si="31"/>
        <v>1.5949999999999986</v>
      </c>
      <c r="D91" s="73">
        <f t="shared" si="31"/>
        <v>10.380000000000003</v>
      </c>
      <c r="E91" s="73">
        <f t="shared" si="31"/>
        <v>7.8699999999999983</v>
      </c>
      <c r="F91" s="73">
        <f t="shared" si="31"/>
        <v>2.2550000000000008</v>
      </c>
      <c r="G91" s="73">
        <f t="shared" si="31"/>
        <v>1.7600000000000002</v>
      </c>
      <c r="H91" s="73">
        <f t="shared" si="31"/>
        <v>2.9320000000000008</v>
      </c>
      <c r="I91" s="73">
        <f t="shared" si="31"/>
        <v>2.2414999999999998</v>
      </c>
      <c r="J91" s="73">
        <f t="shared" si="31"/>
        <v>0.14550000000000005</v>
      </c>
      <c r="K91" s="73">
        <f t="shared" si="31"/>
        <v>0.10950000000000001</v>
      </c>
      <c r="L91" s="73">
        <f t="shared" si="31"/>
        <v>2.7600000000000007</v>
      </c>
      <c r="M91" s="73">
        <f t="shared" si="31"/>
        <v>2.0989999999999989</v>
      </c>
      <c r="N91" s="73">
        <f t="shared" si="31"/>
        <v>5.9500000000000018E-2</v>
      </c>
      <c r="O91" s="73">
        <f t="shared" si="31"/>
        <v>4.6500000000000007E-2</v>
      </c>
      <c r="Q91" s="99">
        <v>654.75</v>
      </c>
      <c r="R91" s="99">
        <v>579.05000000000007</v>
      </c>
      <c r="S91" s="99">
        <f t="shared" si="32"/>
        <v>19.39</v>
      </c>
      <c r="T91" s="99">
        <f t="shared" si="33"/>
        <v>18.895</v>
      </c>
      <c r="U91" s="99">
        <f t="shared" si="34"/>
        <v>1136.914</v>
      </c>
      <c r="V91" s="99">
        <f t="shared" si="35"/>
        <v>1111.0609999999999</v>
      </c>
      <c r="W91" s="99">
        <f t="shared" si="36"/>
        <v>76.179974999999999</v>
      </c>
      <c r="X91" s="99">
        <f t="shared" si="37"/>
        <v>75.811199999999999</v>
      </c>
      <c r="Y91" s="99">
        <f t="shared" si="38"/>
        <v>22.232000000000003</v>
      </c>
      <c r="Z91" s="99">
        <f t="shared" si="39"/>
        <v>21.541499999999999</v>
      </c>
      <c r="AA91" s="65">
        <f t="shared" si="40"/>
        <v>35.645499999999998</v>
      </c>
      <c r="AB91" s="65">
        <f t="shared" si="41"/>
        <v>35.609499999999997</v>
      </c>
      <c r="AC91" s="99">
        <f t="shared" si="42"/>
        <v>24.26</v>
      </c>
      <c r="AD91" s="99">
        <f t="shared" si="43"/>
        <v>23.599</v>
      </c>
      <c r="AE91" s="65">
        <f t="shared" si="44"/>
        <v>35.5595</v>
      </c>
      <c r="AF91" s="65">
        <f t="shared" si="45"/>
        <v>35.546500000000002</v>
      </c>
      <c r="CD91" s="138">
        <v>2063</v>
      </c>
      <c r="CE91" s="89">
        <f t="shared" si="17"/>
        <v>19.39</v>
      </c>
      <c r="CF91" s="89">
        <f t="shared" si="18"/>
        <v>76.179974999999999</v>
      </c>
      <c r="CG91" s="138">
        <f t="shared" si="19"/>
        <v>654.75</v>
      </c>
      <c r="CH91" s="89">
        <f t="shared" si="20"/>
        <v>18.895</v>
      </c>
      <c r="CI91" s="89">
        <f t="shared" si="22"/>
        <v>75.811199999999999</v>
      </c>
      <c r="CJ91" s="138">
        <f t="shared" si="21"/>
        <v>579.05000000000007</v>
      </c>
    </row>
    <row r="92" spans="1:100" x14ac:dyDescent="0.25">
      <c r="A92" s="125">
        <v>2064</v>
      </c>
      <c r="B92" s="73">
        <f t="shared" si="31"/>
        <v>2.1199999999999992</v>
      </c>
      <c r="C92" s="73">
        <f t="shared" si="31"/>
        <v>1.6099999999999985</v>
      </c>
      <c r="D92" s="73">
        <f t="shared" si="31"/>
        <v>10.540000000000003</v>
      </c>
      <c r="E92" s="73">
        <f t="shared" si="31"/>
        <v>7.9599999999999982</v>
      </c>
      <c r="F92" s="73">
        <f t="shared" si="31"/>
        <v>2.2900000000000009</v>
      </c>
      <c r="G92" s="73">
        <f t="shared" si="31"/>
        <v>1.7800000000000002</v>
      </c>
      <c r="H92" s="73">
        <f t="shared" si="31"/>
        <v>2.9960000000000009</v>
      </c>
      <c r="I92" s="73">
        <f t="shared" si="31"/>
        <v>2.2769999999999997</v>
      </c>
      <c r="J92" s="73">
        <f t="shared" si="31"/>
        <v>0.14900000000000005</v>
      </c>
      <c r="K92" s="73">
        <f t="shared" si="31"/>
        <v>0.11100000000000002</v>
      </c>
      <c r="L92" s="73">
        <f t="shared" si="31"/>
        <v>2.8200000000000007</v>
      </c>
      <c r="M92" s="73">
        <f t="shared" si="31"/>
        <v>2.1319999999999988</v>
      </c>
      <c r="N92" s="73">
        <f t="shared" si="31"/>
        <v>6.1000000000000019E-2</v>
      </c>
      <c r="O92" s="73">
        <f t="shared" si="31"/>
        <v>4.7000000000000007E-2</v>
      </c>
      <c r="Q92" s="99">
        <v>662.5</v>
      </c>
      <c r="R92" s="99">
        <v>582.90000000000009</v>
      </c>
      <c r="S92" s="99">
        <f t="shared" si="32"/>
        <v>19.420000000000002</v>
      </c>
      <c r="T92" s="99">
        <f t="shared" si="33"/>
        <v>18.91</v>
      </c>
      <c r="U92" s="99">
        <f t="shared" si="34"/>
        <v>1138.5620000000001</v>
      </c>
      <c r="V92" s="99">
        <f t="shared" si="35"/>
        <v>1111.9880000000001</v>
      </c>
      <c r="W92" s="99">
        <f t="shared" si="36"/>
        <v>76.206050000000005</v>
      </c>
      <c r="X92" s="99">
        <f t="shared" si="37"/>
        <v>75.826099999999997</v>
      </c>
      <c r="Y92" s="99">
        <f t="shared" si="38"/>
        <v>22.296000000000003</v>
      </c>
      <c r="Z92" s="99">
        <f t="shared" si="39"/>
        <v>21.577000000000002</v>
      </c>
      <c r="AA92" s="65">
        <f t="shared" si="40"/>
        <v>35.649000000000001</v>
      </c>
      <c r="AB92" s="65">
        <f t="shared" si="41"/>
        <v>35.610999999999997</v>
      </c>
      <c r="AC92" s="99">
        <f t="shared" si="42"/>
        <v>24.32</v>
      </c>
      <c r="AD92" s="99">
        <f t="shared" si="43"/>
        <v>23.631999999999998</v>
      </c>
      <c r="AE92" s="65">
        <f t="shared" si="44"/>
        <v>35.561</v>
      </c>
      <c r="AF92" s="65">
        <f t="shared" si="45"/>
        <v>35.546999999999997</v>
      </c>
      <c r="CD92" s="138">
        <v>2064</v>
      </c>
      <c r="CE92" s="89">
        <f t="shared" ref="CE92:CE98" si="46">S92</f>
        <v>19.420000000000002</v>
      </c>
      <c r="CF92" s="89">
        <f t="shared" ref="CF92:CF98" si="47">W92</f>
        <v>76.206050000000005</v>
      </c>
      <c r="CG92" s="138">
        <f t="shared" ref="CG92:CG98" si="48">Q92</f>
        <v>662.5</v>
      </c>
      <c r="CH92" s="89">
        <f t="shared" ref="CH92:CH98" si="49">T92</f>
        <v>18.91</v>
      </c>
      <c r="CI92" s="89">
        <f t="shared" si="22"/>
        <v>75.826099999999997</v>
      </c>
      <c r="CJ92" s="138">
        <f t="shared" ref="CJ92:CJ98" si="50">R92</f>
        <v>582.90000000000009</v>
      </c>
    </row>
    <row r="93" spans="1:100" x14ac:dyDescent="0.25">
      <c r="A93" s="125">
        <v>2065</v>
      </c>
      <c r="B93" s="73">
        <f t="shared" si="31"/>
        <v>2.149999999999999</v>
      </c>
      <c r="C93" s="73">
        <f t="shared" si="31"/>
        <v>1.6249999999999984</v>
      </c>
      <c r="D93" s="73">
        <f t="shared" si="31"/>
        <v>10.700000000000003</v>
      </c>
      <c r="E93" s="73">
        <f t="shared" si="31"/>
        <v>8.0499999999999989</v>
      </c>
      <c r="F93" s="73">
        <f t="shared" si="31"/>
        <v>2.3250000000000011</v>
      </c>
      <c r="G93" s="73">
        <f t="shared" si="31"/>
        <v>1.8000000000000003</v>
      </c>
      <c r="H93" s="73">
        <f t="shared" si="31"/>
        <v>3.0600000000000009</v>
      </c>
      <c r="I93" s="73">
        <f t="shared" si="31"/>
        <v>2.3124999999999996</v>
      </c>
      <c r="J93" s="73">
        <f t="shared" si="31"/>
        <v>0.15250000000000005</v>
      </c>
      <c r="K93" s="73">
        <f t="shared" si="31"/>
        <v>0.11250000000000002</v>
      </c>
      <c r="L93" s="73">
        <f t="shared" si="31"/>
        <v>2.8800000000000008</v>
      </c>
      <c r="M93" s="73">
        <f t="shared" si="31"/>
        <v>2.1649999999999987</v>
      </c>
      <c r="N93" s="73">
        <f t="shared" si="31"/>
        <v>6.2500000000000014E-2</v>
      </c>
      <c r="O93" s="73">
        <f t="shared" si="31"/>
        <v>4.7500000000000007E-2</v>
      </c>
      <c r="Q93" s="99">
        <v>670.25</v>
      </c>
      <c r="R93" s="99">
        <v>586.75000000000011</v>
      </c>
      <c r="S93" s="99">
        <f t="shared" si="32"/>
        <v>19.45</v>
      </c>
      <c r="T93" s="99">
        <f t="shared" si="33"/>
        <v>18.925000000000001</v>
      </c>
      <c r="U93" s="99">
        <f t="shared" si="34"/>
        <v>1140.21</v>
      </c>
      <c r="V93" s="99">
        <f t="shared" si="35"/>
        <v>1112.915</v>
      </c>
      <c r="W93" s="99">
        <f t="shared" si="36"/>
        <v>76.232124999999996</v>
      </c>
      <c r="X93" s="99">
        <f t="shared" si="37"/>
        <v>75.840999999999994</v>
      </c>
      <c r="Y93" s="99">
        <f t="shared" si="38"/>
        <v>22.360000000000003</v>
      </c>
      <c r="Z93" s="99">
        <f t="shared" si="39"/>
        <v>21.612500000000001</v>
      </c>
      <c r="AA93" s="65">
        <f t="shared" si="40"/>
        <v>35.652500000000003</v>
      </c>
      <c r="AB93" s="65">
        <f t="shared" si="41"/>
        <v>35.612499999999997</v>
      </c>
      <c r="AC93" s="99">
        <f t="shared" si="42"/>
        <v>24.380000000000003</v>
      </c>
      <c r="AD93" s="99">
        <f t="shared" si="43"/>
        <v>23.664999999999999</v>
      </c>
      <c r="AE93" s="65">
        <f t="shared" si="44"/>
        <v>35.5625</v>
      </c>
      <c r="AF93" s="65">
        <f t="shared" si="45"/>
        <v>35.547499999999999</v>
      </c>
      <c r="CD93" s="138">
        <v>2065</v>
      </c>
      <c r="CE93" s="89">
        <f t="shared" si="46"/>
        <v>19.45</v>
      </c>
      <c r="CF93" s="89">
        <f t="shared" si="47"/>
        <v>76.232124999999996</v>
      </c>
      <c r="CG93" s="138">
        <f t="shared" si="48"/>
        <v>670.25</v>
      </c>
      <c r="CH93" s="89">
        <f t="shared" si="49"/>
        <v>18.925000000000001</v>
      </c>
      <c r="CI93" s="89">
        <f t="shared" ref="CI93:CI98" si="51">X93</f>
        <v>75.840999999999994</v>
      </c>
      <c r="CJ93" s="138">
        <f t="shared" si="50"/>
        <v>586.75000000000011</v>
      </c>
    </row>
    <row r="94" spans="1:100" x14ac:dyDescent="0.25">
      <c r="A94" s="125">
        <v>2066</v>
      </c>
      <c r="B94" s="73">
        <f t="shared" si="31"/>
        <v>2.1799999999999988</v>
      </c>
      <c r="C94" s="73">
        <f t="shared" si="31"/>
        <v>1.6399999999999983</v>
      </c>
      <c r="D94" s="73">
        <f t="shared" si="31"/>
        <v>10.860000000000003</v>
      </c>
      <c r="E94" s="73">
        <f t="shared" si="31"/>
        <v>8.1399999999999988</v>
      </c>
      <c r="F94" s="73">
        <f t="shared" si="31"/>
        <v>2.3600000000000012</v>
      </c>
      <c r="G94" s="73">
        <f t="shared" si="31"/>
        <v>1.8200000000000003</v>
      </c>
      <c r="H94" s="73">
        <f t="shared" si="31"/>
        <v>3.124000000000001</v>
      </c>
      <c r="I94" s="73">
        <f t="shared" si="31"/>
        <v>2.3479999999999994</v>
      </c>
      <c r="J94" s="73">
        <f t="shared" si="31"/>
        <v>0.15600000000000006</v>
      </c>
      <c r="K94" s="73">
        <f t="shared" si="31"/>
        <v>0.11400000000000002</v>
      </c>
      <c r="L94" s="73">
        <f t="shared" si="31"/>
        <v>2.9400000000000008</v>
      </c>
      <c r="M94" s="73">
        <f t="shared" si="31"/>
        <v>2.1979999999999986</v>
      </c>
      <c r="N94" s="73">
        <f t="shared" si="31"/>
        <v>6.4000000000000015E-2</v>
      </c>
      <c r="O94" s="73">
        <f t="shared" si="31"/>
        <v>4.8000000000000008E-2</v>
      </c>
      <c r="Q94" s="99">
        <v>678</v>
      </c>
      <c r="R94" s="99">
        <v>590.60000000000014</v>
      </c>
      <c r="S94" s="99">
        <f t="shared" si="32"/>
        <v>19.48</v>
      </c>
      <c r="T94" s="99">
        <f t="shared" si="33"/>
        <v>18.939999999999998</v>
      </c>
      <c r="U94" s="99">
        <f t="shared" si="34"/>
        <v>1141.8579999999999</v>
      </c>
      <c r="V94" s="99">
        <f t="shared" si="35"/>
        <v>1113.8420000000001</v>
      </c>
      <c r="W94" s="99">
        <f t="shared" si="36"/>
        <v>76.258200000000002</v>
      </c>
      <c r="X94" s="99">
        <f t="shared" si="37"/>
        <v>75.855900000000005</v>
      </c>
      <c r="Y94" s="99">
        <f t="shared" si="38"/>
        <v>22.424000000000003</v>
      </c>
      <c r="Z94" s="99">
        <f t="shared" si="39"/>
        <v>21.648</v>
      </c>
      <c r="AA94" s="65">
        <f t="shared" si="40"/>
        <v>35.655999999999999</v>
      </c>
      <c r="AB94" s="65">
        <f t="shared" si="41"/>
        <v>35.613999999999997</v>
      </c>
      <c r="AC94" s="99">
        <f t="shared" si="42"/>
        <v>24.44</v>
      </c>
      <c r="AD94" s="99">
        <f t="shared" si="43"/>
        <v>23.698</v>
      </c>
      <c r="AE94" s="65">
        <f t="shared" si="44"/>
        <v>35.564</v>
      </c>
      <c r="AF94" s="65">
        <f t="shared" si="45"/>
        <v>35.548000000000002</v>
      </c>
      <c r="CD94" s="138">
        <v>2066</v>
      </c>
      <c r="CE94" s="89">
        <f t="shared" si="46"/>
        <v>19.48</v>
      </c>
      <c r="CF94" s="89">
        <f t="shared" si="47"/>
        <v>76.258200000000002</v>
      </c>
      <c r="CG94" s="138">
        <f t="shared" si="48"/>
        <v>678</v>
      </c>
      <c r="CH94" s="89">
        <f t="shared" si="49"/>
        <v>18.939999999999998</v>
      </c>
      <c r="CI94" s="89">
        <f t="shared" si="51"/>
        <v>75.855900000000005</v>
      </c>
      <c r="CJ94" s="138">
        <f t="shared" si="50"/>
        <v>590.60000000000014</v>
      </c>
    </row>
    <row r="95" spans="1:100" x14ac:dyDescent="0.25">
      <c r="A95" s="125">
        <v>2067</v>
      </c>
      <c r="B95" s="73">
        <f t="shared" ref="B95:O97" si="52">(B$9-B$8)/COUNT($A$78:$A$97)+B94</f>
        <v>2.2099999999999986</v>
      </c>
      <c r="C95" s="73">
        <f t="shared" si="52"/>
        <v>1.6549999999999983</v>
      </c>
      <c r="D95" s="73">
        <f t="shared" si="52"/>
        <v>11.020000000000003</v>
      </c>
      <c r="E95" s="73">
        <f t="shared" si="52"/>
        <v>8.2299999999999986</v>
      </c>
      <c r="F95" s="73">
        <f t="shared" si="52"/>
        <v>2.3950000000000014</v>
      </c>
      <c r="G95" s="73">
        <f t="shared" si="52"/>
        <v>1.8400000000000003</v>
      </c>
      <c r="H95" s="73">
        <f t="shared" si="52"/>
        <v>3.1880000000000011</v>
      </c>
      <c r="I95" s="73">
        <f t="shared" si="52"/>
        <v>2.3834999999999993</v>
      </c>
      <c r="J95" s="73">
        <f t="shared" si="52"/>
        <v>0.15950000000000006</v>
      </c>
      <c r="K95" s="73">
        <f t="shared" si="52"/>
        <v>0.11550000000000002</v>
      </c>
      <c r="L95" s="73">
        <f t="shared" si="52"/>
        <v>3.0000000000000009</v>
      </c>
      <c r="M95" s="73">
        <f t="shared" si="52"/>
        <v>2.2309999999999985</v>
      </c>
      <c r="N95" s="73">
        <f t="shared" si="52"/>
        <v>6.5500000000000017E-2</v>
      </c>
      <c r="O95" s="73">
        <f t="shared" si="52"/>
        <v>4.8500000000000008E-2</v>
      </c>
      <c r="Q95" s="99">
        <v>685.75</v>
      </c>
      <c r="R95" s="99">
        <v>594.45000000000016</v>
      </c>
      <c r="S95" s="99">
        <f t="shared" si="32"/>
        <v>19.509999999999998</v>
      </c>
      <c r="T95" s="99">
        <f t="shared" si="33"/>
        <v>18.954999999999998</v>
      </c>
      <c r="U95" s="99">
        <f t="shared" si="34"/>
        <v>1143.5060000000001</v>
      </c>
      <c r="V95" s="99">
        <f t="shared" si="35"/>
        <v>1114.769</v>
      </c>
      <c r="W95" s="99">
        <f t="shared" si="36"/>
        <v>76.284275000000008</v>
      </c>
      <c r="X95" s="99">
        <f t="shared" si="37"/>
        <v>75.870800000000003</v>
      </c>
      <c r="Y95" s="99">
        <f t="shared" si="38"/>
        <v>22.488000000000003</v>
      </c>
      <c r="Z95" s="99">
        <f t="shared" si="39"/>
        <v>21.683499999999999</v>
      </c>
      <c r="AA95" s="65">
        <f t="shared" si="40"/>
        <v>35.659500000000001</v>
      </c>
      <c r="AB95" s="65">
        <f t="shared" si="41"/>
        <v>35.615499999999997</v>
      </c>
      <c r="AC95" s="99">
        <f t="shared" si="42"/>
        <v>24.5</v>
      </c>
      <c r="AD95" s="99">
        <f t="shared" si="43"/>
        <v>23.730999999999998</v>
      </c>
      <c r="AE95" s="65">
        <f t="shared" si="44"/>
        <v>35.5655</v>
      </c>
      <c r="AF95" s="65">
        <f t="shared" si="45"/>
        <v>35.548499999999997</v>
      </c>
      <c r="CD95" s="138">
        <v>2067</v>
      </c>
      <c r="CE95" s="89">
        <f t="shared" si="46"/>
        <v>19.509999999999998</v>
      </c>
      <c r="CF95" s="89">
        <f t="shared" si="47"/>
        <v>76.284275000000008</v>
      </c>
      <c r="CG95" s="138">
        <f t="shared" si="48"/>
        <v>685.75</v>
      </c>
      <c r="CH95" s="89">
        <f t="shared" si="49"/>
        <v>18.954999999999998</v>
      </c>
      <c r="CI95" s="89">
        <f t="shared" si="51"/>
        <v>75.870800000000003</v>
      </c>
      <c r="CJ95" s="138">
        <f t="shared" si="50"/>
        <v>594.45000000000016</v>
      </c>
    </row>
    <row r="96" spans="1:100" x14ac:dyDescent="0.25">
      <c r="A96" s="125">
        <v>2068</v>
      </c>
      <c r="B96" s="73">
        <f t="shared" si="52"/>
        <v>2.2399999999999984</v>
      </c>
      <c r="C96" s="73">
        <f t="shared" si="52"/>
        <v>1.6699999999999982</v>
      </c>
      <c r="D96" s="73">
        <f t="shared" si="52"/>
        <v>11.180000000000003</v>
      </c>
      <c r="E96" s="73">
        <f t="shared" si="52"/>
        <v>8.3199999999999985</v>
      </c>
      <c r="F96" s="73">
        <f t="shared" si="52"/>
        <v>2.4300000000000015</v>
      </c>
      <c r="G96" s="73">
        <f t="shared" si="52"/>
        <v>1.8600000000000003</v>
      </c>
      <c r="H96" s="73">
        <f t="shared" si="52"/>
        <v>3.2520000000000011</v>
      </c>
      <c r="I96" s="73">
        <f t="shared" si="52"/>
        <v>2.4189999999999992</v>
      </c>
      <c r="J96" s="73">
        <f t="shared" si="52"/>
        <v>0.16300000000000006</v>
      </c>
      <c r="K96" s="73">
        <f t="shared" si="52"/>
        <v>0.11700000000000002</v>
      </c>
      <c r="L96" s="73">
        <f t="shared" si="52"/>
        <v>3.0600000000000009</v>
      </c>
      <c r="M96" s="73">
        <f t="shared" si="52"/>
        <v>2.2639999999999985</v>
      </c>
      <c r="N96" s="73">
        <f t="shared" si="52"/>
        <v>6.7000000000000018E-2</v>
      </c>
      <c r="O96" s="73">
        <f t="shared" si="52"/>
        <v>4.9000000000000009E-2</v>
      </c>
      <c r="Q96" s="99">
        <v>693.5</v>
      </c>
      <c r="R96" s="99">
        <v>598.30000000000018</v>
      </c>
      <c r="S96" s="99">
        <f t="shared" si="32"/>
        <v>19.54</v>
      </c>
      <c r="T96" s="99">
        <f t="shared" si="33"/>
        <v>18.97</v>
      </c>
      <c r="U96" s="99">
        <f t="shared" si="34"/>
        <v>1145.154</v>
      </c>
      <c r="V96" s="99">
        <f t="shared" si="35"/>
        <v>1115.6959999999999</v>
      </c>
      <c r="W96" s="99">
        <f t="shared" si="36"/>
        <v>76.31035</v>
      </c>
      <c r="X96" s="99">
        <f t="shared" si="37"/>
        <v>75.8857</v>
      </c>
      <c r="Y96" s="99">
        <f t="shared" si="38"/>
        <v>22.552000000000003</v>
      </c>
      <c r="Z96" s="99">
        <f t="shared" si="39"/>
        <v>21.719000000000001</v>
      </c>
      <c r="AA96" s="65">
        <f t="shared" si="40"/>
        <v>35.662999999999997</v>
      </c>
      <c r="AB96" s="65">
        <f t="shared" si="41"/>
        <v>35.616999999999997</v>
      </c>
      <c r="AC96" s="99">
        <f t="shared" si="42"/>
        <v>24.560000000000002</v>
      </c>
      <c r="AD96" s="99">
        <f t="shared" si="43"/>
        <v>23.763999999999999</v>
      </c>
      <c r="AE96" s="65">
        <f t="shared" si="44"/>
        <v>35.567</v>
      </c>
      <c r="AF96" s="65">
        <f t="shared" si="45"/>
        <v>35.548999999999999</v>
      </c>
      <c r="CD96" s="138">
        <v>2068</v>
      </c>
      <c r="CE96" s="89">
        <f t="shared" si="46"/>
        <v>19.54</v>
      </c>
      <c r="CF96" s="89">
        <f t="shared" si="47"/>
        <v>76.31035</v>
      </c>
      <c r="CG96" s="138">
        <f t="shared" si="48"/>
        <v>693.5</v>
      </c>
      <c r="CH96" s="89">
        <f t="shared" si="49"/>
        <v>18.97</v>
      </c>
      <c r="CI96" s="89">
        <f t="shared" si="51"/>
        <v>75.8857</v>
      </c>
      <c r="CJ96" s="138">
        <f t="shared" si="50"/>
        <v>598.30000000000018</v>
      </c>
    </row>
    <row r="97" spans="1:100" x14ac:dyDescent="0.25">
      <c r="A97" s="125">
        <v>2069</v>
      </c>
      <c r="B97" s="73">
        <f t="shared" si="52"/>
        <v>2.2699999999999982</v>
      </c>
      <c r="C97" s="73">
        <f t="shared" si="52"/>
        <v>1.6849999999999981</v>
      </c>
      <c r="D97" s="73">
        <f t="shared" si="52"/>
        <v>11.340000000000003</v>
      </c>
      <c r="E97" s="73">
        <f t="shared" si="52"/>
        <v>8.4099999999999984</v>
      </c>
      <c r="F97" s="73">
        <f t="shared" si="52"/>
        <v>2.4650000000000016</v>
      </c>
      <c r="G97" s="73">
        <f t="shared" si="52"/>
        <v>1.8800000000000003</v>
      </c>
      <c r="H97" s="73">
        <f t="shared" si="52"/>
        <v>3.3160000000000012</v>
      </c>
      <c r="I97" s="73">
        <f t="shared" si="52"/>
        <v>2.454499999999999</v>
      </c>
      <c r="J97" s="73">
        <f t="shared" si="52"/>
        <v>0.16650000000000006</v>
      </c>
      <c r="K97" s="73">
        <f t="shared" si="52"/>
        <v>0.11850000000000002</v>
      </c>
      <c r="L97" s="73">
        <f t="shared" si="52"/>
        <v>3.120000000000001</v>
      </c>
      <c r="M97" s="73">
        <f t="shared" si="52"/>
        <v>2.2969999999999984</v>
      </c>
      <c r="N97" s="73">
        <f t="shared" si="52"/>
        <v>6.8500000000000019E-2</v>
      </c>
      <c r="O97" s="73">
        <f t="shared" si="52"/>
        <v>4.9500000000000009E-2</v>
      </c>
      <c r="Q97" s="99">
        <v>701.25</v>
      </c>
      <c r="R97" s="99">
        <v>602.1500000000002</v>
      </c>
      <c r="S97" s="99">
        <f t="shared" si="32"/>
        <v>19.57</v>
      </c>
      <c r="T97" s="99">
        <f t="shared" si="33"/>
        <v>18.984999999999999</v>
      </c>
      <c r="U97" s="99">
        <f t="shared" si="34"/>
        <v>1146.8020000000001</v>
      </c>
      <c r="V97" s="99">
        <f t="shared" si="35"/>
        <v>1116.623</v>
      </c>
      <c r="W97" s="99">
        <f t="shared" si="36"/>
        <v>76.336425000000006</v>
      </c>
      <c r="X97" s="99">
        <f t="shared" si="37"/>
        <v>75.900599999999997</v>
      </c>
      <c r="Y97" s="99">
        <f t="shared" si="38"/>
        <v>22.616000000000003</v>
      </c>
      <c r="Z97" s="99">
        <f t="shared" si="39"/>
        <v>21.7545</v>
      </c>
      <c r="AA97" s="65">
        <f t="shared" si="40"/>
        <v>35.666499999999999</v>
      </c>
      <c r="AB97" s="65">
        <f t="shared" si="41"/>
        <v>35.618499999999997</v>
      </c>
      <c r="AC97" s="99">
        <f t="shared" si="42"/>
        <v>24.62</v>
      </c>
      <c r="AD97" s="99">
        <f t="shared" si="43"/>
        <v>23.796999999999997</v>
      </c>
      <c r="AE97" s="65">
        <f t="shared" si="44"/>
        <v>35.5685</v>
      </c>
      <c r="AF97" s="65">
        <f t="shared" si="45"/>
        <v>35.549500000000002</v>
      </c>
      <c r="CD97" s="138">
        <v>2069</v>
      </c>
      <c r="CE97" s="89">
        <f t="shared" si="46"/>
        <v>19.57</v>
      </c>
      <c r="CF97" s="89">
        <f t="shared" si="47"/>
        <v>76.336425000000006</v>
      </c>
      <c r="CG97" s="138">
        <f t="shared" si="48"/>
        <v>701.25</v>
      </c>
      <c r="CH97" s="89">
        <f t="shared" si="49"/>
        <v>18.984999999999999</v>
      </c>
      <c r="CI97" s="89">
        <f t="shared" si="51"/>
        <v>75.900599999999997</v>
      </c>
      <c r="CJ97" s="138">
        <f t="shared" si="50"/>
        <v>602.1500000000002</v>
      </c>
    </row>
    <row r="98" spans="1:100" x14ac:dyDescent="0.25">
      <c r="A98" s="125">
        <v>2070</v>
      </c>
      <c r="B98" s="73">
        <f t="shared" ref="B98:O98" si="53">B$9</f>
        <v>2.2999999999999998</v>
      </c>
      <c r="C98" s="73">
        <f t="shared" si="53"/>
        <v>1.7</v>
      </c>
      <c r="D98" s="73">
        <f t="shared" si="53"/>
        <v>11.5</v>
      </c>
      <c r="E98" s="73">
        <f t="shared" si="53"/>
        <v>8.5</v>
      </c>
      <c r="F98" s="73">
        <f t="shared" si="53"/>
        <v>2.5</v>
      </c>
      <c r="G98" s="73">
        <f t="shared" si="53"/>
        <v>1.9</v>
      </c>
      <c r="H98" s="73">
        <f t="shared" si="53"/>
        <v>3.38</v>
      </c>
      <c r="I98" s="73">
        <f t="shared" si="53"/>
        <v>2.4900000000000002</v>
      </c>
      <c r="J98" s="73">
        <f t="shared" si="53"/>
        <v>0.17</v>
      </c>
      <c r="K98" s="73">
        <f t="shared" si="53"/>
        <v>0.12</v>
      </c>
      <c r="L98" s="73">
        <f t="shared" si="53"/>
        <v>3.18</v>
      </c>
      <c r="M98" s="73">
        <f t="shared" si="53"/>
        <v>2.33</v>
      </c>
      <c r="N98" s="73">
        <f t="shared" si="53"/>
        <v>7.0000000000000007E-2</v>
      </c>
      <c r="O98" s="73">
        <f t="shared" si="53"/>
        <v>0.05</v>
      </c>
      <c r="Q98" s="99">
        <v>709</v>
      </c>
      <c r="R98" s="99">
        <v>606</v>
      </c>
      <c r="S98" s="99">
        <f t="shared" si="32"/>
        <v>19.600000000000001</v>
      </c>
      <c r="T98" s="99">
        <f t="shared" si="33"/>
        <v>19</v>
      </c>
      <c r="U98" s="99">
        <f t="shared" si="34"/>
        <v>1148.45</v>
      </c>
      <c r="V98" s="99">
        <f t="shared" si="35"/>
        <v>1117.55</v>
      </c>
      <c r="W98" s="99">
        <f t="shared" si="36"/>
        <v>76.362499999999997</v>
      </c>
      <c r="X98" s="99">
        <f t="shared" si="37"/>
        <v>75.915499999999994</v>
      </c>
      <c r="Y98" s="99">
        <f t="shared" si="38"/>
        <v>22.68</v>
      </c>
      <c r="Z98" s="99">
        <f t="shared" si="39"/>
        <v>21.79</v>
      </c>
      <c r="AA98" s="65">
        <f t="shared" si="40"/>
        <v>35.67</v>
      </c>
      <c r="AB98" s="65">
        <f t="shared" si="41"/>
        <v>35.619999999999997</v>
      </c>
      <c r="AC98" s="99">
        <f t="shared" si="42"/>
        <v>24.68</v>
      </c>
      <c r="AD98" s="99">
        <f t="shared" si="43"/>
        <v>23.83</v>
      </c>
      <c r="AE98" s="65">
        <f t="shared" si="44"/>
        <v>35.57</v>
      </c>
      <c r="AF98" s="65">
        <f t="shared" si="45"/>
        <v>35.549999999999997</v>
      </c>
      <c r="CD98" s="138">
        <v>2070</v>
      </c>
      <c r="CE98" s="89">
        <f t="shared" si="46"/>
        <v>19.600000000000001</v>
      </c>
      <c r="CF98" s="89">
        <f t="shared" si="47"/>
        <v>76.362499999999997</v>
      </c>
      <c r="CG98" s="138">
        <f t="shared" si="48"/>
        <v>709</v>
      </c>
      <c r="CH98" s="89">
        <f t="shared" si="49"/>
        <v>19</v>
      </c>
      <c r="CI98" s="89">
        <f t="shared" si="51"/>
        <v>75.915499999999994</v>
      </c>
      <c r="CJ98" s="138">
        <f t="shared" si="50"/>
        <v>606</v>
      </c>
    </row>
    <row r="99" spans="1:100" s="60" customFormat="1" x14ac:dyDescent="0.25">
      <c r="A99" s="71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138"/>
      <c r="O99" s="138"/>
      <c r="P99" s="138"/>
      <c r="Q99" s="125"/>
      <c r="R99" s="125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H99" s="138"/>
      <c r="AI99" s="138"/>
      <c r="AJ99" s="138"/>
      <c r="AK99" s="138"/>
      <c r="AL99" s="138"/>
      <c r="AM99" s="138"/>
      <c r="AN99" s="138"/>
      <c r="AO99" s="138"/>
      <c r="AP99" s="138"/>
      <c r="AQ99" s="138"/>
      <c r="AR99" s="138"/>
      <c r="AS99" s="138"/>
      <c r="AT99" s="138"/>
      <c r="AU99" s="138"/>
      <c r="AV99" s="138"/>
      <c r="AW99" s="138"/>
      <c r="AX99" s="138"/>
      <c r="AY99" s="138"/>
      <c r="AZ99" s="138"/>
      <c r="BA99" s="138"/>
      <c r="BB99" s="138"/>
      <c r="BC99" s="138"/>
      <c r="BD99" s="138"/>
      <c r="BE99" s="138"/>
      <c r="BF99" s="138"/>
      <c r="BG99" s="138"/>
      <c r="BH99" s="138"/>
      <c r="BI99" s="138"/>
      <c r="BJ99" s="138"/>
      <c r="BK99" s="138"/>
      <c r="BL99" s="138"/>
      <c r="BM99" s="138"/>
      <c r="BN99" s="138"/>
      <c r="BO99" s="138"/>
      <c r="BP99" s="138"/>
      <c r="BQ99" s="138"/>
      <c r="BR99" s="138"/>
      <c r="BS99" s="138"/>
      <c r="BT99" s="138"/>
      <c r="BU99" s="138"/>
      <c r="BV99" s="138"/>
      <c r="BW99" s="138"/>
      <c r="BX99" s="138"/>
      <c r="BY99" s="138"/>
      <c r="BZ99" s="138"/>
      <c r="CA99" s="138"/>
      <c r="CB99" s="138"/>
      <c r="CC99" s="138"/>
      <c r="CD99" s="138"/>
      <c r="CE99" s="138"/>
      <c r="CF99" s="138"/>
      <c r="CG99" s="138"/>
      <c r="CH99" s="138"/>
      <c r="CI99" s="138"/>
      <c r="CJ99" s="138"/>
      <c r="CK99" s="138"/>
      <c r="CL99" s="138"/>
      <c r="CM99" s="138"/>
      <c r="CN99" s="138"/>
      <c r="CO99" s="138"/>
      <c r="CP99" s="138"/>
      <c r="CQ99" s="138"/>
      <c r="CR99" s="138"/>
      <c r="CS99" s="138"/>
      <c r="CT99" s="138"/>
      <c r="CU99" s="138"/>
      <c r="CV99" s="138"/>
    </row>
    <row r="100" spans="1:100" s="60" customFormat="1" x14ac:dyDescent="0.25">
      <c r="A100" s="71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138"/>
      <c r="O100" s="138"/>
      <c r="P100" s="138"/>
      <c r="Q100" s="125"/>
      <c r="R100" s="125"/>
      <c r="S100" s="72"/>
      <c r="T100" s="72"/>
      <c r="U100" s="72"/>
      <c r="V100" s="72"/>
      <c r="W100" s="72"/>
      <c r="X100" s="72"/>
      <c r="Y100" s="72"/>
      <c r="Z100" s="72"/>
      <c r="AA100" s="72"/>
      <c r="AB100" s="72"/>
      <c r="AC100" s="72"/>
      <c r="AD100" s="72"/>
      <c r="AE100" s="72"/>
      <c r="AF100" s="72"/>
      <c r="AH100" s="138"/>
      <c r="AI100" s="138"/>
      <c r="AJ100" s="138"/>
      <c r="AK100" s="138"/>
      <c r="AL100" s="138"/>
      <c r="AM100" s="138"/>
      <c r="AN100" s="138"/>
      <c r="AO100" s="138"/>
      <c r="AP100" s="138"/>
      <c r="AQ100" s="138"/>
      <c r="AR100" s="138"/>
      <c r="AS100" s="138"/>
      <c r="AT100" s="138"/>
      <c r="AU100" s="138"/>
      <c r="AV100" s="138"/>
      <c r="AW100" s="138"/>
      <c r="AX100" s="138"/>
      <c r="AY100" s="138"/>
      <c r="AZ100" s="138"/>
      <c r="BA100" s="138"/>
      <c r="BB100" s="138"/>
      <c r="BC100" s="138"/>
      <c r="BD100" s="138"/>
      <c r="BE100" s="138"/>
      <c r="BF100" s="138"/>
      <c r="BG100" s="138"/>
      <c r="BH100" s="138"/>
      <c r="BI100" s="138"/>
      <c r="BJ100" s="138"/>
      <c r="BK100" s="138"/>
      <c r="BL100" s="138"/>
      <c r="BM100" s="138"/>
      <c r="BN100" s="138"/>
      <c r="BO100" s="138"/>
      <c r="BP100" s="138"/>
      <c r="BQ100" s="138"/>
      <c r="BR100" s="138"/>
      <c r="BS100" s="138"/>
      <c r="BT100" s="138"/>
      <c r="BU100" s="138"/>
      <c r="BV100" s="138"/>
      <c r="BW100" s="138"/>
      <c r="BX100" s="138"/>
      <c r="BY100" s="138"/>
      <c r="BZ100" s="138"/>
      <c r="CA100" s="138"/>
      <c r="CB100" s="138"/>
      <c r="CC100" s="138"/>
      <c r="CD100" s="138"/>
      <c r="CE100" s="138"/>
      <c r="CF100" s="138"/>
      <c r="CG100" s="138"/>
      <c r="CH100" s="138"/>
      <c r="CI100" s="138"/>
      <c r="CJ100" s="138"/>
      <c r="CK100" s="138"/>
      <c r="CL100" s="138"/>
      <c r="CM100" s="138"/>
      <c r="CN100" s="138"/>
      <c r="CO100" s="138"/>
      <c r="CP100" s="138"/>
      <c r="CQ100" s="138"/>
      <c r="CR100" s="138"/>
      <c r="CS100" s="138"/>
      <c r="CT100" s="138"/>
      <c r="CU100" s="138"/>
      <c r="CV100" s="138"/>
    </row>
    <row r="101" spans="1:100" s="60" customFormat="1" x14ac:dyDescent="0.25">
      <c r="A101" s="71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138"/>
      <c r="O101" s="138"/>
      <c r="P101" s="138"/>
      <c r="Q101" s="125"/>
      <c r="R101" s="125"/>
      <c r="S101" s="72"/>
      <c r="T101" s="72"/>
      <c r="U101" s="72"/>
      <c r="V101" s="72"/>
      <c r="W101" s="72"/>
      <c r="X101" s="72"/>
      <c r="Y101" s="72"/>
      <c r="Z101" s="72"/>
      <c r="AA101" s="72"/>
      <c r="AB101" s="72"/>
      <c r="AC101" s="72"/>
      <c r="AD101" s="72"/>
      <c r="AE101" s="72"/>
      <c r="AF101" s="72"/>
      <c r="AH101" s="138"/>
      <c r="AI101" s="138"/>
      <c r="AJ101" s="138"/>
      <c r="AK101" s="138"/>
      <c r="AL101" s="138"/>
      <c r="AM101" s="138"/>
      <c r="AN101" s="138"/>
      <c r="AO101" s="138"/>
      <c r="AP101" s="138"/>
      <c r="AQ101" s="138"/>
      <c r="AR101" s="138"/>
      <c r="AS101" s="138"/>
      <c r="AT101" s="138"/>
      <c r="AU101" s="138"/>
      <c r="AV101" s="138"/>
      <c r="AW101" s="138"/>
      <c r="AX101" s="138"/>
      <c r="AY101" s="138"/>
      <c r="AZ101" s="138"/>
      <c r="BA101" s="138"/>
      <c r="BB101" s="138"/>
      <c r="BC101" s="138"/>
      <c r="BD101" s="138"/>
      <c r="BE101" s="138"/>
      <c r="BF101" s="138"/>
      <c r="BG101" s="138"/>
      <c r="BH101" s="138"/>
      <c r="BI101" s="138"/>
      <c r="BJ101" s="138"/>
      <c r="BK101" s="138"/>
      <c r="BL101" s="138"/>
      <c r="BM101" s="138"/>
      <c r="BN101" s="138"/>
      <c r="BO101" s="138"/>
      <c r="BP101" s="138"/>
      <c r="BQ101" s="138"/>
      <c r="BR101" s="138"/>
      <c r="BS101" s="138"/>
      <c r="BT101" s="138"/>
      <c r="BU101" s="138"/>
      <c r="BV101" s="138"/>
      <c r="BW101" s="138"/>
      <c r="BX101" s="138"/>
      <c r="BY101" s="138"/>
      <c r="BZ101" s="138"/>
      <c r="CA101" s="138"/>
      <c r="CB101" s="138"/>
      <c r="CC101" s="138"/>
      <c r="CD101" s="138"/>
      <c r="CE101" s="138"/>
      <c r="CF101" s="138"/>
      <c r="CG101" s="138"/>
      <c r="CH101" s="138"/>
      <c r="CI101" s="138"/>
      <c r="CJ101" s="138"/>
      <c r="CK101" s="138"/>
      <c r="CL101" s="138"/>
      <c r="CM101" s="138"/>
      <c r="CN101" s="138"/>
      <c r="CO101" s="138"/>
      <c r="CP101" s="138"/>
      <c r="CQ101" s="138"/>
      <c r="CR101" s="138"/>
      <c r="CS101" s="138"/>
      <c r="CT101" s="138"/>
      <c r="CU101" s="138"/>
      <c r="CV101" s="138"/>
    </row>
    <row r="102" spans="1:100" s="60" customFormat="1" x14ac:dyDescent="0.25">
      <c r="A102" s="71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138"/>
      <c r="O102" s="138"/>
      <c r="P102" s="138"/>
      <c r="Q102" s="125"/>
      <c r="R102" s="125"/>
      <c r="S102" s="72"/>
      <c r="T102" s="72"/>
      <c r="U102" s="72"/>
      <c r="V102" s="72"/>
      <c r="W102" s="72"/>
      <c r="X102" s="72"/>
      <c r="Y102" s="72"/>
      <c r="Z102" s="72"/>
      <c r="AA102" s="72"/>
      <c r="AB102" s="72"/>
      <c r="AC102" s="72"/>
      <c r="AD102" s="72"/>
      <c r="AE102" s="72"/>
      <c r="AF102" s="72"/>
      <c r="AH102" s="138"/>
      <c r="AI102" s="138"/>
      <c r="AJ102" s="138"/>
      <c r="AK102" s="138"/>
      <c r="AL102" s="138"/>
      <c r="AM102" s="138"/>
      <c r="AN102" s="138"/>
      <c r="AO102" s="138"/>
      <c r="AP102" s="138"/>
      <c r="AQ102" s="138"/>
      <c r="AR102" s="138"/>
      <c r="AS102" s="138"/>
      <c r="AT102" s="138"/>
      <c r="AU102" s="138"/>
      <c r="AV102" s="138"/>
      <c r="AW102" s="138"/>
      <c r="AX102" s="138"/>
      <c r="AY102" s="138"/>
      <c r="AZ102" s="138"/>
      <c r="BA102" s="138"/>
      <c r="BB102" s="138"/>
      <c r="BC102" s="138"/>
      <c r="BD102" s="138"/>
      <c r="BE102" s="138"/>
      <c r="BF102" s="138"/>
      <c r="BG102" s="138"/>
      <c r="BH102" s="138"/>
      <c r="BI102" s="138"/>
      <c r="BJ102" s="138"/>
      <c r="BK102" s="138"/>
      <c r="BL102" s="138"/>
      <c r="BM102" s="138"/>
      <c r="BN102" s="138"/>
      <c r="BO102" s="138"/>
      <c r="BP102" s="138"/>
      <c r="BQ102" s="138"/>
      <c r="BR102" s="138"/>
      <c r="BS102" s="138"/>
      <c r="BT102" s="138"/>
      <c r="BU102" s="138"/>
      <c r="BV102" s="138"/>
      <c r="BW102" s="138"/>
      <c r="BX102" s="138"/>
      <c r="BY102" s="138"/>
      <c r="BZ102" s="138"/>
      <c r="CA102" s="138"/>
      <c r="CB102" s="138"/>
      <c r="CC102" s="138"/>
      <c r="CD102" s="138"/>
      <c r="CE102" s="138"/>
      <c r="CF102" s="138"/>
      <c r="CG102" s="138"/>
      <c r="CH102" s="138"/>
      <c r="CI102" s="138"/>
      <c r="CJ102" s="138"/>
      <c r="CK102" s="138"/>
      <c r="CL102" s="138"/>
      <c r="CM102" s="138"/>
      <c r="CN102" s="138"/>
      <c r="CO102" s="138"/>
      <c r="CP102" s="138"/>
      <c r="CQ102" s="138"/>
      <c r="CR102" s="138"/>
      <c r="CS102" s="138"/>
      <c r="CT102" s="138"/>
      <c r="CU102" s="138"/>
      <c r="CV102" s="138"/>
    </row>
    <row r="103" spans="1:100" s="60" customFormat="1" x14ac:dyDescent="0.25">
      <c r="A103" s="71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138"/>
      <c r="O103" s="138"/>
      <c r="P103" s="138"/>
      <c r="Q103" s="125"/>
      <c r="R103" s="125"/>
      <c r="S103" s="72"/>
      <c r="T103" s="72"/>
      <c r="U103" s="72"/>
      <c r="V103" s="72"/>
      <c r="W103" s="72"/>
      <c r="X103" s="72"/>
      <c r="Y103" s="72"/>
      <c r="Z103" s="72"/>
      <c r="AA103" s="72"/>
      <c r="AB103" s="72"/>
      <c r="AC103" s="72"/>
      <c r="AD103" s="72"/>
      <c r="AE103" s="72"/>
      <c r="AF103" s="72"/>
      <c r="AH103" s="138"/>
      <c r="AI103" s="138"/>
      <c r="AJ103" s="138"/>
      <c r="AK103" s="138"/>
      <c r="AL103" s="138"/>
      <c r="AM103" s="138"/>
      <c r="AN103" s="138"/>
      <c r="AO103" s="138"/>
      <c r="AP103" s="138"/>
      <c r="AQ103" s="138"/>
      <c r="AR103" s="138"/>
      <c r="AS103" s="138"/>
      <c r="AT103" s="138"/>
      <c r="AU103" s="138"/>
      <c r="AV103" s="138"/>
      <c r="AW103" s="138"/>
      <c r="AX103" s="138"/>
      <c r="AY103" s="138"/>
      <c r="AZ103" s="138"/>
      <c r="BA103" s="138"/>
      <c r="BB103" s="138"/>
      <c r="BC103" s="138"/>
      <c r="BD103" s="138"/>
      <c r="BE103" s="138"/>
      <c r="BF103" s="138"/>
      <c r="BG103" s="138"/>
      <c r="BH103" s="138"/>
      <c r="BI103" s="138"/>
      <c r="BJ103" s="138"/>
      <c r="BK103" s="138"/>
      <c r="BL103" s="138"/>
      <c r="BM103" s="138"/>
      <c r="BN103" s="138"/>
      <c r="BO103" s="138"/>
      <c r="BP103" s="138"/>
      <c r="BQ103" s="138"/>
      <c r="BR103" s="138"/>
      <c r="BS103" s="138"/>
      <c r="BT103" s="138"/>
      <c r="BU103" s="138"/>
      <c r="BV103" s="138"/>
      <c r="BW103" s="138"/>
      <c r="BX103" s="138"/>
      <c r="BY103" s="138"/>
      <c r="BZ103" s="138"/>
      <c r="CA103" s="138"/>
      <c r="CB103" s="138"/>
      <c r="CC103" s="138"/>
      <c r="CD103" s="138"/>
      <c r="CE103" s="138"/>
      <c r="CF103" s="138"/>
      <c r="CG103" s="138"/>
      <c r="CH103" s="138"/>
      <c r="CI103" s="138"/>
      <c r="CJ103" s="138"/>
      <c r="CK103" s="138"/>
      <c r="CL103" s="138"/>
      <c r="CM103" s="138"/>
      <c r="CN103" s="138"/>
      <c r="CO103" s="138"/>
      <c r="CP103" s="138"/>
      <c r="CQ103" s="138"/>
      <c r="CR103" s="138"/>
      <c r="CS103" s="138"/>
      <c r="CT103" s="138"/>
      <c r="CU103" s="138"/>
      <c r="CV103" s="138"/>
    </row>
    <row r="104" spans="1:100" s="60" customFormat="1" x14ac:dyDescent="0.25">
      <c r="A104" s="71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138"/>
      <c r="O104" s="138"/>
      <c r="P104" s="138"/>
      <c r="Q104" s="125"/>
      <c r="R104" s="125"/>
      <c r="S104" s="72"/>
      <c r="T104" s="72"/>
      <c r="U104" s="72"/>
      <c r="V104" s="72"/>
      <c r="W104" s="72"/>
      <c r="X104" s="72"/>
      <c r="Y104" s="72"/>
      <c r="Z104" s="72"/>
      <c r="AA104" s="72"/>
      <c r="AB104" s="72"/>
      <c r="AC104" s="72"/>
      <c r="AD104" s="72"/>
      <c r="AE104" s="72"/>
      <c r="AF104" s="72"/>
      <c r="AH104" s="138"/>
      <c r="AI104" s="138"/>
      <c r="AJ104" s="138"/>
      <c r="AK104" s="138"/>
      <c r="AL104" s="138"/>
      <c r="AM104" s="138"/>
      <c r="AN104" s="138"/>
      <c r="AO104" s="138"/>
      <c r="AP104" s="138"/>
      <c r="AQ104" s="138"/>
      <c r="AR104" s="138"/>
      <c r="AS104" s="138"/>
      <c r="AT104" s="138"/>
      <c r="AU104" s="138"/>
      <c r="AV104" s="138"/>
      <c r="AW104" s="138"/>
      <c r="AX104" s="138"/>
      <c r="AY104" s="138"/>
      <c r="AZ104" s="138"/>
      <c r="BA104" s="138"/>
      <c r="BB104" s="138"/>
      <c r="BC104" s="138"/>
      <c r="BD104" s="138"/>
      <c r="BE104" s="138"/>
      <c r="BF104" s="138"/>
      <c r="BG104" s="138"/>
      <c r="BH104" s="138"/>
      <c r="BI104" s="138"/>
      <c r="BJ104" s="138"/>
      <c r="BK104" s="138"/>
      <c r="BL104" s="138"/>
      <c r="BM104" s="138"/>
      <c r="BN104" s="138"/>
      <c r="BO104" s="138"/>
      <c r="BP104" s="138"/>
      <c r="BQ104" s="138"/>
      <c r="BR104" s="138"/>
      <c r="BS104" s="138"/>
      <c r="BT104" s="138"/>
      <c r="BU104" s="138"/>
      <c r="BV104" s="138"/>
      <c r="BW104" s="138"/>
      <c r="BX104" s="138"/>
      <c r="BY104" s="138"/>
      <c r="BZ104" s="138"/>
      <c r="CA104" s="138"/>
      <c r="CB104" s="138"/>
      <c r="CC104" s="138"/>
      <c r="CD104" s="138"/>
      <c r="CE104" s="138"/>
      <c r="CF104" s="138"/>
      <c r="CG104" s="138"/>
      <c r="CH104" s="138"/>
      <c r="CI104" s="138"/>
      <c r="CJ104" s="138"/>
      <c r="CK104" s="138"/>
      <c r="CL104" s="138"/>
      <c r="CM104" s="138"/>
      <c r="CN104" s="138"/>
      <c r="CO104" s="138"/>
      <c r="CP104" s="138"/>
      <c r="CQ104" s="138"/>
      <c r="CR104" s="138"/>
      <c r="CS104" s="138"/>
      <c r="CT104" s="138"/>
      <c r="CU104" s="138"/>
      <c r="CV104" s="138"/>
    </row>
    <row r="105" spans="1:100" s="60" customFormat="1" x14ac:dyDescent="0.25">
      <c r="A105" s="71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138"/>
      <c r="O105" s="138"/>
      <c r="P105" s="138"/>
      <c r="Q105" s="125"/>
      <c r="R105" s="125"/>
      <c r="S105" s="72"/>
      <c r="T105" s="72"/>
      <c r="U105" s="72"/>
      <c r="V105" s="72"/>
      <c r="W105" s="72"/>
      <c r="X105" s="72"/>
      <c r="Y105" s="72"/>
      <c r="Z105" s="72"/>
      <c r="AA105" s="72"/>
      <c r="AB105" s="72"/>
      <c r="AC105" s="72"/>
      <c r="AD105" s="72"/>
      <c r="AE105" s="72"/>
      <c r="AF105" s="72"/>
      <c r="AH105" s="138"/>
      <c r="AI105" s="138"/>
      <c r="AJ105" s="138"/>
      <c r="AK105" s="138"/>
      <c r="AL105" s="138"/>
      <c r="AM105" s="138"/>
      <c r="AN105" s="138"/>
      <c r="AO105" s="138"/>
      <c r="AP105" s="138"/>
      <c r="AQ105" s="138"/>
      <c r="AR105" s="138"/>
      <c r="AS105" s="138"/>
      <c r="AT105" s="138"/>
      <c r="AU105" s="138"/>
      <c r="AV105" s="138"/>
      <c r="AW105" s="138"/>
      <c r="AX105" s="138"/>
      <c r="AY105" s="138"/>
      <c r="AZ105" s="138"/>
      <c r="BA105" s="138"/>
      <c r="BB105" s="138"/>
      <c r="BC105" s="138"/>
      <c r="BD105" s="138"/>
      <c r="BE105" s="138"/>
      <c r="BF105" s="138"/>
      <c r="BG105" s="138"/>
      <c r="BH105" s="138"/>
      <c r="BI105" s="138"/>
      <c r="BJ105" s="138"/>
      <c r="BK105" s="138"/>
      <c r="BL105" s="138"/>
      <c r="BM105" s="138"/>
      <c r="BN105" s="138"/>
      <c r="BO105" s="138"/>
      <c r="BP105" s="138"/>
      <c r="BQ105" s="138"/>
      <c r="BR105" s="138"/>
      <c r="BS105" s="138"/>
      <c r="BT105" s="138"/>
      <c r="BU105" s="138"/>
      <c r="BV105" s="138"/>
      <c r="BW105" s="138"/>
      <c r="BX105" s="138"/>
      <c r="BY105" s="138"/>
      <c r="BZ105" s="138"/>
      <c r="CA105" s="138"/>
      <c r="CB105" s="138"/>
      <c r="CC105" s="138"/>
      <c r="CD105" s="138"/>
      <c r="CE105" s="138"/>
      <c r="CF105" s="138"/>
      <c r="CG105" s="138"/>
      <c r="CH105" s="138"/>
      <c r="CI105" s="138"/>
      <c r="CJ105" s="138"/>
      <c r="CK105" s="138"/>
      <c r="CL105" s="138"/>
      <c r="CM105" s="138"/>
      <c r="CN105" s="138"/>
      <c r="CO105" s="138"/>
      <c r="CP105" s="138"/>
      <c r="CQ105" s="138"/>
      <c r="CR105" s="138"/>
      <c r="CS105" s="138"/>
      <c r="CT105" s="138"/>
      <c r="CU105" s="138"/>
      <c r="CV105" s="138"/>
    </row>
    <row r="106" spans="1:100" s="60" customFormat="1" x14ac:dyDescent="0.25">
      <c r="A106" s="71"/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138"/>
      <c r="O106" s="138"/>
      <c r="P106" s="138"/>
      <c r="Q106" s="125"/>
      <c r="R106" s="125"/>
      <c r="S106" s="72"/>
      <c r="T106" s="72"/>
      <c r="U106" s="72"/>
      <c r="V106" s="72"/>
      <c r="W106" s="72"/>
      <c r="X106" s="72"/>
      <c r="Y106" s="72"/>
      <c r="Z106" s="72"/>
      <c r="AA106" s="72"/>
      <c r="AB106" s="72"/>
      <c r="AC106" s="72"/>
      <c r="AD106" s="72"/>
      <c r="AE106" s="72"/>
      <c r="AF106" s="72"/>
      <c r="AH106" s="138"/>
      <c r="AI106" s="138"/>
      <c r="AJ106" s="138"/>
      <c r="AK106" s="138"/>
      <c r="AL106" s="138"/>
      <c r="AM106" s="138"/>
      <c r="AN106" s="138"/>
      <c r="AO106" s="138"/>
      <c r="AP106" s="138"/>
      <c r="AQ106" s="138"/>
      <c r="AR106" s="138"/>
      <c r="AS106" s="138"/>
      <c r="AT106" s="138"/>
      <c r="AU106" s="138"/>
      <c r="AV106" s="138"/>
      <c r="AW106" s="138"/>
      <c r="AX106" s="138"/>
      <c r="AY106" s="138"/>
      <c r="AZ106" s="138"/>
      <c r="BA106" s="138"/>
      <c r="BB106" s="138"/>
      <c r="BC106" s="138"/>
      <c r="BD106" s="138"/>
      <c r="BE106" s="138"/>
      <c r="BF106" s="138"/>
      <c r="BG106" s="138"/>
      <c r="BH106" s="138"/>
      <c r="BI106" s="138"/>
      <c r="BJ106" s="138"/>
      <c r="BK106" s="138"/>
      <c r="BL106" s="138"/>
      <c r="BM106" s="138"/>
      <c r="BN106" s="138"/>
      <c r="BO106" s="138"/>
      <c r="BP106" s="138"/>
      <c r="BQ106" s="138"/>
      <c r="BR106" s="138"/>
      <c r="BS106" s="138"/>
      <c r="BT106" s="138"/>
      <c r="BU106" s="138"/>
      <c r="BV106" s="138"/>
      <c r="BW106" s="138"/>
      <c r="BX106" s="138"/>
      <c r="BY106" s="138"/>
      <c r="BZ106" s="138"/>
      <c r="CA106" s="138"/>
      <c r="CB106" s="138"/>
      <c r="CC106" s="138"/>
      <c r="CD106" s="138"/>
      <c r="CE106" s="138"/>
      <c r="CF106" s="138"/>
      <c r="CG106" s="138"/>
      <c r="CH106" s="138"/>
      <c r="CI106" s="138"/>
      <c r="CJ106" s="138"/>
      <c r="CK106" s="138"/>
      <c r="CL106" s="138"/>
      <c r="CM106" s="138"/>
      <c r="CN106" s="138"/>
      <c r="CO106" s="138"/>
      <c r="CP106" s="138"/>
      <c r="CQ106" s="138"/>
      <c r="CR106" s="138"/>
      <c r="CS106" s="138"/>
      <c r="CT106" s="138"/>
      <c r="CU106" s="138"/>
      <c r="CV106" s="138"/>
    </row>
    <row r="107" spans="1:100" s="60" customFormat="1" x14ac:dyDescent="0.25">
      <c r="A107" s="71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138"/>
      <c r="O107" s="138"/>
      <c r="P107" s="138"/>
      <c r="Q107" s="125"/>
      <c r="R107" s="125"/>
      <c r="S107" s="72"/>
      <c r="T107" s="72"/>
      <c r="U107" s="72"/>
      <c r="V107" s="72"/>
      <c r="W107" s="72"/>
      <c r="X107" s="72"/>
      <c r="Y107" s="72"/>
      <c r="Z107" s="72"/>
      <c r="AA107" s="72"/>
      <c r="AB107" s="72"/>
      <c r="AC107" s="72"/>
      <c r="AD107" s="72"/>
      <c r="AE107" s="72"/>
      <c r="AF107" s="72"/>
      <c r="AH107" s="138"/>
      <c r="AI107" s="138"/>
      <c r="AJ107" s="138"/>
      <c r="AK107" s="138"/>
      <c r="AL107" s="138"/>
      <c r="AM107" s="138"/>
      <c r="AN107" s="138"/>
      <c r="AO107" s="138"/>
      <c r="AP107" s="138"/>
      <c r="AQ107" s="138"/>
      <c r="AR107" s="138"/>
      <c r="AS107" s="138"/>
      <c r="AT107" s="138"/>
      <c r="AU107" s="138"/>
      <c r="AV107" s="138"/>
      <c r="AW107" s="138"/>
      <c r="AX107" s="138"/>
      <c r="AY107" s="138"/>
      <c r="AZ107" s="138"/>
      <c r="BA107" s="138"/>
      <c r="BB107" s="138"/>
      <c r="BC107" s="138"/>
      <c r="BD107" s="138"/>
      <c r="BE107" s="138"/>
      <c r="BF107" s="138"/>
      <c r="BG107" s="138"/>
      <c r="BH107" s="138"/>
      <c r="BI107" s="138"/>
      <c r="BJ107" s="138"/>
      <c r="BK107" s="138"/>
      <c r="BL107" s="138"/>
      <c r="BM107" s="138"/>
      <c r="BN107" s="138"/>
      <c r="BO107" s="138"/>
      <c r="BP107" s="138"/>
      <c r="BQ107" s="138"/>
      <c r="BR107" s="138"/>
      <c r="BS107" s="138"/>
      <c r="BT107" s="138"/>
      <c r="BU107" s="138"/>
      <c r="BV107" s="138"/>
      <c r="BW107" s="138"/>
      <c r="BX107" s="138"/>
      <c r="BY107" s="138"/>
      <c r="BZ107" s="138"/>
      <c r="CA107" s="138"/>
      <c r="CB107" s="138"/>
      <c r="CC107" s="138"/>
      <c r="CD107" s="138"/>
      <c r="CE107" s="138"/>
      <c r="CF107" s="138"/>
      <c r="CG107" s="138"/>
      <c r="CH107" s="138"/>
      <c r="CI107" s="138"/>
      <c r="CJ107" s="138"/>
      <c r="CK107" s="138"/>
      <c r="CL107" s="138"/>
      <c r="CM107" s="138"/>
      <c r="CN107" s="138"/>
      <c r="CO107" s="138"/>
      <c r="CP107" s="138"/>
      <c r="CQ107" s="138"/>
      <c r="CR107" s="138"/>
      <c r="CS107" s="138"/>
      <c r="CT107" s="138"/>
      <c r="CU107" s="138"/>
      <c r="CV107" s="138"/>
    </row>
    <row r="108" spans="1:100" s="60" customFormat="1" x14ac:dyDescent="0.25">
      <c r="A108" s="71"/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138"/>
      <c r="O108" s="138"/>
      <c r="P108" s="138"/>
      <c r="Q108" s="125"/>
      <c r="R108" s="125"/>
      <c r="S108" s="72"/>
      <c r="T108" s="72"/>
      <c r="U108" s="72"/>
      <c r="V108" s="72"/>
      <c r="W108" s="72"/>
      <c r="X108" s="72"/>
      <c r="Y108" s="72"/>
      <c r="Z108" s="72"/>
      <c r="AA108" s="72"/>
      <c r="AB108" s="72"/>
      <c r="AC108" s="72"/>
      <c r="AD108" s="72"/>
      <c r="AE108" s="72"/>
      <c r="AF108" s="72"/>
      <c r="AH108" s="138"/>
      <c r="AI108" s="138"/>
      <c r="AJ108" s="138"/>
      <c r="AK108" s="138"/>
      <c r="AL108" s="138"/>
      <c r="AM108" s="138"/>
      <c r="AN108" s="138"/>
      <c r="AO108" s="138"/>
      <c r="AP108" s="138"/>
      <c r="AQ108" s="138"/>
      <c r="AR108" s="138"/>
      <c r="AS108" s="138"/>
      <c r="AT108" s="138"/>
      <c r="AU108" s="138"/>
      <c r="AV108" s="138"/>
      <c r="AW108" s="138"/>
      <c r="AX108" s="138"/>
      <c r="AY108" s="138"/>
      <c r="AZ108" s="138"/>
      <c r="BA108" s="138"/>
      <c r="BB108" s="138"/>
      <c r="BC108" s="138"/>
      <c r="BD108" s="138"/>
      <c r="BE108" s="138"/>
      <c r="BF108" s="138"/>
      <c r="BG108" s="138"/>
      <c r="BH108" s="138"/>
      <c r="BI108" s="138"/>
      <c r="BJ108" s="138"/>
      <c r="BK108" s="138"/>
      <c r="BL108" s="138"/>
      <c r="BM108" s="138"/>
      <c r="BN108" s="138"/>
      <c r="BO108" s="138"/>
      <c r="BP108" s="138"/>
      <c r="BQ108" s="138"/>
      <c r="BR108" s="138"/>
      <c r="BS108" s="138"/>
      <c r="BT108" s="138"/>
      <c r="BU108" s="138"/>
      <c r="BV108" s="138"/>
      <c r="BW108" s="138"/>
      <c r="BX108" s="138"/>
      <c r="BY108" s="138"/>
      <c r="BZ108" s="138"/>
      <c r="CA108" s="138"/>
      <c r="CB108" s="138"/>
      <c r="CC108" s="138"/>
      <c r="CD108" s="138"/>
      <c r="CE108" s="138"/>
      <c r="CF108" s="138"/>
      <c r="CG108" s="138"/>
      <c r="CH108" s="138"/>
      <c r="CI108" s="138"/>
      <c r="CJ108" s="138"/>
      <c r="CK108" s="138"/>
      <c r="CL108" s="138"/>
      <c r="CM108" s="138"/>
      <c r="CN108" s="138"/>
      <c r="CO108" s="138"/>
      <c r="CP108" s="138"/>
      <c r="CQ108" s="138"/>
      <c r="CR108" s="138"/>
      <c r="CS108" s="138"/>
      <c r="CT108" s="138"/>
      <c r="CU108" s="138"/>
      <c r="CV108" s="138"/>
    </row>
    <row r="109" spans="1:100" s="60" customFormat="1" x14ac:dyDescent="0.25">
      <c r="A109" s="71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138"/>
      <c r="O109" s="138"/>
      <c r="P109" s="138"/>
      <c r="Q109" s="125"/>
      <c r="R109" s="125"/>
      <c r="S109" s="72"/>
      <c r="T109" s="72"/>
      <c r="U109" s="72"/>
      <c r="V109" s="72"/>
      <c r="W109" s="72"/>
      <c r="X109" s="72"/>
      <c r="Y109" s="72"/>
      <c r="Z109" s="72"/>
      <c r="AA109" s="72"/>
      <c r="AB109" s="72"/>
      <c r="AC109" s="72"/>
      <c r="AD109" s="72"/>
      <c r="AE109" s="72"/>
      <c r="AF109" s="72"/>
      <c r="CS109" s="138"/>
      <c r="CT109" s="138"/>
      <c r="CU109" s="138"/>
      <c r="CV109" s="138"/>
    </row>
    <row r="110" spans="1:100" s="60" customFormat="1" x14ac:dyDescent="0.25">
      <c r="A110" s="71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138"/>
      <c r="O110" s="138"/>
      <c r="P110" s="138"/>
      <c r="Q110" s="125"/>
      <c r="R110" s="125"/>
      <c r="S110" s="72"/>
      <c r="T110" s="72"/>
      <c r="U110" s="72"/>
      <c r="V110" s="72"/>
      <c r="W110" s="72"/>
      <c r="X110" s="72"/>
      <c r="Y110" s="72"/>
      <c r="Z110" s="72"/>
      <c r="AA110" s="72"/>
      <c r="AB110" s="72"/>
      <c r="AC110" s="72"/>
      <c r="AD110" s="72"/>
      <c r="AE110" s="72"/>
      <c r="AF110" s="72"/>
      <c r="CS110" s="138"/>
      <c r="CT110" s="138"/>
      <c r="CU110" s="138"/>
      <c r="CV110" s="138"/>
    </row>
    <row r="111" spans="1:100" s="60" customFormat="1" x14ac:dyDescent="0.25">
      <c r="A111" s="71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138"/>
      <c r="O111" s="138"/>
      <c r="P111" s="138"/>
      <c r="Q111" s="125"/>
      <c r="R111" s="125"/>
      <c r="S111" s="72"/>
      <c r="T111" s="72"/>
      <c r="U111" s="72"/>
      <c r="V111" s="72"/>
      <c r="W111" s="72"/>
      <c r="X111" s="72"/>
      <c r="Y111" s="72"/>
      <c r="Z111" s="72"/>
      <c r="AA111" s="72"/>
      <c r="AB111" s="72"/>
      <c r="AC111" s="72"/>
      <c r="AD111" s="72"/>
      <c r="AE111" s="72"/>
      <c r="AF111" s="72"/>
      <c r="CS111" s="138"/>
      <c r="CT111" s="138"/>
      <c r="CU111" s="138"/>
      <c r="CV111" s="138"/>
    </row>
    <row r="112" spans="1:100" s="60" customFormat="1" x14ac:dyDescent="0.25">
      <c r="A112" s="71"/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138"/>
      <c r="O112" s="138"/>
      <c r="P112" s="138"/>
      <c r="Q112" s="125"/>
      <c r="R112" s="125"/>
      <c r="S112" s="72"/>
      <c r="T112" s="72"/>
      <c r="U112" s="72"/>
      <c r="V112" s="72"/>
      <c r="W112" s="72"/>
      <c r="X112" s="72"/>
      <c r="Y112" s="72"/>
      <c r="Z112" s="72"/>
      <c r="AA112" s="72"/>
      <c r="AB112" s="72"/>
      <c r="AC112" s="72"/>
      <c r="AD112" s="72"/>
      <c r="AE112" s="72"/>
      <c r="AF112" s="72"/>
      <c r="CS112" s="138"/>
      <c r="CT112" s="138"/>
      <c r="CU112" s="138"/>
      <c r="CV112" s="138"/>
    </row>
    <row r="113" spans="1:100" s="60" customFormat="1" x14ac:dyDescent="0.25">
      <c r="A113" s="71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138"/>
      <c r="O113" s="138"/>
      <c r="P113" s="138"/>
      <c r="Q113" s="125"/>
      <c r="R113" s="125"/>
      <c r="S113" s="72"/>
      <c r="T113" s="72"/>
      <c r="U113" s="72"/>
      <c r="V113" s="72"/>
      <c r="W113" s="72"/>
      <c r="X113" s="72"/>
      <c r="Y113" s="72"/>
      <c r="Z113" s="72"/>
      <c r="AA113" s="72"/>
      <c r="AB113" s="72"/>
      <c r="AC113" s="72"/>
      <c r="AD113" s="72"/>
      <c r="AE113" s="72"/>
      <c r="AF113" s="72"/>
      <c r="CS113" s="138"/>
      <c r="CT113" s="138"/>
      <c r="CU113" s="138"/>
      <c r="CV113" s="138"/>
    </row>
    <row r="114" spans="1:100" s="60" customFormat="1" x14ac:dyDescent="0.25">
      <c r="A114" s="71"/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138"/>
      <c r="O114" s="138"/>
      <c r="P114" s="138"/>
      <c r="Q114" s="125"/>
      <c r="R114" s="125"/>
      <c r="S114" s="72"/>
      <c r="T114" s="72"/>
      <c r="U114" s="72"/>
      <c r="V114" s="72"/>
      <c r="W114" s="72"/>
      <c r="X114" s="72"/>
      <c r="Y114" s="72"/>
      <c r="Z114" s="72"/>
      <c r="AA114" s="72"/>
      <c r="AB114" s="72"/>
      <c r="AC114" s="72"/>
      <c r="AD114" s="72"/>
      <c r="AE114" s="72"/>
      <c r="AF114" s="72"/>
      <c r="CS114" s="138"/>
      <c r="CT114" s="138"/>
      <c r="CU114" s="138"/>
      <c r="CV114" s="138"/>
    </row>
    <row r="115" spans="1:100" s="60" customFormat="1" x14ac:dyDescent="0.25">
      <c r="A115" s="71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138"/>
      <c r="O115" s="138"/>
      <c r="P115" s="138"/>
      <c r="Q115" s="125"/>
      <c r="R115" s="125"/>
      <c r="S115" s="72"/>
      <c r="T115" s="72"/>
      <c r="U115" s="72"/>
      <c r="V115" s="72"/>
      <c r="W115" s="72"/>
      <c r="X115" s="72"/>
      <c r="Y115" s="72"/>
      <c r="Z115" s="72"/>
      <c r="AA115" s="72"/>
      <c r="AB115" s="72"/>
      <c r="AC115" s="72"/>
      <c r="AD115" s="72"/>
      <c r="AE115" s="72"/>
      <c r="AF115" s="72"/>
      <c r="CS115" s="138"/>
      <c r="CT115" s="138"/>
      <c r="CU115" s="138"/>
      <c r="CV115" s="138"/>
    </row>
    <row r="116" spans="1:100" s="60" customFormat="1" x14ac:dyDescent="0.25">
      <c r="A116" s="71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138"/>
      <c r="O116" s="138"/>
      <c r="P116" s="138"/>
      <c r="Q116" s="125"/>
      <c r="R116" s="125"/>
      <c r="S116" s="72"/>
      <c r="T116" s="72"/>
      <c r="U116" s="72"/>
      <c r="V116" s="72"/>
      <c r="W116" s="72"/>
      <c r="X116" s="72"/>
      <c r="Y116" s="72"/>
      <c r="Z116" s="72"/>
      <c r="AA116" s="72"/>
      <c r="AB116" s="72"/>
      <c r="AC116" s="72"/>
      <c r="AD116" s="72"/>
      <c r="AE116" s="72"/>
      <c r="AF116" s="72"/>
      <c r="CS116" s="138"/>
      <c r="CT116" s="138"/>
      <c r="CU116" s="138"/>
      <c r="CV116" s="138"/>
    </row>
    <row r="117" spans="1:100" s="60" customFormat="1" x14ac:dyDescent="0.25">
      <c r="A117" s="71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138"/>
      <c r="O117" s="138"/>
      <c r="P117" s="138"/>
      <c r="Q117" s="125"/>
      <c r="R117" s="125"/>
      <c r="S117" s="72"/>
      <c r="T117" s="72"/>
      <c r="U117" s="72"/>
      <c r="V117" s="72"/>
      <c r="W117" s="72"/>
      <c r="X117" s="72"/>
      <c r="Y117" s="72"/>
      <c r="Z117" s="72"/>
      <c r="AA117" s="72"/>
      <c r="AB117" s="72"/>
      <c r="AC117" s="72"/>
      <c r="AD117" s="72"/>
      <c r="AE117" s="72"/>
      <c r="AF117" s="72"/>
      <c r="CS117" s="138"/>
      <c r="CT117" s="138"/>
      <c r="CU117" s="138"/>
      <c r="CV117" s="138"/>
    </row>
    <row r="118" spans="1:100" s="60" customFormat="1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138"/>
      <c r="O118" s="138"/>
      <c r="P118" s="138"/>
      <c r="Q118" s="125"/>
      <c r="R118" s="125"/>
      <c r="S118" s="72"/>
      <c r="T118" s="72"/>
      <c r="U118" s="72"/>
      <c r="V118" s="72"/>
      <c r="W118" s="72"/>
      <c r="X118" s="72"/>
      <c r="Y118" s="72"/>
      <c r="Z118" s="72"/>
      <c r="AA118" s="72"/>
      <c r="AB118" s="72"/>
      <c r="AC118" s="72"/>
      <c r="AD118" s="72"/>
      <c r="AE118" s="72"/>
      <c r="AF118" s="72"/>
      <c r="CS118" s="138"/>
      <c r="CT118" s="138"/>
      <c r="CU118" s="138"/>
      <c r="CV118" s="138"/>
    </row>
    <row r="119" spans="1:100" s="60" customFormat="1" x14ac:dyDescent="0.25">
      <c r="A119" s="71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138"/>
      <c r="O119" s="138"/>
      <c r="P119" s="138"/>
      <c r="Q119" s="125"/>
      <c r="R119" s="125"/>
      <c r="S119" s="72"/>
      <c r="T119" s="72"/>
      <c r="U119" s="72"/>
      <c r="V119" s="72"/>
      <c r="W119" s="72"/>
      <c r="X119" s="72"/>
      <c r="Y119" s="72"/>
      <c r="Z119" s="72"/>
      <c r="AA119" s="72"/>
      <c r="AB119" s="72"/>
      <c r="AC119" s="72"/>
      <c r="AD119" s="72"/>
      <c r="AE119" s="72"/>
      <c r="AF119" s="72"/>
      <c r="CS119" s="138"/>
      <c r="CT119" s="138"/>
      <c r="CU119" s="138"/>
      <c r="CV119" s="138"/>
    </row>
    <row r="120" spans="1:100" s="60" customFormat="1" x14ac:dyDescent="0.25">
      <c r="A120" s="71"/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138"/>
      <c r="O120" s="138"/>
      <c r="P120" s="138"/>
      <c r="Q120" s="125"/>
      <c r="R120" s="125"/>
      <c r="S120" s="72"/>
      <c r="T120" s="72"/>
      <c r="U120" s="72"/>
      <c r="V120" s="72"/>
      <c r="W120" s="72"/>
      <c r="X120" s="72"/>
      <c r="Y120" s="72"/>
      <c r="Z120" s="72"/>
      <c r="AA120" s="72"/>
      <c r="AB120" s="72"/>
      <c r="AC120" s="72"/>
      <c r="AD120" s="72"/>
      <c r="AE120" s="72"/>
      <c r="AF120" s="72"/>
      <c r="CS120" s="138"/>
      <c r="CT120" s="138"/>
      <c r="CU120" s="138"/>
      <c r="CV120" s="138"/>
    </row>
    <row r="121" spans="1:100" s="60" customFormat="1" x14ac:dyDescent="0.25">
      <c r="A121" s="71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138"/>
      <c r="O121" s="138"/>
      <c r="P121" s="138"/>
      <c r="Q121" s="125"/>
      <c r="R121" s="125"/>
      <c r="S121" s="72"/>
      <c r="T121" s="72"/>
      <c r="U121" s="72"/>
      <c r="V121" s="72"/>
      <c r="W121" s="72"/>
      <c r="X121" s="72"/>
      <c r="Y121" s="72"/>
      <c r="Z121" s="72"/>
      <c r="AA121" s="72"/>
      <c r="AB121" s="72"/>
      <c r="AC121" s="72"/>
      <c r="AD121" s="72"/>
      <c r="AE121" s="72"/>
      <c r="AF121" s="72"/>
      <c r="CS121" s="138"/>
      <c r="CT121" s="138"/>
      <c r="CU121" s="138"/>
      <c r="CV121" s="138"/>
    </row>
    <row r="122" spans="1:100" s="60" customFormat="1" x14ac:dyDescent="0.25">
      <c r="A122" s="71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138"/>
      <c r="O122" s="138"/>
      <c r="P122" s="138"/>
      <c r="Q122" s="125"/>
      <c r="R122" s="125"/>
      <c r="S122" s="72"/>
      <c r="T122" s="72"/>
      <c r="U122" s="72"/>
      <c r="V122" s="72"/>
      <c r="W122" s="72"/>
      <c r="X122" s="72"/>
      <c r="Y122" s="72"/>
      <c r="Z122" s="72"/>
      <c r="AA122" s="72"/>
      <c r="AB122" s="72"/>
      <c r="AC122" s="72"/>
      <c r="AD122" s="72"/>
      <c r="AE122" s="72"/>
      <c r="AF122" s="72"/>
      <c r="CS122" s="138"/>
      <c r="CT122" s="138"/>
      <c r="CU122" s="138"/>
      <c r="CV122" s="138"/>
    </row>
    <row r="123" spans="1:100" s="60" customFormat="1" x14ac:dyDescent="0.25">
      <c r="A123" s="71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138"/>
      <c r="O123" s="138"/>
      <c r="P123" s="138"/>
      <c r="Q123" s="125"/>
      <c r="R123" s="125"/>
      <c r="S123" s="72"/>
      <c r="T123" s="72"/>
      <c r="U123" s="72"/>
      <c r="V123" s="72"/>
      <c r="W123" s="72"/>
      <c r="X123" s="72"/>
      <c r="Y123" s="72"/>
      <c r="Z123" s="72"/>
      <c r="AA123" s="72"/>
      <c r="AB123" s="72"/>
      <c r="AC123" s="72"/>
      <c r="AD123" s="72"/>
      <c r="AE123" s="72"/>
      <c r="AF123" s="72"/>
      <c r="CS123" s="138"/>
      <c r="CT123" s="138"/>
      <c r="CU123" s="138"/>
      <c r="CV123" s="138"/>
    </row>
    <row r="124" spans="1:100" s="60" customFormat="1" x14ac:dyDescent="0.25">
      <c r="A124" s="71"/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138"/>
      <c r="O124" s="138"/>
      <c r="P124" s="138"/>
      <c r="Q124" s="125"/>
      <c r="R124" s="125"/>
      <c r="S124" s="72"/>
      <c r="T124" s="72"/>
      <c r="U124" s="72"/>
      <c r="V124" s="72"/>
      <c r="W124" s="72"/>
      <c r="X124" s="72"/>
      <c r="Y124" s="72"/>
      <c r="Z124" s="72"/>
      <c r="AA124" s="72"/>
      <c r="AB124" s="72"/>
      <c r="AC124" s="72"/>
      <c r="AD124" s="72"/>
      <c r="AE124" s="72"/>
      <c r="AF124" s="72"/>
      <c r="CS124" s="138"/>
      <c r="CT124" s="138"/>
      <c r="CU124" s="138"/>
      <c r="CV124" s="138"/>
    </row>
    <row r="125" spans="1:100" s="60" customFormat="1" x14ac:dyDescent="0.25">
      <c r="A125" s="71"/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138"/>
      <c r="O125" s="138"/>
      <c r="P125" s="138"/>
      <c r="Q125" s="125"/>
      <c r="R125" s="125"/>
      <c r="S125" s="72"/>
      <c r="T125" s="72"/>
      <c r="U125" s="72"/>
      <c r="V125" s="72"/>
      <c r="W125" s="72"/>
      <c r="X125" s="72"/>
      <c r="Y125" s="72"/>
      <c r="Z125" s="72"/>
      <c r="AA125" s="72"/>
      <c r="AB125" s="72"/>
      <c r="AC125" s="72"/>
      <c r="AD125" s="72"/>
      <c r="AE125" s="72"/>
      <c r="AF125" s="72"/>
      <c r="CS125" s="138"/>
      <c r="CT125" s="138"/>
      <c r="CU125" s="138"/>
      <c r="CV125" s="138"/>
    </row>
    <row r="126" spans="1:100" s="60" customFormat="1" x14ac:dyDescent="0.25">
      <c r="A126" s="71"/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138"/>
      <c r="O126" s="138"/>
      <c r="P126" s="138"/>
      <c r="Q126" s="125"/>
      <c r="R126" s="125"/>
      <c r="S126" s="72"/>
      <c r="T126" s="72"/>
      <c r="U126" s="72"/>
      <c r="V126" s="72"/>
      <c r="W126" s="72"/>
      <c r="X126" s="72"/>
      <c r="Y126" s="72"/>
      <c r="Z126" s="72"/>
      <c r="AA126" s="72"/>
      <c r="AB126" s="72"/>
      <c r="AC126" s="72"/>
      <c r="AD126" s="72"/>
      <c r="AE126" s="72"/>
      <c r="AF126" s="72"/>
      <c r="CS126" s="138"/>
      <c r="CT126" s="138"/>
      <c r="CU126" s="138"/>
      <c r="CV126" s="138"/>
    </row>
    <row r="127" spans="1:100" s="60" customFormat="1" x14ac:dyDescent="0.25">
      <c r="A127" s="71"/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138"/>
      <c r="O127" s="138"/>
      <c r="P127" s="138"/>
      <c r="Q127" s="125"/>
      <c r="R127" s="125"/>
      <c r="S127" s="72"/>
      <c r="T127" s="72"/>
      <c r="U127" s="72"/>
      <c r="V127" s="72"/>
      <c r="W127" s="72"/>
      <c r="X127" s="72"/>
      <c r="Y127" s="72"/>
      <c r="Z127" s="72"/>
      <c r="AA127" s="72"/>
      <c r="AB127" s="72"/>
      <c r="AC127" s="72"/>
      <c r="AD127" s="72"/>
      <c r="AE127" s="72"/>
      <c r="AF127" s="72"/>
      <c r="CS127" s="138"/>
      <c r="CT127" s="138"/>
      <c r="CU127" s="138"/>
      <c r="CV127" s="138"/>
    </row>
    <row r="128" spans="1:100" s="60" customFormat="1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138"/>
      <c r="O128" s="138"/>
      <c r="P128" s="138"/>
      <c r="Q128" s="125"/>
      <c r="R128" s="125"/>
      <c r="S128" s="72"/>
      <c r="T128" s="72"/>
      <c r="U128" s="72"/>
      <c r="V128" s="72"/>
      <c r="W128" s="72"/>
      <c r="X128" s="72"/>
      <c r="Y128" s="72"/>
      <c r="Z128" s="72"/>
      <c r="AA128" s="72"/>
      <c r="AB128" s="72"/>
      <c r="AC128" s="72"/>
      <c r="AD128" s="72"/>
      <c r="AE128" s="72"/>
      <c r="AF128" s="72"/>
      <c r="CS128" s="138"/>
      <c r="CT128" s="138"/>
      <c r="CU128" s="138"/>
      <c r="CV128" s="138"/>
    </row>
  </sheetData>
  <customSheetViews>
    <customSheetView guid="{631F6804-8E08-4B2F-9345-3C134C600F36}" showPageBreaks="1" fitToPage="1" hiddenColumns="1" topLeftCell="AH2">
      <selection activeCell="AH2" sqref="AH2:CZ51"/>
      <pageMargins left="0.7" right="0.7" top="0.75" bottom="0.75" header="0.3" footer="0.3"/>
      <pageSetup paperSize="8" scale="20" orientation="landscape" r:id="rId1"/>
    </customSheetView>
    <customSheetView guid="{6EA53ED3-DD45-43C7-9D00-1DAD4247774B}" showPageBreaks="1" fitToPage="1" hiddenColumns="1" topLeftCell="AH2">
      <selection activeCell="AH2" sqref="AH2:CZ51"/>
      <pageMargins left="0.7" right="0.7" top="0.75" bottom="0.75" header="0.3" footer="0.3"/>
      <pageSetup paperSize="8" scale="20" orientation="landscape" r:id="rId2"/>
    </customSheetView>
    <customSheetView guid="{C18760B8-B28E-4DA3-8AE1-F99984A3CA0A}" showPageBreaks="1" fitToPage="1" hiddenColumns="1" topLeftCell="AH2">
      <selection activeCell="AH2" sqref="AH2:CZ51"/>
      <pageMargins left="0.7" right="0.7" top="0.75" bottom="0.75" header="0.3" footer="0.3"/>
      <pageSetup paperSize="8" scale="20" orientation="landscape" r:id="rId3"/>
    </customSheetView>
  </customSheetViews>
  <mergeCells count="39">
    <mergeCell ref="J14:K14"/>
    <mergeCell ref="L14:M14"/>
    <mergeCell ref="N14:O14"/>
    <mergeCell ref="N3:O3"/>
    <mergeCell ref="A14:A17"/>
    <mergeCell ref="B14:C14"/>
    <mergeCell ref="D14:E14"/>
    <mergeCell ref="F14:G14"/>
    <mergeCell ref="H14:I14"/>
    <mergeCell ref="L3:M3"/>
    <mergeCell ref="B3:C3"/>
    <mergeCell ref="D3:E3"/>
    <mergeCell ref="F3:G3"/>
    <mergeCell ref="H3:I3"/>
    <mergeCell ref="J3:K3"/>
    <mergeCell ref="AE15:AF15"/>
    <mergeCell ref="Q14:X14"/>
    <mergeCell ref="B15:C15"/>
    <mergeCell ref="D15:E15"/>
    <mergeCell ref="F15:G15"/>
    <mergeCell ref="H15:I15"/>
    <mergeCell ref="J15:K15"/>
    <mergeCell ref="L15:M15"/>
    <mergeCell ref="N15:O15"/>
    <mergeCell ref="Q15:R15"/>
    <mergeCell ref="S15:T15"/>
    <mergeCell ref="U15:V15"/>
    <mergeCell ref="W15:X15"/>
    <mergeCell ref="Y15:Z15"/>
    <mergeCell ref="AA15:AB15"/>
    <mergeCell ref="AC15:AD15"/>
    <mergeCell ref="AC16:AD16"/>
    <mergeCell ref="AE16:AF16"/>
    <mergeCell ref="Q16:R16"/>
    <mergeCell ref="S16:T16"/>
    <mergeCell ref="U16:V16"/>
    <mergeCell ref="W16:X16"/>
    <mergeCell ref="Y16:Z16"/>
    <mergeCell ref="AA16:AB16"/>
  </mergeCells>
  <pageMargins left="0.7" right="0.7" top="0.75" bottom="0.75" header="0.3" footer="0.3"/>
  <pageSetup paperSize="8" scale="32" orientation="landscape" r:id="rId4"/>
  <drawing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U53"/>
  <sheetViews>
    <sheetView workbookViewId="0">
      <selection activeCell="D21" sqref="D21"/>
    </sheetView>
  </sheetViews>
  <sheetFormatPr defaultRowHeight="15" x14ac:dyDescent="0.25"/>
  <cols>
    <col min="1" max="1" width="5" bestFit="1" customWidth="1"/>
    <col min="2" max="2" width="24.5703125" bestFit="1" customWidth="1"/>
    <col min="3" max="3" width="49" bestFit="1" customWidth="1"/>
    <col min="4" max="4" width="11.85546875" bestFit="1" customWidth="1"/>
    <col min="5" max="5" width="27.28515625" bestFit="1" customWidth="1"/>
    <col min="6" max="6" width="24" customWidth="1"/>
    <col min="7" max="7" width="9" bestFit="1" customWidth="1"/>
    <col min="8" max="8" width="22.85546875" customWidth="1"/>
    <col min="10" max="10" width="13.42578125" customWidth="1"/>
    <col min="11" max="11" width="14.140625" bestFit="1" customWidth="1"/>
    <col min="12" max="12" width="9.140625" style="59"/>
    <col min="14" max="14" width="12.140625" bestFit="1" customWidth="1"/>
    <col min="15" max="15" width="9.140625" style="59"/>
    <col min="17" max="17" width="14.7109375" customWidth="1"/>
    <col min="18" max="18" width="8.5703125" style="171" customWidth="1"/>
    <col min="19" max="19" width="7.42578125" customWidth="1"/>
    <col min="20" max="20" width="25.5703125" bestFit="1" customWidth="1"/>
    <col min="23" max="23" width="9" bestFit="1" customWidth="1"/>
    <col min="24" max="24" width="13.85546875" bestFit="1" customWidth="1"/>
    <col min="26" max="26" width="12" bestFit="1" customWidth="1"/>
    <col min="27" max="27" width="6" bestFit="1" customWidth="1"/>
    <col min="28" max="28" width="5" bestFit="1" customWidth="1"/>
    <col min="29" max="30" width="6" bestFit="1" customWidth="1"/>
  </cols>
  <sheetData>
    <row r="1" spans="1:21" x14ac:dyDescent="0.25">
      <c r="A1" s="59"/>
      <c r="B1" s="3"/>
      <c r="C1" s="59"/>
      <c r="D1" s="3"/>
      <c r="E1" s="135"/>
      <c r="F1" s="78"/>
      <c r="G1" s="78"/>
      <c r="H1" s="78"/>
      <c r="J1" s="79" t="s">
        <v>196</v>
      </c>
      <c r="L1"/>
      <c r="M1" s="59"/>
      <c r="N1" s="79" t="s">
        <v>223</v>
      </c>
      <c r="O1"/>
      <c r="S1" s="79" t="s">
        <v>214</v>
      </c>
    </row>
    <row r="2" spans="1:21" ht="18" x14ac:dyDescent="0.35">
      <c r="A2" s="59"/>
      <c r="B2" s="108"/>
      <c r="C2" s="109"/>
      <c r="D2" s="110" t="s">
        <v>13</v>
      </c>
      <c r="E2" s="209" t="s">
        <v>137</v>
      </c>
      <c r="J2" s="181" t="s">
        <v>52</v>
      </c>
      <c r="K2" s="6" t="s">
        <v>194</v>
      </c>
      <c r="L2" s="7" t="s">
        <v>195</v>
      </c>
      <c r="M2" s="59"/>
      <c r="N2" s="181" t="s">
        <v>194</v>
      </c>
      <c r="O2" s="6" t="s">
        <v>200</v>
      </c>
      <c r="P2" s="7" t="s">
        <v>201</v>
      </c>
      <c r="S2" s="181" t="s">
        <v>14</v>
      </c>
      <c r="T2" s="6" t="s">
        <v>202</v>
      </c>
      <c r="U2" s="7" t="s">
        <v>207</v>
      </c>
    </row>
    <row r="3" spans="1:21" x14ac:dyDescent="0.25">
      <c r="A3" s="59"/>
      <c r="B3" s="111" t="s">
        <v>14</v>
      </c>
      <c r="C3" s="112" t="s">
        <v>124</v>
      </c>
      <c r="D3" s="113" t="s">
        <v>131</v>
      </c>
      <c r="E3" s="210"/>
      <c r="J3" s="77" t="s">
        <v>190</v>
      </c>
      <c r="K3" s="178" t="s">
        <v>8</v>
      </c>
      <c r="L3" s="179">
        <v>70</v>
      </c>
      <c r="M3" s="59"/>
      <c r="N3" s="77" t="s">
        <v>8</v>
      </c>
      <c r="O3" s="178">
        <v>50</v>
      </c>
      <c r="P3" s="179">
        <v>2</v>
      </c>
      <c r="S3" s="176" t="s">
        <v>215</v>
      </c>
      <c r="T3" s="177" t="s">
        <v>203</v>
      </c>
      <c r="U3" s="183">
        <v>0.05</v>
      </c>
    </row>
    <row r="4" spans="1:21" x14ac:dyDescent="0.25">
      <c r="A4" s="59"/>
      <c r="B4" s="176" t="s">
        <v>8</v>
      </c>
      <c r="C4" s="177" t="s">
        <v>125</v>
      </c>
      <c r="D4" s="178" t="s">
        <v>136</v>
      </c>
      <c r="E4" s="179" t="s">
        <v>138</v>
      </c>
      <c r="J4" s="182" t="s">
        <v>191</v>
      </c>
      <c r="K4" s="84" t="s">
        <v>49</v>
      </c>
      <c r="L4" s="85">
        <v>40</v>
      </c>
      <c r="M4" s="59"/>
      <c r="N4" s="182" t="s">
        <v>49</v>
      </c>
      <c r="O4" s="84">
        <v>150</v>
      </c>
      <c r="P4" s="85">
        <v>6</v>
      </c>
      <c r="S4" s="82" t="s">
        <v>216</v>
      </c>
      <c r="T4" s="81" t="s">
        <v>204</v>
      </c>
      <c r="U4" s="184">
        <v>0.1</v>
      </c>
    </row>
    <row r="5" spans="1:21" x14ac:dyDescent="0.25">
      <c r="A5" s="59"/>
      <c r="B5" s="82" t="s">
        <v>49</v>
      </c>
      <c r="C5" s="81" t="s">
        <v>126</v>
      </c>
      <c r="D5" s="84" t="s">
        <v>132</v>
      </c>
      <c r="E5" s="85" t="s">
        <v>139</v>
      </c>
      <c r="J5" s="182" t="s">
        <v>192</v>
      </c>
      <c r="K5" s="84" t="s">
        <v>8</v>
      </c>
      <c r="L5" s="85">
        <v>100</v>
      </c>
      <c r="M5" s="59"/>
      <c r="N5" s="86" t="s">
        <v>121</v>
      </c>
      <c r="O5" s="87">
        <v>500</v>
      </c>
      <c r="P5" s="88">
        <v>20</v>
      </c>
      <c r="S5" s="82" t="s">
        <v>217</v>
      </c>
      <c r="T5" s="81" t="s">
        <v>205</v>
      </c>
      <c r="U5" s="184">
        <v>0.35</v>
      </c>
    </row>
    <row r="6" spans="1:21" x14ac:dyDescent="0.25">
      <c r="A6" s="59"/>
      <c r="B6" s="82" t="s">
        <v>121</v>
      </c>
      <c r="C6" s="81" t="s">
        <v>127</v>
      </c>
      <c r="D6" s="84" t="s">
        <v>133</v>
      </c>
      <c r="E6" s="85" t="s">
        <v>140</v>
      </c>
      <c r="J6" s="182" t="s">
        <v>193</v>
      </c>
      <c r="K6" s="84" t="s">
        <v>49</v>
      </c>
      <c r="L6" s="85">
        <v>130</v>
      </c>
      <c r="M6" s="59"/>
      <c r="O6"/>
      <c r="S6" s="83" t="s">
        <v>218</v>
      </c>
      <c r="T6" s="107" t="s">
        <v>206</v>
      </c>
      <c r="U6" s="185">
        <v>1</v>
      </c>
    </row>
    <row r="7" spans="1:21" x14ac:dyDescent="0.25">
      <c r="B7" s="82" t="s">
        <v>122</v>
      </c>
      <c r="C7" s="81" t="s">
        <v>128</v>
      </c>
      <c r="D7" s="84" t="s">
        <v>134</v>
      </c>
      <c r="E7" s="85" t="s">
        <v>141</v>
      </c>
      <c r="J7" s="86" t="s">
        <v>0</v>
      </c>
      <c r="K7" s="87" t="s">
        <v>121</v>
      </c>
      <c r="L7" s="88">
        <v>130</v>
      </c>
      <c r="M7" s="59"/>
      <c r="O7"/>
    </row>
    <row r="8" spans="1:21" x14ac:dyDescent="0.25">
      <c r="B8" s="175" t="s">
        <v>123</v>
      </c>
      <c r="C8" s="107" t="s">
        <v>129</v>
      </c>
      <c r="D8" s="87" t="s">
        <v>135</v>
      </c>
      <c r="E8" s="180" t="s">
        <v>142</v>
      </c>
      <c r="J8" s="171"/>
      <c r="K8" s="171"/>
      <c r="L8" s="171"/>
      <c r="M8" s="59"/>
      <c r="O8"/>
      <c r="S8" s="79" t="s">
        <v>208</v>
      </c>
    </row>
    <row r="9" spans="1:21" ht="18" x14ac:dyDescent="0.35">
      <c r="B9" s="171" t="s">
        <v>130</v>
      </c>
      <c r="J9" s="171"/>
      <c r="K9" s="171"/>
      <c r="L9" s="171"/>
      <c r="M9" s="59"/>
      <c r="O9"/>
      <c r="S9" s="181" t="s">
        <v>14</v>
      </c>
      <c r="T9" s="6" t="s">
        <v>208</v>
      </c>
      <c r="U9" s="7" t="s">
        <v>213</v>
      </c>
    </row>
    <row r="10" spans="1:21" x14ac:dyDescent="0.25">
      <c r="A10" s="52"/>
      <c r="B10" s="171"/>
      <c r="C10" s="171"/>
      <c r="D10" s="171"/>
      <c r="E10" s="171"/>
      <c r="J10" s="171"/>
      <c r="K10" s="171"/>
      <c r="L10" s="171"/>
      <c r="M10" s="59"/>
      <c r="O10"/>
      <c r="S10" s="176" t="s">
        <v>219</v>
      </c>
      <c r="T10" s="177" t="s">
        <v>209</v>
      </c>
      <c r="U10" s="183">
        <v>2</v>
      </c>
    </row>
    <row r="11" spans="1:21" ht="17.25" x14ac:dyDescent="0.25">
      <c r="A11" s="52"/>
      <c r="B11" s="80" t="s">
        <v>143</v>
      </c>
      <c r="C11" s="171"/>
      <c r="D11" s="171"/>
      <c r="E11" s="171"/>
      <c r="K11" s="59"/>
      <c r="M11" s="59"/>
      <c r="O11"/>
      <c r="S11" s="82" t="s">
        <v>220</v>
      </c>
      <c r="T11" s="81" t="s">
        <v>210</v>
      </c>
      <c r="U11" s="184">
        <v>0.5</v>
      </c>
    </row>
    <row r="12" spans="1:21" x14ac:dyDescent="0.25">
      <c r="A12" s="52"/>
      <c r="B12" s="52"/>
      <c r="C12" s="52"/>
      <c r="E12" s="171"/>
      <c r="F12" s="171"/>
      <c r="G12" s="171"/>
      <c r="H12" s="171"/>
      <c r="O12"/>
      <c r="S12" s="82" t="s">
        <v>221</v>
      </c>
      <c r="T12" s="81" t="s">
        <v>211</v>
      </c>
      <c r="U12" s="184">
        <v>0.25</v>
      </c>
    </row>
    <row r="13" spans="1:21" x14ac:dyDescent="0.25">
      <c r="E13" s="171"/>
      <c r="F13" s="171"/>
      <c r="G13" s="171"/>
      <c r="H13" s="171"/>
      <c r="O13"/>
      <c r="S13" s="83" t="s">
        <v>222</v>
      </c>
      <c r="T13" s="107" t="s">
        <v>212</v>
      </c>
      <c r="U13" s="185">
        <v>1</v>
      </c>
    </row>
    <row r="14" spans="1:21" x14ac:dyDescent="0.25">
      <c r="E14" s="171"/>
      <c r="F14" s="171"/>
      <c r="G14" s="171"/>
      <c r="H14" s="171"/>
      <c r="O14"/>
    </row>
    <row r="15" spans="1:21" x14ac:dyDescent="0.25">
      <c r="E15" s="171"/>
      <c r="F15" s="171"/>
      <c r="G15" s="171"/>
      <c r="H15" s="171"/>
      <c r="O15"/>
    </row>
    <row r="16" spans="1:21" x14ac:dyDescent="0.25">
      <c r="E16" s="171"/>
      <c r="F16" s="171"/>
      <c r="G16" s="171"/>
      <c r="H16" s="171"/>
      <c r="O16"/>
    </row>
    <row r="17" spans="2:15" x14ac:dyDescent="0.25">
      <c r="B17" t="s">
        <v>144</v>
      </c>
      <c r="C17" t="s">
        <v>145</v>
      </c>
      <c r="D17" t="s">
        <v>146</v>
      </c>
      <c r="E17" s="171"/>
      <c r="F17" s="171"/>
      <c r="G17" s="171"/>
      <c r="H17" s="171"/>
      <c r="O17"/>
    </row>
    <row r="18" spans="2:15" x14ac:dyDescent="0.25">
      <c r="B18" t="s">
        <v>147</v>
      </c>
      <c r="C18" t="s">
        <v>148</v>
      </c>
      <c r="D18">
        <v>1</v>
      </c>
      <c r="E18" s="171"/>
      <c r="F18" s="171"/>
      <c r="G18" s="171"/>
      <c r="H18" s="171"/>
      <c r="O18"/>
    </row>
    <row r="19" spans="2:15" x14ac:dyDescent="0.25">
      <c r="B19" t="s">
        <v>149</v>
      </c>
      <c r="C19" t="s">
        <v>150</v>
      </c>
      <c r="D19">
        <v>6</v>
      </c>
      <c r="O19"/>
    </row>
    <row r="20" spans="2:15" x14ac:dyDescent="0.25">
      <c r="C20" t="s">
        <v>151</v>
      </c>
      <c r="D20">
        <v>4</v>
      </c>
      <c r="O20"/>
    </row>
    <row r="21" spans="2:15" x14ac:dyDescent="0.25">
      <c r="C21" t="s">
        <v>152</v>
      </c>
      <c r="D21">
        <v>3</v>
      </c>
      <c r="O21"/>
    </row>
    <row r="22" spans="2:15" x14ac:dyDescent="0.25">
      <c r="C22" t="s">
        <v>153</v>
      </c>
      <c r="D22">
        <v>9</v>
      </c>
      <c r="O22"/>
    </row>
    <row r="23" spans="2:15" x14ac:dyDescent="0.25">
      <c r="C23" t="s">
        <v>154</v>
      </c>
      <c r="D23">
        <v>15</v>
      </c>
    </row>
    <row r="24" spans="2:15" x14ac:dyDescent="0.25">
      <c r="C24" t="s">
        <v>155</v>
      </c>
      <c r="D24">
        <v>21</v>
      </c>
    </row>
    <row r="25" spans="2:15" x14ac:dyDescent="0.25">
      <c r="C25" t="s">
        <v>156</v>
      </c>
      <c r="D25">
        <v>22</v>
      </c>
    </row>
    <row r="26" spans="2:15" x14ac:dyDescent="0.25">
      <c r="C26" t="s">
        <v>157</v>
      </c>
      <c r="D26">
        <v>14</v>
      </c>
    </row>
    <row r="27" spans="2:15" x14ac:dyDescent="0.25">
      <c r="C27" t="s">
        <v>158</v>
      </c>
      <c r="D27">
        <v>11</v>
      </c>
    </row>
    <row r="28" spans="2:15" x14ac:dyDescent="0.25">
      <c r="C28" t="s">
        <v>159</v>
      </c>
      <c r="D28">
        <v>18</v>
      </c>
    </row>
    <row r="29" spans="2:15" x14ac:dyDescent="0.25">
      <c r="C29" t="s">
        <v>160</v>
      </c>
      <c r="D29">
        <v>19</v>
      </c>
    </row>
    <row r="30" spans="2:15" x14ac:dyDescent="0.25">
      <c r="C30" t="s">
        <v>161</v>
      </c>
      <c r="D30">
        <v>22</v>
      </c>
    </row>
    <row r="31" spans="2:15" x14ac:dyDescent="0.25">
      <c r="C31" t="s">
        <v>162</v>
      </c>
      <c r="D31">
        <v>19</v>
      </c>
    </row>
    <row r="32" spans="2:15" x14ac:dyDescent="0.25">
      <c r="C32" t="s">
        <v>163</v>
      </c>
      <c r="D32">
        <v>13</v>
      </c>
    </row>
    <row r="33" spans="2:4" x14ac:dyDescent="0.25">
      <c r="B33" t="s">
        <v>164</v>
      </c>
      <c r="C33" t="s">
        <v>165</v>
      </c>
      <c r="D33">
        <v>49</v>
      </c>
    </row>
    <row r="34" spans="2:4" x14ac:dyDescent="0.25">
      <c r="C34" t="s">
        <v>166</v>
      </c>
      <c r="D34">
        <v>27</v>
      </c>
    </row>
    <row r="35" spans="2:4" x14ac:dyDescent="0.25">
      <c r="C35" t="s">
        <v>167</v>
      </c>
      <c r="D35">
        <v>35</v>
      </c>
    </row>
    <row r="36" spans="2:4" x14ac:dyDescent="0.25">
      <c r="C36" t="s">
        <v>168</v>
      </c>
      <c r="D36">
        <v>35</v>
      </c>
    </row>
    <row r="37" spans="2:4" x14ac:dyDescent="0.25">
      <c r="C37" t="s">
        <v>169</v>
      </c>
      <c r="D37">
        <v>31</v>
      </c>
    </row>
    <row r="38" spans="2:4" x14ac:dyDescent="0.25">
      <c r="C38" t="s">
        <v>170</v>
      </c>
      <c r="D38">
        <v>29</v>
      </c>
    </row>
    <row r="39" spans="2:4" x14ac:dyDescent="0.25">
      <c r="C39" s="92" t="s">
        <v>171</v>
      </c>
      <c r="D39" s="92">
        <v>45</v>
      </c>
    </row>
    <row r="40" spans="2:4" x14ac:dyDescent="0.25">
      <c r="C40" t="s">
        <v>172</v>
      </c>
      <c r="D40">
        <v>32</v>
      </c>
    </row>
    <row r="41" spans="2:4" x14ac:dyDescent="0.25">
      <c r="B41" t="s">
        <v>173</v>
      </c>
      <c r="C41" t="s">
        <v>174</v>
      </c>
      <c r="D41" s="171">
        <v>64</v>
      </c>
    </row>
    <row r="42" spans="2:4" x14ac:dyDescent="0.25">
      <c r="C42" t="s">
        <v>175</v>
      </c>
      <c r="D42">
        <v>68</v>
      </c>
    </row>
    <row r="43" spans="2:4" x14ac:dyDescent="0.25">
      <c r="C43" t="s">
        <v>176</v>
      </c>
      <c r="D43">
        <v>63</v>
      </c>
    </row>
    <row r="44" spans="2:4" x14ac:dyDescent="0.25">
      <c r="C44" t="s">
        <v>177</v>
      </c>
      <c r="D44">
        <v>74</v>
      </c>
    </row>
    <row r="45" spans="2:4" x14ac:dyDescent="0.25">
      <c r="B45" t="s">
        <v>178</v>
      </c>
      <c r="C45" t="s">
        <v>179</v>
      </c>
      <c r="D45">
        <v>142</v>
      </c>
    </row>
    <row r="46" spans="2:4" x14ac:dyDescent="0.25">
      <c r="C46" t="s">
        <v>180</v>
      </c>
      <c r="D46">
        <v>194</v>
      </c>
    </row>
    <row r="47" spans="2:4" x14ac:dyDescent="0.25">
      <c r="B47" t="s">
        <v>181</v>
      </c>
      <c r="C47" t="s">
        <v>182</v>
      </c>
      <c r="D47">
        <v>4</v>
      </c>
    </row>
    <row r="48" spans="2:4" x14ac:dyDescent="0.25">
      <c r="C48" t="s">
        <v>183</v>
      </c>
      <c r="D48">
        <v>17</v>
      </c>
    </row>
    <row r="49" spans="3:4" x14ac:dyDescent="0.25">
      <c r="C49" t="s">
        <v>188</v>
      </c>
      <c r="D49">
        <v>25</v>
      </c>
    </row>
    <row r="50" spans="3:4" x14ac:dyDescent="0.25">
      <c r="C50" t="s">
        <v>184</v>
      </c>
      <c r="D50">
        <v>17</v>
      </c>
    </row>
    <row r="51" spans="3:4" x14ac:dyDescent="0.25">
      <c r="C51" t="s">
        <v>185</v>
      </c>
      <c r="D51">
        <v>13</v>
      </c>
    </row>
    <row r="52" spans="3:4" x14ac:dyDescent="0.25">
      <c r="C52" t="s">
        <v>186</v>
      </c>
      <c r="D52">
        <v>15</v>
      </c>
    </row>
    <row r="53" spans="3:4" x14ac:dyDescent="0.25">
      <c r="C53" t="s">
        <v>187</v>
      </c>
      <c r="D53">
        <v>20</v>
      </c>
    </row>
  </sheetData>
  <customSheetViews>
    <customSheetView guid="{631F6804-8E08-4B2F-9345-3C134C600F36}" fitToPage="1" topLeftCell="E1">
      <selection activeCell="K43" sqref="K43"/>
      <pageMargins left="0.70866141732283472" right="0.70866141732283472" top="0.74803149606299213" bottom="0.74803149606299213" header="0.31496062992125984" footer="0.31496062992125984"/>
      <printOptions headings="1" gridLines="1"/>
      <pageSetup paperSize="8" scale="53" orientation="landscape" r:id="rId1"/>
    </customSheetView>
    <customSheetView guid="{6EA53ED3-DD45-43C7-9D00-1DAD4247774B}" fitToPage="1" topLeftCell="E1">
      <selection activeCell="K43" sqref="K43"/>
      <pageMargins left="0.70866141732283472" right="0.70866141732283472" top="0.74803149606299213" bottom="0.74803149606299213" header="0.31496062992125984" footer="0.31496062992125984"/>
      <printOptions headings="1" gridLines="1"/>
      <pageSetup paperSize="8" scale="53" orientation="landscape" r:id="rId2"/>
    </customSheetView>
    <customSheetView guid="{C18760B8-B28E-4DA3-8AE1-F99984A3CA0A}" fitToPage="1" topLeftCell="E1">
      <selection activeCell="K43" sqref="K43"/>
      <pageMargins left="0.70866141732283472" right="0.70866141732283472" top="0.74803149606299213" bottom="0.74803149606299213" header="0.31496062992125984" footer="0.31496062992125984"/>
      <printOptions headings="1" gridLines="1"/>
      <pageSetup paperSize="8" scale="53" orientation="landscape" r:id="rId3"/>
    </customSheetView>
  </customSheetViews>
  <mergeCells count="1">
    <mergeCell ref="E2:E3"/>
  </mergeCells>
  <printOptions headings="1" gridLines="1"/>
  <pageMargins left="0.70866141732283472" right="0.70866141732283472" top="0.74803149606299213" bottom="0.74803149606299213" header="0.31496062992125984" footer="0.31496062992125984"/>
  <pageSetup paperSize="8" scale="53" orientation="landscape" r:id="rId4"/>
  <drawing r:id="rId5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BA4007"/>
  <sheetViews>
    <sheetView workbookViewId="0">
      <selection activeCell="G45" sqref="G45"/>
    </sheetView>
  </sheetViews>
  <sheetFormatPr defaultRowHeight="15" x14ac:dyDescent="0.25"/>
  <cols>
    <col min="1" max="1" width="10.85546875" bestFit="1" customWidth="1"/>
    <col min="2" max="2" width="9.42578125" bestFit="1" customWidth="1"/>
    <col min="3" max="3" width="24" customWidth="1"/>
    <col min="4" max="4" width="12.7109375" style="78" customWidth="1"/>
    <col min="5" max="5" width="14.28515625" style="78" bestFit="1" customWidth="1"/>
    <col min="6" max="6" width="12.140625" bestFit="1" customWidth="1"/>
    <col min="7" max="7" width="11.85546875" bestFit="1" customWidth="1"/>
    <col min="8" max="8" width="8.5703125" bestFit="1" customWidth="1"/>
    <col min="9" max="9" width="18.5703125" bestFit="1" customWidth="1"/>
    <col min="16" max="16" width="8.42578125" customWidth="1"/>
    <col min="40" max="40" width="20.140625" bestFit="1" customWidth="1"/>
  </cols>
  <sheetData>
    <row r="1" spans="1:53" s="78" customFormat="1" x14ac:dyDescent="0.25">
      <c r="A1" s="1" t="s">
        <v>53</v>
      </c>
      <c r="B1" s="1">
        <v>2012</v>
      </c>
    </row>
    <row r="2" spans="1:53" s="78" customFormat="1" x14ac:dyDescent="0.25"/>
    <row r="3" spans="1:53" s="78" customFormat="1" x14ac:dyDescent="0.25"/>
    <row r="4" spans="1:53" ht="18" x14ac:dyDescent="0.35">
      <c r="A4" s="121" t="s">
        <v>50</v>
      </c>
      <c r="B4" s="37" t="s">
        <v>10</v>
      </c>
      <c r="C4" s="102" t="s">
        <v>33</v>
      </c>
      <c r="D4" s="102" t="s">
        <v>52</v>
      </c>
      <c r="E4" s="186" t="s">
        <v>198</v>
      </c>
      <c r="F4" s="186" t="s">
        <v>194</v>
      </c>
      <c r="G4" s="186" t="s">
        <v>242</v>
      </c>
      <c r="H4" s="186" t="s">
        <v>243</v>
      </c>
      <c r="I4" s="186" t="s">
        <v>244</v>
      </c>
    </row>
    <row r="5" spans="1:53" x14ac:dyDescent="0.25">
      <c r="A5" t="s">
        <v>57</v>
      </c>
      <c r="B5" s="97">
        <v>1997</v>
      </c>
      <c r="C5" s="78" t="s">
        <v>69</v>
      </c>
      <c r="D5" s="78" t="s">
        <v>4</v>
      </c>
      <c r="E5" s="196" t="s">
        <v>190</v>
      </c>
      <c r="F5" s="192" t="s">
        <v>8</v>
      </c>
      <c r="G5" s="200" t="s">
        <v>218</v>
      </c>
      <c r="H5" s="196" t="s">
        <v>219</v>
      </c>
      <c r="I5" s="196">
        <v>1</v>
      </c>
      <c r="AE5" s="122" t="s">
        <v>57</v>
      </c>
      <c r="AF5" s="125">
        <v>1997</v>
      </c>
      <c r="AG5" s="122" t="s">
        <v>69</v>
      </c>
      <c r="AH5" s="122" t="s">
        <v>4</v>
      </c>
      <c r="AI5" s="104">
        <v>1</v>
      </c>
      <c r="AJ5" s="125" t="s">
        <v>49</v>
      </c>
      <c r="AK5" s="125" t="s">
        <v>18</v>
      </c>
      <c r="AL5" s="125" t="s">
        <v>24</v>
      </c>
      <c r="AM5" s="125" t="s">
        <v>56</v>
      </c>
      <c r="AN5" s="125">
        <v>50</v>
      </c>
      <c r="AO5" s="125">
        <v>1200</v>
      </c>
      <c r="AP5" s="125">
        <v>40</v>
      </c>
      <c r="AQ5" s="125">
        <v>0.41</v>
      </c>
      <c r="AR5" s="125">
        <v>310</v>
      </c>
      <c r="AS5" s="125">
        <v>12</v>
      </c>
      <c r="AT5" s="122">
        <v>5</v>
      </c>
    </row>
    <row r="6" spans="1:53" x14ac:dyDescent="0.25">
      <c r="A6" t="s">
        <v>58</v>
      </c>
      <c r="B6" s="97">
        <v>1991</v>
      </c>
      <c r="C6" s="78" t="s">
        <v>68</v>
      </c>
      <c r="D6" s="78" t="s">
        <v>2</v>
      </c>
      <c r="E6" s="196" t="s">
        <v>190</v>
      </c>
      <c r="F6" s="192" t="s">
        <v>49</v>
      </c>
      <c r="G6" s="200" t="s">
        <v>218</v>
      </c>
      <c r="H6" s="196" t="s">
        <v>219</v>
      </c>
      <c r="I6" s="196">
        <v>1</v>
      </c>
      <c r="O6" s="138"/>
      <c r="AE6" s="122" t="s">
        <v>58</v>
      </c>
      <c r="AF6" s="125">
        <v>1991</v>
      </c>
      <c r="AG6" s="122" t="s">
        <v>68</v>
      </c>
      <c r="AH6" s="122" t="s">
        <v>2</v>
      </c>
      <c r="AI6" s="104">
        <v>2</v>
      </c>
      <c r="AJ6" s="125" t="s">
        <v>49</v>
      </c>
      <c r="AK6" s="125" t="s">
        <v>17</v>
      </c>
      <c r="AL6" s="125" t="s">
        <v>20</v>
      </c>
      <c r="AM6" s="125" t="s">
        <v>56</v>
      </c>
      <c r="AN6" s="125">
        <v>60</v>
      </c>
      <c r="AO6" s="125">
        <v>1300</v>
      </c>
      <c r="AP6" s="125">
        <v>60</v>
      </c>
      <c r="AQ6" s="125">
        <v>0.37</v>
      </c>
      <c r="AR6" s="125">
        <v>300</v>
      </c>
      <c r="AS6" s="125">
        <v>13</v>
      </c>
      <c r="AT6" s="122">
        <v>38</v>
      </c>
    </row>
    <row r="7" spans="1:53" x14ac:dyDescent="0.25">
      <c r="B7" s="97"/>
      <c r="C7" s="78"/>
      <c r="E7" s="104"/>
      <c r="F7" s="63"/>
      <c r="G7" s="63"/>
      <c r="H7" s="63"/>
      <c r="I7" s="125"/>
      <c r="O7" s="138"/>
      <c r="AE7" s="122" t="s">
        <v>59</v>
      </c>
      <c r="AF7" s="125">
        <v>1902</v>
      </c>
      <c r="AG7" s="122" t="s">
        <v>67</v>
      </c>
      <c r="AH7" s="122" t="s">
        <v>3</v>
      </c>
      <c r="AI7" s="104">
        <v>0.4</v>
      </c>
      <c r="AJ7" s="125" t="s">
        <v>8</v>
      </c>
      <c r="AK7" s="125" t="s">
        <v>16</v>
      </c>
      <c r="AL7" s="125" t="s">
        <v>22</v>
      </c>
      <c r="AM7" s="125" t="s">
        <v>56</v>
      </c>
      <c r="AN7" s="125">
        <v>70</v>
      </c>
      <c r="AO7" s="125">
        <v>1400</v>
      </c>
      <c r="AP7" s="125">
        <v>80</v>
      </c>
      <c r="AQ7" s="125">
        <v>0.33</v>
      </c>
      <c r="AR7" s="125">
        <v>290</v>
      </c>
      <c r="AS7" s="125">
        <v>14</v>
      </c>
      <c r="AT7" s="122">
        <v>37</v>
      </c>
    </row>
    <row r="8" spans="1:53" x14ac:dyDescent="0.25">
      <c r="B8" s="97"/>
      <c r="C8" s="78"/>
      <c r="E8" s="104"/>
      <c r="F8" s="63"/>
      <c r="G8" s="125"/>
      <c r="H8" s="97"/>
      <c r="I8" s="125"/>
      <c r="O8" s="138"/>
      <c r="AE8" s="122" t="s">
        <v>60</v>
      </c>
      <c r="AF8" s="125">
        <v>1950</v>
      </c>
      <c r="AG8" s="122" t="s">
        <v>66</v>
      </c>
      <c r="AH8" s="122" t="s">
        <v>4</v>
      </c>
      <c r="AI8" s="104">
        <v>1</v>
      </c>
      <c r="AJ8" s="125" t="s">
        <v>5</v>
      </c>
      <c r="AK8" s="125" t="s">
        <v>15</v>
      </c>
      <c r="AL8" s="125" t="s">
        <v>20</v>
      </c>
      <c r="AM8" s="125" t="s">
        <v>56</v>
      </c>
      <c r="AN8" s="125">
        <v>70</v>
      </c>
      <c r="AO8" s="125">
        <v>1500</v>
      </c>
      <c r="AP8" s="125">
        <v>80</v>
      </c>
      <c r="AQ8" s="125">
        <v>0.4</v>
      </c>
      <c r="AR8" s="125">
        <v>280</v>
      </c>
      <c r="AS8" s="125">
        <v>15</v>
      </c>
      <c r="AT8" s="122">
        <v>44</v>
      </c>
    </row>
    <row r="9" spans="1:53" x14ac:dyDescent="0.25">
      <c r="B9" s="97"/>
      <c r="C9" s="78"/>
      <c r="E9" s="104"/>
      <c r="F9" s="63"/>
      <c r="G9" s="125"/>
      <c r="H9" s="97"/>
      <c r="I9" s="125"/>
      <c r="O9" s="138"/>
      <c r="AE9" s="122" t="s">
        <v>61</v>
      </c>
      <c r="AF9" s="125">
        <v>2000</v>
      </c>
      <c r="AG9" s="122" t="s">
        <v>65</v>
      </c>
      <c r="AH9" s="122" t="s">
        <v>2</v>
      </c>
      <c r="AI9" s="104">
        <v>2</v>
      </c>
      <c r="AJ9" s="125" t="s">
        <v>7</v>
      </c>
      <c r="AK9" s="125" t="s">
        <v>15</v>
      </c>
      <c r="AL9" s="125" t="s">
        <v>21</v>
      </c>
      <c r="AM9" s="125" t="s">
        <v>56</v>
      </c>
      <c r="AN9" s="125">
        <v>60</v>
      </c>
      <c r="AO9" s="125">
        <v>1600</v>
      </c>
      <c r="AP9" s="125">
        <v>60</v>
      </c>
      <c r="AQ9" s="125">
        <v>0.6</v>
      </c>
      <c r="AR9" s="125">
        <v>270</v>
      </c>
      <c r="AS9" s="125">
        <v>16</v>
      </c>
      <c r="AT9" s="122">
        <v>33</v>
      </c>
    </row>
    <row r="10" spans="1:53" x14ac:dyDescent="0.25">
      <c r="B10" s="97"/>
      <c r="C10" s="78"/>
      <c r="E10" s="104"/>
      <c r="F10" s="63"/>
      <c r="G10" s="125"/>
      <c r="H10" s="97"/>
      <c r="I10" s="125"/>
      <c r="O10" s="138"/>
      <c r="AE10" s="122" t="s">
        <v>62</v>
      </c>
      <c r="AF10" s="125">
        <v>2010</v>
      </c>
      <c r="AG10" s="122" t="s">
        <v>63</v>
      </c>
      <c r="AH10" s="122" t="s">
        <v>3</v>
      </c>
      <c r="AI10" s="104">
        <v>0.5</v>
      </c>
      <c r="AJ10" s="125" t="s">
        <v>49</v>
      </c>
      <c r="AK10" s="125" t="s">
        <v>15</v>
      </c>
      <c r="AL10" s="125" t="s">
        <v>23</v>
      </c>
      <c r="AM10" s="125" t="s">
        <v>56</v>
      </c>
      <c r="AN10" s="125">
        <v>90</v>
      </c>
      <c r="AO10" s="125">
        <v>1700</v>
      </c>
      <c r="AP10" s="125">
        <v>60</v>
      </c>
      <c r="AQ10" s="125">
        <v>0.42</v>
      </c>
      <c r="AR10" s="125">
        <v>260</v>
      </c>
      <c r="AS10" s="125">
        <v>17</v>
      </c>
      <c r="AT10" s="122">
        <v>8</v>
      </c>
    </row>
    <row r="11" spans="1:53" x14ac:dyDescent="0.25">
      <c r="B11" s="97"/>
      <c r="C11" s="78"/>
      <c r="E11" s="104"/>
      <c r="F11" s="63"/>
      <c r="G11" s="63"/>
      <c r="H11" s="97"/>
      <c r="I11" s="125"/>
      <c r="O11" s="138"/>
      <c r="AE11" s="122" t="s">
        <v>70</v>
      </c>
      <c r="AF11" s="125">
        <v>1980</v>
      </c>
      <c r="AG11" s="122" t="s">
        <v>64</v>
      </c>
      <c r="AH11" s="122" t="s">
        <v>4</v>
      </c>
      <c r="AI11" s="104">
        <v>1</v>
      </c>
      <c r="AJ11" s="125" t="s">
        <v>8</v>
      </c>
      <c r="AK11" s="125" t="s">
        <v>16</v>
      </c>
      <c r="AL11" s="125" t="s">
        <v>24</v>
      </c>
      <c r="AM11" s="125" t="s">
        <v>56</v>
      </c>
      <c r="AN11" s="125">
        <v>40</v>
      </c>
      <c r="AO11" s="125">
        <v>1800</v>
      </c>
      <c r="AP11" s="125">
        <v>50</v>
      </c>
      <c r="AQ11" s="125">
        <v>0.5</v>
      </c>
      <c r="AR11" s="125">
        <v>250</v>
      </c>
      <c r="AS11" s="125">
        <v>18</v>
      </c>
      <c r="AT11" s="122">
        <v>45</v>
      </c>
    </row>
    <row r="12" spans="1:53" x14ac:dyDescent="0.25">
      <c r="V12" s="138" t="str">
        <f>IF(ISBLANK(A12),"",VLOOKUP(G12,Coefficients!$B$4:$E$7,2)&amp;" "&amp;" "&amp;VLOOKUP(H12,Coefficients!$E$13:$H$17,2))</f>
        <v/>
      </c>
      <c r="AL12" s="122" t="s">
        <v>62</v>
      </c>
      <c r="AM12" s="125">
        <v>1997</v>
      </c>
      <c r="AN12" s="122" t="s">
        <v>76</v>
      </c>
      <c r="AO12" s="122" t="s">
        <v>4</v>
      </c>
      <c r="AP12" s="104">
        <v>1</v>
      </c>
      <c r="AQ12" s="125" t="s">
        <v>49</v>
      </c>
      <c r="AR12" s="125" t="s">
        <v>18</v>
      </c>
      <c r="AS12" s="125" t="s">
        <v>24</v>
      </c>
      <c r="AT12" s="125" t="s">
        <v>56</v>
      </c>
      <c r="AU12" s="125">
        <v>50</v>
      </c>
      <c r="AV12" s="125">
        <v>1200</v>
      </c>
      <c r="AW12" s="125">
        <v>40</v>
      </c>
      <c r="AX12" s="125">
        <v>0.41</v>
      </c>
      <c r="AY12" s="125">
        <v>310</v>
      </c>
      <c r="AZ12" s="125">
        <v>12</v>
      </c>
      <c r="BA12" s="122">
        <v>5</v>
      </c>
    </row>
    <row r="13" spans="1:53" x14ac:dyDescent="0.25">
      <c r="V13" s="138" t="str">
        <f>IF(ISBLANK(A13),"",VLOOKUP(G13,Coefficients!$B$4:$E$7,2)&amp;" "&amp;" "&amp;VLOOKUP(H13,Coefficients!$E$13:$H$17,2))</f>
        <v/>
      </c>
      <c r="AL13" s="122" t="s">
        <v>71</v>
      </c>
      <c r="AM13" s="125">
        <v>1991</v>
      </c>
      <c r="AN13" s="122" t="s">
        <v>77</v>
      </c>
      <c r="AO13" s="122" t="s">
        <v>2</v>
      </c>
      <c r="AP13" s="104">
        <v>2</v>
      </c>
      <c r="AQ13" s="125" t="s">
        <v>49</v>
      </c>
      <c r="AR13" s="125" t="s">
        <v>17</v>
      </c>
      <c r="AS13" s="125" t="s">
        <v>20</v>
      </c>
      <c r="AT13" s="125" t="s">
        <v>56</v>
      </c>
      <c r="AU13" s="125">
        <v>60</v>
      </c>
      <c r="AV13" s="125">
        <v>1300</v>
      </c>
      <c r="AW13" s="125">
        <v>60</v>
      </c>
      <c r="AX13" s="125">
        <v>0.37</v>
      </c>
      <c r="AY13" s="125">
        <v>300</v>
      </c>
      <c r="AZ13" s="125">
        <v>13</v>
      </c>
      <c r="BA13" s="122">
        <v>38</v>
      </c>
    </row>
    <row r="14" spans="1:53" x14ac:dyDescent="0.25">
      <c r="V14" s="138" t="str">
        <f>IF(ISBLANK(A14),"",VLOOKUP(G14,Coefficients!$B$4:$E$7,2)&amp;" "&amp;" "&amp;VLOOKUP(H14,Coefficients!$E$13:$H$17,2))</f>
        <v/>
      </c>
      <c r="AL14" s="122" t="s">
        <v>72</v>
      </c>
      <c r="AM14" s="125">
        <v>1902</v>
      </c>
      <c r="AN14" s="122" t="s">
        <v>78</v>
      </c>
      <c r="AO14" s="122" t="s">
        <v>3</v>
      </c>
      <c r="AP14" s="104">
        <v>0.4</v>
      </c>
      <c r="AQ14" s="125" t="s">
        <v>8</v>
      </c>
      <c r="AR14" s="125" t="s">
        <v>16</v>
      </c>
      <c r="AS14" s="125" t="s">
        <v>22</v>
      </c>
      <c r="AT14" s="125" t="s">
        <v>56</v>
      </c>
      <c r="AU14" s="125">
        <v>70</v>
      </c>
      <c r="AV14" s="125">
        <v>1400</v>
      </c>
      <c r="AW14" s="125">
        <v>80</v>
      </c>
      <c r="AX14" s="125">
        <v>0.33</v>
      </c>
      <c r="AY14" s="125">
        <v>290</v>
      </c>
      <c r="AZ14" s="125">
        <v>14</v>
      </c>
      <c r="BA14" s="122">
        <v>37</v>
      </c>
    </row>
    <row r="15" spans="1:53" x14ac:dyDescent="0.25">
      <c r="V15" s="138" t="str">
        <f>IF(ISBLANK(A15),"",VLOOKUP(G15,Coefficients!$B$4:$E$7,2)&amp;" "&amp;" "&amp;VLOOKUP(H15,Coefficients!$E$13:$H$17,2))</f>
        <v/>
      </c>
      <c r="AL15" s="122" t="s">
        <v>73</v>
      </c>
      <c r="AM15" s="125">
        <v>1950</v>
      </c>
      <c r="AN15" s="122" t="s">
        <v>79</v>
      </c>
      <c r="AO15" s="122" t="s">
        <v>4</v>
      </c>
      <c r="AP15" s="104">
        <v>1</v>
      </c>
      <c r="AQ15" s="125" t="s">
        <v>5</v>
      </c>
      <c r="AR15" s="125" t="s">
        <v>15</v>
      </c>
      <c r="AS15" s="125" t="s">
        <v>20</v>
      </c>
      <c r="AT15" s="125" t="s">
        <v>56</v>
      </c>
      <c r="AU15" s="125">
        <v>70</v>
      </c>
      <c r="AV15" s="125">
        <v>1500</v>
      </c>
      <c r="AW15" s="125">
        <v>80</v>
      </c>
      <c r="AX15" s="125">
        <v>0.4</v>
      </c>
      <c r="AY15" s="125">
        <v>280</v>
      </c>
      <c r="AZ15" s="125">
        <v>15</v>
      </c>
      <c r="BA15" s="122">
        <v>44</v>
      </c>
    </row>
    <row r="16" spans="1:53" x14ac:dyDescent="0.25">
      <c r="V16" s="138" t="str">
        <f>IF(ISBLANK(A16),"",VLOOKUP(G16,Coefficients!$B$4:$E$7,2)&amp;" "&amp;" "&amp;VLOOKUP(H16,Coefficients!$E$13:$H$17,2))</f>
        <v/>
      </c>
      <c r="AL16" s="122" t="s">
        <v>74</v>
      </c>
      <c r="AM16" s="125">
        <v>2000</v>
      </c>
      <c r="AN16" s="122" t="s">
        <v>80</v>
      </c>
      <c r="AO16" s="122" t="s">
        <v>2</v>
      </c>
      <c r="AP16" s="104">
        <v>2</v>
      </c>
      <c r="AQ16" s="125" t="s">
        <v>7</v>
      </c>
      <c r="AR16" s="125" t="s">
        <v>15</v>
      </c>
      <c r="AS16" s="125" t="s">
        <v>21</v>
      </c>
      <c r="AT16" s="125" t="s">
        <v>56</v>
      </c>
      <c r="AU16" s="125">
        <v>60</v>
      </c>
      <c r="AV16" s="125">
        <v>1600</v>
      </c>
      <c r="AW16" s="125">
        <v>60</v>
      </c>
      <c r="AX16" s="125">
        <v>0.6</v>
      </c>
      <c r="AY16" s="125">
        <v>270</v>
      </c>
      <c r="AZ16" s="125">
        <v>16</v>
      </c>
      <c r="BA16" s="122">
        <v>33</v>
      </c>
    </row>
    <row r="17" spans="10:53" x14ac:dyDescent="0.25">
      <c r="V17" s="138" t="str">
        <f>IF(ISBLANK(A17),"",VLOOKUP(G17,Coefficients!$B$4:$E$7,2)&amp;" "&amp;" "&amp;VLOOKUP(H17,Coefficients!$E$13:$H$17,2))</f>
        <v/>
      </c>
      <c r="AL17" s="122" t="s">
        <v>83</v>
      </c>
      <c r="AM17" s="125">
        <v>2010</v>
      </c>
      <c r="AN17" s="122" t="s">
        <v>81</v>
      </c>
      <c r="AO17" s="122" t="s">
        <v>3</v>
      </c>
      <c r="AP17" s="104">
        <v>0.5</v>
      </c>
      <c r="AQ17" s="125" t="s">
        <v>49</v>
      </c>
      <c r="AR17" s="125" t="s">
        <v>15</v>
      </c>
      <c r="AS17" s="125" t="s">
        <v>23</v>
      </c>
      <c r="AT17" s="125" t="s">
        <v>56</v>
      </c>
      <c r="AU17" s="125">
        <v>90</v>
      </c>
      <c r="AV17" s="125">
        <v>1700</v>
      </c>
      <c r="AW17" s="125">
        <v>60</v>
      </c>
      <c r="AX17" s="125">
        <v>0.42</v>
      </c>
      <c r="AY17" s="125">
        <v>260</v>
      </c>
      <c r="AZ17" s="125">
        <v>17</v>
      </c>
      <c r="BA17" s="122">
        <v>8</v>
      </c>
    </row>
    <row r="18" spans="10:53" x14ac:dyDescent="0.25">
      <c r="V18" s="138" t="str">
        <f>IF(ISBLANK(A18),"",VLOOKUP(G18,Coefficients!$B$4:$E$7,2)&amp;" "&amp;" "&amp;VLOOKUP(H18,Coefficients!$E$13:$H$17,2))</f>
        <v/>
      </c>
      <c r="AL18" s="122" t="s">
        <v>75</v>
      </c>
      <c r="AM18" s="125">
        <v>1980</v>
      </c>
      <c r="AN18" s="122" t="s">
        <v>82</v>
      </c>
      <c r="AO18" s="122" t="s">
        <v>4</v>
      </c>
      <c r="AP18" s="104">
        <v>1</v>
      </c>
      <c r="AQ18" s="125" t="s">
        <v>8</v>
      </c>
      <c r="AR18" s="125" t="s">
        <v>16</v>
      </c>
      <c r="AS18" s="125" t="s">
        <v>24</v>
      </c>
      <c r="AT18" s="125" t="s">
        <v>56</v>
      </c>
      <c r="AU18" s="125">
        <v>40</v>
      </c>
      <c r="AV18" s="125">
        <v>1800</v>
      </c>
      <c r="AW18" s="125">
        <v>50</v>
      </c>
      <c r="AX18" s="125">
        <v>0.5</v>
      </c>
      <c r="AY18" s="125">
        <v>250</v>
      </c>
      <c r="AZ18" s="125">
        <v>18</v>
      </c>
      <c r="BA18" s="122">
        <v>45</v>
      </c>
    </row>
    <row r="19" spans="10:53" x14ac:dyDescent="0.25">
      <c r="V19" s="138" t="str">
        <f>IF(ISBLANK(A19),"",VLOOKUP(G19,Coefficients!$B$4:$E$7,2)&amp;" "&amp;" "&amp;VLOOKUP(H19,Coefficients!$E$13:$H$17,2))</f>
        <v/>
      </c>
    </row>
    <row r="20" spans="10:53" x14ac:dyDescent="0.25">
      <c r="V20" s="138" t="str">
        <f>IF(ISBLANK(A20),"",VLOOKUP(G20,Coefficients!$B$4:$E$7,2)&amp;" "&amp;" "&amp;VLOOKUP(H20,Coefficients!$E$13:$H$17,2))</f>
        <v/>
      </c>
    </row>
    <row r="21" spans="10:53" x14ac:dyDescent="0.25">
      <c r="V21" s="138" t="str">
        <f>IF(ISBLANK(A21),"",VLOOKUP(G21,Coefficients!$B$4:$E$7,2)&amp;" "&amp;" "&amp;VLOOKUP(H21,Coefficients!$E$13:$H$17,2))</f>
        <v/>
      </c>
    </row>
    <row r="22" spans="10:53" x14ac:dyDescent="0.25">
      <c r="V22" s="138" t="str">
        <f>IF(ISBLANK(A22),"",VLOOKUP(G22,Coefficients!$B$4:$E$7,2)&amp;" "&amp;" "&amp;VLOOKUP(H22,Coefficients!$E$13:$H$17,2))</f>
        <v/>
      </c>
    </row>
    <row r="23" spans="10:53" x14ac:dyDescent="0.25">
      <c r="V23" s="138" t="str">
        <f>IF(ISBLANK(A23),"",VLOOKUP(G23,Coefficients!$B$4:$E$7,2)&amp;" "&amp;" "&amp;VLOOKUP(H23,Coefficients!$E$13:$H$17,2))</f>
        <v/>
      </c>
    </row>
    <row r="24" spans="10:53" x14ac:dyDescent="0.25">
      <c r="V24" s="138" t="str">
        <f>IF(ISBLANK(A24),"",VLOOKUP(G24,Coefficients!$B$4:$E$7,2)&amp;" "&amp;" "&amp;VLOOKUP(H24,Coefficients!$E$13:$H$17,2))</f>
        <v/>
      </c>
    </row>
    <row r="25" spans="10:53" x14ac:dyDescent="0.25">
      <c r="V25" s="138" t="str">
        <f>IF(ISBLANK(A25),"",VLOOKUP(G25,Coefficients!$B$4:$E$7,2)&amp;" "&amp;" "&amp;VLOOKUP(H25,Coefficients!$E$13:$H$17,2))</f>
        <v/>
      </c>
    </row>
    <row r="26" spans="10:53" x14ac:dyDescent="0.25">
      <c r="V26" s="138" t="str">
        <f>IF(ISBLANK(A26),"",VLOOKUP(G26,Coefficients!$B$4:$E$7,2)&amp;" "&amp;" "&amp;VLOOKUP(H26,Coefficients!$E$13:$H$17,2))</f>
        <v/>
      </c>
    </row>
    <row r="27" spans="10:53" x14ac:dyDescent="0.25">
      <c r="V27" s="138" t="str">
        <f>IF(ISBLANK(A27),"",VLOOKUP(G27,Coefficients!$B$4:$E$7,2)&amp;" "&amp;" "&amp;VLOOKUP(H27,Coefficients!$E$13:$H$17,2))</f>
        <v/>
      </c>
    </row>
    <row r="28" spans="10:53" x14ac:dyDescent="0.25">
      <c r="V28" s="138" t="str">
        <f>IF(ISBLANK(A28),"",VLOOKUP(G28,Coefficients!$B$4:$E$7,2)&amp;" "&amp;" "&amp;VLOOKUP(H28,Coefficients!$E$13:$H$17,2))</f>
        <v/>
      </c>
    </row>
    <row r="29" spans="10:53" x14ac:dyDescent="0.25">
      <c r="J29" s="59"/>
      <c r="V29" s="138" t="str">
        <f>IF(ISBLANK(A29),"",VLOOKUP(G29,Coefficients!$B$4:$E$7,2)&amp;" "&amp;" "&amp;VLOOKUP(H29,Coefficients!$E$13:$H$17,2))</f>
        <v/>
      </c>
    </row>
    <row r="30" spans="10:53" x14ac:dyDescent="0.25">
      <c r="V30" s="138" t="str">
        <f>IF(ISBLANK(A30),"",VLOOKUP(G30,Coefficients!$B$4:$E$7,2)&amp;" "&amp;" "&amp;VLOOKUP(H30,Coefficients!$E$13:$H$17,2))</f>
        <v/>
      </c>
    </row>
    <row r="31" spans="10:53" x14ac:dyDescent="0.25">
      <c r="V31" s="138" t="str">
        <f>IF(ISBLANK(A31),"",VLOOKUP(G31,Coefficients!$B$4:$E$7,2)&amp;" "&amp;" "&amp;VLOOKUP(H31,Coefficients!$E$13:$H$17,2))</f>
        <v/>
      </c>
    </row>
    <row r="32" spans="10:53" x14ac:dyDescent="0.25">
      <c r="V32" s="138" t="str">
        <f>IF(ISBLANK(A32),"",VLOOKUP(G32,Coefficients!$B$4:$E$7,2)&amp;" "&amp;" "&amp;VLOOKUP(H32,Coefficients!$E$13:$H$17,2))</f>
        <v/>
      </c>
    </row>
    <row r="33" spans="22:22" x14ac:dyDescent="0.25">
      <c r="V33" s="138" t="str">
        <f>IF(ISBLANK(A33),"",VLOOKUP(G33,Coefficients!$B$4:$E$7,2)&amp;" "&amp;" "&amp;VLOOKUP(H33,Coefficients!$E$13:$H$17,2))</f>
        <v/>
      </c>
    </row>
    <row r="34" spans="22:22" x14ac:dyDescent="0.25">
      <c r="V34" s="138" t="str">
        <f>IF(ISBLANK(A34),"",VLOOKUP(G34,Coefficients!$B$4:$E$7,2)&amp;" "&amp;" "&amp;VLOOKUP(H34,Coefficients!$E$13:$H$17,2))</f>
        <v/>
      </c>
    </row>
    <row r="35" spans="22:22" x14ac:dyDescent="0.25">
      <c r="V35" s="138" t="str">
        <f>IF(ISBLANK(A35),"",VLOOKUP(G35,Coefficients!$B$4:$E$7,2)&amp;" "&amp;" "&amp;VLOOKUP(H35,Coefficients!$E$13:$H$17,2))</f>
        <v/>
      </c>
    </row>
    <row r="36" spans="22:22" x14ac:dyDescent="0.25">
      <c r="V36" s="138" t="str">
        <f>IF(ISBLANK(A36),"",VLOOKUP(G36,Coefficients!$B$4:$E$7,2)&amp;" "&amp;" "&amp;VLOOKUP(H36,Coefficients!$E$13:$H$17,2))</f>
        <v/>
      </c>
    </row>
    <row r="37" spans="22:22" x14ac:dyDescent="0.25">
      <c r="V37" s="138" t="str">
        <f>IF(ISBLANK(A37),"",VLOOKUP(G37,Coefficients!$B$4:$E$7,2)&amp;" "&amp;" "&amp;VLOOKUP(H37,Coefficients!$E$13:$H$17,2))</f>
        <v/>
      </c>
    </row>
    <row r="38" spans="22:22" x14ac:dyDescent="0.25">
      <c r="V38" s="138" t="str">
        <f>IF(ISBLANK(A38),"",VLOOKUP(G38,Coefficients!$B$4:$E$7,2)&amp;" "&amp;" "&amp;VLOOKUP(H38,Coefficients!$E$13:$H$17,2))</f>
        <v/>
      </c>
    </row>
    <row r="39" spans="22:22" x14ac:dyDescent="0.25">
      <c r="V39" s="138" t="str">
        <f>IF(ISBLANK(A39),"",VLOOKUP(G39,Coefficients!$B$4:$E$7,2)&amp;" "&amp;" "&amp;VLOOKUP(H39,Coefficients!$E$13:$H$17,2))</f>
        <v/>
      </c>
    </row>
    <row r="40" spans="22:22" x14ac:dyDescent="0.25">
      <c r="V40" s="138" t="str">
        <f>IF(ISBLANK(A40),"",VLOOKUP(G40,Coefficients!$B$4:$E$7,2)&amp;" "&amp;" "&amp;VLOOKUP(H40,Coefficients!$E$13:$H$17,2))</f>
        <v/>
      </c>
    </row>
    <row r="41" spans="22:22" x14ac:dyDescent="0.25">
      <c r="V41" s="138" t="str">
        <f>IF(ISBLANK(A41),"",VLOOKUP(G41,Coefficients!$B$4:$E$7,2)&amp;" "&amp;" "&amp;VLOOKUP(H41,Coefficients!$E$13:$H$17,2))</f>
        <v/>
      </c>
    </row>
    <row r="42" spans="22:22" x14ac:dyDescent="0.25">
      <c r="V42" s="138" t="str">
        <f>IF(ISBLANK(A42),"",VLOOKUP(G42,Coefficients!$B$4:$E$7,2)&amp;" "&amp;" "&amp;VLOOKUP(H42,Coefficients!$E$13:$H$17,2))</f>
        <v/>
      </c>
    </row>
    <row r="43" spans="22:22" x14ac:dyDescent="0.25">
      <c r="V43" s="138" t="str">
        <f>IF(ISBLANK(A43),"",VLOOKUP(G43,Coefficients!$B$4:$E$7,2)&amp;" "&amp;" "&amp;VLOOKUP(H43,Coefficients!$E$13:$H$17,2))</f>
        <v/>
      </c>
    </row>
    <row r="44" spans="22:22" x14ac:dyDescent="0.25">
      <c r="V44" s="138" t="str">
        <f>IF(ISBLANK(A44),"",VLOOKUP(G44,Coefficients!$B$4:$E$7,2)&amp;" "&amp;" "&amp;VLOOKUP(H44,Coefficients!$E$13:$H$17,2))</f>
        <v/>
      </c>
    </row>
    <row r="45" spans="22:22" x14ac:dyDescent="0.25">
      <c r="V45" s="138" t="str">
        <f>IF(ISBLANK(A45),"",VLOOKUP(G45,Coefficients!$B$4:$E$7,2)&amp;" "&amp;" "&amp;VLOOKUP(H45,Coefficients!$E$13:$H$17,2))</f>
        <v/>
      </c>
    </row>
    <row r="46" spans="22:22" x14ac:dyDescent="0.25">
      <c r="V46" s="138" t="str">
        <f>IF(ISBLANK(A46),"",VLOOKUP(G46,Coefficients!$B$4:$E$7,2)&amp;" "&amp;" "&amp;VLOOKUP(H46,Coefficients!$E$13:$H$17,2))</f>
        <v/>
      </c>
    </row>
    <row r="47" spans="22:22" x14ac:dyDescent="0.25">
      <c r="V47" s="138" t="str">
        <f>IF(ISBLANK(A47),"",VLOOKUP(G47,Coefficients!$B$4:$E$7,2)&amp;" "&amp;" "&amp;VLOOKUP(H47,Coefficients!$E$13:$H$17,2))</f>
        <v/>
      </c>
    </row>
    <row r="48" spans="22:22" x14ac:dyDescent="0.25">
      <c r="V48" s="138" t="str">
        <f>IF(ISBLANK(A48),"",VLOOKUP(G48,Coefficients!$B$4:$E$7,2)&amp;" "&amp;" "&amp;VLOOKUP(H48,Coefficients!$E$13:$H$17,2))</f>
        <v/>
      </c>
    </row>
    <row r="49" spans="22:22" x14ac:dyDescent="0.25">
      <c r="V49" s="138" t="str">
        <f>IF(ISBLANK(A49),"",VLOOKUP(G49,Coefficients!$B$4:$E$7,2)&amp;" "&amp;" "&amp;VLOOKUP(H49,Coefficients!$E$13:$H$17,2))</f>
        <v/>
      </c>
    </row>
    <row r="50" spans="22:22" x14ac:dyDescent="0.25">
      <c r="V50" s="138" t="str">
        <f>IF(ISBLANK(A50),"",VLOOKUP(G50,Coefficients!$B$4:$E$7,2)&amp;" "&amp;" "&amp;VLOOKUP(H50,Coefficients!$E$13:$H$17,2))</f>
        <v/>
      </c>
    </row>
    <row r="51" spans="22:22" x14ac:dyDescent="0.25">
      <c r="V51" s="138" t="str">
        <f>IF(ISBLANK(A51),"",VLOOKUP(G51,Coefficients!$B$4:$E$7,2)&amp;" "&amp;" "&amp;VLOOKUP(H51,Coefficients!$E$13:$H$17,2))</f>
        <v/>
      </c>
    </row>
    <row r="52" spans="22:22" x14ac:dyDescent="0.25">
      <c r="V52" s="138" t="str">
        <f>IF(ISBLANK(A52),"",VLOOKUP(G52,Coefficients!$B$4:$E$7,2)&amp;" "&amp;" "&amp;VLOOKUP(H52,Coefficients!$E$13:$H$17,2))</f>
        <v/>
      </c>
    </row>
    <row r="53" spans="22:22" x14ac:dyDescent="0.25">
      <c r="V53" s="138" t="str">
        <f>IF(ISBLANK(A53),"",VLOOKUP(G53,Coefficients!$B$4:$E$7,2)&amp;" "&amp;" "&amp;VLOOKUP(H53,Coefficients!$E$13:$H$17,2))</f>
        <v/>
      </c>
    </row>
    <row r="54" spans="22:22" x14ac:dyDescent="0.25">
      <c r="V54" s="138" t="str">
        <f>IF(ISBLANK(A54),"",VLOOKUP(G54,Coefficients!$B$4:$E$7,2)&amp;" "&amp;" "&amp;VLOOKUP(H54,Coefficients!$E$13:$H$17,2))</f>
        <v/>
      </c>
    </row>
    <row r="55" spans="22:22" x14ac:dyDescent="0.25">
      <c r="V55" s="138" t="str">
        <f>IF(ISBLANK(A55),"",VLOOKUP(G55,Coefficients!$B$4:$E$7,2)&amp;" "&amp;" "&amp;VLOOKUP(H55,Coefficients!$E$13:$H$17,2))</f>
        <v/>
      </c>
    </row>
    <row r="56" spans="22:22" x14ac:dyDescent="0.25">
      <c r="V56" s="138" t="str">
        <f>IF(ISBLANK(A56),"",VLOOKUP(G56,Coefficients!$B$4:$E$7,2)&amp;" "&amp;" "&amp;VLOOKUP(H56,Coefficients!$E$13:$H$17,2))</f>
        <v/>
      </c>
    </row>
    <row r="57" spans="22:22" x14ac:dyDescent="0.25">
      <c r="V57" s="138" t="str">
        <f>IF(ISBLANK(A57),"",VLOOKUP(G57,Coefficients!$B$4:$E$7,2)&amp;" "&amp;" "&amp;VLOOKUP(H57,Coefficients!$E$13:$H$17,2))</f>
        <v/>
      </c>
    </row>
    <row r="58" spans="22:22" x14ac:dyDescent="0.25">
      <c r="V58" s="138" t="str">
        <f>IF(ISBLANK(A58),"",VLOOKUP(G58,Coefficients!$B$4:$E$7,2)&amp;" "&amp;" "&amp;VLOOKUP(H58,Coefficients!$E$13:$H$17,2))</f>
        <v/>
      </c>
    </row>
    <row r="59" spans="22:22" x14ac:dyDescent="0.25">
      <c r="V59" s="138" t="str">
        <f>IF(ISBLANK(A59),"",VLOOKUP(G59,Coefficients!$B$4:$E$7,2)&amp;" "&amp;" "&amp;VLOOKUP(H59,Coefficients!$E$13:$H$17,2))</f>
        <v/>
      </c>
    </row>
    <row r="60" spans="22:22" x14ac:dyDescent="0.25">
      <c r="V60" s="138" t="str">
        <f>IF(ISBLANK(A60),"",VLOOKUP(G60,Coefficients!$B$4:$E$7,2)&amp;" "&amp;" "&amp;VLOOKUP(H60,Coefficients!$E$13:$H$17,2))</f>
        <v/>
      </c>
    </row>
    <row r="61" spans="22:22" x14ac:dyDescent="0.25">
      <c r="V61" s="138" t="str">
        <f>IF(ISBLANK(A61),"",VLOOKUP(G61,Coefficients!$B$4:$E$7,2)&amp;" "&amp;" "&amp;VLOOKUP(H61,Coefficients!$E$13:$H$17,2))</f>
        <v/>
      </c>
    </row>
    <row r="62" spans="22:22" x14ac:dyDescent="0.25">
      <c r="V62" s="138" t="str">
        <f>IF(ISBLANK(A62),"",VLOOKUP(G62,Coefficients!$B$4:$E$7,2)&amp;" "&amp;" "&amp;VLOOKUP(H62,Coefficients!$E$13:$H$17,2))</f>
        <v/>
      </c>
    </row>
    <row r="63" spans="22:22" x14ac:dyDescent="0.25">
      <c r="V63" s="138" t="str">
        <f>IF(ISBLANK(A63),"",VLOOKUP(G63,Coefficients!$B$4:$E$7,2)&amp;" "&amp;" "&amp;VLOOKUP(H63,Coefficients!$E$13:$H$17,2))</f>
        <v/>
      </c>
    </row>
    <row r="64" spans="22:22" x14ac:dyDescent="0.25">
      <c r="V64" s="138" t="str">
        <f>IF(ISBLANK(A64),"",VLOOKUP(G64,Coefficients!$B$4:$E$7,2)&amp;" "&amp;" "&amp;VLOOKUP(H64,Coefficients!$E$13:$H$17,2))</f>
        <v/>
      </c>
    </row>
    <row r="65" spans="22:22" x14ac:dyDescent="0.25">
      <c r="V65" s="138" t="str">
        <f>IF(ISBLANK(A65),"",VLOOKUP(G65,Coefficients!$B$4:$E$7,2)&amp;" "&amp;" "&amp;VLOOKUP(H65,Coefficients!$E$13:$H$17,2))</f>
        <v/>
      </c>
    </row>
    <row r="66" spans="22:22" x14ac:dyDescent="0.25">
      <c r="V66" s="138" t="str">
        <f>IF(ISBLANK(A66),"",VLOOKUP(G66,Coefficients!$B$4:$E$7,2)&amp;" "&amp;" "&amp;VLOOKUP(H66,Coefficients!$E$13:$H$17,2))</f>
        <v/>
      </c>
    </row>
    <row r="67" spans="22:22" x14ac:dyDescent="0.25">
      <c r="V67" s="138" t="str">
        <f>IF(ISBLANK(A67),"",VLOOKUP(G67,Coefficients!$B$4:$E$7,2)&amp;" "&amp;" "&amp;VLOOKUP(H67,Coefficients!$E$13:$H$17,2))</f>
        <v/>
      </c>
    </row>
    <row r="68" spans="22:22" x14ac:dyDescent="0.25">
      <c r="V68" s="138" t="str">
        <f>IF(ISBLANK(A68),"",VLOOKUP(G68,Coefficients!$B$4:$E$7,2)&amp;" "&amp;" "&amp;VLOOKUP(H68,Coefficients!$E$13:$H$17,2))</f>
        <v/>
      </c>
    </row>
    <row r="69" spans="22:22" x14ac:dyDescent="0.25">
      <c r="V69" s="138" t="str">
        <f>IF(ISBLANK(A69),"",VLOOKUP(G69,Coefficients!$B$4:$E$7,2)&amp;" "&amp;" "&amp;VLOOKUP(H69,Coefficients!$E$13:$H$17,2))</f>
        <v/>
      </c>
    </row>
    <row r="70" spans="22:22" x14ac:dyDescent="0.25">
      <c r="V70" s="138" t="str">
        <f>IF(ISBLANK(A70),"",VLOOKUP(G70,Coefficients!$B$4:$E$7,2)&amp;" "&amp;" "&amp;VLOOKUP(H70,Coefficients!$E$13:$H$17,2))</f>
        <v/>
      </c>
    </row>
    <row r="71" spans="22:22" x14ac:dyDescent="0.25">
      <c r="V71" s="138" t="str">
        <f>IF(ISBLANK(A71),"",VLOOKUP(G71,Coefficients!$B$4:$E$7,2)&amp;" "&amp;" "&amp;VLOOKUP(H71,Coefficients!$E$13:$H$17,2))</f>
        <v/>
      </c>
    </row>
    <row r="72" spans="22:22" x14ac:dyDescent="0.25">
      <c r="V72" s="138" t="str">
        <f>IF(ISBLANK(A72),"",VLOOKUP(G72,Coefficients!$B$4:$E$7,2)&amp;" "&amp;" "&amp;VLOOKUP(H72,Coefficients!$E$13:$H$17,2))</f>
        <v/>
      </c>
    </row>
    <row r="73" spans="22:22" x14ac:dyDescent="0.25">
      <c r="V73" s="138" t="str">
        <f>IF(ISBLANK(A73),"",VLOOKUP(G73,Coefficients!$B$4:$E$7,2)&amp;" "&amp;" "&amp;VLOOKUP(H73,Coefficients!$E$13:$H$17,2))</f>
        <v/>
      </c>
    </row>
    <row r="74" spans="22:22" x14ac:dyDescent="0.25">
      <c r="V74" s="138" t="str">
        <f>IF(ISBLANK(A74),"",VLOOKUP(G74,Coefficients!$B$4:$E$7,2)&amp;" "&amp;" "&amp;VLOOKUP(H74,Coefficients!$E$13:$H$17,2))</f>
        <v/>
      </c>
    </row>
    <row r="75" spans="22:22" x14ac:dyDescent="0.25">
      <c r="V75" s="138" t="str">
        <f>IF(ISBLANK(A75),"",VLOOKUP(G75,Coefficients!$B$4:$E$7,2)&amp;" "&amp;" "&amp;VLOOKUP(H75,Coefficients!$E$13:$H$17,2))</f>
        <v/>
      </c>
    </row>
    <row r="76" spans="22:22" x14ac:dyDescent="0.25">
      <c r="V76" s="138" t="str">
        <f>IF(ISBLANK(A76),"",VLOOKUP(G76,Coefficients!$B$4:$E$7,2)&amp;" "&amp;" "&amp;VLOOKUP(H76,Coefficients!$E$13:$H$17,2))</f>
        <v/>
      </c>
    </row>
    <row r="77" spans="22:22" x14ac:dyDescent="0.25">
      <c r="V77" s="138" t="str">
        <f>IF(ISBLANK(A77),"",VLOOKUP(G77,Coefficients!$B$4:$E$7,2)&amp;" "&amp;" "&amp;VLOOKUP(H77,Coefficients!$E$13:$H$17,2))</f>
        <v/>
      </c>
    </row>
    <row r="78" spans="22:22" x14ac:dyDescent="0.25">
      <c r="V78" s="138" t="str">
        <f>IF(ISBLANK(A78),"",VLOOKUP(G78,Coefficients!$B$4:$E$7,2)&amp;" "&amp;" "&amp;VLOOKUP(H78,Coefficients!$E$13:$H$17,2))</f>
        <v/>
      </c>
    </row>
    <row r="79" spans="22:22" x14ac:dyDescent="0.25">
      <c r="V79" s="138" t="str">
        <f>IF(ISBLANK(A79),"",VLOOKUP(G79,Coefficients!$B$4:$E$7,2)&amp;" "&amp;" "&amp;VLOOKUP(H79,Coefficients!$E$13:$H$17,2))</f>
        <v/>
      </c>
    </row>
    <row r="80" spans="22:22" x14ac:dyDescent="0.25">
      <c r="V80" s="138" t="str">
        <f>IF(ISBLANK(A80),"",VLOOKUP(G80,Coefficients!$B$4:$E$7,2)&amp;" "&amp;" "&amp;VLOOKUP(H80,Coefficients!$E$13:$H$17,2))</f>
        <v/>
      </c>
    </row>
    <row r="81" spans="22:22" x14ac:dyDescent="0.25">
      <c r="V81" s="138" t="str">
        <f>IF(ISBLANK(A81),"",VLOOKUP(G81,Coefficients!$B$4:$E$7,2)&amp;" "&amp;" "&amp;VLOOKUP(H81,Coefficients!$E$13:$H$17,2))</f>
        <v/>
      </c>
    </row>
    <row r="82" spans="22:22" x14ac:dyDescent="0.25">
      <c r="V82" s="138" t="str">
        <f>IF(ISBLANK(A82),"",VLOOKUP(G82,Coefficients!$B$4:$E$7,2)&amp;" "&amp;" "&amp;VLOOKUP(H82,Coefficients!$E$13:$H$17,2))</f>
        <v/>
      </c>
    </row>
    <row r="83" spans="22:22" x14ac:dyDescent="0.25">
      <c r="V83" s="138" t="str">
        <f>IF(ISBLANK(A83),"",VLOOKUP(G83,Coefficients!$B$4:$E$7,2)&amp;" "&amp;" "&amp;VLOOKUP(H83,Coefficients!$E$13:$H$17,2))</f>
        <v/>
      </c>
    </row>
    <row r="84" spans="22:22" x14ac:dyDescent="0.25">
      <c r="V84" s="138" t="str">
        <f>IF(ISBLANK(A84),"",VLOOKUP(G84,Coefficients!$B$4:$E$7,2)&amp;" "&amp;" "&amp;VLOOKUP(H84,Coefficients!$E$13:$H$17,2))</f>
        <v/>
      </c>
    </row>
    <row r="85" spans="22:22" x14ac:dyDescent="0.25">
      <c r="V85" s="138" t="str">
        <f>IF(ISBLANK(A85),"",VLOOKUP(G85,Coefficients!$B$4:$E$7,2)&amp;" "&amp;" "&amp;VLOOKUP(H85,Coefficients!$E$13:$H$17,2))</f>
        <v/>
      </c>
    </row>
    <row r="86" spans="22:22" x14ac:dyDescent="0.25">
      <c r="V86" s="138" t="str">
        <f>IF(ISBLANK(A86),"",VLOOKUP(G86,Coefficients!$B$4:$E$7,2)&amp;" "&amp;" "&amp;VLOOKUP(H86,Coefficients!$E$13:$H$17,2))</f>
        <v/>
      </c>
    </row>
    <row r="87" spans="22:22" x14ac:dyDescent="0.25">
      <c r="V87" s="138" t="str">
        <f>IF(ISBLANK(A87),"",VLOOKUP(G87,Coefficients!$B$4:$E$7,2)&amp;" "&amp;" "&amp;VLOOKUP(H87,Coefficients!$E$13:$H$17,2))</f>
        <v/>
      </c>
    </row>
    <row r="88" spans="22:22" x14ac:dyDescent="0.25">
      <c r="V88" s="138" t="str">
        <f>IF(ISBLANK(A88),"",VLOOKUP(G88,Coefficients!$B$4:$E$7,2)&amp;" "&amp;" "&amp;VLOOKUP(H88,Coefficients!$E$13:$H$17,2))</f>
        <v/>
      </c>
    </row>
    <row r="89" spans="22:22" x14ac:dyDescent="0.25">
      <c r="V89" s="138" t="str">
        <f>IF(ISBLANK(A89),"",VLOOKUP(G89,Coefficients!$B$4:$E$7,2)&amp;" "&amp;" "&amp;VLOOKUP(H89,Coefficients!$E$13:$H$17,2))</f>
        <v/>
      </c>
    </row>
    <row r="90" spans="22:22" x14ac:dyDescent="0.25">
      <c r="V90" s="138" t="str">
        <f>IF(ISBLANK(A90),"",VLOOKUP(G90,Coefficients!$B$4:$E$7,2)&amp;" "&amp;" "&amp;VLOOKUP(H90,Coefficients!$E$13:$H$17,2))</f>
        <v/>
      </c>
    </row>
    <row r="91" spans="22:22" x14ac:dyDescent="0.25">
      <c r="V91" s="138" t="str">
        <f>IF(ISBLANK(A91),"",VLOOKUP(G91,Coefficients!$B$4:$E$7,2)&amp;" "&amp;" "&amp;VLOOKUP(H91,Coefficients!$E$13:$H$17,2))</f>
        <v/>
      </c>
    </row>
    <row r="92" spans="22:22" x14ac:dyDescent="0.25">
      <c r="V92" s="138" t="str">
        <f>IF(ISBLANK(A92),"",VLOOKUP(G92,Coefficients!$B$4:$E$7,2)&amp;" "&amp;" "&amp;VLOOKUP(H92,Coefficients!$E$13:$H$17,2))</f>
        <v/>
      </c>
    </row>
    <row r="93" spans="22:22" x14ac:dyDescent="0.25">
      <c r="V93" s="138" t="str">
        <f>IF(ISBLANK(A93),"",VLOOKUP(G93,Coefficients!$B$4:$E$7,2)&amp;" "&amp;" "&amp;VLOOKUP(H93,Coefficients!$E$13:$H$17,2))</f>
        <v/>
      </c>
    </row>
    <row r="94" spans="22:22" x14ac:dyDescent="0.25">
      <c r="V94" s="138" t="str">
        <f>IF(ISBLANK(A94),"",VLOOKUP(G94,Coefficients!$B$4:$E$7,2)&amp;" "&amp;" "&amp;VLOOKUP(H94,Coefficients!$E$13:$H$17,2))</f>
        <v/>
      </c>
    </row>
    <row r="95" spans="22:22" x14ac:dyDescent="0.25">
      <c r="V95" s="138" t="str">
        <f>IF(ISBLANK(A95),"",VLOOKUP(G95,Coefficients!$B$4:$E$7,2)&amp;" "&amp;" "&amp;VLOOKUP(H95,Coefficients!$E$13:$H$17,2))</f>
        <v/>
      </c>
    </row>
    <row r="96" spans="22:22" x14ac:dyDescent="0.25">
      <c r="V96" s="138" t="str">
        <f>IF(ISBLANK(A96),"",VLOOKUP(G96,Coefficients!$B$4:$E$7,2)&amp;" "&amp;" "&amp;VLOOKUP(H96,Coefficients!$E$13:$H$17,2))</f>
        <v/>
      </c>
    </row>
    <row r="97" spans="22:22" x14ac:dyDescent="0.25">
      <c r="V97" s="138" t="str">
        <f>IF(ISBLANK(A97),"",VLOOKUP(G97,Coefficients!$B$4:$E$7,2)&amp;" "&amp;" "&amp;VLOOKUP(H97,Coefficients!$E$13:$H$17,2))</f>
        <v/>
      </c>
    </row>
    <row r="98" spans="22:22" x14ac:dyDescent="0.25">
      <c r="V98" s="138" t="str">
        <f>IF(ISBLANK(A98),"",VLOOKUP(G98,Coefficients!$B$4:$E$7,2)&amp;" "&amp;" "&amp;VLOOKUP(H98,Coefficients!$E$13:$H$17,2))</f>
        <v/>
      </c>
    </row>
    <row r="99" spans="22:22" x14ac:dyDescent="0.25">
      <c r="V99" s="138" t="str">
        <f>IF(ISBLANK(A99),"",VLOOKUP(G99,Coefficients!$B$4:$E$7,2)&amp;" "&amp;" "&amp;VLOOKUP(H99,Coefficients!$E$13:$H$17,2))</f>
        <v/>
      </c>
    </row>
    <row r="100" spans="22:22" x14ac:dyDescent="0.25">
      <c r="V100" s="138" t="str">
        <f>IF(ISBLANK(A100),"",VLOOKUP(G100,Coefficients!$B$4:$E$7,2)&amp;" "&amp;" "&amp;VLOOKUP(H100,Coefficients!$E$13:$H$17,2))</f>
        <v/>
      </c>
    </row>
    <row r="101" spans="22:22" x14ac:dyDescent="0.25">
      <c r="V101" s="138" t="str">
        <f>IF(ISBLANK(A101),"",VLOOKUP(G101,Coefficients!$B$4:$E$7,2)&amp;" "&amp;" "&amp;VLOOKUP(H101,Coefficients!$E$13:$H$17,2))</f>
        <v/>
      </c>
    </row>
    <row r="102" spans="22:22" x14ac:dyDescent="0.25">
      <c r="V102" s="138" t="str">
        <f>IF(ISBLANK(A102),"",VLOOKUP(G102,Coefficients!$B$4:$E$7,2)&amp;" "&amp;" "&amp;VLOOKUP(H102,Coefficients!$E$13:$H$17,2))</f>
        <v/>
      </c>
    </row>
    <row r="103" spans="22:22" x14ac:dyDescent="0.25">
      <c r="V103" s="138" t="str">
        <f>IF(ISBLANK(A103),"",VLOOKUP(G103,Coefficients!$B$4:$E$7,2)&amp;" "&amp;" "&amp;VLOOKUP(H103,Coefficients!$E$13:$H$17,2))</f>
        <v/>
      </c>
    </row>
    <row r="104" spans="22:22" x14ac:dyDescent="0.25">
      <c r="V104" s="138" t="str">
        <f>IF(ISBLANK(A104),"",VLOOKUP(G104,Coefficients!$B$4:$E$7,2)&amp;" "&amp;" "&amp;VLOOKUP(H104,Coefficients!$E$13:$H$17,2))</f>
        <v/>
      </c>
    </row>
    <row r="105" spans="22:22" x14ac:dyDescent="0.25">
      <c r="V105" s="138" t="str">
        <f>IF(ISBLANK(A105),"",VLOOKUP(G105,Coefficients!$B$4:$E$7,2)&amp;" "&amp;" "&amp;VLOOKUP(H105,Coefficients!$E$13:$H$17,2))</f>
        <v/>
      </c>
    </row>
    <row r="106" spans="22:22" x14ac:dyDescent="0.25">
      <c r="V106" s="138" t="str">
        <f>IF(ISBLANK(A106),"",VLOOKUP(G106,Coefficients!$B$4:$E$7,2)&amp;" "&amp;" "&amp;VLOOKUP(H106,Coefficients!$E$13:$H$17,2))</f>
        <v/>
      </c>
    </row>
    <row r="107" spans="22:22" x14ac:dyDescent="0.25">
      <c r="V107" s="138" t="str">
        <f>IF(ISBLANK(A107),"",VLOOKUP(G107,Coefficients!$B$4:$E$7,2)&amp;" "&amp;" "&amp;VLOOKUP(H107,Coefficients!$E$13:$H$17,2))</f>
        <v/>
      </c>
    </row>
    <row r="108" spans="22:22" x14ac:dyDescent="0.25">
      <c r="V108" s="138" t="str">
        <f>IF(ISBLANK(A108),"",VLOOKUP(G108,Coefficients!$B$4:$E$7,2)&amp;" "&amp;" "&amp;VLOOKUP(H108,Coefficients!$E$13:$H$17,2))</f>
        <v/>
      </c>
    </row>
    <row r="109" spans="22:22" x14ac:dyDescent="0.25">
      <c r="V109" s="138" t="str">
        <f>IF(ISBLANK(A109),"",VLOOKUP(G109,Coefficients!$B$4:$E$7,2)&amp;" "&amp;" "&amp;VLOOKUP(H109,Coefficients!$E$13:$H$17,2))</f>
        <v/>
      </c>
    </row>
    <row r="110" spans="22:22" x14ac:dyDescent="0.25">
      <c r="V110" s="138" t="str">
        <f>IF(ISBLANK(A110),"",VLOOKUP(G110,Coefficients!$B$4:$E$7,2)&amp;" "&amp;" "&amp;VLOOKUP(H110,Coefficients!$E$13:$H$17,2))</f>
        <v/>
      </c>
    </row>
    <row r="111" spans="22:22" x14ac:dyDescent="0.25">
      <c r="V111" s="138" t="str">
        <f>IF(ISBLANK(A111),"",VLOOKUP(G111,Coefficients!$B$4:$E$7,2)&amp;" "&amp;" "&amp;VLOOKUP(H111,Coefficients!$E$13:$H$17,2))</f>
        <v/>
      </c>
    </row>
    <row r="112" spans="22:22" x14ac:dyDescent="0.25">
      <c r="V112" s="138" t="str">
        <f>IF(ISBLANK(A112),"",VLOOKUP(G112,Coefficients!$B$4:$E$7,2)&amp;" "&amp;" "&amp;VLOOKUP(H112,Coefficients!$E$13:$H$17,2))</f>
        <v/>
      </c>
    </row>
    <row r="113" spans="22:22" x14ac:dyDescent="0.25">
      <c r="V113" s="138" t="str">
        <f>IF(ISBLANK(A113),"",VLOOKUP(G113,Coefficients!$B$4:$E$7,2)&amp;" "&amp;" "&amp;VLOOKUP(H113,Coefficients!$E$13:$H$17,2))</f>
        <v/>
      </c>
    </row>
    <row r="114" spans="22:22" x14ac:dyDescent="0.25">
      <c r="V114" s="138" t="str">
        <f>IF(ISBLANK(A114),"",VLOOKUP(G114,Coefficients!$B$4:$E$7,2)&amp;" "&amp;" "&amp;VLOOKUP(H114,Coefficients!$E$13:$H$17,2))</f>
        <v/>
      </c>
    </row>
    <row r="115" spans="22:22" x14ac:dyDescent="0.25">
      <c r="V115" s="138" t="str">
        <f>IF(ISBLANK(A115),"",VLOOKUP(G115,Coefficients!$B$4:$E$7,2)&amp;" "&amp;" "&amp;VLOOKUP(H115,Coefficients!$E$13:$H$17,2))</f>
        <v/>
      </c>
    </row>
    <row r="116" spans="22:22" x14ac:dyDescent="0.25">
      <c r="V116" s="138" t="str">
        <f>IF(ISBLANK(A116),"",VLOOKUP(G116,Coefficients!$B$4:$E$7,2)&amp;" "&amp;" "&amp;VLOOKUP(H116,Coefficients!$E$13:$H$17,2))</f>
        <v/>
      </c>
    </row>
    <row r="117" spans="22:22" x14ac:dyDescent="0.25">
      <c r="V117" s="138" t="str">
        <f>IF(ISBLANK(A117),"",VLOOKUP(G117,Coefficients!$B$4:$E$7,2)&amp;" "&amp;" "&amp;VLOOKUP(H117,Coefficients!$E$13:$H$17,2))</f>
        <v/>
      </c>
    </row>
    <row r="118" spans="22:22" x14ac:dyDescent="0.25">
      <c r="V118" s="138" t="str">
        <f>IF(ISBLANK(A118),"",VLOOKUP(G118,Coefficients!$B$4:$E$7,2)&amp;" "&amp;" "&amp;VLOOKUP(H118,Coefficients!$E$13:$H$17,2))</f>
        <v/>
      </c>
    </row>
    <row r="119" spans="22:22" x14ac:dyDescent="0.25">
      <c r="V119" s="138" t="str">
        <f>IF(ISBLANK(A119),"",VLOOKUP(G119,Coefficients!$B$4:$E$7,2)&amp;" "&amp;" "&amp;VLOOKUP(H119,Coefficients!$E$13:$H$17,2))</f>
        <v/>
      </c>
    </row>
    <row r="120" spans="22:22" x14ac:dyDescent="0.25">
      <c r="V120" s="138" t="str">
        <f>IF(ISBLANK(A120),"",VLOOKUP(G120,Coefficients!$B$4:$E$7,2)&amp;" "&amp;" "&amp;VLOOKUP(H120,Coefficients!$E$13:$H$17,2))</f>
        <v/>
      </c>
    </row>
    <row r="121" spans="22:22" x14ac:dyDescent="0.25">
      <c r="V121" s="138" t="str">
        <f>IF(ISBLANK(A121),"",VLOOKUP(G121,Coefficients!$B$4:$E$7,2)&amp;" "&amp;" "&amp;VLOOKUP(H121,Coefficients!$E$13:$H$17,2))</f>
        <v/>
      </c>
    </row>
    <row r="122" spans="22:22" x14ac:dyDescent="0.25">
      <c r="V122" s="138" t="str">
        <f>IF(ISBLANK(A122),"",VLOOKUP(G122,Coefficients!$B$4:$E$7,2)&amp;" "&amp;" "&amp;VLOOKUP(H122,Coefficients!$E$13:$H$17,2))</f>
        <v/>
      </c>
    </row>
    <row r="123" spans="22:22" x14ac:dyDescent="0.25">
      <c r="V123" s="138" t="str">
        <f>IF(ISBLANK(A123),"",VLOOKUP(G123,Coefficients!$B$4:$E$7,2)&amp;" "&amp;" "&amp;VLOOKUP(H123,Coefficients!$E$13:$H$17,2))</f>
        <v/>
      </c>
    </row>
    <row r="124" spans="22:22" x14ac:dyDescent="0.25">
      <c r="V124" s="138" t="str">
        <f>IF(ISBLANK(A124),"",VLOOKUP(G124,Coefficients!$B$4:$E$7,2)&amp;" "&amp;" "&amp;VLOOKUP(H124,Coefficients!$E$13:$H$17,2))</f>
        <v/>
      </c>
    </row>
    <row r="125" spans="22:22" x14ac:dyDescent="0.25">
      <c r="V125" s="138" t="str">
        <f>IF(ISBLANK(A125),"",VLOOKUP(G125,Coefficients!$B$4:$E$7,2)&amp;" "&amp;" "&amp;VLOOKUP(H125,Coefficients!$E$13:$H$17,2))</f>
        <v/>
      </c>
    </row>
    <row r="126" spans="22:22" x14ac:dyDescent="0.25">
      <c r="V126" s="138" t="str">
        <f>IF(ISBLANK(A126),"",VLOOKUP(G126,Coefficients!$B$4:$E$7,2)&amp;" "&amp;" "&amp;VLOOKUP(H126,Coefficients!$E$13:$H$17,2))</f>
        <v/>
      </c>
    </row>
    <row r="127" spans="22:22" x14ac:dyDescent="0.25">
      <c r="V127" s="138" t="str">
        <f>IF(ISBLANK(A127),"",VLOOKUP(G127,Coefficients!$B$4:$E$7,2)&amp;" "&amp;" "&amp;VLOOKUP(H127,Coefficients!$E$13:$H$17,2))</f>
        <v/>
      </c>
    </row>
    <row r="128" spans="22:22" x14ac:dyDescent="0.25">
      <c r="V128" s="138" t="str">
        <f>IF(ISBLANK(A128),"",VLOOKUP(G128,Coefficients!$B$4:$E$7,2)&amp;" "&amp;" "&amp;VLOOKUP(H128,Coefficients!$E$13:$H$17,2))</f>
        <v/>
      </c>
    </row>
    <row r="129" spans="22:22" x14ac:dyDescent="0.25">
      <c r="V129" s="138" t="str">
        <f>IF(ISBLANK(A129),"",VLOOKUP(G129,Coefficients!$B$4:$E$7,2)&amp;" "&amp;" "&amp;VLOOKUP(H129,Coefficients!$E$13:$H$17,2))</f>
        <v/>
      </c>
    </row>
    <row r="130" spans="22:22" x14ac:dyDescent="0.25">
      <c r="V130" s="138" t="str">
        <f>IF(ISBLANK(A130),"",VLOOKUP(G130,Coefficients!$B$4:$E$7,2)&amp;" "&amp;" "&amp;VLOOKUP(H130,Coefficients!$E$13:$H$17,2))</f>
        <v/>
      </c>
    </row>
    <row r="131" spans="22:22" x14ac:dyDescent="0.25">
      <c r="V131" s="138" t="str">
        <f>IF(ISBLANK(A131),"",VLOOKUP(G131,Coefficients!$B$4:$E$7,2)&amp;" "&amp;" "&amp;VLOOKUP(H131,Coefficients!$E$13:$H$17,2))</f>
        <v/>
      </c>
    </row>
    <row r="132" spans="22:22" x14ac:dyDescent="0.25">
      <c r="V132" s="138" t="str">
        <f>IF(ISBLANK(A132),"",VLOOKUP(G132,Coefficients!$B$4:$E$7,2)&amp;" "&amp;" "&amp;VLOOKUP(H132,Coefficients!$E$13:$H$17,2))</f>
        <v/>
      </c>
    </row>
    <row r="133" spans="22:22" x14ac:dyDescent="0.25">
      <c r="V133" s="138" t="str">
        <f>IF(ISBLANK(A133),"",VLOOKUP(G133,Coefficients!$B$4:$E$7,2)&amp;" "&amp;" "&amp;VLOOKUP(H133,Coefficients!$E$13:$H$17,2))</f>
        <v/>
      </c>
    </row>
    <row r="134" spans="22:22" x14ac:dyDescent="0.25">
      <c r="V134" s="138" t="str">
        <f>IF(ISBLANK(A134),"",VLOOKUP(G134,Coefficients!$B$4:$E$7,2)&amp;" "&amp;" "&amp;VLOOKUP(H134,Coefficients!$E$13:$H$17,2))</f>
        <v/>
      </c>
    </row>
    <row r="135" spans="22:22" x14ac:dyDescent="0.25">
      <c r="V135" s="138" t="str">
        <f>IF(ISBLANK(A135),"",VLOOKUP(G135,Coefficients!$B$4:$E$7,2)&amp;" "&amp;" "&amp;VLOOKUP(H135,Coefficients!$E$13:$H$17,2))</f>
        <v/>
      </c>
    </row>
    <row r="136" spans="22:22" x14ac:dyDescent="0.25">
      <c r="V136" s="138" t="str">
        <f>IF(ISBLANK(A136),"",VLOOKUP(G136,Coefficients!$B$4:$E$7,2)&amp;" "&amp;" "&amp;VLOOKUP(H136,Coefficients!$E$13:$H$17,2))</f>
        <v/>
      </c>
    </row>
    <row r="137" spans="22:22" x14ac:dyDescent="0.25">
      <c r="V137" s="138" t="str">
        <f>IF(ISBLANK(A137),"",VLOOKUP(G137,Coefficients!$B$4:$E$7,2)&amp;" "&amp;" "&amp;VLOOKUP(H137,Coefficients!$E$13:$H$17,2))</f>
        <v/>
      </c>
    </row>
    <row r="138" spans="22:22" x14ac:dyDescent="0.25">
      <c r="V138" s="138" t="str">
        <f>IF(ISBLANK(A138),"",VLOOKUP(G138,Coefficients!$B$4:$E$7,2)&amp;" "&amp;" "&amp;VLOOKUP(H138,Coefficients!$E$13:$H$17,2))</f>
        <v/>
      </c>
    </row>
    <row r="139" spans="22:22" x14ac:dyDescent="0.25">
      <c r="V139" s="138" t="str">
        <f>IF(ISBLANK(A139),"",VLOOKUP(G139,Coefficients!$B$4:$E$7,2)&amp;" "&amp;" "&amp;VLOOKUP(H139,Coefficients!$E$13:$H$17,2))</f>
        <v/>
      </c>
    </row>
    <row r="140" spans="22:22" x14ac:dyDescent="0.25">
      <c r="V140" s="138" t="str">
        <f>IF(ISBLANK(A140),"",VLOOKUP(G140,Coefficients!$B$4:$E$7,2)&amp;" "&amp;" "&amp;VLOOKUP(H140,Coefficients!$E$13:$H$17,2))</f>
        <v/>
      </c>
    </row>
    <row r="141" spans="22:22" x14ac:dyDescent="0.25">
      <c r="V141" s="138" t="str">
        <f>IF(ISBLANK(A141),"",VLOOKUP(G141,Coefficients!$B$4:$E$7,2)&amp;" "&amp;" "&amp;VLOOKUP(H141,Coefficients!$E$13:$H$17,2))</f>
        <v/>
      </c>
    </row>
    <row r="142" spans="22:22" x14ac:dyDescent="0.25">
      <c r="V142" s="138" t="str">
        <f>IF(ISBLANK(A142),"",VLOOKUP(G142,Coefficients!$B$4:$E$7,2)&amp;" "&amp;" "&amp;VLOOKUP(H142,Coefficients!$E$13:$H$17,2))</f>
        <v/>
      </c>
    </row>
    <row r="143" spans="22:22" x14ac:dyDescent="0.25">
      <c r="V143" s="138" t="str">
        <f>IF(ISBLANK(A143),"",VLOOKUP(G143,Coefficients!$B$4:$E$7,2)&amp;" "&amp;" "&amp;VLOOKUP(H143,Coefficients!$E$13:$H$17,2))</f>
        <v/>
      </c>
    </row>
    <row r="144" spans="22:22" x14ac:dyDescent="0.25">
      <c r="V144" s="138" t="str">
        <f>IF(ISBLANK(A144),"",VLOOKUP(G144,Coefficients!$B$4:$E$7,2)&amp;" "&amp;" "&amp;VLOOKUP(H144,Coefficients!$E$13:$H$17,2))</f>
        <v/>
      </c>
    </row>
    <row r="145" spans="22:22" x14ac:dyDescent="0.25">
      <c r="V145" s="138" t="str">
        <f>IF(ISBLANK(A145),"",VLOOKUP(G145,Coefficients!$B$4:$E$7,2)&amp;" "&amp;" "&amp;VLOOKUP(H145,Coefficients!$E$13:$H$17,2))</f>
        <v/>
      </c>
    </row>
    <row r="146" spans="22:22" x14ac:dyDescent="0.25">
      <c r="V146" s="138" t="str">
        <f>IF(ISBLANK(A146),"",VLOOKUP(G146,Coefficients!$B$4:$E$7,2)&amp;" "&amp;" "&amp;VLOOKUP(H146,Coefficients!$E$13:$H$17,2))</f>
        <v/>
      </c>
    </row>
    <row r="147" spans="22:22" x14ac:dyDescent="0.25">
      <c r="V147" s="138" t="str">
        <f>IF(ISBLANK(A147),"",VLOOKUP(G147,Coefficients!$B$4:$E$7,2)&amp;" "&amp;" "&amp;VLOOKUP(H147,Coefficients!$E$13:$H$17,2))</f>
        <v/>
      </c>
    </row>
    <row r="148" spans="22:22" x14ac:dyDescent="0.25">
      <c r="V148" s="138" t="str">
        <f>IF(ISBLANK(A148),"",VLOOKUP(G148,Coefficients!$B$4:$E$7,2)&amp;" "&amp;" "&amp;VLOOKUP(H148,Coefficients!$E$13:$H$17,2))</f>
        <v/>
      </c>
    </row>
    <row r="149" spans="22:22" x14ac:dyDescent="0.25">
      <c r="V149" s="138" t="str">
        <f>IF(ISBLANK(A149),"",VLOOKUP(G149,Coefficients!$B$4:$E$7,2)&amp;" "&amp;" "&amp;VLOOKUP(H149,Coefficients!$E$13:$H$17,2))</f>
        <v/>
      </c>
    </row>
    <row r="150" spans="22:22" x14ac:dyDescent="0.25">
      <c r="V150" s="138" t="str">
        <f>IF(ISBLANK(A150),"",VLOOKUP(G150,Coefficients!$B$4:$E$7,2)&amp;" "&amp;" "&amp;VLOOKUP(H150,Coefficients!$E$13:$H$17,2))</f>
        <v/>
      </c>
    </row>
    <row r="151" spans="22:22" x14ac:dyDescent="0.25">
      <c r="V151" s="138" t="str">
        <f>IF(ISBLANK(A151),"",VLOOKUP(G151,Coefficients!$B$4:$E$7,2)&amp;" "&amp;" "&amp;VLOOKUP(H151,Coefficients!$E$13:$H$17,2))</f>
        <v/>
      </c>
    </row>
    <row r="152" spans="22:22" x14ac:dyDescent="0.25">
      <c r="V152" s="138" t="str">
        <f>IF(ISBLANK(A152),"",VLOOKUP(G152,Coefficients!$B$4:$E$7,2)&amp;" "&amp;" "&amp;VLOOKUP(H152,Coefficients!$E$13:$H$17,2))</f>
        <v/>
      </c>
    </row>
    <row r="153" spans="22:22" x14ac:dyDescent="0.25">
      <c r="V153" s="138" t="str">
        <f>IF(ISBLANK(A153),"",VLOOKUP(G153,Coefficients!$B$4:$E$7,2)&amp;" "&amp;" "&amp;VLOOKUP(H153,Coefficients!$E$13:$H$17,2))</f>
        <v/>
      </c>
    </row>
    <row r="154" spans="22:22" x14ac:dyDescent="0.25">
      <c r="V154" s="138" t="str">
        <f>IF(ISBLANK(A154),"",VLOOKUP(G154,Coefficients!$B$4:$E$7,2)&amp;" "&amp;" "&amp;VLOOKUP(H154,Coefficients!$E$13:$H$17,2))</f>
        <v/>
      </c>
    </row>
    <row r="155" spans="22:22" x14ac:dyDescent="0.25">
      <c r="V155" s="138" t="str">
        <f>IF(ISBLANK(A155),"",VLOOKUP(G155,Coefficients!$B$4:$E$7,2)&amp;" "&amp;" "&amp;VLOOKUP(H155,Coefficients!$E$13:$H$17,2))</f>
        <v/>
      </c>
    </row>
    <row r="156" spans="22:22" x14ac:dyDescent="0.25">
      <c r="V156" s="138" t="str">
        <f>IF(ISBLANK(A156),"",VLOOKUP(G156,Coefficients!$B$4:$E$7,2)&amp;" "&amp;" "&amp;VLOOKUP(H156,Coefficients!$E$13:$H$17,2))</f>
        <v/>
      </c>
    </row>
    <row r="157" spans="22:22" x14ac:dyDescent="0.25">
      <c r="V157" s="138" t="str">
        <f>IF(ISBLANK(A157),"",VLOOKUP(G157,Coefficients!$B$4:$E$7,2)&amp;" "&amp;" "&amp;VLOOKUP(H157,Coefficients!$E$13:$H$17,2))</f>
        <v/>
      </c>
    </row>
    <row r="158" spans="22:22" x14ac:dyDescent="0.25">
      <c r="V158" s="138" t="str">
        <f>IF(ISBLANK(A158),"",VLOOKUP(G158,Coefficients!$B$4:$E$7,2)&amp;" "&amp;" "&amp;VLOOKUP(H158,Coefficients!$E$13:$H$17,2))</f>
        <v/>
      </c>
    </row>
    <row r="159" spans="22:22" x14ac:dyDescent="0.25">
      <c r="V159" s="138" t="str">
        <f>IF(ISBLANK(A159),"",VLOOKUP(G159,Coefficients!$B$4:$E$7,2)&amp;" "&amp;" "&amp;VLOOKUP(H159,Coefficients!$E$13:$H$17,2))</f>
        <v/>
      </c>
    </row>
    <row r="160" spans="22:22" x14ac:dyDescent="0.25">
      <c r="V160" s="138" t="str">
        <f>IF(ISBLANK(A160),"",VLOOKUP(G160,Coefficients!$B$4:$E$7,2)&amp;" "&amp;" "&amp;VLOOKUP(H160,Coefficients!$E$13:$H$17,2))</f>
        <v/>
      </c>
    </row>
    <row r="161" spans="22:22" x14ac:dyDescent="0.25">
      <c r="V161" s="138" t="str">
        <f>IF(ISBLANK(A161),"",VLOOKUP(G161,Coefficients!$B$4:$E$7,2)&amp;" "&amp;" "&amp;VLOOKUP(H161,Coefficients!$E$13:$H$17,2))</f>
        <v/>
      </c>
    </row>
    <row r="162" spans="22:22" x14ac:dyDescent="0.25">
      <c r="V162" s="138" t="str">
        <f>IF(ISBLANK(A162),"",VLOOKUP(G162,Coefficients!$B$4:$E$7,2)&amp;" "&amp;" "&amp;VLOOKUP(H162,Coefficients!$E$13:$H$17,2))</f>
        <v/>
      </c>
    </row>
    <row r="163" spans="22:22" x14ac:dyDescent="0.25">
      <c r="V163" s="138" t="str">
        <f>IF(ISBLANK(A163),"",VLOOKUP(G163,Coefficients!$B$4:$E$7,2)&amp;" "&amp;" "&amp;VLOOKUP(H163,Coefficients!$E$13:$H$17,2))</f>
        <v/>
      </c>
    </row>
    <row r="164" spans="22:22" x14ac:dyDescent="0.25">
      <c r="V164" s="138" t="str">
        <f>IF(ISBLANK(A164),"",VLOOKUP(G164,Coefficients!$B$4:$E$7,2)&amp;" "&amp;" "&amp;VLOOKUP(H164,Coefficients!$E$13:$H$17,2))</f>
        <v/>
      </c>
    </row>
    <row r="165" spans="22:22" x14ac:dyDescent="0.25">
      <c r="V165" s="138" t="str">
        <f>IF(ISBLANK(A165),"",VLOOKUP(G165,Coefficients!$B$4:$E$7,2)&amp;" "&amp;" "&amp;VLOOKUP(H165,Coefficients!$E$13:$H$17,2))</f>
        <v/>
      </c>
    </row>
    <row r="166" spans="22:22" x14ac:dyDescent="0.25">
      <c r="V166" s="138" t="str">
        <f>IF(ISBLANK(A166),"",VLOOKUP(G166,Coefficients!$B$4:$E$7,2)&amp;" "&amp;" "&amp;VLOOKUP(H166,Coefficients!$E$13:$H$17,2))</f>
        <v/>
      </c>
    </row>
    <row r="167" spans="22:22" x14ac:dyDescent="0.25">
      <c r="V167" s="138" t="str">
        <f>IF(ISBLANK(A167),"",VLOOKUP(G167,Coefficients!$B$4:$E$7,2)&amp;" "&amp;" "&amp;VLOOKUP(H167,Coefficients!$E$13:$H$17,2))</f>
        <v/>
      </c>
    </row>
    <row r="168" spans="22:22" x14ac:dyDescent="0.25">
      <c r="V168" s="138" t="str">
        <f>IF(ISBLANK(A168),"",VLOOKUP(G168,Coefficients!$B$4:$E$7,2)&amp;" "&amp;" "&amp;VLOOKUP(H168,Coefficients!$E$13:$H$17,2))</f>
        <v/>
      </c>
    </row>
    <row r="169" spans="22:22" x14ac:dyDescent="0.25">
      <c r="V169" s="138" t="str">
        <f>IF(ISBLANK(A169),"",VLOOKUP(G169,Coefficients!$B$4:$E$7,2)&amp;" "&amp;" "&amp;VLOOKUP(H169,Coefficients!$E$13:$H$17,2))</f>
        <v/>
      </c>
    </row>
    <row r="170" spans="22:22" x14ac:dyDescent="0.25">
      <c r="V170" s="138" t="str">
        <f>IF(ISBLANK(A170),"",VLOOKUP(G170,Coefficients!$B$4:$E$7,2)&amp;" "&amp;" "&amp;VLOOKUP(H170,Coefficients!$E$13:$H$17,2))</f>
        <v/>
      </c>
    </row>
    <row r="171" spans="22:22" x14ac:dyDescent="0.25">
      <c r="V171" s="138" t="str">
        <f>IF(ISBLANK(A171),"",VLOOKUP(G171,Coefficients!$B$4:$E$7,2)&amp;" "&amp;" "&amp;VLOOKUP(H171,Coefficients!$E$13:$H$17,2))</f>
        <v/>
      </c>
    </row>
    <row r="172" spans="22:22" x14ac:dyDescent="0.25">
      <c r="V172" s="138" t="str">
        <f>IF(ISBLANK(A172),"",VLOOKUP(G172,Coefficients!$B$4:$E$7,2)&amp;" "&amp;" "&amp;VLOOKUP(H172,Coefficients!$E$13:$H$17,2))</f>
        <v/>
      </c>
    </row>
    <row r="173" spans="22:22" x14ac:dyDescent="0.25">
      <c r="V173" s="138" t="str">
        <f>IF(ISBLANK(A173),"",VLOOKUP(G173,Coefficients!$B$4:$E$7,2)&amp;" "&amp;" "&amp;VLOOKUP(H173,Coefficients!$E$13:$H$17,2))</f>
        <v/>
      </c>
    </row>
    <row r="174" spans="22:22" x14ac:dyDescent="0.25">
      <c r="V174" s="138" t="str">
        <f>IF(ISBLANK(A174),"",VLOOKUP(G174,Coefficients!$B$4:$E$7,2)&amp;" "&amp;" "&amp;VLOOKUP(H174,Coefficients!$E$13:$H$17,2))</f>
        <v/>
      </c>
    </row>
    <row r="175" spans="22:22" x14ac:dyDescent="0.25">
      <c r="V175" s="138" t="str">
        <f>IF(ISBLANK(A175),"",VLOOKUP(G175,Coefficients!$B$4:$E$7,2)&amp;" "&amp;" "&amp;VLOOKUP(H175,Coefficients!$E$13:$H$17,2))</f>
        <v/>
      </c>
    </row>
    <row r="176" spans="22:22" x14ac:dyDescent="0.25">
      <c r="V176" s="138" t="str">
        <f>IF(ISBLANK(A176),"",VLOOKUP(G176,Coefficients!$B$4:$E$7,2)&amp;" "&amp;" "&amp;VLOOKUP(H176,Coefficients!$E$13:$H$17,2))</f>
        <v/>
      </c>
    </row>
    <row r="177" spans="22:22" x14ac:dyDescent="0.25">
      <c r="V177" s="138" t="str">
        <f>IF(ISBLANK(A177),"",VLOOKUP(G177,Coefficients!$B$4:$E$7,2)&amp;" "&amp;" "&amp;VLOOKUP(H177,Coefficients!$E$13:$H$17,2))</f>
        <v/>
      </c>
    </row>
    <row r="178" spans="22:22" x14ac:dyDescent="0.25">
      <c r="V178" s="138" t="str">
        <f>IF(ISBLANK(A178),"",VLOOKUP(G178,Coefficients!$B$4:$E$7,2)&amp;" "&amp;" "&amp;VLOOKUP(H178,Coefficients!$E$13:$H$17,2))</f>
        <v/>
      </c>
    </row>
    <row r="179" spans="22:22" x14ac:dyDescent="0.25">
      <c r="V179" s="138" t="str">
        <f>IF(ISBLANK(A179),"",VLOOKUP(G179,Coefficients!$B$4:$E$7,2)&amp;" "&amp;" "&amp;VLOOKUP(H179,Coefficients!$E$13:$H$17,2))</f>
        <v/>
      </c>
    </row>
    <row r="180" spans="22:22" x14ac:dyDescent="0.25">
      <c r="V180" s="138" t="str">
        <f>IF(ISBLANK(A180),"",VLOOKUP(G180,Coefficients!$B$4:$E$7,2)&amp;" "&amp;" "&amp;VLOOKUP(H180,Coefficients!$E$13:$H$17,2))</f>
        <v/>
      </c>
    </row>
    <row r="181" spans="22:22" x14ac:dyDescent="0.25">
      <c r="V181" s="138" t="str">
        <f>IF(ISBLANK(A181),"",VLOOKUP(G181,Coefficients!$B$4:$E$7,2)&amp;" "&amp;" "&amp;VLOOKUP(H181,Coefficients!$E$13:$H$17,2))</f>
        <v/>
      </c>
    </row>
    <row r="182" spans="22:22" x14ac:dyDescent="0.25">
      <c r="V182" s="138" t="str">
        <f>IF(ISBLANK(A182),"",VLOOKUP(G182,Coefficients!$B$4:$E$7,2)&amp;" "&amp;" "&amp;VLOOKUP(H182,Coefficients!$E$13:$H$17,2))</f>
        <v/>
      </c>
    </row>
    <row r="183" spans="22:22" x14ac:dyDescent="0.25">
      <c r="V183" s="138" t="str">
        <f>IF(ISBLANK(A183),"",VLOOKUP(G183,Coefficients!$B$4:$E$7,2)&amp;" "&amp;" "&amp;VLOOKUP(H183,Coefficients!$E$13:$H$17,2))</f>
        <v/>
      </c>
    </row>
    <row r="184" spans="22:22" x14ac:dyDescent="0.25">
      <c r="V184" s="138" t="str">
        <f>IF(ISBLANK(A184),"",VLOOKUP(G184,Coefficients!$B$4:$E$7,2)&amp;" "&amp;" "&amp;VLOOKUP(H184,Coefficients!$E$13:$H$17,2))</f>
        <v/>
      </c>
    </row>
    <row r="185" spans="22:22" x14ac:dyDescent="0.25">
      <c r="V185" s="138" t="str">
        <f>IF(ISBLANK(A185),"",VLOOKUP(G185,Coefficients!$B$4:$E$7,2)&amp;" "&amp;" "&amp;VLOOKUP(H185,Coefficients!$E$13:$H$17,2))</f>
        <v/>
      </c>
    </row>
    <row r="186" spans="22:22" x14ac:dyDescent="0.25">
      <c r="V186" s="138" t="str">
        <f>IF(ISBLANK(A186),"",VLOOKUP(G186,Coefficients!$B$4:$E$7,2)&amp;" "&amp;" "&amp;VLOOKUP(H186,Coefficients!$E$13:$H$17,2))</f>
        <v/>
      </c>
    </row>
    <row r="187" spans="22:22" x14ac:dyDescent="0.25">
      <c r="V187" s="138" t="str">
        <f>IF(ISBLANK(A187),"",VLOOKUP(G187,Coefficients!$B$4:$E$7,2)&amp;" "&amp;" "&amp;VLOOKUP(H187,Coefficients!$E$13:$H$17,2))</f>
        <v/>
      </c>
    </row>
    <row r="188" spans="22:22" x14ac:dyDescent="0.25">
      <c r="V188" s="138" t="str">
        <f>IF(ISBLANK(A188),"",VLOOKUP(G188,Coefficients!$B$4:$E$7,2)&amp;" "&amp;" "&amp;VLOOKUP(H188,Coefficients!$E$13:$H$17,2))</f>
        <v/>
      </c>
    </row>
    <row r="189" spans="22:22" x14ac:dyDescent="0.25">
      <c r="V189" s="138" t="str">
        <f>IF(ISBLANK(A189),"",VLOOKUP(G189,Coefficients!$B$4:$E$7,2)&amp;" "&amp;" "&amp;VLOOKUP(H189,Coefficients!$E$13:$H$17,2))</f>
        <v/>
      </c>
    </row>
    <row r="190" spans="22:22" x14ac:dyDescent="0.25">
      <c r="V190" s="138" t="str">
        <f>IF(ISBLANK(A190),"",VLOOKUP(G190,Coefficients!$B$4:$E$7,2)&amp;" "&amp;" "&amp;VLOOKUP(H190,Coefficients!$E$13:$H$17,2))</f>
        <v/>
      </c>
    </row>
    <row r="191" spans="22:22" x14ac:dyDescent="0.25">
      <c r="V191" s="138" t="str">
        <f>IF(ISBLANK(A191),"",VLOOKUP(G191,Coefficients!$B$4:$E$7,2)&amp;" "&amp;" "&amp;VLOOKUP(H191,Coefficients!$E$13:$H$17,2))</f>
        <v/>
      </c>
    </row>
    <row r="192" spans="22:22" x14ac:dyDescent="0.25">
      <c r="V192" s="138" t="str">
        <f>IF(ISBLANK(A192),"",VLOOKUP(G192,Coefficients!$B$4:$E$7,2)&amp;" "&amp;" "&amp;VLOOKUP(H192,Coefficients!$E$13:$H$17,2))</f>
        <v/>
      </c>
    </row>
    <row r="193" spans="22:22" x14ac:dyDescent="0.25">
      <c r="V193" s="138" t="str">
        <f>IF(ISBLANK(A193),"",VLOOKUP(G193,Coefficients!$B$4:$E$7,2)&amp;" "&amp;" "&amp;VLOOKUP(H193,Coefficients!$E$13:$H$17,2))</f>
        <v/>
      </c>
    </row>
    <row r="194" spans="22:22" x14ac:dyDescent="0.25">
      <c r="V194" s="138" t="str">
        <f>IF(ISBLANK(A194),"",VLOOKUP(G194,Coefficients!$B$4:$E$7,2)&amp;" "&amp;" "&amp;VLOOKUP(H194,Coefficients!$E$13:$H$17,2))</f>
        <v/>
      </c>
    </row>
    <row r="195" spans="22:22" x14ac:dyDescent="0.25">
      <c r="V195" s="138" t="str">
        <f>IF(ISBLANK(A195),"",VLOOKUP(G195,Coefficients!$B$4:$E$7,2)&amp;" "&amp;" "&amp;VLOOKUP(H195,Coefficients!$E$13:$H$17,2))</f>
        <v/>
      </c>
    </row>
    <row r="196" spans="22:22" x14ac:dyDescent="0.25">
      <c r="V196" s="138" t="str">
        <f>IF(ISBLANK(A196),"",VLOOKUP(G196,Coefficients!$B$4:$E$7,2)&amp;" "&amp;" "&amp;VLOOKUP(H196,Coefficients!$E$13:$H$17,2))</f>
        <v/>
      </c>
    </row>
    <row r="197" spans="22:22" x14ac:dyDescent="0.25">
      <c r="V197" s="138" t="str">
        <f>IF(ISBLANK(A197),"",VLOOKUP(G197,Coefficients!$B$4:$E$7,2)&amp;" "&amp;" "&amp;VLOOKUP(H197,Coefficients!$E$13:$H$17,2))</f>
        <v/>
      </c>
    </row>
    <row r="198" spans="22:22" x14ac:dyDescent="0.25">
      <c r="V198" s="138" t="str">
        <f>IF(ISBLANK(A198),"",VLOOKUP(G198,Coefficients!$B$4:$E$7,2)&amp;" "&amp;" "&amp;VLOOKUP(H198,Coefficients!$E$13:$H$17,2))</f>
        <v/>
      </c>
    </row>
    <row r="199" spans="22:22" x14ac:dyDescent="0.25">
      <c r="V199" s="138" t="str">
        <f>IF(ISBLANK(A199),"",VLOOKUP(G199,Coefficients!$B$4:$E$7,2)&amp;" "&amp;" "&amp;VLOOKUP(H199,Coefficients!$E$13:$H$17,2))</f>
        <v/>
      </c>
    </row>
    <row r="200" spans="22:22" x14ac:dyDescent="0.25">
      <c r="V200" s="138" t="str">
        <f>IF(ISBLANK(A200),"",VLOOKUP(G200,Coefficients!$B$4:$E$7,2)&amp;" "&amp;" "&amp;VLOOKUP(H200,Coefficients!$E$13:$H$17,2))</f>
        <v/>
      </c>
    </row>
    <row r="201" spans="22:22" x14ac:dyDescent="0.25">
      <c r="V201" s="138" t="str">
        <f>IF(ISBLANK(A201),"",VLOOKUP(G201,Coefficients!$B$4:$E$7,2)&amp;" "&amp;" "&amp;VLOOKUP(H201,Coefficients!$E$13:$H$17,2))</f>
        <v/>
      </c>
    </row>
    <row r="202" spans="22:22" x14ac:dyDescent="0.25">
      <c r="V202" s="138" t="str">
        <f>IF(ISBLANK(A202),"",VLOOKUP(G202,Coefficients!$B$4:$E$7,2)&amp;" "&amp;" "&amp;VLOOKUP(H202,Coefficients!$E$13:$H$17,2))</f>
        <v/>
      </c>
    </row>
    <row r="203" spans="22:22" x14ac:dyDescent="0.25">
      <c r="V203" s="138" t="str">
        <f>IF(ISBLANK(A203),"",VLOOKUP(G203,Coefficients!$B$4:$E$7,2)&amp;" "&amp;" "&amp;VLOOKUP(H203,Coefficients!$E$13:$H$17,2))</f>
        <v/>
      </c>
    </row>
    <row r="204" spans="22:22" x14ac:dyDescent="0.25">
      <c r="V204" s="138" t="str">
        <f>IF(ISBLANK(A204),"",VLOOKUP(G204,Coefficients!$B$4:$E$7,2)&amp;" "&amp;" "&amp;VLOOKUP(H204,Coefficients!$E$13:$H$17,2))</f>
        <v/>
      </c>
    </row>
    <row r="205" spans="22:22" x14ac:dyDescent="0.25">
      <c r="V205" s="138" t="str">
        <f>IF(ISBLANK(A205),"",VLOOKUP(G205,Coefficients!$B$4:$E$7,2)&amp;" "&amp;" "&amp;VLOOKUP(H205,Coefficients!$E$13:$H$17,2))</f>
        <v/>
      </c>
    </row>
    <row r="206" spans="22:22" x14ac:dyDescent="0.25">
      <c r="V206" s="138" t="str">
        <f>IF(ISBLANK(A206),"",VLOOKUP(G206,Coefficients!$B$4:$E$7,2)&amp;" "&amp;" "&amp;VLOOKUP(H206,Coefficients!$E$13:$H$17,2))</f>
        <v/>
      </c>
    </row>
    <row r="207" spans="22:22" x14ac:dyDescent="0.25">
      <c r="V207" s="138" t="str">
        <f>IF(ISBLANK(A207),"",VLOOKUP(G207,Coefficients!$B$4:$E$7,2)&amp;" "&amp;" "&amp;VLOOKUP(H207,Coefficients!$E$13:$H$17,2))</f>
        <v/>
      </c>
    </row>
    <row r="208" spans="22:22" x14ac:dyDescent="0.25">
      <c r="V208" s="138" t="str">
        <f>IF(ISBLANK(A208),"",VLOOKUP(G208,Coefficients!$B$4:$E$7,2)&amp;" "&amp;" "&amp;VLOOKUP(H208,Coefficients!$E$13:$H$17,2))</f>
        <v/>
      </c>
    </row>
    <row r="209" spans="22:22" x14ac:dyDescent="0.25">
      <c r="V209" s="138" t="str">
        <f>IF(ISBLANK(A209),"",VLOOKUP(G209,Coefficients!$B$4:$E$7,2)&amp;" "&amp;" "&amp;VLOOKUP(H209,Coefficients!$E$13:$H$17,2))</f>
        <v/>
      </c>
    </row>
    <row r="210" spans="22:22" x14ac:dyDescent="0.25">
      <c r="V210" s="138" t="str">
        <f>IF(ISBLANK(A210),"",VLOOKUP(G210,Coefficients!$B$4:$E$7,2)&amp;" "&amp;" "&amp;VLOOKUP(H210,Coefficients!$E$13:$H$17,2))</f>
        <v/>
      </c>
    </row>
    <row r="211" spans="22:22" x14ac:dyDescent="0.25">
      <c r="V211" s="138" t="str">
        <f>IF(ISBLANK(A211),"",VLOOKUP(G211,Coefficients!$B$4:$E$7,2)&amp;" "&amp;" "&amp;VLOOKUP(H211,Coefficients!$E$13:$H$17,2))</f>
        <v/>
      </c>
    </row>
    <row r="212" spans="22:22" x14ac:dyDescent="0.25">
      <c r="V212" s="138" t="str">
        <f>IF(ISBLANK(A212),"",VLOOKUP(G212,Coefficients!$B$4:$E$7,2)&amp;" "&amp;" "&amp;VLOOKUP(H212,Coefficients!$E$13:$H$17,2))</f>
        <v/>
      </c>
    </row>
    <row r="213" spans="22:22" x14ac:dyDescent="0.25">
      <c r="V213" s="138" t="str">
        <f>IF(ISBLANK(A213),"",VLOOKUP(G213,Coefficients!$B$4:$E$7,2)&amp;" "&amp;" "&amp;VLOOKUP(H213,Coefficients!$E$13:$H$17,2))</f>
        <v/>
      </c>
    </row>
    <row r="214" spans="22:22" x14ac:dyDescent="0.25">
      <c r="V214" s="138" t="str">
        <f>IF(ISBLANK(A214),"",VLOOKUP(G214,Coefficients!$B$4:$E$7,2)&amp;" "&amp;" "&amp;VLOOKUP(H214,Coefficients!$E$13:$H$17,2))</f>
        <v/>
      </c>
    </row>
    <row r="215" spans="22:22" x14ac:dyDescent="0.25">
      <c r="V215" s="138" t="str">
        <f>IF(ISBLANK(A215),"",VLOOKUP(G215,Coefficients!$B$4:$E$7,2)&amp;" "&amp;" "&amp;VLOOKUP(H215,Coefficients!$E$13:$H$17,2))</f>
        <v/>
      </c>
    </row>
    <row r="216" spans="22:22" x14ac:dyDescent="0.25">
      <c r="V216" s="138" t="str">
        <f>IF(ISBLANK(A216),"",VLOOKUP(G216,Coefficients!$B$4:$E$7,2)&amp;" "&amp;" "&amp;VLOOKUP(H216,Coefficients!$E$13:$H$17,2))</f>
        <v/>
      </c>
    </row>
    <row r="217" spans="22:22" x14ac:dyDescent="0.25">
      <c r="V217" s="138" t="str">
        <f>IF(ISBLANK(A217),"",VLOOKUP(G217,Coefficients!$B$4:$E$7,2)&amp;" "&amp;" "&amp;VLOOKUP(H217,Coefficients!$E$13:$H$17,2))</f>
        <v/>
      </c>
    </row>
    <row r="218" spans="22:22" x14ac:dyDescent="0.25">
      <c r="V218" s="138" t="str">
        <f>IF(ISBLANK(A218),"",VLOOKUP(G218,Coefficients!$B$4:$E$7,2)&amp;" "&amp;" "&amp;VLOOKUP(H218,Coefficients!$E$13:$H$17,2))</f>
        <v/>
      </c>
    </row>
    <row r="219" spans="22:22" x14ac:dyDescent="0.25">
      <c r="V219" s="138" t="str">
        <f>IF(ISBLANK(A219),"",VLOOKUP(G219,Coefficients!$B$4:$E$7,2)&amp;" "&amp;" "&amp;VLOOKUP(H219,Coefficients!$E$13:$H$17,2))</f>
        <v/>
      </c>
    </row>
    <row r="220" spans="22:22" x14ac:dyDescent="0.25">
      <c r="V220" s="138" t="str">
        <f>IF(ISBLANK(A220),"",VLOOKUP(G220,Coefficients!$B$4:$E$7,2)&amp;" "&amp;" "&amp;VLOOKUP(H220,Coefficients!$E$13:$H$17,2))</f>
        <v/>
      </c>
    </row>
    <row r="221" spans="22:22" x14ac:dyDescent="0.25">
      <c r="V221" s="138" t="str">
        <f>IF(ISBLANK(A221),"",VLOOKUP(G221,Coefficients!$B$4:$E$7,2)&amp;" "&amp;" "&amp;VLOOKUP(H221,Coefficients!$E$13:$H$17,2))</f>
        <v/>
      </c>
    </row>
    <row r="222" spans="22:22" x14ac:dyDescent="0.25">
      <c r="V222" s="138" t="str">
        <f>IF(ISBLANK(A222),"",VLOOKUP(G222,Coefficients!$B$4:$E$7,2)&amp;" "&amp;" "&amp;VLOOKUP(H222,Coefficients!$E$13:$H$17,2))</f>
        <v/>
      </c>
    </row>
    <row r="223" spans="22:22" x14ac:dyDescent="0.25">
      <c r="V223" s="138" t="str">
        <f>IF(ISBLANK(A223),"",VLOOKUP(G223,Coefficients!$B$4:$E$7,2)&amp;" "&amp;" "&amp;VLOOKUP(H223,Coefficients!$E$13:$H$17,2))</f>
        <v/>
      </c>
    </row>
    <row r="224" spans="22:22" x14ac:dyDescent="0.25">
      <c r="V224" s="138" t="str">
        <f>IF(ISBLANK(A224),"",VLOOKUP(G224,Coefficients!$B$4:$E$7,2)&amp;" "&amp;" "&amp;VLOOKUP(H224,Coefficients!$E$13:$H$17,2))</f>
        <v/>
      </c>
    </row>
    <row r="225" spans="22:22" x14ac:dyDescent="0.25">
      <c r="V225" s="138" t="str">
        <f>IF(ISBLANK(A225),"",VLOOKUP(G225,Coefficients!$B$4:$E$7,2)&amp;" "&amp;" "&amp;VLOOKUP(H225,Coefficients!$E$13:$H$17,2))</f>
        <v/>
      </c>
    </row>
    <row r="226" spans="22:22" x14ac:dyDescent="0.25">
      <c r="V226" s="138" t="str">
        <f>IF(ISBLANK(A226),"",VLOOKUP(G226,Coefficients!$B$4:$E$7,2)&amp;" "&amp;" "&amp;VLOOKUP(H226,Coefficients!$E$13:$H$17,2))</f>
        <v/>
      </c>
    </row>
    <row r="227" spans="22:22" x14ac:dyDescent="0.25">
      <c r="V227" s="138" t="str">
        <f>IF(ISBLANK(A227),"",VLOOKUP(G227,Coefficients!$B$4:$E$7,2)&amp;" "&amp;" "&amp;VLOOKUP(H227,Coefficients!$E$13:$H$17,2))</f>
        <v/>
      </c>
    </row>
    <row r="228" spans="22:22" x14ac:dyDescent="0.25">
      <c r="V228" s="138" t="str">
        <f>IF(ISBLANK(A228),"",VLOOKUP(G228,Coefficients!$B$4:$E$7,2)&amp;" "&amp;" "&amp;VLOOKUP(H228,Coefficients!$E$13:$H$17,2))</f>
        <v/>
      </c>
    </row>
    <row r="229" spans="22:22" x14ac:dyDescent="0.25">
      <c r="V229" s="138" t="str">
        <f>IF(ISBLANK(A229),"",VLOOKUP(G229,Coefficients!$B$4:$E$7,2)&amp;" "&amp;" "&amp;VLOOKUP(H229,Coefficients!$E$13:$H$17,2))</f>
        <v/>
      </c>
    </row>
    <row r="230" spans="22:22" x14ac:dyDescent="0.25">
      <c r="V230" s="138" t="str">
        <f>IF(ISBLANK(A230),"",VLOOKUP(G230,Coefficients!$B$4:$E$7,2)&amp;" "&amp;" "&amp;VLOOKUP(H230,Coefficients!$E$13:$H$17,2))</f>
        <v/>
      </c>
    </row>
    <row r="231" spans="22:22" x14ac:dyDescent="0.25">
      <c r="V231" s="138" t="str">
        <f>IF(ISBLANK(A231),"",VLOOKUP(G231,Coefficients!$B$4:$E$7,2)&amp;" "&amp;" "&amp;VLOOKUP(H231,Coefficients!$E$13:$H$17,2))</f>
        <v/>
      </c>
    </row>
    <row r="232" spans="22:22" x14ac:dyDescent="0.25">
      <c r="V232" s="138" t="str">
        <f>IF(ISBLANK(A232),"",VLOOKUP(G232,Coefficients!$B$4:$E$7,2)&amp;" "&amp;" "&amp;VLOOKUP(H232,Coefficients!$E$13:$H$17,2))</f>
        <v/>
      </c>
    </row>
    <row r="233" spans="22:22" x14ac:dyDescent="0.25">
      <c r="V233" s="138" t="str">
        <f>IF(ISBLANK(A233),"",VLOOKUP(G233,Coefficients!$B$4:$E$7,2)&amp;" "&amp;" "&amp;VLOOKUP(H233,Coefficients!$E$13:$H$17,2))</f>
        <v/>
      </c>
    </row>
    <row r="234" spans="22:22" x14ac:dyDescent="0.25">
      <c r="V234" s="138" t="str">
        <f>IF(ISBLANK(A234),"",VLOOKUP(G234,Coefficients!$B$4:$E$7,2)&amp;" "&amp;" "&amp;VLOOKUP(H234,Coefficients!$E$13:$H$17,2))</f>
        <v/>
      </c>
    </row>
    <row r="235" spans="22:22" x14ac:dyDescent="0.25">
      <c r="V235" s="138" t="str">
        <f>IF(ISBLANK(A235),"",VLOOKUP(G235,Coefficients!$B$4:$E$7,2)&amp;" "&amp;" "&amp;VLOOKUP(H235,Coefficients!$E$13:$H$17,2))</f>
        <v/>
      </c>
    </row>
    <row r="236" spans="22:22" x14ac:dyDescent="0.25">
      <c r="V236" s="138" t="str">
        <f>IF(ISBLANK(A236),"",VLOOKUP(G236,Coefficients!$B$4:$E$7,2)&amp;" "&amp;" "&amp;VLOOKUP(H236,Coefficients!$E$13:$H$17,2))</f>
        <v/>
      </c>
    </row>
    <row r="237" spans="22:22" x14ac:dyDescent="0.25">
      <c r="V237" s="138" t="str">
        <f>IF(ISBLANK(A237),"",VLOOKUP(G237,Coefficients!$B$4:$E$7,2)&amp;" "&amp;" "&amp;VLOOKUP(H237,Coefficients!$E$13:$H$17,2))</f>
        <v/>
      </c>
    </row>
    <row r="238" spans="22:22" x14ac:dyDescent="0.25">
      <c r="V238" s="138" t="str">
        <f>IF(ISBLANK(A238),"",VLOOKUP(G238,Coefficients!$B$4:$E$7,2)&amp;" "&amp;" "&amp;VLOOKUP(H238,Coefficients!$E$13:$H$17,2))</f>
        <v/>
      </c>
    </row>
    <row r="239" spans="22:22" x14ac:dyDescent="0.25">
      <c r="V239" s="138" t="str">
        <f>IF(ISBLANK(A239),"",VLOOKUP(G239,Coefficients!$B$4:$E$7,2)&amp;" "&amp;" "&amp;VLOOKUP(H239,Coefficients!$E$13:$H$17,2))</f>
        <v/>
      </c>
    </row>
    <row r="240" spans="22:22" x14ac:dyDescent="0.25">
      <c r="V240" s="138" t="str">
        <f>IF(ISBLANK(A240),"",VLOOKUP(G240,Coefficients!$B$4:$E$7,2)&amp;" "&amp;" "&amp;VLOOKUP(H240,Coefficients!$E$13:$H$17,2))</f>
        <v/>
      </c>
    </row>
    <row r="241" spans="22:22" x14ac:dyDescent="0.25">
      <c r="V241" s="138" t="str">
        <f>IF(ISBLANK(A241),"",VLOOKUP(G241,Coefficients!$B$4:$E$7,2)&amp;" "&amp;" "&amp;VLOOKUP(H241,Coefficients!$E$13:$H$17,2))</f>
        <v/>
      </c>
    </row>
    <row r="242" spans="22:22" x14ac:dyDescent="0.25">
      <c r="V242" s="138" t="str">
        <f>IF(ISBLANK(A242),"",VLOOKUP(G242,Coefficients!$B$4:$E$7,2)&amp;" "&amp;" "&amp;VLOOKUP(H242,Coefficients!$E$13:$H$17,2))</f>
        <v/>
      </c>
    </row>
    <row r="243" spans="22:22" x14ac:dyDescent="0.25">
      <c r="V243" s="138" t="str">
        <f>IF(ISBLANK(A243),"",VLOOKUP(G243,Coefficients!$B$4:$E$7,2)&amp;" "&amp;" "&amp;VLOOKUP(H243,Coefficients!$E$13:$H$17,2))</f>
        <v/>
      </c>
    </row>
    <row r="244" spans="22:22" x14ac:dyDescent="0.25">
      <c r="V244" s="138" t="str">
        <f>IF(ISBLANK(A244),"",VLOOKUP(G244,Coefficients!$B$4:$E$7,2)&amp;" "&amp;" "&amp;VLOOKUP(H244,Coefficients!$E$13:$H$17,2))</f>
        <v/>
      </c>
    </row>
    <row r="245" spans="22:22" x14ac:dyDescent="0.25">
      <c r="V245" s="138" t="str">
        <f>IF(ISBLANK(A245),"",VLOOKUP(G245,Coefficients!$B$4:$E$7,2)&amp;" "&amp;" "&amp;VLOOKUP(H245,Coefficients!$E$13:$H$17,2))</f>
        <v/>
      </c>
    </row>
    <row r="246" spans="22:22" x14ac:dyDescent="0.25">
      <c r="V246" s="138" t="str">
        <f>IF(ISBLANK(A246),"",VLOOKUP(G246,Coefficients!$B$4:$E$7,2)&amp;" "&amp;" "&amp;VLOOKUP(H246,Coefficients!$E$13:$H$17,2))</f>
        <v/>
      </c>
    </row>
    <row r="247" spans="22:22" x14ac:dyDescent="0.25">
      <c r="V247" s="138" t="str">
        <f>IF(ISBLANK(A247),"",VLOOKUP(G247,Coefficients!$B$4:$E$7,2)&amp;" "&amp;" "&amp;VLOOKUP(H247,Coefficients!$E$13:$H$17,2))</f>
        <v/>
      </c>
    </row>
    <row r="248" spans="22:22" x14ac:dyDescent="0.25">
      <c r="V248" s="138" t="str">
        <f>IF(ISBLANK(A248),"",VLOOKUP(G248,Coefficients!$B$4:$E$7,2)&amp;" "&amp;" "&amp;VLOOKUP(H248,Coefficients!$E$13:$H$17,2))</f>
        <v/>
      </c>
    </row>
    <row r="249" spans="22:22" x14ac:dyDescent="0.25">
      <c r="V249" s="138" t="str">
        <f>IF(ISBLANK(A249),"",VLOOKUP(G249,Coefficients!$B$4:$E$7,2)&amp;" "&amp;" "&amp;VLOOKUP(H249,Coefficients!$E$13:$H$17,2))</f>
        <v/>
      </c>
    </row>
    <row r="250" spans="22:22" x14ac:dyDescent="0.25">
      <c r="V250" s="138" t="str">
        <f>IF(ISBLANK(A250),"",VLOOKUP(G250,Coefficients!$B$4:$E$7,2)&amp;" "&amp;" "&amp;VLOOKUP(H250,Coefficients!$E$13:$H$17,2))</f>
        <v/>
      </c>
    </row>
    <row r="251" spans="22:22" x14ac:dyDescent="0.25">
      <c r="V251" s="138" t="str">
        <f>IF(ISBLANK(A251),"",VLOOKUP(G251,Coefficients!$B$4:$E$7,2)&amp;" "&amp;" "&amp;VLOOKUP(H251,Coefficients!$E$13:$H$17,2))</f>
        <v/>
      </c>
    </row>
    <row r="252" spans="22:22" x14ac:dyDescent="0.25">
      <c r="V252" s="138" t="str">
        <f>IF(ISBLANK(A252),"",VLOOKUP(G252,Coefficients!$B$4:$E$7,2)&amp;" "&amp;" "&amp;VLOOKUP(H252,Coefficients!$E$13:$H$17,2))</f>
        <v/>
      </c>
    </row>
    <row r="253" spans="22:22" x14ac:dyDescent="0.25">
      <c r="V253" s="138" t="str">
        <f>IF(ISBLANK(A253),"",VLOOKUP(G253,Coefficients!$B$4:$E$7,2)&amp;" "&amp;" "&amp;VLOOKUP(H253,Coefficients!$E$13:$H$17,2))</f>
        <v/>
      </c>
    </row>
    <row r="254" spans="22:22" x14ac:dyDescent="0.25">
      <c r="V254" s="138" t="str">
        <f>IF(ISBLANK(A254),"",VLOOKUP(G254,Coefficients!$B$4:$E$7,2)&amp;" "&amp;" "&amp;VLOOKUP(H254,Coefficients!$E$13:$H$17,2))</f>
        <v/>
      </c>
    </row>
    <row r="255" spans="22:22" x14ac:dyDescent="0.25">
      <c r="V255" s="138" t="str">
        <f>IF(ISBLANK(A255),"",VLOOKUP(G255,Coefficients!$B$4:$E$7,2)&amp;" "&amp;" "&amp;VLOOKUP(H255,Coefficients!$E$13:$H$17,2))</f>
        <v/>
      </c>
    </row>
    <row r="256" spans="22:22" x14ac:dyDescent="0.25">
      <c r="V256" s="138" t="str">
        <f>IF(ISBLANK(A256),"",VLOOKUP(G256,Coefficients!$B$4:$E$7,2)&amp;" "&amp;" "&amp;VLOOKUP(H256,Coefficients!$E$13:$H$17,2))</f>
        <v/>
      </c>
    </row>
    <row r="257" spans="22:22" x14ac:dyDescent="0.25">
      <c r="V257" s="138" t="str">
        <f>IF(ISBLANK(A257),"",VLOOKUP(G257,Coefficients!$B$4:$E$7,2)&amp;" "&amp;" "&amp;VLOOKUP(H257,Coefficients!$E$13:$H$17,2))</f>
        <v/>
      </c>
    </row>
    <row r="258" spans="22:22" x14ac:dyDescent="0.25">
      <c r="V258" s="138" t="str">
        <f>IF(ISBLANK(A258),"",VLOOKUP(G258,Coefficients!$B$4:$E$7,2)&amp;" "&amp;" "&amp;VLOOKUP(H258,Coefficients!$E$13:$H$17,2))</f>
        <v/>
      </c>
    </row>
    <row r="259" spans="22:22" x14ac:dyDescent="0.25">
      <c r="V259" s="138" t="str">
        <f>IF(ISBLANK(A259),"",VLOOKUP(G259,Coefficients!$B$4:$E$7,2)&amp;" "&amp;" "&amp;VLOOKUP(H259,Coefficients!$E$13:$H$17,2))</f>
        <v/>
      </c>
    </row>
    <row r="260" spans="22:22" x14ac:dyDescent="0.25">
      <c r="V260" s="138" t="str">
        <f>IF(ISBLANK(A260),"",VLOOKUP(G260,Coefficients!$B$4:$E$7,2)&amp;" "&amp;" "&amp;VLOOKUP(H260,Coefficients!$E$13:$H$17,2))</f>
        <v/>
      </c>
    </row>
    <row r="261" spans="22:22" x14ac:dyDescent="0.25">
      <c r="V261" s="138" t="str">
        <f>IF(ISBLANK(A261),"",VLOOKUP(G261,Coefficients!$B$4:$E$7,2)&amp;" "&amp;" "&amp;VLOOKUP(H261,Coefficients!$E$13:$H$17,2))</f>
        <v/>
      </c>
    </row>
    <row r="262" spans="22:22" x14ac:dyDescent="0.25">
      <c r="V262" s="138" t="str">
        <f>IF(ISBLANK(A262),"",VLOOKUP(G262,Coefficients!$B$4:$E$7,2)&amp;" "&amp;" "&amp;VLOOKUP(H262,Coefficients!$E$13:$H$17,2))</f>
        <v/>
      </c>
    </row>
    <row r="263" spans="22:22" x14ac:dyDescent="0.25">
      <c r="V263" s="138" t="str">
        <f>IF(ISBLANK(A263),"",VLOOKUP(G263,Coefficients!$B$4:$E$7,2)&amp;" "&amp;" "&amp;VLOOKUP(H263,Coefficients!$E$13:$H$17,2))</f>
        <v/>
      </c>
    </row>
    <row r="264" spans="22:22" x14ac:dyDescent="0.25">
      <c r="V264" s="138" t="str">
        <f>IF(ISBLANK(A264),"",VLOOKUP(G264,Coefficients!$B$4:$E$7,2)&amp;" "&amp;" "&amp;VLOOKUP(H264,Coefficients!$E$13:$H$17,2))</f>
        <v/>
      </c>
    </row>
    <row r="265" spans="22:22" x14ac:dyDescent="0.25">
      <c r="V265" s="138" t="str">
        <f>IF(ISBLANK(A265),"",VLOOKUP(G265,Coefficients!$B$4:$E$7,2)&amp;" "&amp;" "&amp;VLOOKUP(H265,Coefficients!$E$13:$H$17,2))</f>
        <v/>
      </c>
    </row>
    <row r="266" spans="22:22" x14ac:dyDescent="0.25">
      <c r="V266" s="138" t="str">
        <f>IF(ISBLANK(A266),"",VLOOKUP(G266,Coefficients!$B$4:$E$7,2)&amp;" "&amp;" "&amp;VLOOKUP(H266,Coefficients!$E$13:$H$17,2))</f>
        <v/>
      </c>
    </row>
    <row r="267" spans="22:22" x14ac:dyDescent="0.25">
      <c r="V267" s="138" t="str">
        <f>IF(ISBLANK(A267),"",VLOOKUP(G267,Coefficients!$B$4:$E$7,2)&amp;" "&amp;" "&amp;VLOOKUP(H267,Coefficients!$E$13:$H$17,2))</f>
        <v/>
      </c>
    </row>
    <row r="268" spans="22:22" x14ac:dyDescent="0.25">
      <c r="V268" s="138" t="str">
        <f>IF(ISBLANK(A268),"",VLOOKUP(G268,Coefficients!$B$4:$E$7,2)&amp;" "&amp;" "&amp;VLOOKUP(H268,Coefficients!$E$13:$H$17,2))</f>
        <v/>
      </c>
    </row>
    <row r="269" spans="22:22" x14ac:dyDescent="0.25">
      <c r="V269" s="138" t="str">
        <f>IF(ISBLANK(A269),"",VLOOKUP(G269,Coefficients!$B$4:$E$7,2)&amp;" "&amp;" "&amp;VLOOKUP(H269,Coefficients!$E$13:$H$17,2))</f>
        <v/>
      </c>
    </row>
    <row r="270" spans="22:22" x14ac:dyDescent="0.25">
      <c r="V270" s="138" t="str">
        <f>IF(ISBLANK(A270),"",VLOOKUP(G270,Coefficients!$B$4:$E$7,2)&amp;" "&amp;" "&amp;VLOOKUP(H270,Coefficients!$E$13:$H$17,2))</f>
        <v/>
      </c>
    </row>
    <row r="271" spans="22:22" x14ac:dyDescent="0.25">
      <c r="V271" s="138" t="str">
        <f>IF(ISBLANK(A271),"",VLOOKUP(G271,Coefficients!$B$4:$E$7,2)&amp;" "&amp;" "&amp;VLOOKUP(H271,Coefficients!$E$13:$H$17,2))</f>
        <v/>
      </c>
    </row>
    <row r="272" spans="22:22" x14ac:dyDescent="0.25">
      <c r="V272" s="138" t="str">
        <f>IF(ISBLANK(A272),"",VLOOKUP(G272,Coefficients!$B$4:$E$7,2)&amp;" "&amp;" "&amp;VLOOKUP(H272,Coefficients!$E$13:$H$17,2))</f>
        <v/>
      </c>
    </row>
    <row r="273" spans="22:22" x14ac:dyDescent="0.25">
      <c r="V273" s="138" t="str">
        <f>IF(ISBLANK(A273),"",VLOOKUP(G273,Coefficients!$B$4:$E$7,2)&amp;" "&amp;" "&amp;VLOOKUP(H273,Coefficients!$E$13:$H$17,2))</f>
        <v/>
      </c>
    </row>
    <row r="274" spans="22:22" x14ac:dyDescent="0.25">
      <c r="V274" s="138" t="str">
        <f>IF(ISBLANK(A274),"",VLOOKUP(G274,Coefficients!$B$4:$E$7,2)&amp;" "&amp;" "&amp;VLOOKUP(H274,Coefficients!$E$13:$H$17,2))</f>
        <v/>
      </c>
    </row>
    <row r="275" spans="22:22" x14ac:dyDescent="0.25">
      <c r="V275" s="138" t="str">
        <f>IF(ISBLANK(A275),"",VLOOKUP(G275,Coefficients!$B$4:$E$7,2)&amp;" "&amp;" "&amp;VLOOKUP(H275,Coefficients!$E$13:$H$17,2))</f>
        <v/>
      </c>
    </row>
    <row r="276" spans="22:22" x14ac:dyDescent="0.25">
      <c r="V276" s="138" t="str">
        <f>IF(ISBLANK(A276),"",VLOOKUP(G276,Coefficients!$B$4:$E$7,2)&amp;" "&amp;" "&amp;VLOOKUP(H276,Coefficients!$E$13:$H$17,2))</f>
        <v/>
      </c>
    </row>
    <row r="277" spans="22:22" x14ac:dyDescent="0.25">
      <c r="V277" s="138" t="str">
        <f>IF(ISBLANK(A277),"",VLOOKUP(G277,Coefficients!$B$4:$E$7,2)&amp;" "&amp;" "&amp;VLOOKUP(H277,Coefficients!$E$13:$H$17,2))</f>
        <v/>
      </c>
    </row>
    <row r="278" spans="22:22" x14ac:dyDescent="0.25">
      <c r="V278" s="138" t="str">
        <f>IF(ISBLANK(A278),"",VLOOKUP(G278,Coefficients!$B$4:$E$7,2)&amp;" "&amp;" "&amp;VLOOKUP(H278,Coefficients!$E$13:$H$17,2))</f>
        <v/>
      </c>
    </row>
    <row r="279" spans="22:22" x14ac:dyDescent="0.25">
      <c r="V279" s="138" t="str">
        <f>IF(ISBLANK(A279),"",VLOOKUP(G279,Coefficients!$B$4:$E$7,2)&amp;" "&amp;" "&amp;VLOOKUP(H279,Coefficients!$E$13:$H$17,2))</f>
        <v/>
      </c>
    </row>
    <row r="280" spans="22:22" x14ac:dyDescent="0.25">
      <c r="V280" s="138" t="str">
        <f>IF(ISBLANK(A280),"",VLOOKUP(G280,Coefficients!$B$4:$E$7,2)&amp;" "&amp;" "&amp;VLOOKUP(H280,Coefficients!$E$13:$H$17,2))</f>
        <v/>
      </c>
    </row>
    <row r="281" spans="22:22" x14ac:dyDescent="0.25">
      <c r="V281" s="138" t="str">
        <f>IF(ISBLANK(A281),"",VLOOKUP(G281,Coefficients!$B$4:$E$7,2)&amp;" "&amp;" "&amp;VLOOKUP(H281,Coefficients!$E$13:$H$17,2))</f>
        <v/>
      </c>
    </row>
    <row r="282" spans="22:22" x14ac:dyDescent="0.25">
      <c r="V282" s="138" t="str">
        <f>IF(ISBLANK(A282),"",VLOOKUP(G282,Coefficients!$B$4:$E$7,2)&amp;" "&amp;" "&amp;VLOOKUP(H282,Coefficients!$E$13:$H$17,2))</f>
        <v/>
      </c>
    </row>
    <row r="283" spans="22:22" x14ac:dyDescent="0.25">
      <c r="V283" s="138" t="str">
        <f>IF(ISBLANK(A283),"",VLOOKUP(G283,Coefficients!$B$4:$E$7,2)&amp;" "&amp;" "&amp;VLOOKUP(H283,Coefficients!$E$13:$H$17,2))</f>
        <v/>
      </c>
    </row>
    <row r="284" spans="22:22" x14ac:dyDescent="0.25">
      <c r="V284" s="138" t="str">
        <f>IF(ISBLANK(A284),"",VLOOKUP(G284,Coefficients!$B$4:$E$7,2)&amp;" "&amp;" "&amp;VLOOKUP(H284,Coefficients!$E$13:$H$17,2))</f>
        <v/>
      </c>
    </row>
    <row r="285" spans="22:22" x14ac:dyDescent="0.25">
      <c r="V285" s="138" t="str">
        <f>IF(ISBLANK(A285),"",VLOOKUP(G285,Coefficients!$B$4:$E$7,2)&amp;" "&amp;" "&amp;VLOOKUP(H285,Coefficients!$E$13:$H$17,2))</f>
        <v/>
      </c>
    </row>
    <row r="286" spans="22:22" x14ac:dyDescent="0.25">
      <c r="V286" s="138" t="str">
        <f>IF(ISBLANK(A286),"",VLOOKUP(G286,Coefficients!$B$4:$E$7,2)&amp;" "&amp;" "&amp;VLOOKUP(H286,Coefficients!$E$13:$H$17,2))</f>
        <v/>
      </c>
    </row>
    <row r="287" spans="22:22" x14ac:dyDescent="0.25">
      <c r="V287" s="138" t="str">
        <f>IF(ISBLANK(A287),"",VLOOKUP(G287,Coefficients!$B$4:$E$7,2)&amp;" "&amp;" "&amp;VLOOKUP(H287,Coefficients!$E$13:$H$17,2))</f>
        <v/>
      </c>
    </row>
    <row r="288" spans="22:22" x14ac:dyDescent="0.25">
      <c r="V288" s="138" t="str">
        <f>IF(ISBLANK(A288),"",VLOOKUP(G288,Coefficients!$B$4:$E$7,2)&amp;" "&amp;" "&amp;VLOOKUP(H288,Coefficients!$E$13:$H$17,2))</f>
        <v/>
      </c>
    </row>
    <row r="289" spans="22:22" x14ac:dyDescent="0.25">
      <c r="V289" s="138" t="str">
        <f>IF(ISBLANK(A289),"",VLOOKUP(G289,Coefficients!$B$4:$E$7,2)&amp;" "&amp;" "&amp;VLOOKUP(H289,Coefficients!$E$13:$H$17,2))</f>
        <v/>
      </c>
    </row>
    <row r="290" spans="22:22" x14ac:dyDescent="0.25">
      <c r="V290" s="138" t="str">
        <f>IF(ISBLANK(A290),"",VLOOKUP(G290,Coefficients!$B$4:$E$7,2)&amp;" "&amp;" "&amp;VLOOKUP(H290,Coefficients!$E$13:$H$17,2))</f>
        <v/>
      </c>
    </row>
    <row r="291" spans="22:22" x14ac:dyDescent="0.25">
      <c r="V291" s="138" t="str">
        <f>IF(ISBLANK(A291),"",VLOOKUP(G291,Coefficients!$B$4:$E$7,2)&amp;" "&amp;" "&amp;VLOOKUP(H291,Coefficients!$E$13:$H$17,2))</f>
        <v/>
      </c>
    </row>
    <row r="292" spans="22:22" x14ac:dyDescent="0.25">
      <c r="V292" s="138" t="str">
        <f>IF(ISBLANK(A292),"",VLOOKUP(G292,Coefficients!$B$4:$E$7,2)&amp;" "&amp;" "&amp;VLOOKUP(H292,Coefficients!$E$13:$H$17,2))</f>
        <v/>
      </c>
    </row>
    <row r="293" spans="22:22" x14ac:dyDescent="0.25">
      <c r="V293" s="138" t="str">
        <f>IF(ISBLANK(A293),"",VLOOKUP(G293,Coefficients!$B$4:$E$7,2)&amp;" "&amp;" "&amp;VLOOKUP(H293,Coefficients!$E$13:$H$17,2))</f>
        <v/>
      </c>
    </row>
    <row r="294" spans="22:22" x14ac:dyDescent="0.25">
      <c r="V294" s="138" t="str">
        <f>IF(ISBLANK(A294),"",VLOOKUP(G294,Coefficients!$B$4:$E$7,2)&amp;" "&amp;" "&amp;VLOOKUP(H294,Coefficients!$E$13:$H$17,2))</f>
        <v/>
      </c>
    </row>
    <row r="295" spans="22:22" x14ac:dyDescent="0.25">
      <c r="V295" s="138" t="str">
        <f>IF(ISBLANK(A295),"",VLOOKUP(G295,Coefficients!$B$4:$E$7,2)&amp;" "&amp;" "&amp;VLOOKUP(H295,Coefficients!$E$13:$H$17,2))</f>
        <v/>
      </c>
    </row>
    <row r="296" spans="22:22" x14ac:dyDescent="0.25">
      <c r="V296" s="138" t="str">
        <f>IF(ISBLANK(A296),"",VLOOKUP(G296,Coefficients!$B$4:$E$7,2)&amp;" "&amp;" "&amp;VLOOKUP(H296,Coefficients!$E$13:$H$17,2))</f>
        <v/>
      </c>
    </row>
    <row r="297" spans="22:22" x14ac:dyDescent="0.25">
      <c r="V297" s="138" t="str">
        <f>IF(ISBLANK(A297),"",VLOOKUP(G297,Coefficients!$B$4:$E$7,2)&amp;" "&amp;" "&amp;VLOOKUP(H297,Coefficients!$E$13:$H$17,2))</f>
        <v/>
      </c>
    </row>
    <row r="298" spans="22:22" x14ac:dyDescent="0.25">
      <c r="V298" s="138" t="str">
        <f>IF(ISBLANK(A298),"",VLOOKUP(G298,Coefficients!$B$4:$E$7,2)&amp;" "&amp;" "&amp;VLOOKUP(H298,Coefficients!$E$13:$H$17,2))</f>
        <v/>
      </c>
    </row>
    <row r="299" spans="22:22" x14ac:dyDescent="0.25">
      <c r="V299" s="138" t="str">
        <f>IF(ISBLANK(A299),"",VLOOKUP(G299,Coefficients!$B$4:$E$7,2)&amp;" "&amp;" "&amp;VLOOKUP(H299,Coefficients!$E$13:$H$17,2))</f>
        <v/>
      </c>
    </row>
    <row r="300" spans="22:22" x14ac:dyDescent="0.25">
      <c r="V300" s="138" t="str">
        <f>IF(ISBLANK(A300),"",VLOOKUP(G300,Coefficients!$B$4:$E$7,2)&amp;" "&amp;" "&amp;VLOOKUP(H300,Coefficients!$E$13:$H$17,2))</f>
        <v/>
      </c>
    </row>
    <row r="301" spans="22:22" x14ac:dyDescent="0.25">
      <c r="V301" s="138" t="str">
        <f>IF(ISBLANK(A301),"",VLOOKUP(G301,Coefficients!$B$4:$E$7,2)&amp;" "&amp;" "&amp;VLOOKUP(H301,Coefficients!$E$13:$H$17,2))</f>
        <v/>
      </c>
    </row>
    <row r="302" spans="22:22" x14ac:dyDescent="0.25">
      <c r="V302" s="138" t="str">
        <f>IF(ISBLANK(A302),"",VLOOKUP(G302,Coefficients!$B$4:$E$7,2)&amp;" "&amp;" "&amp;VLOOKUP(H302,Coefficients!$E$13:$H$17,2))</f>
        <v/>
      </c>
    </row>
    <row r="303" spans="22:22" x14ac:dyDescent="0.25">
      <c r="V303" s="138" t="str">
        <f>IF(ISBLANK(A303),"",VLOOKUP(G303,Coefficients!$B$4:$E$7,2)&amp;" "&amp;" "&amp;VLOOKUP(H303,Coefficients!$E$13:$H$17,2))</f>
        <v/>
      </c>
    </row>
    <row r="304" spans="22:22" x14ac:dyDescent="0.25">
      <c r="V304" s="138" t="str">
        <f>IF(ISBLANK(A304),"",VLOOKUP(G304,Coefficients!$B$4:$E$7,2)&amp;" "&amp;" "&amp;VLOOKUP(H304,Coefficients!$E$13:$H$17,2))</f>
        <v/>
      </c>
    </row>
    <row r="305" spans="22:22" x14ac:dyDescent="0.25">
      <c r="V305" s="138" t="str">
        <f>IF(ISBLANK(A305),"",VLOOKUP(G305,Coefficients!$B$4:$E$7,2)&amp;" "&amp;" "&amp;VLOOKUP(H305,Coefficients!$E$13:$H$17,2))</f>
        <v/>
      </c>
    </row>
    <row r="306" spans="22:22" x14ac:dyDescent="0.25">
      <c r="V306" s="138" t="str">
        <f>IF(ISBLANK(A306),"",VLOOKUP(G306,Coefficients!$B$4:$E$7,2)&amp;" "&amp;" "&amp;VLOOKUP(H306,Coefficients!$E$13:$H$17,2))</f>
        <v/>
      </c>
    </row>
    <row r="307" spans="22:22" x14ac:dyDescent="0.25">
      <c r="V307" s="138" t="str">
        <f>IF(ISBLANK(A307),"",VLOOKUP(G307,Coefficients!$B$4:$E$7,2)&amp;" "&amp;" "&amp;VLOOKUP(H307,Coefficients!$E$13:$H$17,2))</f>
        <v/>
      </c>
    </row>
    <row r="308" spans="22:22" x14ac:dyDescent="0.25">
      <c r="V308" s="138" t="str">
        <f>IF(ISBLANK(A308),"",VLOOKUP(G308,Coefficients!$B$4:$E$7,2)&amp;" "&amp;" "&amp;VLOOKUP(H308,Coefficients!$E$13:$H$17,2))</f>
        <v/>
      </c>
    </row>
    <row r="309" spans="22:22" x14ac:dyDescent="0.25">
      <c r="V309" s="138" t="str">
        <f>IF(ISBLANK(A309),"",VLOOKUP(G309,Coefficients!$B$4:$E$7,2)&amp;" "&amp;" "&amp;VLOOKUP(H309,Coefficients!$E$13:$H$17,2))</f>
        <v/>
      </c>
    </row>
    <row r="310" spans="22:22" x14ac:dyDescent="0.25">
      <c r="V310" s="138" t="str">
        <f>IF(ISBLANK(A310),"",VLOOKUP(G310,Coefficients!$B$4:$E$7,2)&amp;" "&amp;" "&amp;VLOOKUP(H310,Coefficients!$E$13:$H$17,2))</f>
        <v/>
      </c>
    </row>
    <row r="311" spans="22:22" x14ac:dyDescent="0.25">
      <c r="V311" s="138" t="str">
        <f>IF(ISBLANK(A311),"",VLOOKUP(G311,Coefficients!$B$4:$E$7,2)&amp;" "&amp;" "&amp;VLOOKUP(H311,Coefficients!$E$13:$H$17,2))</f>
        <v/>
      </c>
    </row>
    <row r="312" spans="22:22" x14ac:dyDescent="0.25">
      <c r="V312" s="138" t="str">
        <f>IF(ISBLANK(A312),"",VLOOKUP(G312,Coefficients!$B$4:$E$7,2)&amp;" "&amp;" "&amp;VLOOKUP(H312,Coefficients!$E$13:$H$17,2))</f>
        <v/>
      </c>
    </row>
    <row r="313" spans="22:22" x14ac:dyDescent="0.25">
      <c r="V313" s="138" t="str">
        <f>IF(ISBLANK(A313),"",VLOOKUP(G313,Coefficients!$B$4:$E$7,2)&amp;" "&amp;" "&amp;VLOOKUP(H313,Coefficients!$E$13:$H$17,2))</f>
        <v/>
      </c>
    </row>
    <row r="314" spans="22:22" x14ac:dyDescent="0.25">
      <c r="V314" s="138" t="str">
        <f>IF(ISBLANK(A314),"",VLOOKUP(G314,Coefficients!$B$4:$E$7,2)&amp;" "&amp;" "&amp;VLOOKUP(H314,Coefficients!$E$13:$H$17,2))</f>
        <v/>
      </c>
    </row>
    <row r="315" spans="22:22" x14ac:dyDescent="0.25">
      <c r="V315" s="138" t="str">
        <f>IF(ISBLANK(A315),"",VLOOKUP(G315,Coefficients!$B$4:$E$7,2)&amp;" "&amp;" "&amp;VLOOKUP(H315,Coefficients!$E$13:$H$17,2))</f>
        <v/>
      </c>
    </row>
    <row r="316" spans="22:22" x14ac:dyDescent="0.25">
      <c r="V316" s="138" t="str">
        <f>IF(ISBLANK(A316),"",VLOOKUP(G316,Coefficients!$B$4:$E$7,2)&amp;" "&amp;" "&amp;VLOOKUP(H316,Coefficients!$E$13:$H$17,2))</f>
        <v/>
      </c>
    </row>
    <row r="317" spans="22:22" x14ac:dyDescent="0.25">
      <c r="V317" s="138" t="str">
        <f>IF(ISBLANK(A317),"",VLOOKUP(G317,Coefficients!$B$4:$E$7,2)&amp;" "&amp;" "&amp;VLOOKUP(H317,Coefficients!$E$13:$H$17,2))</f>
        <v/>
      </c>
    </row>
    <row r="318" spans="22:22" x14ac:dyDescent="0.25">
      <c r="V318" s="138" t="str">
        <f>IF(ISBLANK(A318),"",VLOOKUP(G318,Coefficients!$B$4:$E$7,2)&amp;" "&amp;" "&amp;VLOOKUP(H318,Coefficients!$E$13:$H$17,2))</f>
        <v/>
      </c>
    </row>
    <row r="319" spans="22:22" x14ac:dyDescent="0.25">
      <c r="V319" s="138" t="str">
        <f>IF(ISBLANK(A319),"",VLOOKUP(G319,Coefficients!$B$4:$E$7,2)&amp;" "&amp;" "&amp;VLOOKUP(H319,Coefficients!$E$13:$H$17,2))</f>
        <v/>
      </c>
    </row>
    <row r="320" spans="22:22" x14ac:dyDescent="0.25">
      <c r="V320" s="138" t="str">
        <f>IF(ISBLANK(A320),"",VLOOKUP(G320,Coefficients!$B$4:$E$7,2)&amp;" "&amp;" "&amp;VLOOKUP(H320,Coefficients!$E$13:$H$17,2))</f>
        <v/>
      </c>
    </row>
    <row r="321" spans="22:22" x14ac:dyDescent="0.25">
      <c r="V321" s="138" t="str">
        <f>IF(ISBLANK(A321),"",VLOOKUP(G321,Coefficients!$B$4:$E$7,2)&amp;" "&amp;" "&amp;VLOOKUP(H321,Coefficients!$E$13:$H$17,2))</f>
        <v/>
      </c>
    </row>
    <row r="322" spans="22:22" x14ac:dyDescent="0.25">
      <c r="V322" s="138" t="str">
        <f>IF(ISBLANK(A322),"",VLOOKUP(G322,Coefficients!$B$4:$E$7,2)&amp;" "&amp;" "&amp;VLOOKUP(H322,Coefficients!$E$13:$H$17,2))</f>
        <v/>
      </c>
    </row>
    <row r="323" spans="22:22" x14ac:dyDescent="0.25">
      <c r="V323" s="138" t="str">
        <f>IF(ISBLANK(A323),"",VLOOKUP(G323,Coefficients!$B$4:$E$7,2)&amp;" "&amp;" "&amp;VLOOKUP(H323,Coefficients!$E$13:$H$17,2))</f>
        <v/>
      </c>
    </row>
    <row r="324" spans="22:22" x14ac:dyDescent="0.25">
      <c r="V324" s="138" t="str">
        <f>IF(ISBLANK(A324),"",VLOOKUP(G324,Coefficients!$B$4:$E$7,2)&amp;" "&amp;" "&amp;VLOOKUP(H324,Coefficients!$E$13:$H$17,2))</f>
        <v/>
      </c>
    </row>
    <row r="325" spans="22:22" x14ac:dyDescent="0.25">
      <c r="V325" s="138" t="str">
        <f>IF(ISBLANK(A325),"",VLOOKUP(G325,Coefficients!$B$4:$E$7,2)&amp;" "&amp;" "&amp;VLOOKUP(H325,Coefficients!$E$13:$H$17,2))</f>
        <v/>
      </c>
    </row>
    <row r="326" spans="22:22" x14ac:dyDescent="0.25">
      <c r="V326" s="138" t="str">
        <f>IF(ISBLANK(A326),"",VLOOKUP(G326,Coefficients!$B$4:$E$7,2)&amp;" "&amp;" "&amp;VLOOKUP(H326,Coefficients!$E$13:$H$17,2))</f>
        <v/>
      </c>
    </row>
    <row r="327" spans="22:22" x14ac:dyDescent="0.25">
      <c r="V327" s="138" t="str">
        <f>IF(ISBLANK(A327),"",VLOOKUP(G327,Coefficients!$B$4:$E$7,2)&amp;" "&amp;" "&amp;VLOOKUP(H327,Coefficients!$E$13:$H$17,2))</f>
        <v/>
      </c>
    </row>
    <row r="328" spans="22:22" x14ac:dyDescent="0.25">
      <c r="V328" s="138" t="str">
        <f>IF(ISBLANK(A328),"",VLOOKUP(G328,Coefficients!$B$4:$E$7,2)&amp;" "&amp;" "&amp;VLOOKUP(H328,Coefficients!$E$13:$H$17,2))</f>
        <v/>
      </c>
    </row>
    <row r="329" spans="22:22" x14ac:dyDescent="0.25">
      <c r="V329" s="138" t="str">
        <f>IF(ISBLANK(A329),"",VLOOKUP(G329,Coefficients!$B$4:$E$7,2)&amp;" "&amp;" "&amp;VLOOKUP(H329,Coefficients!$E$13:$H$17,2))</f>
        <v/>
      </c>
    </row>
    <row r="330" spans="22:22" x14ac:dyDescent="0.25">
      <c r="V330" s="138" t="str">
        <f>IF(ISBLANK(A330),"",VLOOKUP(G330,Coefficients!$B$4:$E$7,2)&amp;" "&amp;" "&amp;VLOOKUP(H330,Coefficients!$E$13:$H$17,2))</f>
        <v/>
      </c>
    </row>
    <row r="331" spans="22:22" x14ac:dyDescent="0.25">
      <c r="V331" s="138" t="str">
        <f>IF(ISBLANK(A331),"",VLOOKUP(G331,Coefficients!$B$4:$E$7,2)&amp;" "&amp;" "&amp;VLOOKUP(H331,Coefficients!$E$13:$H$17,2))</f>
        <v/>
      </c>
    </row>
    <row r="332" spans="22:22" x14ac:dyDescent="0.25">
      <c r="V332" s="138" t="str">
        <f>IF(ISBLANK(A332),"",VLOOKUP(G332,Coefficients!$B$4:$E$7,2)&amp;" "&amp;" "&amp;VLOOKUP(H332,Coefficients!$E$13:$H$17,2))</f>
        <v/>
      </c>
    </row>
    <row r="333" spans="22:22" x14ac:dyDescent="0.25">
      <c r="V333" s="138" t="str">
        <f>IF(ISBLANK(A333),"",VLOOKUP(G333,Coefficients!$B$4:$E$7,2)&amp;" "&amp;" "&amp;VLOOKUP(H333,Coefficients!$E$13:$H$17,2))</f>
        <v/>
      </c>
    </row>
    <row r="334" spans="22:22" x14ac:dyDescent="0.25">
      <c r="V334" s="138" t="str">
        <f>IF(ISBLANK(A334),"",VLOOKUP(G334,Coefficients!$B$4:$E$7,2)&amp;" "&amp;" "&amp;VLOOKUP(H334,Coefficients!$E$13:$H$17,2))</f>
        <v/>
      </c>
    </row>
    <row r="335" spans="22:22" x14ac:dyDescent="0.25">
      <c r="V335" s="138" t="str">
        <f>IF(ISBLANK(A335),"",VLOOKUP(G335,Coefficients!$B$4:$E$7,2)&amp;" "&amp;" "&amp;VLOOKUP(H335,Coefficients!$E$13:$H$17,2))</f>
        <v/>
      </c>
    </row>
    <row r="336" spans="22:22" x14ac:dyDescent="0.25">
      <c r="V336" s="138" t="str">
        <f>IF(ISBLANK(A336),"",VLOOKUP(G336,Coefficients!$B$4:$E$7,2)&amp;" "&amp;" "&amp;VLOOKUP(H336,Coefficients!$E$13:$H$17,2))</f>
        <v/>
      </c>
    </row>
    <row r="337" spans="22:22" x14ac:dyDescent="0.25">
      <c r="V337" s="138" t="str">
        <f>IF(ISBLANK(A337),"",VLOOKUP(G337,Coefficients!$B$4:$E$7,2)&amp;" "&amp;" "&amp;VLOOKUP(H337,Coefficients!$E$13:$H$17,2))</f>
        <v/>
      </c>
    </row>
    <row r="338" spans="22:22" x14ac:dyDescent="0.25">
      <c r="V338" s="138" t="str">
        <f>IF(ISBLANK(A338),"",VLOOKUP(G338,Coefficients!$B$4:$E$7,2)&amp;" "&amp;" "&amp;VLOOKUP(H338,Coefficients!$E$13:$H$17,2))</f>
        <v/>
      </c>
    </row>
    <row r="339" spans="22:22" x14ac:dyDescent="0.25">
      <c r="V339" s="138" t="str">
        <f>IF(ISBLANK(A339),"",VLOOKUP(G339,Coefficients!$B$4:$E$7,2)&amp;" "&amp;" "&amp;VLOOKUP(H339,Coefficients!$E$13:$H$17,2))</f>
        <v/>
      </c>
    </row>
    <row r="340" spans="22:22" x14ac:dyDescent="0.25">
      <c r="V340" s="138" t="str">
        <f>IF(ISBLANK(A340),"",VLOOKUP(G340,Coefficients!$B$4:$E$7,2)&amp;" "&amp;" "&amp;VLOOKUP(H340,Coefficients!$E$13:$H$17,2))</f>
        <v/>
      </c>
    </row>
    <row r="341" spans="22:22" x14ac:dyDescent="0.25">
      <c r="V341" s="138" t="str">
        <f>IF(ISBLANK(A341),"",VLOOKUP(G341,Coefficients!$B$4:$E$7,2)&amp;" "&amp;" "&amp;VLOOKUP(H341,Coefficients!$E$13:$H$17,2))</f>
        <v/>
      </c>
    </row>
    <row r="342" spans="22:22" x14ac:dyDescent="0.25">
      <c r="V342" s="138" t="str">
        <f>IF(ISBLANK(A342),"",VLOOKUP(G342,Coefficients!$B$4:$E$7,2)&amp;" "&amp;" "&amp;VLOOKUP(H342,Coefficients!$E$13:$H$17,2))</f>
        <v/>
      </c>
    </row>
    <row r="343" spans="22:22" x14ac:dyDescent="0.25">
      <c r="V343" s="138" t="str">
        <f>IF(ISBLANK(A343),"",VLOOKUP(G343,Coefficients!$B$4:$E$7,2)&amp;" "&amp;" "&amp;VLOOKUP(H343,Coefficients!$E$13:$H$17,2))</f>
        <v/>
      </c>
    </row>
    <row r="344" spans="22:22" x14ac:dyDescent="0.25">
      <c r="V344" s="138" t="str">
        <f>IF(ISBLANK(A344),"",VLOOKUP(G344,Coefficients!$B$4:$E$7,2)&amp;" "&amp;" "&amp;VLOOKUP(H344,Coefficients!$E$13:$H$17,2))</f>
        <v/>
      </c>
    </row>
    <row r="345" spans="22:22" x14ac:dyDescent="0.25">
      <c r="V345" s="138" t="str">
        <f>IF(ISBLANK(A345),"",VLOOKUP(G345,Coefficients!$B$4:$E$7,2)&amp;" "&amp;" "&amp;VLOOKUP(H345,Coefficients!$E$13:$H$17,2))</f>
        <v/>
      </c>
    </row>
    <row r="346" spans="22:22" x14ac:dyDescent="0.25">
      <c r="V346" s="138" t="str">
        <f>IF(ISBLANK(A346),"",VLOOKUP(G346,Coefficients!$B$4:$E$7,2)&amp;" "&amp;" "&amp;VLOOKUP(H346,Coefficients!$E$13:$H$17,2))</f>
        <v/>
      </c>
    </row>
    <row r="347" spans="22:22" x14ac:dyDescent="0.25">
      <c r="V347" s="138" t="str">
        <f>IF(ISBLANK(A347),"",VLOOKUP(G347,Coefficients!$B$4:$E$7,2)&amp;" "&amp;" "&amp;VLOOKUP(H347,Coefficients!$E$13:$H$17,2))</f>
        <v/>
      </c>
    </row>
    <row r="348" spans="22:22" x14ac:dyDescent="0.25">
      <c r="V348" s="138" t="str">
        <f>IF(ISBLANK(A348),"",VLOOKUP(G348,Coefficients!$B$4:$E$7,2)&amp;" "&amp;" "&amp;VLOOKUP(H348,Coefficients!$E$13:$H$17,2))</f>
        <v/>
      </c>
    </row>
    <row r="349" spans="22:22" x14ac:dyDescent="0.25">
      <c r="V349" s="138" t="str">
        <f>IF(ISBLANK(A349),"",VLOOKUP(G349,Coefficients!$B$4:$E$7,2)&amp;" "&amp;" "&amp;VLOOKUP(H349,Coefficients!$E$13:$H$17,2))</f>
        <v/>
      </c>
    </row>
    <row r="350" spans="22:22" x14ac:dyDescent="0.25">
      <c r="V350" s="138" t="str">
        <f>IF(ISBLANK(A350),"",VLOOKUP(G350,Coefficients!$B$4:$E$7,2)&amp;" "&amp;" "&amp;VLOOKUP(H350,Coefficients!$E$13:$H$17,2))</f>
        <v/>
      </c>
    </row>
    <row r="351" spans="22:22" x14ac:dyDescent="0.25">
      <c r="V351" s="138" t="str">
        <f>IF(ISBLANK(A351),"",VLOOKUP(G351,Coefficients!$B$4:$E$7,2)&amp;" "&amp;" "&amp;VLOOKUP(H351,Coefficients!$E$13:$H$17,2))</f>
        <v/>
      </c>
    </row>
    <row r="352" spans="22:22" x14ac:dyDescent="0.25">
      <c r="V352" s="138" t="str">
        <f>IF(ISBLANK(A352),"",VLOOKUP(G352,Coefficients!$B$4:$E$7,2)&amp;" "&amp;" "&amp;VLOOKUP(H352,Coefficients!$E$13:$H$17,2))</f>
        <v/>
      </c>
    </row>
    <row r="353" spans="22:22" x14ac:dyDescent="0.25">
      <c r="V353" s="138" t="str">
        <f>IF(ISBLANK(A353),"",VLOOKUP(G353,Coefficients!$B$4:$E$7,2)&amp;" "&amp;" "&amp;VLOOKUP(H353,Coefficients!$E$13:$H$17,2))</f>
        <v/>
      </c>
    </row>
    <row r="354" spans="22:22" x14ac:dyDescent="0.25">
      <c r="V354" s="138" t="str">
        <f>IF(ISBLANK(A354),"",VLOOKUP(G354,Coefficients!$B$4:$E$7,2)&amp;" "&amp;" "&amp;VLOOKUP(H354,Coefficients!$E$13:$H$17,2))</f>
        <v/>
      </c>
    </row>
    <row r="355" spans="22:22" x14ac:dyDescent="0.25">
      <c r="V355" s="138" t="str">
        <f>IF(ISBLANK(A355),"",VLOOKUP(G355,Coefficients!$B$4:$E$7,2)&amp;" "&amp;" "&amp;VLOOKUP(H355,Coefficients!$E$13:$H$17,2))</f>
        <v/>
      </c>
    </row>
    <row r="356" spans="22:22" x14ac:dyDescent="0.25">
      <c r="V356" s="138" t="str">
        <f>IF(ISBLANK(A356),"",VLOOKUP(G356,Coefficients!$B$4:$E$7,2)&amp;" "&amp;" "&amp;VLOOKUP(H356,Coefficients!$E$13:$H$17,2))</f>
        <v/>
      </c>
    </row>
    <row r="357" spans="22:22" x14ac:dyDescent="0.25">
      <c r="V357" s="138" t="str">
        <f>IF(ISBLANK(A357),"",VLOOKUP(G357,Coefficients!$B$4:$E$7,2)&amp;" "&amp;" "&amp;VLOOKUP(H357,Coefficients!$E$13:$H$17,2))</f>
        <v/>
      </c>
    </row>
    <row r="358" spans="22:22" x14ac:dyDescent="0.25">
      <c r="V358" s="138" t="str">
        <f>IF(ISBLANK(A358),"",VLOOKUP(G358,Coefficients!$B$4:$E$7,2)&amp;" "&amp;" "&amp;VLOOKUP(H358,Coefficients!$E$13:$H$17,2))</f>
        <v/>
      </c>
    </row>
    <row r="359" spans="22:22" x14ac:dyDescent="0.25">
      <c r="V359" s="138" t="str">
        <f>IF(ISBLANK(A359),"",VLOOKUP(G359,Coefficients!$B$4:$E$7,2)&amp;" "&amp;" "&amp;VLOOKUP(H359,Coefficients!$E$13:$H$17,2))</f>
        <v/>
      </c>
    </row>
    <row r="360" spans="22:22" x14ac:dyDescent="0.25">
      <c r="V360" s="138" t="str">
        <f>IF(ISBLANK(A360),"",VLOOKUP(G360,Coefficients!$B$4:$E$7,2)&amp;" "&amp;" "&amp;VLOOKUP(H360,Coefficients!$E$13:$H$17,2))</f>
        <v/>
      </c>
    </row>
    <row r="361" spans="22:22" x14ac:dyDescent="0.25">
      <c r="V361" s="138" t="str">
        <f>IF(ISBLANK(A361),"",VLOOKUP(G361,Coefficients!$B$4:$E$7,2)&amp;" "&amp;" "&amp;VLOOKUP(H361,Coefficients!$E$13:$H$17,2))</f>
        <v/>
      </c>
    </row>
    <row r="362" spans="22:22" x14ac:dyDescent="0.25">
      <c r="V362" s="138" t="str">
        <f>IF(ISBLANK(A362),"",VLOOKUP(G362,Coefficients!$B$4:$E$7,2)&amp;" "&amp;" "&amp;VLOOKUP(H362,Coefficients!$E$13:$H$17,2))</f>
        <v/>
      </c>
    </row>
    <row r="363" spans="22:22" x14ac:dyDescent="0.25">
      <c r="V363" s="138" t="str">
        <f>IF(ISBLANK(A363),"",VLOOKUP(G363,Coefficients!$B$4:$E$7,2)&amp;" "&amp;" "&amp;VLOOKUP(H363,Coefficients!$E$13:$H$17,2))</f>
        <v/>
      </c>
    </row>
    <row r="364" spans="22:22" x14ac:dyDescent="0.25">
      <c r="V364" s="138" t="str">
        <f>IF(ISBLANK(A364),"",VLOOKUP(G364,Coefficients!$B$4:$E$7,2)&amp;" "&amp;" "&amp;VLOOKUP(H364,Coefficients!$E$13:$H$17,2))</f>
        <v/>
      </c>
    </row>
    <row r="365" spans="22:22" x14ac:dyDescent="0.25">
      <c r="V365" s="138" t="str">
        <f>IF(ISBLANK(A365),"",VLOOKUP(G365,Coefficients!$B$4:$E$7,2)&amp;" "&amp;" "&amp;VLOOKUP(H365,Coefficients!$E$13:$H$17,2))</f>
        <v/>
      </c>
    </row>
    <row r="366" spans="22:22" x14ac:dyDescent="0.25">
      <c r="V366" s="138" t="str">
        <f>IF(ISBLANK(A366),"",VLOOKUP(G366,Coefficients!$B$4:$E$7,2)&amp;" "&amp;" "&amp;VLOOKUP(H366,Coefficients!$E$13:$H$17,2))</f>
        <v/>
      </c>
    </row>
    <row r="367" spans="22:22" x14ac:dyDescent="0.25">
      <c r="V367" s="138" t="str">
        <f>IF(ISBLANK(A367),"",VLOOKUP(G367,Coefficients!$B$4:$E$7,2)&amp;" "&amp;" "&amp;VLOOKUP(H367,Coefficients!$E$13:$H$17,2))</f>
        <v/>
      </c>
    </row>
    <row r="368" spans="22:22" x14ac:dyDescent="0.25">
      <c r="V368" s="138" t="str">
        <f>IF(ISBLANK(A368),"",VLOOKUP(G368,Coefficients!$B$4:$E$7,2)&amp;" "&amp;" "&amp;VLOOKUP(H368,Coefficients!$E$13:$H$17,2))</f>
        <v/>
      </c>
    </row>
    <row r="369" spans="22:22" x14ac:dyDescent="0.25">
      <c r="V369" s="138" t="str">
        <f>IF(ISBLANK(A369),"",VLOOKUP(G369,Coefficients!$B$4:$E$7,2)&amp;" "&amp;" "&amp;VLOOKUP(H369,Coefficients!$E$13:$H$17,2))</f>
        <v/>
      </c>
    </row>
    <row r="370" spans="22:22" x14ac:dyDescent="0.25">
      <c r="V370" s="138" t="str">
        <f>IF(ISBLANK(A370),"",VLOOKUP(G370,Coefficients!$B$4:$E$7,2)&amp;" "&amp;" "&amp;VLOOKUP(H370,Coefficients!$E$13:$H$17,2))</f>
        <v/>
      </c>
    </row>
    <row r="371" spans="22:22" x14ac:dyDescent="0.25">
      <c r="V371" s="138" t="str">
        <f>IF(ISBLANK(A371),"",VLOOKUP(G371,Coefficients!$B$4:$E$7,2)&amp;" "&amp;" "&amp;VLOOKUP(H371,Coefficients!$E$13:$H$17,2))</f>
        <v/>
      </c>
    </row>
    <row r="372" spans="22:22" x14ac:dyDescent="0.25">
      <c r="V372" s="138" t="str">
        <f>IF(ISBLANK(A372),"",VLOOKUP(G372,Coefficients!$B$4:$E$7,2)&amp;" "&amp;" "&amp;VLOOKUP(H372,Coefficients!$E$13:$H$17,2))</f>
        <v/>
      </c>
    </row>
    <row r="373" spans="22:22" x14ac:dyDescent="0.25">
      <c r="V373" s="138" t="str">
        <f>IF(ISBLANK(A373),"",VLOOKUP(G373,Coefficients!$B$4:$E$7,2)&amp;" "&amp;" "&amp;VLOOKUP(H373,Coefficients!$E$13:$H$17,2))</f>
        <v/>
      </c>
    </row>
    <row r="374" spans="22:22" x14ac:dyDescent="0.25">
      <c r="V374" s="138" t="str">
        <f>IF(ISBLANK(A374),"",VLOOKUP(G374,Coefficients!$B$4:$E$7,2)&amp;" "&amp;" "&amp;VLOOKUP(H374,Coefficients!$E$13:$H$17,2))</f>
        <v/>
      </c>
    </row>
    <row r="375" spans="22:22" x14ac:dyDescent="0.25">
      <c r="V375" s="138" t="str">
        <f>IF(ISBLANK(A375),"",VLOOKUP(G375,Coefficients!$B$4:$E$7,2)&amp;" "&amp;" "&amp;VLOOKUP(H375,Coefficients!$E$13:$H$17,2))</f>
        <v/>
      </c>
    </row>
    <row r="376" spans="22:22" x14ac:dyDescent="0.25">
      <c r="V376" s="138" t="str">
        <f>IF(ISBLANK(A376),"",VLOOKUP(G376,Coefficients!$B$4:$E$7,2)&amp;" "&amp;" "&amp;VLOOKUP(H376,Coefficients!$E$13:$H$17,2))</f>
        <v/>
      </c>
    </row>
    <row r="377" spans="22:22" x14ac:dyDescent="0.25">
      <c r="V377" s="138" t="str">
        <f>IF(ISBLANK(A377),"",VLOOKUP(G377,Coefficients!$B$4:$E$7,2)&amp;" "&amp;" "&amp;VLOOKUP(H377,Coefficients!$E$13:$H$17,2))</f>
        <v/>
      </c>
    </row>
    <row r="378" spans="22:22" x14ac:dyDescent="0.25">
      <c r="V378" s="138" t="str">
        <f>IF(ISBLANK(A378),"",VLOOKUP(G378,Coefficients!$B$4:$E$7,2)&amp;" "&amp;" "&amp;VLOOKUP(H378,Coefficients!$E$13:$H$17,2))</f>
        <v/>
      </c>
    </row>
    <row r="379" spans="22:22" x14ac:dyDescent="0.25">
      <c r="V379" s="138" t="str">
        <f>IF(ISBLANK(A379),"",VLOOKUP(G379,Coefficients!$B$4:$E$7,2)&amp;" "&amp;" "&amp;VLOOKUP(H379,Coefficients!$E$13:$H$17,2))</f>
        <v/>
      </c>
    </row>
    <row r="380" spans="22:22" x14ac:dyDescent="0.25">
      <c r="V380" s="138" t="str">
        <f>IF(ISBLANK(A380),"",VLOOKUP(G380,Coefficients!$B$4:$E$7,2)&amp;" "&amp;" "&amp;VLOOKUP(H380,Coefficients!$E$13:$H$17,2))</f>
        <v/>
      </c>
    </row>
    <row r="381" spans="22:22" x14ac:dyDescent="0.25">
      <c r="V381" s="138" t="str">
        <f>IF(ISBLANK(A381),"",VLOOKUP(G381,Coefficients!$B$4:$E$7,2)&amp;" "&amp;" "&amp;VLOOKUP(H381,Coefficients!$E$13:$H$17,2))</f>
        <v/>
      </c>
    </row>
    <row r="382" spans="22:22" x14ac:dyDescent="0.25">
      <c r="V382" s="138" t="str">
        <f>IF(ISBLANK(A382),"",VLOOKUP(G382,Coefficients!$B$4:$E$7,2)&amp;" "&amp;" "&amp;VLOOKUP(H382,Coefficients!$E$13:$H$17,2))</f>
        <v/>
      </c>
    </row>
    <row r="383" spans="22:22" x14ac:dyDescent="0.25">
      <c r="V383" s="138" t="str">
        <f>IF(ISBLANK(A383),"",VLOOKUP(G383,Coefficients!$B$4:$E$7,2)&amp;" "&amp;" "&amp;VLOOKUP(H383,Coefficients!$E$13:$H$17,2))</f>
        <v/>
      </c>
    </row>
    <row r="384" spans="22:22" x14ac:dyDescent="0.25">
      <c r="V384" s="138" t="str">
        <f>IF(ISBLANK(A384),"",VLOOKUP(G384,Coefficients!$B$4:$E$7,2)&amp;" "&amp;" "&amp;VLOOKUP(H384,Coefficients!$E$13:$H$17,2))</f>
        <v/>
      </c>
    </row>
    <row r="385" spans="22:22" x14ac:dyDescent="0.25">
      <c r="V385" s="138" t="str">
        <f>IF(ISBLANK(A385),"",VLOOKUP(G385,Coefficients!$B$4:$E$7,2)&amp;" "&amp;" "&amp;VLOOKUP(H385,Coefficients!$E$13:$H$17,2))</f>
        <v/>
      </c>
    </row>
    <row r="386" spans="22:22" x14ac:dyDescent="0.25">
      <c r="V386" s="138" t="str">
        <f>IF(ISBLANK(A386),"",VLOOKUP(G386,Coefficients!$B$4:$E$7,2)&amp;" "&amp;" "&amp;VLOOKUP(H386,Coefficients!$E$13:$H$17,2))</f>
        <v/>
      </c>
    </row>
    <row r="387" spans="22:22" x14ac:dyDescent="0.25">
      <c r="V387" s="138" t="str">
        <f>IF(ISBLANK(A387),"",VLOOKUP(G387,Coefficients!$B$4:$E$7,2)&amp;" "&amp;" "&amp;VLOOKUP(H387,Coefficients!$E$13:$H$17,2))</f>
        <v/>
      </c>
    </row>
    <row r="388" spans="22:22" x14ac:dyDescent="0.25">
      <c r="V388" s="138" t="str">
        <f>IF(ISBLANK(A388),"",VLOOKUP(G388,Coefficients!$B$4:$E$7,2)&amp;" "&amp;" "&amp;VLOOKUP(H388,Coefficients!$E$13:$H$17,2))</f>
        <v/>
      </c>
    </row>
    <row r="389" spans="22:22" x14ac:dyDescent="0.25">
      <c r="V389" s="138" t="str">
        <f>IF(ISBLANK(A389),"",VLOOKUP(G389,Coefficients!$B$4:$E$7,2)&amp;" "&amp;" "&amp;VLOOKUP(H389,Coefficients!$E$13:$H$17,2))</f>
        <v/>
      </c>
    </row>
    <row r="390" spans="22:22" x14ac:dyDescent="0.25">
      <c r="V390" s="138" t="str">
        <f>IF(ISBLANK(A390),"",VLOOKUP(G390,Coefficients!$B$4:$E$7,2)&amp;" "&amp;" "&amp;VLOOKUP(H390,Coefficients!$E$13:$H$17,2))</f>
        <v/>
      </c>
    </row>
    <row r="391" spans="22:22" x14ac:dyDescent="0.25">
      <c r="V391" s="138" t="str">
        <f>IF(ISBLANK(A391),"",VLOOKUP(G391,Coefficients!$B$4:$E$7,2)&amp;" "&amp;" "&amp;VLOOKUP(H391,Coefficients!$E$13:$H$17,2))</f>
        <v/>
      </c>
    </row>
    <row r="392" spans="22:22" x14ac:dyDescent="0.25">
      <c r="V392" s="138" t="str">
        <f>IF(ISBLANK(A392),"",VLOOKUP(G392,Coefficients!$B$4:$E$7,2)&amp;" "&amp;" "&amp;VLOOKUP(H392,Coefficients!$E$13:$H$17,2))</f>
        <v/>
      </c>
    </row>
    <row r="393" spans="22:22" x14ac:dyDescent="0.25">
      <c r="V393" s="138" t="str">
        <f>IF(ISBLANK(A393),"",VLOOKUP(G393,Coefficients!$B$4:$E$7,2)&amp;" "&amp;" "&amp;VLOOKUP(H393,Coefficients!$E$13:$H$17,2))</f>
        <v/>
      </c>
    </row>
    <row r="394" spans="22:22" x14ac:dyDescent="0.25">
      <c r="V394" s="138" t="str">
        <f>IF(ISBLANK(A394),"",VLOOKUP(G394,Coefficients!$B$4:$E$7,2)&amp;" "&amp;" "&amp;VLOOKUP(H394,Coefficients!$E$13:$H$17,2))</f>
        <v/>
      </c>
    </row>
    <row r="395" spans="22:22" x14ac:dyDescent="0.25">
      <c r="V395" s="138" t="str">
        <f>IF(ISBLANK(A395),"",VLOOKUP(G395,Coefficients!$B$4:$E$7,2)&amp;" "&amp;" "&amp;VLOOKUP(H395,Coefficients!$E$13:$H$17,2))</f>
        <v/>
      </c>
    </row>
    <row r="396" spans="22:22" x14ac:dyDescent="0.25">
      <c r="V396" s="138" t="str">
        <f>IF(ISBLANK(A396),"",VLOOKUP(G396,Coefficients!$B$4:$E$7,2)&amp;" "&amp;" "&amp;VLOOKUP(H396,Coefficients!$E$13:$H$17,2))</f>
        <v/>
      </c>
    </row>
    <row r="397" spans="22:22" x14ac:dyDescent="0.25">
      <c r="V397" s="138" t="str">
        <f>IF(ISBLANK(A397),"",VLOOKUP(G397,Coefficients!$B$4:$E$7,2)&amp;" "&amp;" "&amp;VLOOKUP(H397,Coefficients!$E$13:$H$17,2))</f>
        <v/>
      </c>
    </row>
    <row r="398" spans="22:22" x14ac:dyDescent="0.25">
      <c r="V398" s="138" t="str">
        <f>IF(ISBLANK(A398),"",VLOOKUP(G398,Coefficients!$B$4:$E$7,2)&amp;" "&amp;" "&amp;VLOOKUP(H398,Coefficients!$E$13:$H$17,2))</f>
        <v/>
      </c>
    </row>
    <row r="399" spans="22:22" x14ac:dyDescent="0.25">
      <c r="V399" s="138" t="str">
        <f>IF(ISBLANK(A399),"",VLOOKUP(G399,Coefficients!$B$4:$E$7,2)&amp;" "&amp;" "&amp;VLOOKUP(H399,Coefficients!$E$13:$H$17,2))</f>
        <v/>
      </c>
    </row>
    <row r="400" spans="22:22" x14ac:dyDescent="0.25">
      <c r="V400" s="138" t="str">
        <f>IF(ISBLANK(A400),"",VLOOKUP(G400,Coefficients!$B$4:$E$7,2)&amp;" "&amp;" "&amp;VLOOKUP(H400,Coefficients!$E$13:$H$17,2))</f>
        <v/>
      </c>
    </row>
    <row r="401" spans="22:22" x14ac:dyDescent="0.25">
      <c r="V401" s="138" t="str">
        <f>IF(ISBLANK(A401),"",VLOOKUP(G401,Coefficients!$B$4:$E$7,2)&amp;" "&amp;" "&amp;VLOOKUP(H401,Coefficients!$E$13:$H$17,2))</f>
        <v/>
      </c>
    </row>
    <row r="402" spans="22:22" x14ac:dyDescent="0.25">
      <c r="V402" s="138" t="str">
        <f>IF(ISBLANK(A402),"",VLOOKUP(G402,Coefficients!$B$4:$E$7,2)&amp;" "&amp;" "&amp;VLOOKUP(H402,Coefficients!$E$13:$H$17,2))</f>
        <v/>
      </c>
    </row>
    <row r="403" spans="22:22" x14ac:dyDescent="0.25">
      <c r="V403" s="138" t="str">
        <f>IF(ISBLANK(A403),"",VLOOKUP(G403,Coefficients!$B$4:$E$7,2)&amp;" "&amp;" "&amp;VLOOKUP(H403,Coefficients!$E$13:$H$17,2))</f>
        <v/>
      </c>
    </row>
    <row r="404" spans="22:22" x14ac:dyDescent="0.25">
      <c r="V404" s="138" t="str">
        <f>IF(ISBLANK(A404),"",VLOOKUP(G404,Coefficients!$B$4:$E$7,2)&amp;" "&amp;" "&amp;VLOOKUP(H404,Coefficients!$E$13:$H$17,2))</f>
        <v/>
      </c>
    </row>
    <row r="405" spans="22:22" x14ac:dyDescent="0.25">
      <c r="V405" s="138" t="str">
        <f>IF(ISBLANK(A405),"",VLOOKUP(G405,Coefficients!$B$4:$E$7,2)&amp;" "&amp;" "&amp;VLOOKUP(H405,Coefficients!$E$13:$H$17,2))</f>
        <v/>
      </c>
    </row>
    <row r="406" spans="22:22" x14ac:dyDescent="0.25">
      <c r="V406" s="138" t="str">
        <f>IF(ISBLANK(A406),"",VLOOKUP(G406,Coefficients!$B$4:$E$7,2)&amp;" "&amp;" "&amp;VLOOKUP(H406,Coefficients!$E$13:$H$17,2))</f>
        <v/>
      </c>
    </row>
    <row r="407" spans="22:22" x14ac:dyDescent="0.25">
      <c r="V407" s="138" t="str">
        <f>IF(ISBLANK(A407),"",VLOOKUP(G407,Coefficients!$B$4:$E$7,2)&amp;" "&amp;" "&amp;VLOOKUP(H407,Coefficients!$E$13:$H$17,2))</f>
        <v/>
      </c>
    </row>
    <row r="408" spans="22:22" x14ac:dyDescent="0.25">
      <c r="V408" s="138" t="str">
        <f>IF(ISBLANK(A408),"",VLOOKUP(G408,Coefficients!$B$4:$E$7,2)&amp;" "&amp;" "&amp;VLOOKUP(H408,Coefficients!$E$13:$H$17,2))</f>
        <v/>
      </c>
    </row>
    <row r="409" spans="22:22" x14ac:dyDescent="0.25">
      <c r="V409" s="138" t="str">
        <f>IF(ISBLANK(A409),"",VLOOKUP(G409,Coefficients!$B$4:$E$7,2)&amp;" "&amp;" "&amp;VLOOKUP(H409,Coefficients!$E$13:$H$17,2))</f>
        <v/>
      </c>
    </row>
    <row r="410" spans="22:22" x14ac:dyDescent="0.25">
      <c r="V410" s="138" t="str">
        <f>IF(ISBLANK(A410),"",VLOOKUP(G410,Coefficients!$B$4:$E$7,2)&amp;" "&amp;" "&amp;VLOOKUP(H410,Coefficients!$E$13:$H$17,2))</f>
        <v/>
      </c>
    </row>
    <row r="411" spans="22:22" x14ac:dyDescent="0.25">
      <c r="V411" s="138" t="str">
        <f>IF(ISBLANK(A411),"",VLOOKUP(G411,Coefficients!$B$4:$E$7,2)&amp;" "&amp;" "&amp;VLOOKUP(H411,Coefficients!$E$13:$H$17,2))</f>
        <v/>
      </c>
    </row>
    <row r="412" spans="22:22" x14ac:dyDescent="0.25">
      <c r="V412" s="138" t="str">
        <f>IF(ISBLANK(A412),"",VLOOKUP(G412,Coefficients!$B$4:$E$7,2)&amp;" "&amp;" "&amp;VLOOKUP(H412,Coefficients!$E$13:$H$17,2))</f>
        <v/>
      </c>
    </row>
    <row r="413" spans="22:22" x14ac:dyDescent="0.25">
      <c r="V413" s="138" t="str">
        <f>IF(ISBLANK(A413),"",VLOOKUP(G413,Coefficients!$B$4:$E$7,2)&amp;" "&amp;" "&amp;VLOOKUP(H413,Coefficients!$E$13:$H$17,2))</f>
        <v/>
      </c>
    </row>
    <row r="414" spans="22:22" x14ac:dyDescent="0.25">
      <c r="V414" s="138" t="str">
        <f>IF(ISBLANK(A414),"",VLOOKUP(G414,Coefficients!$B$4:$E$7,2)&amp;" "&amp;" "&amp;VLOOKUP(H414,Coefficients!$E$13:$H$17,2))</f>
        <v/>
      </c>
    </row>
    <row r="415" spans="22:22" x14ac:dyDescent="0.25">
      <c r="V415" s="138" t="str">
        <f>IF(ISBLANK(A415),"",VLOOKUP(G415,Coefficients!$B$4:$E$7,2)&amp;" "&amp;" "&amp;VLOOKUP(H415,Coefficients!$E$13:$H$17,2))</f>
        <v/>
      </c>
    </row>
    <row r="416" spans="22:22" x14ac:dyDescent="0.25">
      <c r="V416" s="138" t="str">
        <f>IF(ISBLANK(A416),"",VLOOKUP(G416,Coefficients!$B$4:$E$7,2)&amp;" "&amp;" "&amp;VLOOKUP(H416,Coefficients!$E$13:$H$17,2))</f>
        <v/>
      </c>
    </row>
    <row r="417" spans="22:22" x14ac:dyDescent="0.25">
      <c r="V417" s="138" t="str">
        <f>IF(ISBLANK(A417),"",VLOOKUP(G417,Coefficients!$B$4:$E$7,2)&amp;" "&amp;" "&amp;VLOOKUP(H417,Coefficients!$E$13:$H$17,2))</f>
        <v/>
      </c>
    </row>
    <row r="418" spans="22:22" x14ac:dyDescent="0.25">
      <c r="V418" s="138" t="str">
        <f>IF(ISBLANK(A418),"",VLOOKUP(G418,Coefficients!$B$4:$E$7,2)&amp;" "&amp;" "&amp;VLOOKUP(H418,Coefficients!$E$13:$H$17,2))</f>
        <v/>
      </c>
    </row>
    <row r="419" spans="22:22" x14ac:dyDescent="0.25">
      <c r="V419" s="138" t="str">
        <f>IF(ISBLANK(A419),"",VLOOKUP(G419,Coefficients!$B$4:$E$7,2)&amp;" "&amp;" "&amp;VLOOKUP(H419,Coefficients!$E$13:$H$17,2))</f>
        <v/>
      </c>
    </row>
    <row r="420" spans="22:22" x14ac:dyDescent="0.25">
      <c r="V420" s="138" t="str">
        <f>IF(ISBLANK(A420),"",VLOOKUP(G420,Coefficients!$B$4:$E$7,2)&amp;" "&amp;" "&amp;VLOOKUP(H420,Coefficients!$E$13:$H$17,2))</f>
        <v/>
      </c>
    </row>
    <row r="421" spans="22:22" x14ac:dyDescent="0.25">
      <c r="V421" s="138" t="str">
        <f>IF(ISBLANK(A421),"",VLOOKUP(G421,Coefficients!$B$4:$E$7,2)&amp;" "&amp;" "&amp;VLOOKUP(H421,Coefficients!$E$13:$H$17,2))</f>
        <v/>
      </c>
    </row>
    <row r="422" spans="22:22" x14ac:dyDescent="0.25">
      <c r="V422" s="138" t="str">
        <f>IF(ISBLANK(A422),"",VLOOKUP(G422,Coefficients!$B$4:$E$7,2)&amp;" "&amp;" "&amp;VLOOKUP(H422,Coefficients!$E$13:$H$17,2))</f>
        <v/>
      </c>
    </row>
    <row r="423" spans="22:22" x14ac:dyDescent="0.25">
      <c r="V423" s="138" t="str">
        <f>IF(ISBLANK(A423),"",VLOOKUP(G423,Coefficients!$B$4:$E$7,2)&amp;" "&amp;" "&amp;VLOOKUP(H423,Coefficients!$E$13:$H$17,2))</f>
        <v/>
      </c>
    </row>
    <row r="424" spans="22:22" x14ac:dyDescent="0.25">
      <c r="V424" s="138" t="str">
        <f>IF(ISBLANK(A424),"",VLOOKUP(G424,Coefficients!$B$4:$E$7,2)&amp;" "&amp;" "&amp;VLOOKUP(H424,Coefficients!$E$13:$H$17,2))</f>
        <v/>
      </c>
    </row>
    <row r="425" spans="22:22" x14ac:dyDescent="0.25">
      <c r="V425" s="138" t="str">
        <f>IF(ISBLANK(A425),"",VLOOKUP(G425,Coefficients!$B$4:$E$7,2)&amp;" "&amp;" "&amp;VLOOKUP(H425,Coefficients!$E$13:$H$17,2))</f>
        <v/>
      </c>
    </row>
    <row r="426" spans="22:22" x14ac:dyDescent="0.25">
      <c r="V426" s="138" t="str">
        <f>IF(ISBLANK(A426),"",VLOOKUP(G426,Coefficients!$B$4:$E$7,2)&amp;" "&amp;" "&amp;VLOOKUP(H426,Coefficients!$E$13:$H$17,2))</f>
        <v/>
      </c>
    </row>
    <row r="427" spans="22:22" x14ac:dyDescent="0.25">
      <c r="V427" s="138" t="str">
        <f>IF(ISBLANK(A427),"",VLOOKUP(G427,Coefficients!$B$4:$E$7,2)&amp;" "&amp;" "&amp;VLOOKUP(H427,Coefficients!$E$13:$H$17,2))</f>
        <v/>
      </c>
    </row>
    <row r="428" spans="22:22" x14ac:dyDescent="0.25">
      <c r="V428" s="138" t="str">
        <f>IF(ISBLANK(A428),"",VLOOKUP(G428,Coefficients!$B$4:$E$7,2)&amp;" "&amp;" "&amp;VLOOKUP(H428,Coefficients!$E$13:$H$17,2))</f>
        <v/>
      </c>
    </row>
    <row r="429" spans="22:22" x14ac:dyDescent="0.25">
      <c r="V429" s="138" t="str">
        <f>IF(ISBLANK(A429),"",VLOOKUP(G429,Coefficients!$B$4:$E$7,2)&amp;" "&amp;" "&amp;VLOOKUP(H429,Coefficients!$E$13:$H$17,2))</f>
        <v/>
      </c>
    </row>
    <row r="430" spans="22:22" x14ac:dyDescent="0.25">
      <c r="V430" s="138" t="str">
        <f>IF(ISBLANK(A430),"",VLOOKUP(G430,Coefficients!$B$4:$E$7,2)&amp;" "&amp;" "&amp;VLOOKUP(H430,Coefficients!$E$13:$H$17,2))</f>
        <v/>
      </c>
    </row>
    <row r="431" spans="22:22" x14ac:dyDescent="0.25">
      <c r="V431" s="138" t="str">
        <f>IF(ISBLANK(A431),"",VLOOKUP(G431,Coefficients!$B$4:$E$7,2)&amp;" "&amp;" "&amp;VLOOKUP(H431,Coefficients!$E$13:$H$17,2))</f>
        <v/>
      </c>
    </row>
    <row r="432" spans="22:22" x14ac:dyDescent="0.25">
      <c r="V432" s="138" t="str">
        <f>IF(ISBLANK(A432),"",VLOOKUP(G432,Coefficients!$B$4:$E$7,2)&amp;" "&amp;" "&amp;VLOOKUP(H432,Coefficients!$E$13:$H$17,2))</f>
        <v/>
      </c>
    </row>
    <row r="433" spans="22:22" x14ac:dyDescent="0.25">
      <c r="V433" s="138" t="str">
        <f>IF(ISBLANK(A433),"",VLOOKUP(G433,Coefficients!$B$4:$E$7,2)&amp;" "&amp;" "&amp;VLOOKUP(H433,Coefficients!$E$13:$H$17,2))</f>
        <v/>
      </c>
    </row>
    <row r="434" spans="22:22" x14ac:dyDescent="0.25">
      <c r="V434" s="138" t="str">
        <f>IF(ISBLANK(A434),"",VLOOKUP(G434,Coefficients!$B$4:$E$7,2)&amp;" "&amp;" "&amp;VLOOKUP(H434,Coefficients!$E$13:$H$17,2))</f>
        <v/>
      </c>
    </row>
    <row r="435" spans="22:22" x14ac:dyDescent="0.25">
      <c r="V435" s="138" t="str">
        <f>IF(ISBLANK(A435),"",VLOOKUP(G435,Coefficients!$B$4:$E$7,2)&amp;" "&amp;" "&amp;VLOOKUP(H435,Coefficients!$E$13:$H$17,2))</f>
        <v/>
      </c>
    </row>
    <row r="436" spans="22:22" x14ac:dyDescent="0.25">
      <c r="V436" s="138" t="str">
        <f>IF(ISBLANK(A436),"",VLOOKUP(G436,Coefficients!$B$4:$E$7,2)&amp;" "&amp;" "&amp;VLOOKUP(H436,Coefficients!$E$13:$H$17,2))</f>
        <v/>
      </c>
    </row>
    <row r="437" spans="22:22" x14ac:dyDescent="0.25">
      <c r="V437" s="138" t="str">
        <f>IF(ISBLANK(A437),"",VLOOKUP(G437,Coefficients!$B$4:$E$7,2)&amp;" "&amp;" "&amp;VLOOKUP(H437,Coefficients!$E$13:$H$17,2))</f>
        <v/>
      </c>
    </row>
    <row r="438" spans="22:22" x14ac:dyDescent="0.25">
      <c r="V438" s="138" t="str">
        <f>IF(ISBLANK(A438),"",VLOOKUP(G438,Coefficients!$B$4:$E$7,2)&amp;" "&amp;" "&amp;VLOOKUP(H438,Coefficients!$E$13:$H$17,2))</f>
        <v/>
      </c>
    </row>
    <row r="439" spans="22:22" x14ac:dyDescent="0.25">
      <c r="V439" s="138" t="str">
        <f>IF(ISBLANK(A439),"",VLOOKUP(G439,Coefficients!$B$4:$E$7,2)&amp;" "&amp;" "&amp;VLOOKUP(H439,Coefficients!$E$13:$H$17,2))</f>
        <v/>
      </c>
    </row>
    <row r="440" spans="22:22" x14ac:dyDescent="0.25">
      <c r="V440" s="138" t="str">
        <f>IF(ISBLANK(A440),"",VLOOKUP(G440,Coefficients!$B$4:$E$7,2)&amp;" "&amp;" "&amp;VLOOKUP(H440,Coefficients!$E$13:$H$17,2))</f>
        <v/>
      </c>
    </row>
    <row r="441" spans="22:22" x14ac:dyDescent="0.25">
      <c r="V441" s="138" t="str">
        <f>IF(ISBLANK(A441),"",VLOOKUP(G441,Coefficients!$B$4:$E$7,2)&amp;" "&amp;" "&amp;VLOOKUP(H441,Coefficients!$E$13:$H$17,2))</f>
        <v/>
      </c>
    </row>
    <row r="442" spans="22:22" x14ac:dyDescent="0.25">
      <c r="V442" s="138" t="str">
        <f>IF(ISBLANK(A442),"",VLOOKUP(G442,Coefficients!$B$4:$E$7,2)&amp;" "&amp;" "&amp;VLOOKUP(H442,Coefficients!$E$13:$H$17,2))</f>
        <v/>
      </c>
    </row>
    <row r="443" spans="22:22" x14ac:dyDescent="0.25">
      <c r="V443" s="138" t="str">
        <f>IF(ISBLANK(A443),"",VLOOKUP(G443,Coefficients!$B$4:$E$7,2)&amp;" "&amp;" "&amp;VLOOKUP(H443,Coefficients!$E$13:$H$17,2))</f>
        <v/>
      </c>
    </row>
    <row r="444" spans="22:22" x14ac:dyDescent="0.25">
      <c r="V444" s="138" t="str">
        <f>IF(ISBLANK(A444),"",VLOOKUP(G444,Coefficients!$B$4:$E$7,2)&amp;" "&amp;" "&amp;VLOOKUP(H444,Coefficients!$E$13:$H$17,2))</f>
        <v/>
      </c>
    </row>
    <row r="445" spans="22:22" x14ac:dyDescent="0.25">
      <c r="V445" s="138" t="str">
        <f>IF(ISBLANK(A445),"",VLOOKUP(G445,Coefficients!$B$4:$E$7,2)&amp;" "&amp;" "&amp;VLOOKUP(H445,Coefficients!$E$13:$H$17,2))</f>
        <v/>
      </c>
    </row>
    <row r="446" spans="22:22" x14ac:dyDescent="0.25">
      <c r="V446" s="138" t="str">
        <f>IF(ISBLANK(A446),"",VLOOKUP(G446,Coefficients!$B$4:$E$7,2)&amp;" "&amp;" "&amp;VLOOKUP(H446,Coefficients!$E$13:$H$17,2))</f>
        <v/>
      </c>
    </row>
    <row r="447" spans="22:22" x14ac:dyDescent="0.25">
      <c r="V447" s="138" t="str">
        <f>IF(ISBLANK(A447),"",VLOOKUP(G447,Coefficients!$B$4:$E$7,2)&amp;" "&amp;" "&amp;VLOOKUP(H447,Coefficients!$E$13:$H$17,2))</f>
        <v/>
      </c>
    </row>
    <row r="448" spans="22:22" x14ac:dyDescent="0.25">
      <c r="V448" s="138" t="str">
        <f>IF(ISBLANK(A448),"",VLOOKUP(G448,Coefficients!$B$4:$E$7,2)&amp;" "&amp;" "&amp;VLOOKUP(H448,Coefficients!$E$13:$H$17,2))</f>
        <v/>
      </c>
    </row>
    <row r="449" spans="22:22" x14ac:dyDescent="0.25">
      <c r="V449" s="138" t="str">
        <f>IF(ISBLANK(A449),"",VLOOKUP(G449,Coefficients!$B$4:$E$7,2)&amp;" "&amp;" "&amp;VLOOKUP(H449,Coefficients!$E$13:$H$17,2))</f>
        <v/>
      </c>
    </row>
    <row r="450" spans="22:22" x14ac:dyDescent="0.25">
      <c r="V450" s="138" t="str">
        <f>IF(ISBLANK(A450),"",VLOOKUP(G450,Coefficients!$B$4:$E$7,2)&amp;" "&amp;" "&amp;VLOOKUP(H450,Coefficients!$E$13:$H$17,2))</f>
        <v/>
      </c>
    </row>
    <row r="451" spans="22:22" x14ac:dyDescent="0.25">
      <c r="V451" s="138" t="str">
        <f>IF(ISBLANK(A451),"",VLOOKUP(G451,Coefficients!$B$4:$E$7,2)&amp;" "&amp;" "&amp;VLOOKUP(H451,Coefficients!$E$13:$H$17,2))</f>
        <v/>
      </c>
    </row>
    <row r="452" spans="22:22" x14ac:dyDescent="0.25">
      <c r="V452" s="138" t="str">
        <f>IF(ISBLANK(A452),"",VLOOKUP(G452,Coefficients!$B$4:$E$7,2)&amp;" "&amp;" "&amp;VLOOKUP(H452,Coefficients!$E$13:$H$17,2))</f>
        <v/>
      </c>
    </row>
    <row r="453" spans="22:22" x14ac:dyDescent="0.25">
      <c r="V453" s="138" t="str">
        <f>IF(ISBLANK(A453),"",VLOOKUP(G453,Coefficients!$B$4:$E$7,2)&amp;" "&amp;" "&amp;VLOOKUP(H453,Coefficients!$E$13:$H$17,2))</f>
        <v/>
      </c>
    </row>
    <row r="454" spans="22:22" x14ac:dyDescent="0.25">
      <c r="V454" s="138" t="str">
        <f>IF(ISBLANK(A454),"",VLOOKUP(G454,Coefficients!$B$4:$E$7,2)&amp;" "&amp;" "&amp;VLOOKUP(H454,Coefficients!$E$13:$H$17,2))</f>
        <v/>
      </c>
    </row>
    <row r="455" spans="22:22" x14ac:dyDescent="0.25">
      <c r="V455" s="138" t="str">
        <f>IF(ISBLANK(A455),"",VLOOKUP(G455,Coefficients!$B$4:$E$7,2)&amp;" "&amp;" "&amp;VLOOKUP(H455,Coefficients!$E$13:$H$17,2))</f>
        <v/>
      </c>
    </row>
    <row r="456" spans="22:22" x14ac:dyDescent="0.25">
      <c r="V456" s="138" t="str">
        <f>IF(ISBLANK(A456),"",VLOOKUP(G456,Coefficients!$B$4:$E$7,2)&amp;" "&amp;" "&amp;VLOOKUP(H456,Coefficients!$E$13:$H$17,2))</f>
        <v/>
      </c>
    </row>
    <row r="457" spans="22:22" x14ac:dyDescent="0.25">
      <c r="V457" s="138" t="str">
        <f>IF(ISBLANK(A457),"",VLOOKUP(G457,Coefficients!$B$4:$E$7,2)&amp;" "&amp;" "&amp;VLOOKUP(H457,Coefficients!$E$13:$H$17,2))</f>
        <v/>
      </c>
    </row>
    <row r="458" spans="22:22" x14ac:dyDescent="0.25">
      <c r="V458" s="138" t="str">
        <f>IF(ISBLANK(A458),"",VLOOKUP(G458,Coefficients!$B$4:$E$7,2)&amp;" "&amp;" "&amp;VLOOKUP(H458,Coefficients!$E$13:$H$17,2))</f>
        <v/>
      </c>
    </row>
    <row r="459" spans="22:22" x14ac:dyDescent="0.25">
      <c r="V459" s="138" t="str">
        <f>IF(ISBLANK(A459),"",VLOOKUP(G459,Coefficients!$B$4:$E$7,2)&amp;" "&amp;" "&amp;VLOOKUP(H459,Coefficients!$E$13:$H$17,2))</f>
        <v/>
      </c>
    </row>
    <row r="460" spans="22:22" x14ac:dyDescent="0.25">
      <c r="V460" s="138" t="str">
        <f>IF(ISBLANK(A460),"",VLOOKUP(G460,Coefficients!$B$4:$E$7,2)&amp;" "&amp;" "&amp;VLOOKUP(H460,Coefficients!$E$13:$H$17,2))</f>
        <v/>
      </c>
    </row>
    <row r="461" spans="22:22" x14ac:dyDescent="0.25">
      <c r="V461" s="138" t="str">
        <f>IF(ISBLANK(A461),"",VLOOKUP(G461,Coefficients!$B$4:$E$7,2)&amp;" "&amp;" "&amp;VLOOKUP(H461,Coefficients!$E$13:$H$17,2))</f>
        <v/>
      </c>
    </row>
    <row r="462" spans="22:22" x14ac:dyDescent="0.25">
      <c r="V462" s="138" t="str">
        <f>IF(ISBLANK(A462),"",VLOOKUP(G462,Coefficients!$B$4:$E$7,2)&amp;" "&amp;" "&amp;VLOOKUP(H462,Coefficients!$E$13:$H$17,2))</f>
        <v/>
      </c>
    </row>
    <row r="463" spans="22:22" x14ac:dyDescent="0.25">
      <c r="V463" s="138" t="str">
        <f>IF(ISBLANK(A463),"",VLOOKUP(G463,Coefficients!$B$4:$E$7,2)&amp;" "&amp;" "&amp;VLOOKUP(H463,Coefficients!$E$13:$H$17,2))</f>
        <v/>
      </c>
    </row>
    <row r="464" spans="22:22" x14ac:dyDescent="0.25">
      <c r="V464" s="138" t="str">
        <f>IF(ISBLANK(A464),"",VLOOKUP(G464,Coefficients!$B$4:$E$7,2)&amp;" "&amp;" "&amp;VLOOKUP(H464,Coefficients!$E$13:$H$17,2))</f>
        <v/>
      </c>
    </row>
    <row r="465" spans="22:22" x14ac:dyDescent="0.25">
      <c r="V465" s="138" t="str">
        <f>IF(ISBLANK(A465),"",VLOOKUP(G465,Coefficients!$B$4:$E$7,2)&amp;" "&amp;" "&amp;VLOOKUP(H465,Coefficients!$E$13:$H$17,2))</f>
        <v/>
      </c>
    </row>
    <row r="466" spans="22:22" x14ac:dyDescent="0.25">
      <c r="V466" s="138" t="str">
        <f>IF(ISBLANK(A466),"",VLOOKUP(G466,Coefficients!$B$4:$E$7,2)&amp;" "&amp;" "&amp;VLOOKUP(H466,Coefficients!$E$13:$H$17,2))</f>
        <v/>
      </c>
    </row>
    <row r="467" spans="22:22" x14ac:dyDescent="0.25">
      <c r="V467" s="138" t="str">
        <f>IF(ISBLANK(A467),"",VLOOKUP(G467,Coefficients!$B$4:$E$7,2)&amp;" "&amp;" "&amp;VLOOKUP(H467,Coefficients!$E$13:$H$17,2))</f>
        <v/>
      </c>
    </row>
    <row r="468" spans="22:22" x14ac:dyDescent="0.25">
      <c r="V468" s="138" t="str">
        <f>IF(ISBLANK(A468),"",VLOOKUP(G468,Coefficients!$B$4:$E$7,2)&amp;" "&amp;" "&amp;VLOOKUP(H468,Coefficients!$E$13:$H$17,2))</f>
        <v/>
      </c>
    </row>
    <row r="469" spans="22:22" x14ac:dyDescent="0.25">
      <c r="V469" s="138" t="str">
        <f>IF(ISBLANK(A469),"",VLOOKUP(G469,Coefficients!$B$4:$E$7,2)&amp;" "&amp;" "&amp;VLOOKUP(H469,Coefficients!$E$13:$H$17,2))</f>
        <v/>
      </c>
    </row>
    <row r="470" spans="22:22" x14ac:dyDescent="0.25">
      <c r="V470" s="138" t="str">
        <f>IF(ISBLANK(A470),"",VLOOKUP(G470,Coefficients!$B$4:$E$7,2)&amp;" "&amp;" "&amp;VLOOKUP(H470,Coefficients!$E$13:$H$17,2))</f>
        <v/>
      </c>
    </row>
    <row r="471" spans="22:22" x14ac:dyDescent="0.25">
      <c r="V471" s="138" t="str">
        <f>IF(ISBLANK(A471),"",VLOOKUP(G471,Coefficients!$B$4:$E$7,2)&amp;" "&amp;" "&amp;VLOOKUP(H471,Coefficients!$E$13:$H$17,2))</f>
        <v/>
      </c>
    </row>
    <row r="472" spans="22:22" x14ac:dyDescent="0.25">
      <c r="V472" s="138" t="str">
        <f>IF(ISBLANK(A472),"",VLOOKUP(G472,Coefficients!$B$4:$E$7,2)&amp;" "&amp;" "&amp;VLOOKUP(H472,Coefficients!$E$13:$H$17,2))</f>
        <v/>
      </c>
    </row>
    <row r="473" spans="22:22" x14ac:dyDescent="0.25">
      <c r="V473" s="138" t="str">
        <f>IF(ISBLANK(A473),"",VLOOKUP(G473,Coefficients!$B$4:$E$7,2)&amp;" "&amp;" "&amp;VLOOKUP(H473,Coefficients!$E$13:$H$17,2))</f>
        <v/>
      </c>
    </row>
    <row r="474" spans="22:22" x14ac:dyDescent="0.25">
      <c r="V474" s="138" t="str">
        <f>IF(ISBLANK(A474),"",VLOOKUP(G474,Coefficients!$B$4:$E$7,2)&amp;" "&amp;" "&amp;VLOOKUP(H474,Coefficients!$E$13:$H$17,2))</f>
        <v/>
      </c>
    </row>
    <row r="475" spans="22:22" x14ac:dyDescent="0.25">
      <c r="V475" s="138" t="str">
        <f>IF(ISBLANK(A475),"",VLOOKUP(G475,Coefficients!$B$4:$E$7,2)&amp;" "&amp;" "&amp;VLOOKUP(H475,Coefficients!$E$13:$H$17,2))</f>
        <v/>
      </c>
    </row>
    <row r="476" spans="22:22" x14ac:dyDescent="0.25">
      <c r="V476" s="138" t="str">
        <f>IF(ISBLANK(A476),"",VLOOKUP(G476,Coefficients!$B$4:$E$7,2)&amp;" "&amp;" "&amp;VLOOKUP(H476,Coefficients!$E$13:$H$17,2))</f>
        <v/>
      </c>
    </row>
    <row r="477" spans="22:22" x14ac:dyDescent="0.25">
      <c r="V477" s="138" t="str">
        <f>IF(ISBLANK(A477),"",VLOOKUP(G477,Coefficients!$B$4:$E$7,2)&amp;" "&amp;" "&amp;VLOOKUP(H477,Coefficients!$E$13:$H$17,2))</f>
        <v/>
      </c>
    </row>
    <row r="478" spans="22:22" x14ac:dyDescent="0.25">
      <c r="V478" s="138" t="str">
        <f>IF(ISBLANK(A478),"",VLOOKUP(G478,Coefficients!$B$4:$E$7,2)&amp;" "&amp;" "&amp;VLOOKUP(H478,Coefficients!$E$13:$H$17,2))</f>
        <v/>
      </c>
    </row>
    <row r="479" spans="22:22" x14ac:dyDescent="0.25">
      <c r="V479" s="138" t="str">
        <f>IF(ISBLANK(A479),"",VLOOKUP(G479,Coefficients!$B$4:$E$7,2)&amp;" "&amp;" "&amp;VLOOKUP(H479,Coefficients!$E$13:$H$17,2))</f>
        <v/>
      </c>
    </row>
    <row r="480" spans="22:22" x14ac:dyDescent="0.25">
      <c r="V480" s="138" t="str">
        <f>IF(ISBLANK(A480),"",VLOOKUP(G480,Coefficients!$B$4:$E$7,2)&amp;" "&amp;" "&amp;VLOOKUP(H480,Coefficients!$E$13:$H$17,2))</f>
        <v/>
      </c>
    </row>
    <row r="481" spans="22:22" x14ac:dyDescent="0.25">
      <c r="V481" s="138" t="str">
        <f>IF(ISBLANK(A481),"",VLOOKUP(G481,Coefficients!$B$4:$E$7,2)&amp;" "&amp;" "&amp;VLOOKUP(H481,Coefficients!$E$13:$H$17,2))</f>
        <v/>
      </c>
    </row>
    <row r="482" spans="22:22" x14ac:dyDescent="0.25">
      <c r="V482" s="138" t="str">
        <f>IF(ISBLANK(A482),"",VLOOKUP(G482,Coefficients!$B$4:$E$7,2)&amp;" "&amp;" "&amp;VLOOKUP(H482,Coefficients!$E$13:$H$17,2))</f>
        <v/>
      </c>
    </row>
    <row r="483" spans="22:22" x14ac:dyDescent="0.25">
      <c r="V483" s="138" t="str">
        <f>IF(ISBLANK(A483),"",VLOOKUP(G483,Coefficients!$B$4:$E$7,2)&amp;" "&amp;" "&amp;VLOOKUP(H483,Coefficients!$E$13:$H$17,2))</f>
        <v/>
      </c>
    </row>
    <row r="484" spans="22:22" x14ac:dyDescent="0.25">
      <c r="V484" s="138" t="str">
        <f>IF(ISBLANK(A484),"",VLOOKUP(G484,Coefficients!$B$4:$E$7,2)&amp;" "&amp;" "&amp;VLOOKUP(H484,Coefficients!$E$13:$H$17,2))</f>
        <v/>
      </c>
    </row>
    <row r="485" spans="22:22" x14ac:dyDescent="0.25">
      <c r="V485" s="138" t="str">
        <f>IF(ISBLANK(A485),"",VLOOKUP(G485,Coefficients!$B$4:$E$7,2)&amp;" "&amp;" "&amp;VLOOKUP(H485,Coefficients!$E$13:$H$17,2))</f>
        <v/>
      </c>
    </row>
    <row r="486" spans="22:22" x14ac:dyDescent="0.25">
      <c r="V486" s="138" t="str">
        <f>IF(ISBLANK(A486),"",VLOOKUP(G486,Coefficients!$B$4:$E$7,2)&amp;" "&amp;" "&amp;VLOOKUP(H486,Coefficients!$E$13:$H$17,2))</f>
        <v/>
      </c>
    </row>
    <row r="487" spans="22:22" x14ac:dyDescent="0.25">
      <c r="V487" s="138" t="str">
        <f>IF(ISBLANK(A487),"",VLOOKUP(G487,Coefficients!$B$4:$E$7,2)&amp;" "&amp;" "&amp;VLOOKUP(H487,Coefficients!$E$13:$H$17,2))</f>
        <v/>
      </c>
    </row>
    <row r="488" spans="22:22" x14ac:dyDescent="0.25">
      <c r="V488" s="138" t="str">
        <f>IF(ISBLANK(A488),"",VLOOKUP(G488,Coefficients!$B$4:$E$7,2)&amp;" "&amp;" "&amp;VLOOKUP(H488,Coefficients!$E$13:$H$17,2))</f>
        <v/>
      </c>
    </row>
    <row r="489" spans="22:22" x14ac:dyDescent="0.25">
      <c r="V489" s="138" t="str">
        <f>IF(ISBLANK(A489),"",VLOOKUP(G489,Coefficients!$B$4:$E$7,2)&amp;" "&amp;" "&amp;VLOOKUP(H489,Coefficients!$E$13:$H$17,2))</f>
        <v/>
      </c>
    </row>
    <row r="490" spans="22:22" x14ac:dyDescent="0.25">
      <c r="V490" s="138" t="str">
        <f>IF(ISBLANK(A490),"",VLOOKUP(G490,Coefficients!$B$4:$E$7,2)&amp;" "&amp;" "&amp;VLOOKUP(H490,Coefficients!$E$13:$H$17,2))</f>
        <v/>
      </c>
    </row>
    <row r="491" spans="22:22" x14ac:dyDescent="0.25">
      <c r="V491" s="138" t="str">
        <f>IF(ISBLANK(A491),"",VLOOKUP(G491,Coefficients!$B$4:$E$7,2)&amp;" "&amp;" "&amp;VLOOKUP(H491,Coefficients!$E$13:$H$17,2))</f>
        <v/>
      </c>
    </row>
    <row r="492" spans="22:22" x14ac:dyDescent="0.25">
      <c r="V492" s="138" t="str">
        <f>IF(ISBLANK(A492),"",VLOOKUP(G492,Coefficients!$B$4:$E$7,2)&amp;" "&amp;" "&amp;VLOOKUP(H492,Coefficients!$E$13:$H$17,2))</f>
        <v/>
      </c>
    </row>
    <row r="493" spans="22:22" x14ac:dyDescent="0.25">
      <c r="V493" s="138" t="str">
        <f>IF(ISBLANK(A493),"",VLOOKUP(G493,Coefficients!$B$4:$E$7,2)&amp;" "&amp;" "&amp;VLOOKUP(H493,Coefficients!$E$13:$H$17,2))</f>
        <v/>
      </c>
    </row>
    <row r="494" spans="22:22" x14ac:dyDescent="0.25">
      <c r="V494" s="138" t="str">
        <f>IF(ISBLANK(A494),"",VLOOKUP(G494,Coefficients!$B$4:$E$7,2)&amp;" "&amp;" "&amp;VLOOKUP(H494,Coefficients!$E$13:$H$17,2))</f>
        <v/>
      </c>
    </row>
    <row r="495" spans="22:22" x14ac:dyDescent="0.25">
      <c r="V495" s="138" t="str">
        <f>IF(ISBLANK(A495),"",VLOOKUP(G495,Coefficients!$B$4:$E$7,2)&amp;" "&amp;" "&amp;VLOOKUP(H495,Coefficients!$E$13:$H$17,2))</f>
        <v/>
      </c>
    </row>
    <row r="496" spans="22:22" x14ac:dyDescent="0.25">
      <c r="V496" s="138" t="str">
        <f>IF(ISBLANK(A496),"",VLOOKUP(G496,Coefficients!$B$4:$E$7,2)&amp;" "&amp;" "&amp;VLOOKUP(H496,Coefficients!$E$13:$H$17,2))</f>
        <v/>
      </c>
    </row>
    <row r="497" spans="22:22" x14ac:dyDescent="0.25">
      <c r="V497" s="138" t="str">
        <f>IF(ISBLANK(A497),"",VLOOKUP(G497,Coefficients!$B$4:$E$7,2)&amp;" "&amp;" "&amp;VLOOKUP(H497,Coefficients!$E$13:$H$17,2))</f>
        <v/>
      </c>
    </row>
    <row r="498" spans="22:22" x14ac:dyDescent="0.25">
      <c r="V498" s="138" t="str">
        <f>IF(ISBLANK(A498),"",VLOOKUP(G498,Coefficients!$B$4:$E$7,2)&amp;" "&amp;" "&amp;VLOOKUP(H498,Coefficients!$E$13:$H$17,2))</f>
        <v/>
      </c>
    </row>
    <row r="499" spans="22:22" x14ac:dyDescent="0.25">
      <c r="V499" s="138" t="str">
        <f>IF(ISBLANK(A499),"",VLOOKUP(G499,Coefficients!$B$4:$E$7,2)&amp;" "&amp;" "&amp;VLOOKUP(H499,Coefficients!$E$13:$H$17,2))</f>
        <v/>
      </c>
    </row>
    <row r="500" spans="22:22" x14ac:dyDescent="0.25">
      <c r="V500" s="138" t="str">
        <f>IF(ISBLANK(A500),"",VLOOKUP(G500,Coefficients!$B$4:$E$7,2)&amp;" "&amp;" "&amp;VLOOKUP(H500,Coefficients!$E$13:$H$17,2))</f>
        <v/>
      </c>
    </row>
    <row r="501" spans="22:22" x14ac:dyDescent="0.25">
      <c r="V501" s="138" t="str">
        <f>IF(ISBLANK(A501),"",VLOOKUP(G501,Coefficients!$B$4:$E$7,2)&amp;" "&amp;" "&amp;VLOOKUP(H501,Coefficients!$E$13:$H$17,2))</f>
        <v/>
      </c>
    </row>
    <row r="502" spans="22:22" x14ac:dyDescent="0.25">
      <c r="V502" s="138" t="str">
        <f>IF(ISBLANK(A502),"",VLOOKUP(G502,Coefficients!$B$4:$E$7,2)&amp;" "&amp;" "&amp;VLOOKUP(H502,Coefficients!$E$13:$H$17,2))</f>
        <v/>
      </c>
    </row>
    <row r="503" spans="22:22" x14ac:dyDescent="0.25">
      <c r="V503" s="138" t="str">
        <f>IF(ISBLANK(A503),"",VLOOKUP(G503,Coefficients!$B$4:$E$7,2)&amp;" "&amp;" "&amp;VLOOKUP(H503,Coefficients!$E$13:$H$17,2))</f>
        <v/>
      </c>
    </row>
    <row r="504" spans="22:22" x14ac:dyDescent="0.25">
      <c r="V504" s="138" t="str">
        <f>IF(ISBLANK(A504),"",VLOOKUP(G504,Coefficients!$B$4:$E$7,2)&amp;" "&amp;" "&amp;VLOOKUP(H504,Coefficients!$E$13:$H$17,2))</f>
        <v/>
      </c>
    </row>
    <row r="505" spans="22:22" x14ac:dyDescent="0.25">
      <c r="V505" s="138" t="str">
        <f>IF(ISBLANK(A505),"",VLOOKUP(G505,Coefficients!$B$4:$E$7,2)&amp;" "&amp;" "&amp;VLOOKUP(H505,Coefficients!$E$13:$H$17,2))</f>
        <v/>
      </c>
    </row>
    <row r="506" spans="22:22" x14ac:dyDescent="0.25">
      <c r="V506" s="138" t="str">
        <f>IF(ISBLANK(A506),"",VLOOKUP(G506,Coefficients!$B$4:$E$7,2)&amp;" "&amp;" "&amp;VLOOKUP(H506,Coefficients!$E$13:$H$17,2))</f>
        <v/>
      </c>
    </row>
    <row r="507" spans="22:22" x14ac:dyDescent="0.25">
      <c r="V507" s="138" t="str">
        <f>IF(ISBLANK(A507),"",VLOOKUP(G507,Coefficients!$B$4:$E$7,2)&amp;" "&amp;" "&amp;VLOOKUP(H507,Coefficients!$E$13:$H$17,2))</f>
        <v/>
      </c>
    </row>
    <row r="508" spans="22:22" x14ac:dyDescent="0.25">
      <c r="V508" s="138" t="str">
        <f>IF(ISBLANK(A508),"",VLOOKUP(G508,Coefficients!$B$4:$E$7,2)&amp;" "&amp;" "&amp;VLOOKUP(H508,Coefficients!$E$13:$H$17,2))</f>
        <v/>
      </c>
    </row>
    <row r="509" spans="22:22" x14ac:dyDescent="0.25">
      <c r="V509" s="138" t="str">
        <f>IF(ISBLANK(A509),"",VLOOKUP(G509,Coefficients!$B$4:$E$7,2)&amp;" "&amp;" "&amp;VLOOKUP(H509,Coefficients!$E$13:$H$17,2))</f>
        <v/>
      </c>
    </row>
    <row r="510" spans="22:22" x14ac:dyDescent="0.25">
      <c r="V510" s="138" t="str">
        <f>IF(ISBLANK(A510),"",VLOOKUP(G510,Coefficients!$B$4:$E$7,2)&amp;" "&amp;" "&amp;VLOOKUP(H510,Coefficients!$E$13:$H$17,2))</f>
        <v/>
      </c>
    </row>
    <row r="511" spans="22:22" x14ac:dyDescent="0.25">
      <c r="V511" s="138" t="str">
        <f>IF(ISBLANK(A511),"",VLOOKUP(G511,Coefficients!$B$4:$E$7,2)&amp;" "&amp;" "&amp;VLOOKUP(H511,Coefficients!$E$13:$H$17,2))</f>
        <v/>
      </c>
    </row>
    <row r="512" spans="22:22" x14ac:dyDescent="0.25">
      <c r="V512" s="138" t="str">
        <f>IF(ISBLANK(A512),"",VLOOKUP(G512,Coefficients!$B$4:$E$7,2)&amp;" "&amp;" "&amp;VLOOKUP(H512,Coefficients!$E$13:$H$17,2))</f>
        <v/>
      </c>
    </row>
    <row r="513" spans="22:22" x14ac:dyDescent="0.25">
      <c r="V513" s="138" t="str">
        <f>IF(ISBLANK(A513),"",VLOOKUP(G513,Coefficients!$B$4:$E$7,2)&amp;" "&amp;" "&amp;VLOOKUP(H513,Coefficients!$E$13:$H$17,2))</f>
        <v/>
      </c>
    </row>
    <row r="514" spans="22:22" x14ac:dyDescent="0.25">
      <c r="V514" s="138" t="str">
        <f>IF(ISBLANK(A514),"",VLOOKUP(G514,Coefficients!$B$4:$E$7,2)&amp;" "&amp;" "&amp;VLOOKUP(H514,Coefficients!$E$13:$H$17,2))</f>
        <v/>
      </c>
    </row>
    <row r="515" spans="22:22" x14ac:dyDescent="0.25">
      <c r="V515" s="138" t="str">
        <f>IF(ISBLANK(A515),"",VLOOKUP(G515,Coefficients!$B$4:$E$7,2)&amp;" "&amp;" "&amp;VLOOKUP(H515,Coefficients!$E$13:$H$17,2))</f>
        <v/>
      </c>
    </row>
    <row r="516" spans="22:22" x14ac:dyDescent="0.25">
      <c r="V516" s="138" t="str">
        <f>IF(ISBLANK(A516),"",VLOOKUP(G516,Coefficients!$B$4:$E$7,2)&amp;" "&amp;" "&amp;VLOOKUP(H516,Coefficients!$E$13:$H$17,2))</f>
        <v/>
      </c>
    </row>
    <row r="517" spans="22:22" x14ac:dyDescent="0.25">
      <c r="V517" s="138" t="str">
        <f>IF(ISBLANK(A517),"",VLOOKUP(G517,Coefficients!$B$4:$E$7,2)&amp;" "&amp;" "&amp;VLOOKUP(H517,Coefficients!$E$13:$H$17,2))</f>
        <v/>
      </c>
    </row>
    <row r="518" spans="22:22" x14ac:dyDescent="0.25">
      <c r="V518" s="138" t="str">
        <f>IF(ISBLANK(A518),"",VLOOKUP(G518,Coefficients!$B$4:$E$7,2)&amp;" "&amp;" "&amp;VLOOKUP(H518,Coefficients!$E$13:$H$17,2))</f>
        <v/>
      </c>
    </row>
    <row r="519" spans="22:22" x14ac:dyDescent="0.25">
      <c r="V519" s="138" t="str">
        <f>IF(ISBLANK(A519),"",VLOOKUP(G519,Coefficients!$B$4:$E$7,2)&amp;" "&amp;" "&amp;VLOOKUP(H519,Coefficients!$E$13:$H$17,2))</f>
        <v/>
      </c>
    </row>
    <row r="520" spans="22:22" x14ac:dyDescent="0.25">
      <c r="V520" s="138" t="str">
        <f>IF(ISBLANK(A520),"",VLOOKUP(G520,Coefficients!$B$4:$E$7,2)&amp;" "&amp;" "&amp;VLOOKUP(H520,Coefficients!$E$13:$H$17,2))</f>
        <v/>
      </c>
    </row>
    <row r="521" spans="22:22" x14ac:dyDescent="0.25">
      <c r="V521" s="138" t="str">
        <f>IF(ISBLANK(A521),"",VLOOKUP(G521,Coefficients!$B$4:$E$7,2)&amp;" "&amp;" "&amp;VLOOKUP(H521,Coefficients!$E$13:$H$17,2))</f>
        <v/>
      </c>
    </row>
    <row r="522" spans="22:22" x14ac:dyDescent="0.25">
      <c r="V522" s="138" t="str">
        <f>IF(ISBLANK(A522),"",VLOOKUP(G522,Coefficients!$B$4:$E$7,2)&amp;" "&amp;" "&amp;VLOOKUP(H522,Coefficients!$E$13:$H$17,2))</f>
        <v/>
      </c>
    </row>
    <row r="523" spans="22:22" x14ac:dyDescent="0.25">
      <c r="V523" s="138" t="str">
        <f>IF(ISBLANK(A523),"",VLOOKUP(G523,Coefficients!$B$4:$E$7,2)&amp;" "&amp;" "&amp;VLOOKUP(H523,Coefficients!$E$13:$H$17,2))</f>
        <v/>
      </c>
    </row>
    <row r="524" spans="22:22" x14ac:dyDescent="0.25">
      <c r="V524" s="138" t="str">
        <f>IF(ISBLANK(A524),"",VLOOKUP(G524,Coefficients!$B$4:$E$7,2)&amp;" "&amp;" "&amp;VLOOKUP(H524,Coefficients!$E$13:$H$17,2))</f>
        <v/>
      </c>
    </row>
    <row r="525" spans="22:22" x14ac:dyDescent="0.25">
      <c r="V525" s="138" t="str">
        <f>IF(ISBLANK(A525),"",VLOOKUP(G525,Coefficients!$B$4:$E$7,2)&amp;" "&amp;" "&amp;VLOOKUP(H525,Coefficients!$E$13:$H$17,2))</f>
        <v/>
      </c>
    </row>
    <row r="526" spans="22:22" x14ac:dyDescent="0.25">
      <c r="V526" s="138" t="str">
        <f>IF(ISBLANK(A526),"",VLOOKUP(G526,Coefficients!$B$4:$E$7,2)&amp;" "&amp;" "&amp;VLOOKUP(H526,Coefficients!$E$13:$H$17,2))</f>
        <v/>
      </c>
    </row>
    <row r="527" spans="22:22" x14ac:dyDescent="0.25">
      <c r="V527" s="138" t="str">
        <f>IF(ISBLANK(A527),"",VLOOKUP(G527,Coefficients!$B$4:$E$7,2)&amp;" "&amp;" "&amp;VLOOKUP(H527,Coefficients!$E$13:$H$17,2))</f>
        <v/>
      </c>
    </row>
    <row r="528" spans="22:22" x14ac:dyDescent="0.25">
      <c r="V528" s="138" t="str">
        <f>IF(ISBLANK(A528),"",VLOOKUP(G528,Coefficients!$B$4:$E$7,2)&amp;" "&amp;" "&amp;VLOOKUP(H528,Coefficients!$E$13:$H$17,2))</f>
        <v/>
      </c>
    </row>
    <row r="529" spans="22:22" x14ac:dyDescent="0.25">
      <c r="V529" s="138" t="str">
        <f>IF(ISBLANK(A529),"",VLOOKUP(G529,Coefficients!$B$4:$E$7,2)&amp;" "&amp;" "&amp;VLOOKUP(H529,Coefficients!$E$13:$H$17,2))</f>
        <v/>
      </c>
    </row>
    <row r="530" spans="22:22" x14ac:dyDescent="0.25">
      <c r="V530" s="138" t="str">
        <f>IF(ISBLANK(A530),"",VLOOKUP(G530,Coefficients!$B$4:$E$7,2)&amp;" "&amp;" "&amp;VLOOKUP(H530,Coefficients!$E$13:$H$17,2))</f>
        <v/>
      </c>
    </row>
    <row r="531" spans="22:22" x14ac:dyDescent="0.25">
      <c r="V531" s="138" t="str">
        <f>IF(ISBLANK(A531),"",VLOOKUP(G531,Coefficients!$B$4:$E$7,2)&amp;" "&amp;" "&amp;VLOOKUP(H531,Coefficients!$E$13:$H$17,2))</f>
        <v/>
      </c>
    </row>
    <row r="532" spans="22:22" x14ac:dyDescent="0.25">
      <c r="V532" s="138" t="str">
        <f>IF(ISBLANK(A532),"",VLOOKUP(G532,Coefficients!$B$4:$E$7,2)&amp;" "&amp;" "&amp;VLOOKUP(H532,Coefficients!$E$13:$H$17,2))</f>
        <v/>
      </c>
    </row>
    <row r="533" spans="22:22" x14ac:dyDescent="0.25">
      <c r="V533" s="138" t="str">
        <f>IF(ISBLANK(A533),"",VLOOKUP(G533,Coefficients!$B$4:$E$7,2)&amp;" "&amp;" "&amp;VLOOKUP(H533,Coefficients!$E$13:$H$17,2))</f>
        <v/>
      </c>
    </row>
    <row r="534" spans="22:22" x14ac:dyDescent="0.25">
      <c r="V534" s="138" t="str">
        <f>IF(ISBLANK(A534),"",VLOOKUP(G534,Coefficients!$B$4:$E$7,2)&amp;" "&amp;" "&amp;VLOOKUP(H534,Coefficients!$E$13:$H$17,2))</f>
        <v/>
      </c>
    </row>
    <row r="535" spans="22:22" x14ac:dyDescent="0.25">
      <c r="V535" s="138" t="str">
        <f>IF(ISBLANK(A535),"",VLOOKUP(G535,Coefficients!$B$4:$E$7,2)&amp;" "&amp;" "&amp;VLOOKUP(H535,Coefficients!$E$13:$H$17,2))</f>
        <v/>
      </c>
    </row>
    <row r="536" spans="22:22" x14ac:dyDescent="0.25">
      <c r="V536" s="138" t="str">
        <f>IF(ISBLANK(A536),"",VLOOKUP(G536,Coefficients!$B$4:$E$7,2)&amp;" "&amp;" "&amp;VLOOKUP(H536,Coefficients!$E$13:$H$17,2))</f>
        <v/>
      </c>
    </row>
    <row r="537" spans="22:22" x14ac:dyDescent="0.25">
      <c r="V537" s="138" t="str">
        <f>IF(ISBLANK(A537),"",VLOOKUP(G537,Coefficients!$B$4:$E$7,2)&amp;" "&amp;" "&amp;VLOOKUP(H537,Coefficients!$E$13:$H$17,2))</f>
        <v/>
      </c>
    </row>
    <row r="538" spans="22:22" x14ac:dyDescent="0.25">
      <c r="V538" s="138" t="str">
        <f>IF(ISBLANK(A538),"",VLOOKUP(G538,Coefficients!$B$4:$E$7,2)&amp;" "&amp;" "&amp;VLOOKUP(H538,Coefficients!$E$13:$H$17,2))</f>
        <v/>
      </c>
    </row>
    <row r="539" spans="22:22" x14ac:dyDescent="0.25">
      <c r="V539" s="138" t="str">
        <f>IF(ISBLANK(A539),"",VLOOKUP(G539,Coefficients!$B$4:$E$7,2)&amp;" "&amp;" "&amp;VLOOKUP(H539,Coefficients!$E$13:$H$17,2))</f>
        <v/>
      </c>
    </row>
    <row r="540" spans="22:22" x14ac:dyDescent="0.25">
      <c r="V540" s="138" t="str">
        <f>IF(ISBLANK(A540),"",VLOOKUP(G540,Coefficients!$B$4:$E$7,2)&amp;" "&amp;" "&amp;VLOOKUP(H540,Coefficients!$E$13:$H$17,2))</f>
        <v/>
      </c>
    </row>
    <row r="541" spans="22:22" x14ac:dyDescent="0.25">
      <c r="V541" s="138" t="str">
        <f>IF(ISBLANK(A541),"",VLOOKUP(G541,Coefficients!$B$4:$E$7,2)&amp;" "&amp;" "&amp;VLOOKUP(H541,Coefficients!$E$13:$H$17,2))</f>
        <v/>
      </c>
    </row>
    <row r="542" spans="22:22" x14ac:dyDescent="0.25">
      <c r="V542" s="138" t="str">
        <f>IF(ISBLANK(A542),"",VLOOKUP(G542,Coefficients!$B$4:$E$7,2)&amp;" "&amp;" "&amp;VLOOKUP(H542,Coefficients!$E$13:$H$17,2))</f>
        <v/>
      </c>
    </row>
    <row r="543" spans="22:22" x14ac:dyDescent="0.25">
      <c r="V543" s="138" t="str">
        <f>IF(ISBLANK(A543),"",VLOOKUP(G543,Coefficients!$B$4:$E$7,2)&amp;" "&amp;" "&amp;VLOOKUP(H543,Coefficients!$E$13:$H$17,2))</f>
        <v/>
      </c>
    </row>
    <row r="544" spans="22:22" x14ac:dyDescent="0.25">
      <c r="V544" s="138" t="str">
        <f>IF(ISBLANK(A544),"",VLOOKUP(G544,Coefficients!$B$4:$E$7,2)&amp;" "&amp;" "&amp;VLOOKUP(H544,Coefficients!$E$13:$H$17,2))</f>
        <v/>
      </c>
    </row>
    <row r="545" spans="22:22" x14ac:dyDescent="0.25">
      <c r="V545" s="138" t="str">
        <f>IF(ISBLANK(A545),"",VLOOKUP(G545,Coefficients!$B$4:$E$7,2)&amp;" "&amp;" "&amp;VLOOKUP(H545,Coefficients!$E$13:$H$17,2))</f>
        <v/>
      </c>
    </row>
    <row r="546" spans="22:22" x14ac:dyDescent="0.25">
      <c r="V546" s="138" t="str">
        <f>IF(ISBLANK(A546),"",VLOOKUP(G546,Coefficients!$B$4:$E$7,2)&amp;" "&amp;" "&amp;VLOOKUP(H546,Coefficients!$E$13:$H$17,2))</f>
        <v/>
      </c>
    </row>
    <row r="547" spans="22:22" x14ac:dyDescent="0.25">
      <c r="V547" s="138" t="str">
        <f>IF(ISBLANK(A547),"",VLOOKUP(G547,Coefficients!$B$4:$E$7,2)&amp;" "&amp;" "&amp;VLOOKUP(H547,Coefficients!$E$13:$H$17,2))</f>
        <v/>
      </c>
    </row>
    <row r="548" spans="22:22" x14ac:dyDescent="0.25">
      <c r="V548" s="138" t="str">
        <f>IF(ISBLANK(A548),"",VLOOKUP(G548,Coefficients!$B$4:$E$7,2)&amp;" "&amp;" "&amp;VLOOKUP(H548,Coefficients!$E$13:$H$17,2))</f>
        <v/>
      </c>
    </row>
    <row r="549" spans="22:22" x14ac:dyDescent="0.25">
      <c r="V549" s="138" t="str">
        <f>IF(ISBLANK(A549),"",VLOOKUP(G549,Coefficients!$B$4:$E$7,2)&amp;" "&amp;" "&amp;VLOOKUP(H549,Coefficients!$E$13:$H$17,2))</f>
        <v/>
      </c>
    </row>
    <row r="550" spans="22:22" x14ac:dyDescent="0.25">
      <c r="V550" s="138" t="str">
        <f>IF(ISBLANK(A550),"",VLOOKUP(G550,Coefficients!$B$4:$E$7,2)&amp;" "&amp;" "&amp;VLOOKUP(H550,Coefficients!$E$13:$H$17,2))</f>
        <v/>
      </c>
    </row>
    <row r="551" spans="22:22" x14ac:dyDescent="0.25">
      <c r="V551" s="138" t="str">
        <f>IF(ISBLANK(A551),"",VLOOKUP(G551,Coefficients!$B$4:$E$7,2)&amp;" "&amp;" "&amp;VLOOKUP(H551,Coefficients!$E$13:$H$17,2))</f>
        <v/>
      </c>
    </row>
    <row r="552" spans="22:22" x14ac:dyDescent="0.25">
      <c r="V552" s="138" t="str">
        <f>IF(ISBLANK(A552),"",VLOOKUP(G552,Coefficients!$B$4:$E$7,2)&amp;" "&amp;" "&amp;VLOOKUP(H552,Coefficients!$E$13:$H$17,2))</f>
        <v/>
      </c>
    </row>
    <row r="553" spans="22:22" x14ac:dyDescent="0.25">
      <c r="V553" s="138" t="str">
        <f>IF(ISBLANK(A553),"",VLOOKUP(G553,Coefficients!$B$4:$E$7,2)&amp;" "&amp;" "&amp;VLOOKUP(H553,Coefficients!$E$13:$H$17,2))</f>
        <v/>
      </c>
    </row>
    <row r="554" spans="22:22" x14ac:dyDescent="0.25">
      <c r="V554" s="138" t="str">
        <f>IF(ISBLANK(A554),"",VLOOKUP(G554,Coefficients!$B$4:$E$7,2)&amp;" "&amp;" "&amp;VLOOKUP(H554,Coefficients!$E$13:$H$17,2))</f>
        <v/>
      </c>
    </row>
    <row r="555" spans="22:22" x14ac:dyDescent="0.25">
      <c r="V555" s="138" t="str">
        <f>IF(ISBLANK(A555),"",VLOOKUP(G555,Coefficients!$B$4:$E$7,2)&amp;" "&amp;" "&amp;VLOOKUP(H555,Coefficients!$E$13:$H$17,2))</f>
        <v/>
      </c>
    </row>
    <row r="556" spans="22:22" x14ac:dyDescent="0.25">
      <c r="V556" s="138" t="str">
        <f>IF(ISBLANK(A556),"",VLOOKUP(G556,Coefficients!$B$4:$E$7,2)&amp;" "&amp;" "&amp;VLOOKUP(H556,Coefficients!$E$13:$H$17,2))</f>
        <v/>
      </c>
    </row>
    <row r="557" spans="22:22" x14ac:dyDescent="0.25">
      <c r="V557" s="138" t="str">
        <f>IF(ISBLANK(A557),"",VLOOKUP(G557,Coefficients!$B$4:$E$7,2)&amp;" "&amp;" "&amp;VLOOKUP(H557,Coefficients!$E$13:$H$17,2))</f>
        <v/>
      </c>
    </row>
    <row r="558" spans="22:22" x14ac:dyDescent="0.25">
      <c r="V558" s="138" t="str">
        <f>IF(ISBLANK(A558),"",VLOOKUP(G558,Coefficients!$B$4:$E$7,2)&amp;" "&amp;" "&amp;VLOOKUP(H558,Coefficients!$E$13:$H$17,2))</f>
        <v/>
      </c>
    </row>
    <row r="559" spans="22:22" x14ac:dyDescent="0.25">
      <c r="V559" s="138" t="str">
        <f>IF(ISBLANK(A559),"",VLOOKUP(G559,Coefficients!$B$4:$E$7,2)&amp;" "&amp;" "&amp;VLOOKUP(H559,Coefficients!$E$13:$H$17,2))</f>
        <v/>
      </c>
    </row>
    <row r="560" spans="22:22" x14ac:dyDescent="0.25">
      <c r="V560" s="138" t="str">
        <f>IF(ISBLANK(A560),"",VLOOKUP(G560,Coefficients!$B$4:$E$7,2)&amp;" "&amp;" "&amp;VLOOKUP(H560,Coefficients!$E$13:$H$17,2))</f>
        <v/>
      </c>
    </row>
    <row r="561" spans="22:22" x14ac:dyDescent="0.25">
      <c r="V561" s="138" t="str">
        <f>IF(ISBLANK(A561),"",VLOOKUP(G561,Coefficients!$B$4:$E$7,2)&amp;" "&amp;" "&amp;VLOOKUP(H561,Coefficients!$E$13:$H$17,2))</f>
        <v/>
      </c>
    </row>
    <row r="562" spans="22:22" x14ac:dyDescent="0.25">
      <c r="V562" s="138" t="str">
        <f>IF(ISBLANK(A562),"",VLOOKUP(G562,Coefficients!$B$4:$E$7,2)&amp;" "&amp;" "&amp;VLOOKUP(H562,Coefficients!$E$13:$H$17,2))</f>
        <v/>
      </c>
    </row>
    <row r="563" spans="22:22" x14ac:dyDescent="0.25">
      <c r="V563" s="138" t="str">
        <f>IF(ISBLANK(A563),"",VLOOKUP(G563,Coefficients!$B$4:$E$7,2)&amp;" "&amp;" "&amp;VLOOKUP(H563,Coefficients!$E$13:$H$17,2))</f>
        <v/>
      </c>
    </row>
    <row r="564" spans="22:22" x14ac:dyDescent="0.25">
      <c r="V564" s="138" t="str">
        <f>IF(ISBLANK(A564),"",VLOOKUP(G564,Coefficients!$B$4:$E$7,2)&amp;" "&amp;" "&amp;VLOOKUP(H564,Coefficients!$E$13:$H$17,2))</f>
        <v/>
      </c>
    </row>
    <row r="565" spans="22:22" x14ac:dyDescent="0.25">
      <c r="V565" s="138" t="str">
        <f>IF(ISBLANK(A565),"",VLOOKUP(G565,Coefficients!$B$4:$E$7,2)&amp;" "&amp;" "&amp;VLOOKUP(H565,Coefficients!$E$13:$H$17,2))</f>
        <v/>
      </c>
    </row>
    <row r="566" spans="22:22" x14ac:dyDescent="0.25">
      <c r="V566" s="138" t="str">
        <f>IF(ISBLANK(A566),"",VLOOKUP(G566,Coefficients!$B$4:$E$7,2)&amp;" "&amp;" "&amp;VLOOKUP(H566,Coefficients!$E$13:$H$17,2))</f>
        <v/>
      </c>
    </row>
    <row r="567" spans="22:22" x14ac:dyDescent="0.25">
      <c r="V567" s="138" t="str">
        <f>IF(ISBLANK(A567),"",VLOOKUP(G567,Coefficients!$B$4:$E$7,2)&amp;" "&amp;" "&amp;VLOOKUP(H567,Coefficients!$E$13:$H$17,2))</f>
        <v/>
      </c>
    </row>
    <row r="568" spans="22:22" x14ac:dyDescent="0.25">
      <c r="V568" s="138" t="str">
        <f>IF(ISBLANK(A568),"",VLOOKUP(G568,Coefficients!$B$4:$E$7,2)&amp;" "&amp;" "&amp;VLOOKUP(H568,Coefficients!$E$13:$H$17,2))</f>
        <v/>
      </c>
    </row>
    <row r="569" spans="22:22" x14ac:dyDescent="0.25">
      <c r="V569" s="138" t="str">
        <f>IF(ISBLANK(A569),"",VLOOKUP(G569,Coefficients!$B$4:$E$7,2)&amp;" "&amp;" "&amp;VLOOKUP(H569,Coefficients!$E$13:$H$17,2))</f>
        <v/>
      </c>
    </row>
    <row r="570" spans="22:22" x14ac:dyDescent="0.25">
      <c r="V570" s="138" t="str">
        <f>IF(ISBLANK(A570),"",VLOOKUP(G570,Coefficients!$B$4:$E$7,2)&amp;" "&amp;" "&amp;VLOOKUP(H570,Coefficients!$E$13:$H$17,2))</f>
        <v/>
      </c>
    </row>
    <row r="571" spans="22:22" x14ac:dyDescent="0.25">
      <c r="V571" s="138" t="str">
        <f>IF(ISBLANK(A571),"",VLOOKUP(G571,Coefficients!$B$4:$E$7,2)&amp;" "&amp;" "&amp;VLOOKUP(H571,Coefficients!$E$13:$H$17,2))</f>
        <v/>
      </c>
    </row>
    <row r="572" spans="22:22" x14ac:dyDescent="0.25">
      <c r="V572" s="138" t="str">
        <f>IF(ISBLANK(A572),"",VLOOKUP(G572,Coefficients!$B$4:$E$7,2)&amp;" "&amp;" "&amp;VLOOKUP(H572,Coefficients!$E$13:$H$17,2))</f>
        <v/>
      </c>
    </row>
    <row r="573" spans="22:22" x14ac:dyDescent="0.25">
      <c r="V573" s="138" t="str">
        <f>IF(ISBLANK(A573),"",VLOOKUP(G573,Coefficients!$B$4:$E$7,2)&amp;" "&amp;" "&amp;VLOOKUP(H573,Coefficients!$E$13:$H$17,2))</f>
        <v/>
      </c>
    </row>
    <row r="574" spans="22:22" x14ac:dyDescent="0.25">
      <c r="V574" s="138" t="str">
        <f>IF(ISBLANK(A574),"",VLOOKUP(G574,Coefficients!$B$4:$E$7,2)&amp;" "&amp;" "&amp;VLOOKUP(H574,Coefficients!$E$13:$H$17,2))</f>
        <v/>
      </c>
    </row>
    <row r="575" spans="22:22" x14ac:dyDescent="0.25">
      <c r="V575" s="138" t="str">
        <f>IF(ISBLANK(A575),"",VLOOKUP(G575,Coefficients!$B$4:$E$7,2)&amp;" "&amp;" "&amp;VLOOKUP(H575,Coefficients!$E$13:$H$17,2))</f>
        <v/>
      </c>
    </row>
    <row r="576" spans="22:22" x14ac:dyDescent="0.25">
      <c r="V576" s="138" t="str">
        <f>IF(ISBLANK(A576),"",VLOOKUP(G576,Coefficients!$B$4:$E$7,2)&amp;" "&amp;" "&amp;VLOOKUP(H576,Coefficients!$E$13:$H$17,2))</f>
        <v/>
      </c>
    </row>
    <row r="577" spans="22:22" x14ac:dyDescent="0.25">
      <c r="V577" s="138" t="str">
        <f>IF(ISBLANK(A577),"",VLOOKUP(G577,Coefficients!$B$4:$E$7,2)&amp;" "&amp;" "&amp;VLOOKUP(H577,Coefficients!$E$13:$H$17,2))</f>
        <v/>
      </c>
    </row>
    <row r="578" spans="22:22" x14ac:dyDescent="0.25">
      <c r="V578" s="138" t="str">
        <f>IF(ISBLANK(A578),"",VLOOKUP(G578,Coefficients!$B$4:$E$7,2)&amp;" "&amp;" "&amp;VLOOKUP(H578,Coefficients!$E$13:$H$17,2))</f>
        <v/>
      </c>
    </row>
    <row r="579" spans="22:22" x14ac:dyDescent="0.25">
      <c r="V579" s="138" t="str">
        <f>IF(ISBLANK(A579),"",VLOOKUP(G579,Coefficients!$B$4:$E$7,2)&amp;" "&amp;" "&amp;VLOOKUP(H579,Coefficients!$E$13:$H$17,2))</f>
        <v/>
      </c>
    </row>
    <row r="580" spans="22:22" x14ac:dyDescent="0.25">
      <c r="V580" s="138" t="str">
        <f>IF(ISBLANK(A580),"",VLOOKUP(G580,Coefficients!$B$4:$E$7,2)&amp;" "&amp;" "&amp;VLOOKUP(H580,Coefficients!$E$13:$H$17,2))</f>
        <v/>
      </c>
    </row>
    <row r="581" spans="22:22" x14ac:dyDescent="0.25">
      <c r="V581" s="138" t="str">
        <f>IF(ISBLANK(A581),"",VLOOKUP(G581,Coefficients!$B$4:$E$7,2)&amp;" "&amp;" "&amp;VLOOKUP(H581,Coefficients!$E$13:$H$17,2))</f>
        <v/>
      </c>
    </row>
    <row r="582" spans="22:22" x14ac:dyDescent="0.25">
      <c r="V582" s="138" t="str">
        <f>IF(ISBLANK(A582),"",VLOOKUP(G582,Coefficients!$B$4:$E$7,2)&amp;" "&amp;" "&amp;VLOOKUP(H582,Coefficients!$E$13:$H$17,2))</f>
        <v/>
      </c>
    </row>
    <row r="583" spans="22:22" x14ac:dyDescent="0.25">
      <c r="V583" s="138" t="str">
        <f>IF(ISBLANK(A583),"",VLOOKUP(G583,Coefficients!$B$4:$E$7,2)&amp;" "&amp;" "&amp;VLOOKUP(H583,Coefficients!$E$13:$H$17,2))</f>
        <v/>
      </c>
    </row>
    <row r="584" spans="22:22" x14ac:dyDescent="0.25">
      <c r="V584" s="138" t="str">
        <f>IF(ISBLANK(A584),"",VLOOKUP(G584,Coefficients!$B$4:$E$7,2)&amp;" "&amp;" "&amp;VLOOKUP(H584,Coefficients!$E$13:$H$17,2))</f>
        <v/>
      </c>
    </row>
    <row r="585" spans="22:22" x14ac:dyDescent="0.25">
      <c r="V585" s="138" t="str">
        <f>IF(ISBLANK(A585),"",VLOOKUP(G585,Coefficients!$B$4:$E$7,2)&amp;" "&amp;" "&amp;VLOOKUP(H585,Coefficients!$E$13:$H$17,2))</f>
        <v/>
      </c>
    </row>
    <row r="586" spans="22:22" x14ac:dyDescent="0.25">
      <c r="V586" s="138" t="str">
        <f>IF(ISBLANK(A586),"",VLOOKUP(G586,Coefficients!$B$4:$E$7,2)&amp;" "&amp;" "&amp;VLOOKUP(H586,Coefficients!$E$13:$H$17,2))</f>
        <v/>
      </c>
    </row>
    <row r="587" spans="22:22" x14ac:dyDescent="0.25">
      <c r="V587" s="138" t="str">
        <f>IF(ISBLANK(A587),"",VLOOKUP(G587,Coefficients!$B$4:$E$7,2)&amp;" "&amp;" "&amp;VLOOKUP(H587,Coefficients!$E$13:$H$17,2))</f>
        <v/>
      </c>
    </row>
    <row r="588" spans="22:22" x14ac:dyDescent="0.25">
      <c r="V588" s="138" t="str">
        <f>IF(ISBLANK(A588),"",VLOOKUP(G588,Coefficients!$B$4:$E$7,2)&amp;" "&amp;" "&amp;VLOOKUP(H588,Coefficients!$E$13:$H$17,2))</f>
        <v/>
      </c>
    </row>
    <row r="589" spans="22:22" x14ac:dyDescent="0.25">
      <c r="V589" s="138" t="str">
        <f>IF(ISBLANK(A589),"",VLOOKUP(G589,Coefficients!$B$4:$E$7,2)&amp;" "&amp;" "&amp;VLOOKUP(H589,Coefficients!$E$13:$H$17,2))</f>
        <v/>
      </c>
    </row>
    <row r="590" spans="22:22" x14ac:dyDescent="0.25">
      <c r="V590" s="138" t="str">
        <f>IF(ISBLANK(A590),"",VLOOKUP(G590,Coefficients!$B$4:$E$7,2)&amp;" "&amp;" "&amp;VLOOKUP(H590,Coefficients!$E$13:$H$17,2))</f>
        <v/>
      </c>
    </row>
    <row r="591" spans="22:22" x14ac:dyDescent="0.25">
      <c r="V591" s="138" t="str">
        <f>IF(ISBLANK(A591),"",VLOOKUP(G591,Coefficients!$B$4:$E$7,2)&amp;" "&amp;" "&amp;VLOOKUP(H591,Coefficients!$E$13:$H$17,2))</f>
        <v/>
      </c>
    </row>
    <row r="592" spans="22:22" x14ac:dyDescent="0.25">
      <c r="V592" s="138" t="str">
        <f>IF(ISBLANK(A592),"",VLOOKUP(G592,Coefficients!$B$4:$E$7,2)&amp;" "&amp;" "&amp;VLOOKUP(H592,Coefficients!$E$13:$H$17,2))</f>
        <v/>
      </c>
    </row>
    <row r="593" spans="22:22" x14ac:dyDescent="0.25">
      <c r="V593" s="138" t="str">
        <f>IF(ISBLANK(A593),"",VLOOKUP(G593,Coefficients!$B$4:$E$7,2)&amp;" "&amp;" "&amp;VLOOKUP(H593,Coefficients!$E$13:$H$17,2))</f>
        <v/>
      </c>
    </row>
    <row r="594" spans="22:22" x14ac:dyDescent="0.25">
      <c r="V594" s="138" t="str">
        <f>IF(ISBLANK(A594),"",VLOOKUP(G594,Coefficients!$B$4:$E$7,2)&amp;" "&amp;" "&amp;VLOOKUP(H594,Coefficients!$E$13:$H$17,2))</f>
        <v/>
      </c>
    </row>
    <row r="595" spans="22:22" x14ac:dyDescent="0.25">
      <c r="V595" s="138" t="str">
        <f>IF(ISBLANK(A595),"",VLOOKUP(G595,Coefficients!$B$4:$E$7,2)&amp;" "&amp;" "&amp;VLOOKUP(H595,Coefficients!$E$13:$H$17,2))</f>
        <v/>
      </c>
    </row>
    <row r="596" spans="22:22" x14ac:dyDescent="0.25">
      <c r="V596" s="138" t="str">
        <f>IF(ISBLANK(A596),"",VLOOKUP(G596,Coefficients!$B$4:$E$7,2)&amp;" "&amp;" "&amp;VLOOKUP(H596,Coefficients!$E$13:$H$17,2))</f>
        <v/>
      </c>
    </row>
    <row r="597" spans="22:22" x14ac:dyDescent="0.25">
      <c r="V597" s="138" t="str">
        <f>IF(ISBLANK(A597),"",VLOOKUP(G597,Coefficients!$B$4:$E$7,2)&amp;" "&amp;" "&amp;VLOOKUP(H597,Coefficients!$E$13:$H$17,2))</f>
        <v/>
      </c>
    </row>
    <row r="598" spans="22:22" x14ac:dyDescent="0.25">
      <c r="V598" s="138" t="str">
        <f>IF(ISBLANK(A598),"",VLOOKUP(G598,Coefficients!$B$4:$E$7,2)&amp;" "&amp;" "&amp;VLOOKUP(H598,Coefficients!$E$13:$H$17,2))</f>
        <v/>
      </c>
    </row>
    <row r="599" spans="22:22" x14ac:dyDescent="0.25">
      <c r="V599" s="138" t="str">
        <f>IF(ISBLANK(A599),"",VLOOKUP(G599,Coefficients!$B$4:$E$7,2)&amp;" "&amp;" "&amp;VLOOKUP(H599,Coefficients!$E$13:$H$17,2))</f>
        <v/>
      </c>
    </row>
    <row r="600" spans="22:22" x14ac:dyDescent="0.25">
      <c r="V600" s="138" t="str">
        <f>IF(ISBLANK(A600),"",VLOOKUP(G600,Coefficients!$B$4:$E$7,2)&amp;" "&amp;" "&amp;VLOOKUP(H600,Coefficients!$E$13:$H$17,2))</f>
        <v/>
      </c>
    </row>
    <row r="601" spans="22:22" x14ac:dyDescent="0.25">
      <c r="V601" s="138" t="str">
        <f>IF(ISBLANK(A601),"",VLOOKUP(G601,Coefficients!$B$4:$E$7,2)&amp;" "&amp;" "&amp;VLOOKUP(H601,Coefficients!$E$13:$H$17,2))</f>
        <v/>
      </c>
    </row>
    <row r="602" spans="22:22" x14ac:dyDescent="0.25">
      <c r="V602" s="138" t="str">
        <f>IF(ISBLANK(A602),"",VLOOKUP(G602,Coefficients!$B$4:$E$7,2)&amp;" "&amp;" "&amp;VLOOKUP(H602,Coefficients!$E$13:$H$17,2))</f>
        <v/>
      </c>
    </row>
    <row r="603" spans="22:22" x14ac:dyDescent="0.25">
      <c r="V603" s="138" t="str">
        <f>IF(ISBLANK(A603),"",VLOOKUP(G603,Coefficients!$B$4:$E$7,2)&amp;" "&amp;" "&amp;VLOOKUP(H603,Coefficients!$E$13:$H$17,2))</f>
        <v/>
      </c>
    </row>
    <row r="604" spans="22:22" x14ac:dyDescent="0.25">
      <c r="V604" s="138" t="str">
        <f>IF(ISBLANK(A604),"",VLOOKUP(G604,Coefficients!$B$4:$E$7,2)&amp;" "&amp;" "&amp;VLOOKUP(H604,Coefficients!$E$13:$H$17,2))</f>
        <v/>
      </c>
    </row>
    <row r="605" spans="22:22" x14ac:dyDescent="0.25">
      <c r="V605" s="138" t="str">
        <f>IF(ISBLANK(A605),"",VLOOKUP(G605,Coefficients!$B$4:$E$7,2)&amp;" "&amp;" "&amp;VLOOKUP(H605,Coefficients!$E$13:$H$17,2))</f>
        <v/>
      </c>
    </row>
    <row r="606" spans="22:22" x14ac:dyDescent="0.25">
      <c r="V606" s="138" t="str">
        <f>IF(ISBLANK(A606),"",VLOOKUP(G606,Coefficients!$B$4:$E$7,2)&amp;" "&amp;" "&amp;VLOOKUP(H606,Coefficients!$E$13:$H$17,2))</f>
        <v/>
      </c>
    </row>
    <row r="607" spans="22:22" x14ac:dyDescent="0.25">
      <c r="V607" s="138" t="str">
        <f>IF(ISBLANK(A607),"",VLOOKUP(G607,Coefficients!$B$4:$E$7,2)&amp;" "&amp;" "&amp;VLOOKUP(H607,Coefficients!$E$13:$H$17,2))</f>
        <v/>
      </c>
    </row>
    <row r="608" spans="22:22" x14ac:dyDescent="0.25">
      <c r="V608" s="138" t="str">
        <f>IF(ISBLANK(A608),"",VLOOKUP(G608,Coefficients!$B$4:$E$7,2)&amp;" "&amp;" "&amp;VLOOKUP(H608,Coefficients!$E$13:$H$17,2))</f>
        <v/>
      </c>
    </row>
    <row r="609" spans="22:22" x14ac:dyDescent="0.25">
      <c r="V609" s="138" t="str">
        <f>IF(ISBLANK(A609),"",VLOOKUP(G609,Coefficients!$B$4:$E$7,2)&amp;" "&amp;" "&amp;VLOOKUP(H609,Coefficients!$E$13:$H$17,2))</f>
        <v/>
      </c>
    </row>
    <row r="610" spans="22:22" x14ac:dyDescent="0.25">
      <c r="V610" s="138" t="str">
        <f>IF(ISBLANK(A610),"",VLOOKUP(G610,Coefficients!$B$4:$E$7,2)&amp;" "&amp;" "&amp;VLOOKUP(H610,Coefficients!$E$13:$H$17,2))</f>
        <v/>
      </c>
    </row>
    <row r="611" spans="22:22" x14ac:dyDescent="0.25">
      <c r="V611" s="138" t="str">
        <f>IF(ISBLANK(A611),"",VLOOKUP(G611,Coefficients!$B$4:$E$7,2)&amp;" "&amp;" "&amp;VLOOKUP(H611,Coefficients!$E$13:$H$17,2))</f>
        <v/>
      </c>
    </row>
    <row r="612" spans="22:22" x14ac:dyDescent="0.25">
      <c r="V612" s="138" t="str">
        <f>IF(ISBLANK(A612),"",VLOOKUP(G612,Coefficients!$B$4:$E$7,2)&amp;" "&amp;" "&amp;VLOOKUP(H612,Coefficients!$E$13:$H$17,2))</f>
        <v/>
      </c>
    </row>
    <row r="613" spans="22:22" x14ac:dyDescent="0.25">
      <c r="V613" s="138" t="str">
        <f>IF(ISBLANK(A613),"",VLOOKUP(G613,Coefficients!$B$4:$E$7,2)&amp;" "&amp;" "&amp;VLOOKUP(H613,Coefficients!$E$13:$H$17,2))</f>
        <v/>
      </c>
    </row>
    <row r="614" spans="22:22" x14ac:dyDescent="0.25">
      <c r="V614" s="138" t="str">
        <f>IF(ISBLANK(A614),"",VLOOKUP(G614,Coefficients!$B$4:$E$7,2)&amp;" "&amp;" "&amp;VLOOKUP(H614,Coefficients!$E$13:$H$17,2))</f>
        <v/>
      </c>
    </row>
    <row r="615" spans="22:22" x14ac:dyDescent="0.25">
      <c r="V615" s="138" t="str">
        <f>IF(ISBLANK(A615),"",VLOOKUP(G615,Coefficients!$B$4:$E$7,2)&amp;" "&amp;" "&amp;VLOOKUP(H615,Coefficients!$E$13:$H$17,2))</f>
        <v/>
      </c>
    </row>
    <row r="616" spans="22:22" x14ac:dyDescent="0.25">
      <c r="V616" s="138" t="str">
        <f>IF(ISBLANK(A616),"",VLOOKUP(G616,Coefficients!$B$4:$E$7,2)&amp;" "&amp;" "&amp;VLOOKUP(H616,Coefficients!$E$13:$H$17,2))</f>
        <v/>
      </c>
    </row>
    <row r="617" spans="22:22" x14ac:dyDescent="0.25">
      <c r="V617" s="138" t="str">
        <f>IF(ISBLANK(A617),"",VLOOKUP(G617,Coefficients!$B$4:$E$7,2)&amp;" "&amp;" "&amp;VLOOKUP(H617,Coefficients!$E$13:$H$17,2))</f>
        <v/>
      </c>
    </row>
    <row r="618" spans="22:22" x14ac:dyDescent="0.25">
      <c r="V618" s="138" t="str">
        <f>IF(ISBLANK(A618),"",VLOOKUP(G618,Coefficients!$B$4:$E$7,2)&amp;" "&amp;" "&amp;VLOOKUP(H618,Coefficients!$E$13:$H$17,2))</f>
        <v/>
      </c>
    </row>
    <row r="619" spans="22:22" x14ac:dyDescent="0.25">
      <c r="V619" s="138" t="str">
        <f>IF(ISBLANK(A619),"",VLOOKUP(G619,Coefficients!$B$4:$E$7,2)&amp;" "&amp;" "&amp;VLOOKUP(H619,Coefficients!$E$13:$H$17,2))</f>
        <v/>
      </c>
    </row>
    <row r="620" spans="22:22" x14ac:dyDescent="0.25">
      <c r="V620" s="138" t="str">
        <f>IF(ISBLANK(A620),"",VLOOKUP(G620,Coefficients!$B$4:$E$7,2)&amp;" "&amp;" "&amp;VLOOKUP(H620,Coefficients!$E$13:$H$17,2))</f>
        <v/>
      </c>
    </row>
    <row r="621" spans="22:22" x14ac:dyDescent="0.25">
      <c r="V621" s="138" t="str">
        <f>IF(ISBLANK(A621),"",VLOOKUP(G621,Coefficients!$B$4:$E$7,2)&amp;" "&amp;" "&amp;VLOOKUP(H621,Coefficients!$E$13:$H$17,2))</f>
        <v/>
      </c>
    </row>
    <row r="622" spans="22:22" x14ac:dyDescent="0.25">
      <c r="V622" s="138" t="str">
        <f>IF(ISBLANK(A622),"",VLOOKUP(G622,Coefficients!$B$4:$E$7,2)&amp;" "&amp;" "&amp;VLOOKUP(H622,Coefficients!$E$13:$H$17,2))</f>
        <v/>
      </c>
    </row>
    <row r="623" spans="22:22" x14ac:dyDescent="0.25">
      <c r="V623" s="138" t="str">
        <f>IF(ISBLANK(A623),"",VLOOKUP(G623,Coefficients!$B$4:$E$7,2)&amp;" "&amp;" "&amp;VLOOKUP(H623,Coefficients!$E$13:$H$17,2))</f>
        <v/>
      </c>
    </row>
    <row r="624" spans="22:22" x14ac:dyDescent="0.25">
      <c r="V624" s="138" t="str">
        <f>IF(ISBLANK(A624),"",VLOOKUP(G624,Coefficients!$B$4:$E$7,2)&amp;" "&amp;" "&amp;VLOOKUP(H624,Coefficients!$E$13:$H$17,2))</f>
        <v/>
      </c>
    </row>
    <row r="625" spans="22:22" x14ac:dyDescent="0.25">
      <c r="V625" s="138" t="str">
        <f>IF(ISBLANK(A625),"",VLOOKUP(G625,Coefficients!$B$4:$E$7,2)&amp;" "&amp;" "&amp;VLOOKUP(H625,Coefficients!$E$13:$H$17,2))</f>
        <v/>
      </c>
    </row>
    <row r="626" spans="22:22" x14ac:dyDescent="0.25">
      <c r="V626" s="138" t="str">
        <f>IF(ISBLANK(A626),"",VLOOKUP(G626,Coefficients!$B$4:$E$7,2)&amp;" "&amp;" "&amp;VLOOKUP(H626,Coefficients!$E$13:$H$17,2))</f>
        <v/>
      </c>
    </row>
    <row r="627" spans="22:22" x14ac:dyDescent="0.25">
      <c r="V627" s="138" t="str">
        <f>IF(ISBLANK(A627),"",VLOOKUP(G627,Coefficients!$B$4:$E$7,2)&amp;" "&amp;" "&amp;VLOOKUP(H627,Coefficients!$E$13:$H$17,2))</f>
        <v/>
      </c>
    </row>
    <row r="628" spans="22:22" x14ac:dyDescent="0.25">
      <c r="V628" s="138" t="str">
        <f>IF(ISBLANK(A628),"",VLOOKUP(G628,Coefficients!$B$4:$E$7,2)&amp;" "&amp;" "&amp;VLOOKUP(H628,Coefficients!$E$13:$H$17,2))</f>
        <v/>
      </c>
    </row>
    <row r="629" spans="22:22" x14ac:dyDescent="0.25">
      <c r="V629" s="138" t="str">
        <f>IF(ISBLANK(A629),"",VLOOKUP(G629,Coefficients!$B$4:$E$7,2)&amp;" "&amp;" "&amp;VLOOKUP(H629,Coefficients!$E$13:$H$17,2))</f>
        <v/>
      </c>
    </row>
    <row r="630" spans="22:22" x14ac:dyDescent="0.25">
      <c r="V630" s="138" t="str">
        <f>IF(ISBLANK(A630),"",VLOOKUP(G630,Coefficients!$B$4:$E$7,2)&amp;" "&amp;" "&amp;VLOOKUP(H630,Coefficients!$E$13:$H$17,2))</f>
        <v/>
      </c>
    </row>
    <row r="631" spans="22:22" x14ac:dyDescent="0.25">
      <c r="V631" s="138" t="str">
        <f>IF(ISBLANK(A631),"",VLOOKUP(G631,Coefficients!$B$4:$E$7,2)&amp;" "&amp;" "&amp;VLOOKUP(H631,Coefficients!$E$13:$H$17,2))</f>
        <v/>
      </c>
    </row>
    <row r="632" spans="22:22" x14ac:dyDescent="0.25">
      <c r="V632" s="138" t="str">
        <f>IF(ISBLANK(A632),"",VLOOKUP(G632,Coefficients!$B$4:$E$7,2)&amp;" "&amp;" "&amp;VLOOKUP(H632,Coefficients!$E$13:$H$17,2))</f>
        <v/>
      </c>
    </row>
    <row r="633" spans="22:22" x14ac:dyDescent="0.25">
      <c r="V633" s="138" t="str">
        <f>IF(ISBLANK(A633),"",VLOOKUP(G633,Coefficients!$B$4:$E$7,2)&amp;" "&amp;" "&amp;VLOOKUP(H633,Coefficients!$E$13:$H$17,2))</f>
        <v/>
      </c>
    </row>
    <row r="634" spans="22:22" x14ac:dyDescent="0.25">
      <c r="V634" s="138" t="str">
        <f>IF(ISBLANK(A634),"",VLOOKUP(G634,Coefficients!$B$4:$E$7,2)&amp;" "&amp;" "&amp;VLOOKUP(H634,Coefficients!$E$13:$H$17,2))</f>
        <v/>
      </c>
    </row>
    <row r="635" spans="22:22" x14ac:dyDescent="0.25">
      <c r="V635" s="138" t="str">
        <f>IF(ISBLANK(A635),"",VLOOKUP(G635,Coefficients!$B$4:$E$7,2)&amp;" "&amp;" "&amp;VLOOKUP(H635,Coefficients!$E$13:$H$17,2))</f>
        <v/>
      </c>
    </row>
    <row r="636" spans="22:22" x14ac:dyDescent="0.25">
      <c r="V636" s="138" t="str">
        <f>IF(ISBLANK(A636),"",VLOOKUP(G636,Coefficients!$B$4:$E$7,2)&amp;" "&amp;" "&amp;VLOOKUP(H636,Coefficients!$E$13:$H$17,2))</f>
        <v/>
      </c>
    </row>
    <row r="637" spans="22:22" x14ac:dyDescent="0.25">
      <c r="V637" s="138" t="str">
        <f>IF(ISBLANK(A637),"",VLOOKUP(G637,Coefficients!$B$4:$E$7,2)&amp;" "&amp;" "&amp;VLOOKUP(H637,Coefficients!$E$13:$H$17,2))</f>
        <v/>
      </c>
    </row>
    <row r="638" spans="22:22" x14ac:dyDescent="0.25">
      <c r="V638" s="138" t="str">
        <f>IF(ISBLANK(A638),"",VLOOKUP(G638,Coefficients!$B$4:$E$7,2)&amp;" "&amp;" "&amp;VLOOKUP(H638,Coefficients!$E$13:$H$17,2))</f>
        <v/>
      </c>
    </row>
    <row r="639" spans="22:22" x14ac:dyDescent="0.25">
      <c r="V639" s="138" t="str">
        <f>IF(ISBLANK(A639),"",VLOOKUP(G639,Coefficients!$B$4:$E$7,2)&amp;" "&amp;" "&amp;VLOOKUP(H639,Coefficients!$E$13:$H$17,2))</f>
        <v/>
      </c>
    </row>
    <row r="640" spans="22:22" x14ac:dyDescent="0.25">
      <c r="V640" s="138" t="str">
        <f>IF(ISBLANK(A640),"",VLOOKUP(G640,Coefficients!$B$4:$E$7,2)&amp;" "&amp;" "&amp;VLOOKUP(H640,Coefficients!$E$13:$H$17,2))</f>
        <v/>
      </c>
    </row>
    <row r="641" spans="22:22" x14ac:dyDescent="0.25">
      <c r="V641" s="138" t="str">
        <f>IF(ISBLANK(A641),"",VLOOKUP(G641,Coefficients!$B$4:$E$7,2)&amp;" "&amp;" "&amp;VLOOKUP(H641,Coefficients!$E$13:$H$17,2))</f>
        <v/>
      </c>
    </row>
    <row r="642" spans="22:22" x14ac:dyDescent="0.25">
      <c r="V642" s="138" t="str">
        <f>IF(ISBLANK(A642),"",VLOOKUP(G642,Coefficients!$B$4:$E$7,2)&amp;" "&amp;" "&amp;VLOOKUP(H642,Coefficients!$E$13:$H$17,2))</f>
        <v/>
      </c>
    </row>
    <row r="643" spans="22:22" x14ac:dyDescent="0.25">
      <c r="V643" s="138" t="str">
        <f>IF(ISBLANK(A643),"",VLOOKUP(G643,Coefficients!$B$4:$E$7,2)&amp;" "&amp;" "&amp;VLOOKUP(H643,Coefficients!$E$13:$H$17,2))</f>
        <v/>
      </c>
    </row>
    <row r="644" spans="22:22" x14ac:dyDescent="0.25">
      <c r="V644" s="138" t="str">
        <f>IF(ISBLANK(A644),"",VLOOKUP(G644,Coefficients!$B$4:$E$7,2)&amp;" "&amp;" "&amp;VLOOKUP(H644,Coefficients!$E$13:$H$17,2))</f>
        <v/>
      </c>
    </row>
    <row r="645" spans="22:22" x14ac:dyDescent="0.25">
      <c r="V645" s="138" t="str">
        <f>IF(ISBLANK(A645),"",VLOOKUP(G645,Coefficients!$B$4:$E$7,2)&amp;" "&amp;" "&amp;VLOOKUP(H645,Coefficients!$E$13:$H$17,2))</f>
        <v/>
      </c>
    </row>
    <row r="646" spans="22:22" x14ac:dyDescent="0.25">
      <c r="V646" s="138" t="str">
        <f>IF(ISBLANK(A646),"",VLOOKUP(G646,Coefficients!$B$4:$E$7,2)&amp;" "&amp;" "&amp;VLOOKUP(H646,Coefficients!$E$13:$H$17,2))</f>
        <v/>
      </c>
    </row>
    <row r="647" spans="22:22" x14ac:dyDescent="0.25">
      <c r="V647" s="138" t="str">
        <f>IF(ISBLANK(A647),"",VLOOKUP(G647,Coefficients!$B$4:$E$7,2)&amp;" "&amp;" "&amp;VLOOKUP(H647,Coefficients!$E$13:$H$17,2))</f>
        <v/>
      </c>
    </row>
    <row r="648" spans="22:22" x14ac:dyDescent="0.25">
      <c r="V648" s="138" t="str">
        <f>IF(ISBLANK(A648),"",VLOOKUP(G648,Coefficients!$B$4:$E$7,2)&amp;" "&amp;" "&amp;VLOOKUP(H648,Coefficients!$E$13:$H$17,2))</f>
        <v/>
      </c>
    </row>
    <row r="649" spans="22:22" x14ac:dyDescent="0.25">
      <c r="V649" s="138" t="str">
        <f>IF(ISBLANK(A649),"",VLOOKUP(G649,Coefficients!$B$4:$E$7,2)&amp;" "&amp;" "&amp;VLOOKUP(H649,Coefficients!$E$13:$H$17,2))</f>
        <v/>
      </c>
    </row>
    <row r="650" spans="22:22" x14ac:dyDescent="0.25">
      <c r="V650" s="138" t="str">
        <f>IF(ISBLANK(A650),"",VLOOKUP(G650,Coefficients!$B$4:$E$7,2)&amp;" "&amp;" "&amp;VLOOKUP(H650,Coefficients!$E$13:$H$17,2))</f>
        <v/>
      </c>
    </row>
    <row r="651" spans="22:22" x14ac:dyDescent="0.25">
      <c r="V651" s="138" t="str">
        <f>IF(ISBLANK(A651),"",VLOOKUP(G651,Coefficients!$B$4:$E$7,2)&amp;" "&amp;" "&amp;VLOOKUP(H651,Coefficients!$E$13:$H$17,2))</f>
        <v/>
      </c>
    </row>
    <row r="652" spans="22:22" x14ac:dyDescent="0.25">
      <c r="V652" s="138" t="str">
        <f>IF(ISBLANK(A652),"",VLOOKUP(G652,Coefficients!$B$4:$E$7,2)&amp;" "&amp;" "&amp;VLOOKUP(H652,Coefficients!$E$13:$H$17,2))</f>
        <v/>
      </c>
    </row>
    <row r="653" spans="22:22" x14ac:dyDescent="0.25">
      <c r="V653" s="138" t="str">
        <f>IF(ISBLANK(A653),"",VLOOKUP(G653,Coefficients!$B$4:$E$7,2)&amp;" "&amp;" "&amp;VLOOKUP(H653,Coefficients!$E$13:$H$17,2))</f>
        <v/>
      </c>
    </row>
    <row r="654" spans="22:22" x14ac:dyDescent="0.25">
      <c r="V654" s="138" t="str">
        <f>IF(ISBLANK(A654),"",VLOOKUP(G654,Coefficients!$B$4:$E$7,2)&amp;" "&amp;" "&amp;VLOOKUP(H654,Coefficients!$E$13:$H$17,2))</f>
        <v/>
      </c>
    </row>
    <row r="655" spans="22:22" x14ac:dyDescent="0.25">
      <c r="V655" s="138" t="str">
        <f>IF(ISBLANK(A655),"",VLOOKUP(G655,Coefficients!$B$4:$E$7,2)&amp;" "&amp;" "&amp;VLOOKUP(H655,Coefficients!$E$13:$H$17,2))</f>
        <v/>
      </c>
    </row>
    <row r="656" spans="22:22" x14ac:dyDescent="0.25">
      <c r="V656" s="138" t="str">
        <f>IF(ISBLANK(A656),"",VLOOKUP(G656,Coefficients!$B$4:$E$7,2)&amp;" "&amp;" "&amp;VLOOKUP(H656,Coefficients!$E$13:$H$17,2))</f>
        <v/>
      </c>
    </row>
    <row r="657" spans="22:22" x14ac:dyDescent="0.25">
      <c r="V657" s="138" t="str">
        <f>IF(ISBLANK(A657),"",VLOOKUP(G657,Coefficients!$B$4:$E$7,2)&amp;" "&amp;" "&amp;VLOOKUP(H657,Coefficients!$E$13:$H$17,2))</f>
        <v/>
      </c>
    </row>
    <row r="658" spans="22:22" x14ac:dyDescent="0.25">
      <c r="V658" s="138" t="str">
        <f>IF(ISBLANK(A658),"",VLOOKUP(G658,Coefficients!$B$4:$E$7,2)&amp;" "&amp;" "&amp;VLOOKUP(H658,Coefficients!$E$13:$H$17,2))</f>
        <v/>
      </c>
    </row>
    <row r="659" spans="22:22" x14ac:dyDescent="0.25">
      <c r="V659" s="138" t="str">
        <f>IF(ISBLANK(A659),"",VLOOKUP(G659,Coefficients!$B$4:$E$7,2)&amp;" "&amp;" "&amp;VLOOKUP(H659,Coefficients!$E$13:$H$17,2))</f>
        <v/>
      </c>
    </row>
    <row r="660" spans="22:22" x14ac:dyDescent="0.25">
      <c r="V660" s="138" t="str">
        <f>IF(ISBLANK(A660),"",VLOOKUP(G660,Coefficients!$B$4:$E$7,2)&amp;" "&amp;" "&amp;VLOOKUP(H660,Coefficients!$E$13:$H$17,2))</f>
        <v/>
      </c>
    </row>
    <row r="661" spans="22:22" x14ac:dyDescent="0.25">
      <c r="V661" s="138" t="str">
        <f>IF(ISBLANK(A661),"",VLOOKUP(G661,Coefficients!$B$4:$E$7,2)&amp;" "&amp;" "&amp;VLOOKUP(H661,Coefficients!$E$13:$H$17,2))</f>
        <v/>
      </c>
    </row>
    <row r="662" spans="22:22" x14ac:dyDescent="0.25">
      <c r="V662" s="138" t="str">
        <f>IF(ISBLANK(A662),"",VLOOKUP(G662,Coefficients!$B$4:$E$7,2)&amp;" "&amp;" "&amp;VLOOKUP(H662,Coefficients!$E$13:$H$17,2))</f>
        <v/>
      </c>
    </row>
    <row r="663" spans="22:22" x14ac:dyDescent="0.25">
      <c r="V663" s="138" t="str">
        <f>IF(ISBLANK(A663),"",VLOOKUP(G663,Coefficients!$B$4:$E$7,2)&amp;" "&amp;" "&amp;VLOOKUP(H663,Coefficients!$E$13:$H$17,2))</f>
        <v/>
      </c>
    </row>
    <row r="664" spans="22:22" x14ac:dyDescent="0.25">
      <c r="V664" s="138" t="str">
        <f>IF(ISBLANK(A664),"",VLOOKUP(G664,Coefficients!$B$4:$E$7,2)&amp;" "&amp;" "&amp;VLOOKUP(H664,Coefficients!$E$13:$H$17,2))</f>
        <v/>
      </c>
    </row>
    <row r="665" spans="22:22" x14ac:dyDescent="0.25">
      <c r="V665" s="138" t="str">
        <f>IF(ISBLANK(A665),"",VLOOKUP(G665,Coefficients!$B$4:$E$7,2)&amp;" "&amp;" "&amp;VLOOKUP(H665,Coefficients!$E$13:$H$17,2))</f>
        <v/>
      </c>
    </row>
    <row r="666" spans="22:22" x14ac:dyDescent="0.25">
      <c r="V666" s="138" t="str">
        <f>IF(ISBLANK(A666),"",VLOOKUP(G666,Coefficients!$B$4:$E$7,2)&amp;" "&amp;" "&amp;VLOOKUP(H666,Coefficients!$E$13:$H$17,2))</f>
        <v/>
      </c>
    </row>
    <row r="667" spans="22:22" x14ac:dyDescent="0.25">
      <c r="V667" s="138" t="str">
        <f>IF(ISBLANK(A667),"",VLOOKUP(G667,Coefficients!$B$4:$E$7,2)&amp;" "&amp;" "&amp;VLOOKUP(H667,Coefficients!$E$13:$H$17,2))</f>
        <v/>
      </c>
    </row>
    <row r="668" spans="22:22" x14ac:dyDescent="0.25">
      <c r="V668" s="138" t="str">
        <f>IF(ISBLANK(A668),"",VLOOKUP(G668,Coefficients!$B$4:$E$7,2)&amp;" "&amp;" "&amp;VLOOKUP(H668,Coefficients!$E$13:$H$17,2))</f>
        <v/>
      </c>
    </row>
    <row r="669" spans="22:22" x14ac:dyDescent="0.25">
      <c r="V669" s="138" t="str">
        <f>IF(ISBLANK(A669),"",VLOOKUP(G669,Coefficients!$B$4:$E$7,2)&amp;" "&amp;" "&amp;VLOOKUP(H669,Coefficients!$E$13:$H$17,2))</f>
        <v/>
      </c>
    </row>
    <row r="670" spans="22:22" x14ac:dyDescent="0.25">
      <c r="V670" s="138" t="str">
        <f>IF(ISBLANK(A670),"",VLOOKUP(G670,Coefficients!$B$4:$E$7,2)&amp;" "&amp;" "&amp;VLOOKUP(H670,Coefficients!$E$13:$H$17,2))</f>
        <v/>
      </c>
    </row>
    <row r="671" spans="22:22" x14ac:dyDescent="0.25">
      <c r="V671" s="138" t="str">
        <f>IF(ISBLANK(A671),"",VLOOKUP(G671,Coefficients!$B$4:$E$7,2)&amp;" "&amp;" "&amp;VLOOKUP(H671,Coefficients!$E$13:$H$17,2))</f>
        <v/>
      </c>
    </row>
    <row r="672" spans="22:22" x14ac:dyDescent="0.25">
      <c r="V672" s="138" t="str">
        <f>IF(ISBLANK(A672),"",VLOOKUP(G672,Coefficients!$B$4:$E$7,2)&amp;" "&amp;" "&amp;VLOOKUP(H672,Coefficients!$E$13:$H$17,2))</f>
        <v/>
      </c>
    </row>
    <row r="673" spans="22:22" x14ac:dyDescent="0.25">
      <c r="V673" s="138" t="str">
        <f>IF(ISBLANK(A673),"",VLOOKUP(G673,Coefficients!$B$4:$E$7,2)&amp;" "&amp;" "&amp;VLOOKUP(H673,Coefficients!$E$13:$H$17,2))</f>
        <v/>
      </c>
    </row>
    <row r="674" spans="22:22" x14ac:dyDescent="0.25">
      <c r="V674" s="138" t="str">
        <f>IF(ISBLANK(A674),"",VLOOKUP(G674,Coefficients!$B$4:$E$7,2)&amp;" "&amp;" "&amp;VLOOKUP(H674,Coefficients!$E$13:$H$17,2))</f>
        <v/>
      </c>
    </row>
    <row r="675" spans="22:22" x14ac:dyDescent="0.25">
      <c r="V675" s="138" t="str">
        <f>IF(ISBLANK(A675),"",VLOOKUP(G675,Coefficients!$B$4:$E$7,2)&amp;" "&amp;" "&amp;VLOOKUP(H675,Coefficients!$E$13:$H$17,2))</f>
        <v/>
      </c>
    </row>
    <row r="676" spans="22:22" x14ac:dyDescent="0.25">
      <c r="V676" s="138" t="str">
        <f>IF(ISBLANK(A676),"",VLOOKUP(G676,Coefficients!$B$4:$E$7,2)&amp;" "&amp;" "&amp;VLOOKUP(H676,Coefficients!$E$13:$H$17,2))</f>
        <v/>
      </c>
    </row>
    <row r="677" spans="22:22" x14ac:dyDescent="0.25">
      <c r="V677" s="138" t="str">
        <f>IF(ISBLANK(A677),"",VLOOKUP(G677,Coefficients!$B$4:$E$7,2)&amp;" "&amp;" "&amp;VLOOKUP(H677,Coefficients!$E$13:$H$17,2))</f>
        <v/>
      </c>
    </row>
    <row r="678" spans="22:22" x14ac:dyDescent="0.25">
      <c r="V678" s="138" t="str">
        <f>IF(ISBLANK(A678),"",VLOOKUP(G678,Coefficients!$B$4:$E$7,2)&amp;" "&amp;" "&amp;VLOOKUP(H678,Coefficients!$E$13:$H$17,2))</f>
        <v/>
      </c>
    </row>
    <row r="679" spans="22:22" x14ac:dyDescent="0.25">
      <c r="V679" s="138" t="str">
        <f>IF(ISBLANK(A679),"",VLOOKUP(G679,Coefficients!$B$4:$E$7,2)&amp;" "&amp;" "&amp;VLOOKUP(H679,Coefficients!$E$13:$H$17,2))</f>
        <v/>
      </c>
    </row>
    <row r="680" spans="22:22" x14ac:dyDescent="0.25">
      <c r="V680" s="138" t="str">
        <f>IF(ISBLANK(A680),"",VLOOKUP(G680,Coefficients!$B$4:$E$7,2)&amp;" "&amp;" "&amp;VLOOKUP(H680,Coefficients!$E$13:$H$17,2))</f>
        <v/>
      </c>
    </row>
    <row r="681" spans="22:22" x14ac:dyDescent="0.25">
      <c r="V681" s="138" t="str">
        <f>IF(ISBLANK(A681),"",VLOOKUP(G681,Coefficients!$B$4:$E$7,2)&amp;" "&amp;" "&amp;VLOOKUP(H681,Coefficients!$E$13:$H$17,2))</f>
        <v/>
      </c>
    </row>
    <row r="682" spans="22:22" x14ac:dyDescent="0.25">
      <c r="V682" s="138" t="str">
        <f>IF(ISBLANK(A682),"",VLOOKUP(G682,Coefficients!$B$4:$E$7,2)&amp;" "&amp;" "&amp;VLOOKUP(H682,Coefficients!$E$13:$H$17,2))</f>
        <v/>
      </c>
    </row>
    <row r="683" spans="22:22" x14ac:dyDescent="0.25">
      <c r="V683" s="138" t="str">
        <f>IF(ISBLANK(A683),"",VLOOKUP(G683,Coefficients!$B$4:$E$7,2)&amp;" "&amp;" "&amp;VLOOKUP(H683,Coefficients!$E$13:$H$17,2))</f>
        <v/>
      </c>
    </row>
    <row r="684" spans="22:22" x14ac:dyDescent="0.25">
      <c r="V684" s="138" t="str">
        <f>IF(ISBLANK(A684),"",VLOOKUP(G684,Coefficients!$B$4:$E$7,2)&amp;" "&amp;" "&amp;VLOOKUP(H684,Coefficients!$E$13:$H$17,2))</f>
        <v/>
      </c>
    </row>
    <row r="685" spans="22:22" x14ac:dyDescent="0.25">
      <c r="V685" s="138" t="str">
        <f>IF(ISBLANK(A685),"",VLOOKUP(G685,Coefficients!$B$4:$E$7,2)&amp;" "&amp;" "&amp;VLOOKUP(H685,Coefficients!$E$13:$H$17,2))</f>
        <v/>
      </c>
    </row>
    <row r="686" spans="22:22" x14ac:dyDescent="0.25">
      <c r="V686" s="138" t="str">
        <f>IF(ISBLANK(A686),"",VLOOKUP(G686,Coefficients!$B$4:$E$7,2)&amp;" "&amp;" "&amp;VLOOKUP(H686,Coefficients!$E$13:$H$17,2))</f>
        <v/>
      </c>
    </row>
    <row r="687" spans="22:22" x14ac:dyDescent="0.25">
      <c r="V687" s="138" t="str">
        <f>IF(ISBLANK(A687),"",VLOOKUP(G687,Coefficients!$B$4:$E$7,2)&amp;" "&amp;" "&amp;VLOOKUP(H687,Coefficients!$E$13:$H$17,2))</f>
        <v/>
      </c>
    </row>
    <row r="688" spans="22:22" x14ac:dyDescent="0.25">
      <c r="V688" s="138" t="str">
        <f>IF(ISBLANK(A688),"",VLOOKUP(G688,Coefficients!$B$4:$E$7,2)&amp;" "&amp;" "&amp;VLOOKUP(H688,Coefficients!$E$13:$H$17,2))</f>
        <v/>
      </c>
    </row>
    <row r="689" spans="22:22" x14ac:dyDescent="0.25">
      <c r="V689" s="138" t="str">
        <f>IF(ISBLANK(A689),"",VLOOKUP(G689,Coefficients!$B$4:$E$7,2)&amp;" "&amp;" "&amp;VLOOKUP(H689,Coefficients!$E$13:$H$17,2))</f>
        <v/>
      </c>
    </row>
    <row r="690" spans="22:22" x14ac:dyDescent="0.25">
      <c r="V690" s="138" t="str">
        <f>IF(ISBLANK(A690),"",VLOOKUP(G690,Coefficients!$B$4:$E$7,2)&amp;" "&amp;" "&amp;VLOOKUP(H690,Coefficients!$E$13:$H$17,2))</f>
        <v/>
      </c>
    </row>
    <row r="691" spans="22:22" x14ac:dyDescent="0.25">
      <c r="V691" s="138" t="str">
        <f>IF(ISBLANK(A691),"",VLOOKUP(G691,Coefficients!$B$4:$E$7,2)&amp;" "&amp;" "&amp;VLOOKUP(H691,Coefficients!$E$13:$H$17,2))</f>
        <v/>
      </c>
    </row>
    <row r="692" spans="22:22" x14ac:dyDescent="0.25">
      <c r="V692" s="138" t="str">
        <f>IF(ISBLANK(A692),"",VLOOKUP(G692,Coefficients!$B$4:$E$7,2)&amp;" "&amp;" "&amp;VLOOKUP(H692,Coefficients!$E$13:$H$17,2))</f>
        <v/>
      </c>
    </row>
    <row r="693" spans="22:22" x14ac:dyDescent="0.25">
      <c r="V693" s="138" t="str">
        <f>IF(ISBLANK(A693),"",VLOOKUP(G693,Coefficients!$B$4:$E$7,2)&amp;" "&amp;" "&amp;VLOOKUP(H693,Coefficients!$E$13:$H$17,2))</f>
        <v/>
      </c>
    </row>
    <row r="694" spans="22:22" x14ac:dyDescent="0.25">
      <c r="V694" s="138" t="str">
        <f>IF(ISBLANK(A694),"",VLOOKUP(G694,Coefficients!$B$4:$E$7,2)&amp;" "&amp;" "&amp;VLOOKUP(H694,Coefficients!$E$13:$H$17,2))</f>
        <v/>
      </c>
    </row>
    <row r="695" spans="22:22" x14ac:dyDescent="0.25">
      <c r="V695" s="138" t="str">
        <f>IF(ISBLANK(A695),"",VLOOKUP(G695,Coefficients!$B$4:$E$7,2)&amp;" "&amp;" "&amp;VLOOKUP(H695,Coefficients!$E$13:$H$17,2))</f>
        <v/>
      </c>
    </row>
    <row r="696" spans="22:22" x14ac:dyDescent="0.25">
      <c r="V696" s="138" t="str">
        <f>IF(ISBLANK(A696),"",VLOOKUP(G696,Coefficients!$B$4:$E$7,2)&amp;" "&amp;" "&amp;VLOOKUP(H696,Coefficients!$E$13:$H$17,2))</f>
        <v/>
      </c>
    </row>
    <row r="697" spans="22:22" x14ac:dyDescent="0.25">
      <c r="V697" s="138" t="str">
        <f>IF(ISBLANK(A697),"",VLOOKUP(G697,Coefficients!$B$4:$E$7,2)&amp;" "&amp;" "&amp;VLOOKUP(H697,Coefficients!$E$13:$H$17,2))</f>
        <v/>
      </c>
    </row>
    <row r="698" spans="22:22" x14ac:dyDescent="0.25">
      <c r="V698" s="138" t="str">
        <f>IF(ISBLANK(A698),"",VLOOKUP(G698,Coefficients!$B$4:$E$7,2)&amp;" "&amp;" "&amp;VLOOKUP(H698,Coefficients!$E$13:$H$17,2))</f>
        <v/>
      </c>
    </row>
    <row r="699" spans="22:22" x14ac:dyDescent="0.25">
      <c r="V699" s="138" t="str">
        <f>IF(ISBLANK(A699),"",VLOOKUP(G699,Coefficients!$B$4:$E$7,2)&amp;" "&amp;" "&amp;VLOOKUP(H699,Coefficients!$E$13:$H$17,2))</f>
        <v/>
      </c>
    </row>
    <row r="700" spans="22:22" x14ac:dyDescent="0.25">
      <c r="V700" s="138" t="str">
        <f>IF(ISBLANK(A700),"",VLOOKUP(G700,Coefficients!$B$4:$E$7,2)&amp;" "&amp;" "&amp;VLOOKUP(H700,Coefficients!$E$13:$H$17,2))</f>
        <v/>
      </c>
    </row>
    <row r="701" spans="22:22" x14ac:dyDescent="0.25">
      <c r="V701" s="138" t="str">
        <f>IF(ISBLANK(A701),"",VLOOKUP(G701,Coefficients!$B$4:$E$7,2)&amp;" "&amp;" "&amp;VLOOKUP(H701,Coefficients!$E$13:$H$17,2))</f>
        <v/>
      </c>
    </row>
    <row r="702" spans="22:22" x14ac:dyDescent="0.25">
      <c r="V702" s="138" t="str">
        <f>IF(ISBLANK(A702),"",VLOOKUP(G702,Coefficients!$B$4:$E$7,2)&amp;" "&amp;" "&amp;VLOOKUP(H702,Coefficients!$E$13:$H$17,2))</f>
        <v/>
      </c>
    </row>
    <row r="703" spans="22:22" x14ac:dyDescent="0.25">
      <c r="V703" s="138" t="str">
        <f>IF(ISBLANK(A703),"",VLOOKUP(G703,Coefficients!$B$4:$E$7,2)&amp;" "&amp;" "&amp;VLOOKUP(H703,Coefficients!$E$13:$H$17,2))</f>
        <v/>
      </c>
    </row>
    <row r="704" spans="22:22" x14ac:dyDescent="0.25">
      <c r="V704" s="138" t="str">
        <f>IF(ISBLANK(A704),"",VLOOKUP(G704,Coefficients!$B$4:$E$7,2)&amp;" "&amp;" "&amp;VLOOKUP(H704,Coefficients!$E$13:$H$17,2))</f>
        <v/>
      </c>
    </row>
    <row r="705" spans="22:22" x14ac:dyDescent="0.25">
      <c r="V705" s="138" t="str">
        <f>IF(ISBLANK(A705),"",VLOOKUP(G705,Coefficients!$B$4:$E$7,2)&amp;" "&amp;" "&amp;VLOOKUP(H705,Coefficients!$E$13:$H$17,2))</f>
        <v/>
      </c>
    </row>
    <row r="706" spans="22:22" x14ac:dyDescent="0.25">
      <c r="V706" s="138" t="str">
        <f>IF(ISBLANK(A706),"",VLOOKUP(G706,Coefficients!$B$4:$E$7,2)&amp;" "&amp;" "&amp;VLOOKUP(H706,Coefficients!$E$13:$H$17,2))</f>
        <v/>
      </c>
    </row>
    <row r="707" spans="22:22" x14ac:dyDescent="0.25">
      <c r="V707" s="138" t="str">
        <f>IF(ISBLANK(A707),"",VLOOKUP(G707,Coefficients!$B$4:$E$7,2)&amp;" "&amp;" "&amp;VLOOKUP(H707,Coefficients!$E$13:$H$17,2))</f>
        <v/>
      </c>
    </row>
    <row r="708" spans="22:22" x14ac:dyDescent="0.25">
      <c r="V708" s="138" t="str">
        <f>IF(ISBLANK(A708),"",VLOOKUP(G708,Coefficients!$B$4:$E$7,2)&amp;" "&amp;" "&amp;VLOOKUP(H708,Coefficients!$E$13:$H$17,2))</f>
        <v/>
      </c>
    </row>
    <row r="709" spans="22:22" x14ac:dyDescent="0.25">
      <c r="V709" s="138" t="str">
        <f>IF(ISBLANK(A709),"",VLOOKUP(G709,Coefficients!$B$4:$E$7,2)&amp;" "&amp;" "&amp;VLOOKUP(H709,Coefficients!$E$13:$H$17,2))</f>
        <v/>
      </c>
    </row>
    <row r="710" spans="22:22" x14ac:dyDescent="0.25">
      <c r="V710" s="138" t="str">
        <f>IF(ISBLANK(A710),"",VLOOKUP(G710,Coefficients!$B$4:$E$7,2)&amp;" "&amp;" "&amp;VLOOKUP(H710,Coefficients!$E$13:$H$17,2))</f>
        <v/>
      </c>
    </row>
    <row r="711" spans="22:22" x14ac:dyDescent="0.25">
      <c r="V711" s="138" t="str">
        <f>IF(ISBLANK(A711),"",VLOOKUP(G711,Coefficients!$B$4:$E$7,2)&amp;" "&amp;" "&amp;VLOOKUP(H711,Coefficients!$E$13:$H$17,2))</f>
        <v/>
      </c>
    </row>
    <row r="712" spans="22:22" x14ac:dyDescent="0.25">
      <c r="V712" s="138" t="str">
        <f>IF(ISBLANK(A712),"",VLOOKUP(G712,Coefficients!$B$4:$E$7,2)&amp;" "&amp;" "&amp;VLOOKUP(H712,Coefficients!$E$13:$H$17,2))</f>
        <v/>
      </c>
    </row>
    <row r="713" spans="22:22" x14ac:dyDescent="0.25">
      <c r="V713" s="138" t="str">
        <f>IF(ISBLANK(A713),"",VLOOKUP(G713,Coefficients!$B$4:$E$7,2)&amp;" "&amp;" "&amp;VLOOKUP(H713,Coefficients!$E$13:$H$17,2))</f>
        <v/>
      </c>
    </row>
    <row r="714" spans="22:22" x14ac:dyDescent="0.25">
      <c r="V714" s="138" t="str">
        <f>IF(ISBLANK(A714),"",VLOOKUP(G714,Coefficients!$B$4:$E$7,2)&amp;" "&amp;" "&amp;VLOOKUP(H714,Coefficients!$E$13:$H$17,2))</f>
        <v/>
      </c>
    </row>
    <row r="715" spans="22:22" x14ac:dyDescent="0.25">
      <c r="V715" s="138" t="str">
        <f>IF(ISBLANK(A715),"",VLOOKUP(G715,Coefficients!$B$4:$E$7,2)&amp;" "&amp;" "&amp;VLOOKUP(H715,Coefficients!$E$13:$H$17,2))</f>
        <v/>
      </c>
    </row>
    <row r="716" spans="22:22" x14ac:dyDescent="0.25">
      <c r="V716" s="138" t="str">
        <f>IF(ISBLANK(A716),"",VLOOKUP(G716,Coefficients!$B$4:$E$7,2)&amp;" "&amp;" "&amp;VLOOKUP(H716,Coefficients!$E$13:$H$17,2))</f>
        <v/>
      </c>
    </row>
    <row r="717" spans="22:22" x14ac:dyDescent="0.25">
      <c r="V717" s="138" t="str">
        <f>IF(ISBLANK(A717),"",VLOOKUP(G717,Coefficients!$B$4:$E$7,2)&amp;" "&amp;" "&amp;VLOOKUP(H717,Coefficients!$E$13:$H$17,2))</f>
        <v/>
      </c>
    </row>
    <row r="718" spans="22:22" x14ac:dyDescent="0.25">
      <c r="V718" s="138" t="str">
        <f>IF(ISBLANK(A718),"",VLOOKUP(G718,Coefficients!$B$4:$E$7,2)&amp;" "&amp;" "&amp;VLOOKUP(H718,Coefficients!$E$13:$H$17,2))</f>
        <v/>
      </c>
    </row>
    <row r="719" spans="22:22" x14ac:dyDescent="0.25">
      <c r="V719" s="138" t="str">
        <f>IF(ISBLANK(A719),"",VLOOKUP(G719,Coefficients!$B$4:$E$7,2)&amp;" "&amp;" "&amp;VLOOKUP(H719,Coefficients!$E$13:$H$17,2))</f>
        <v/>
      </c>
    </row>
    <row r="720" spans="22:22" x14ac:dyDescent="0.25">
      <c r="V720" s="138" t="str">
        <f>IF(ISBLANK(A720),"",VLOOKUP(G720,Coefficients!$B$4:$E$7,2)&amp;" "&amp;" "&amp;VLOOKUP(H720,Coefficients!$E$13:$H$17,2))</f>
        <v/>
      </c>
    </row>
    <row r="721" spans="22:22" x14ac:dyDescent="0.25">
      <c r="V721" s="138" t="str">
        <f>IF(ISBLANK(A721),"",VLOOKUP(G721,Coefficients!$B$4:$E$7,2)&amp;" "&amp;" "&amp;VLOOKUP(H721,Coefficients!$E$13:$H$17,2))</f>
        <v/>
      </c>
    </row>
    <row r="722" spans="22:22" x14ac:dyDescent="0.25">
      <c r="V722" s="138" t="str">
        <f>IF(ISBLANK(A722),"",VLOOKUP(G722,Coefficients!$B$4:$E$7,2)&amp;" "&amp;" "&amp;VLOOKUP(H722,Coefficients!$E$13:$H$17,2))</f>
        <v/>
      </c>
    </row>
    <row r="723" spans="22:22" x14ac:dyDescent="0.25">
      <c r="V723" s="138" t="str">
        <f>IF(ISBLANK(A723),"",VLOOKUP(G723,Coefficients!$B$4:$E$7,2)&amp;" "&amp;" "&amp;VLOOKUP(H723,Coefficients!$E$13:$H$17,2))</f>
        <v/>
      </c>
    </row>
    <row r="724" spans="22:22" x14ac:dyDescent="0.25">
      <c r="V724" s="138" t="str">
        <f>IF(ISBLANK(A724),"",VLOOKUP(G724,Coefficients!$B$4:$E$7,2)&amp;" "&amp;" "&amp;VLOOKUP(H724,Coefficients!$E$13:$H$17,2))</f>
        <v/>
      </c>
    </row>
    <row r="725" spans="22:22" x14ac:dyDescent="0.25">
      <c r="V725" s="138" t="str">
        <f>IF(ISBLANK(A725),"",VLOOKUP(G725,Coefficients!$B$4:$E$7,2)&amp;" "&amp;" "&amp;VLOOKUP(H725,Coefficients!$E$13:$H$17,2))</f>
        <v/>
      </c>
    </row>
    <row r="726" spans="22:22" x14ac:dyDescent="0.25">
      <c r="V726" s="138" t="str">
        <f>IF(ISBLANK(A726),"",VLOOKUP(G726,Coefficients!$B$4:$E$7,2)&amp;" "&amp;" "&amp;VLOOKUP(H726,Coefficients!$E$13:$H$17,2))</f>
        <v/>
      </c>
    </row>
    <row r="727" spans="22:22" x14ac:dyDescent="0.25">
      <c r="V727" s="138" t="str">
        <f>IF(ISBLANK(A727),"",VLOOKUP(G727,Coefficients!$B$4:$E$7,2)&amp;" "&amp;" "&amp;VLOOKUP(H727,Coefficients!$E$13:$H$17,2))</f>
        <v/>
      </c>
    </row>
    <row r="728" spans="22:22" x14ac:dyDescent="0.25">
      <c r="V728" s="138" t="str">
        <f>IF(ISBLANK(A728),"",VLOOKUP(G728,Coefficients!$B$4:$E$7,2)&amp;" "&amp;" "&amp;VLOOKUP(H728,Coefficients!$E$13:$H$17,2))</f>
        <v/>
      </c>
    </row>
    <row r="729" spans="22:22" x14ac:dyDescent="0.25">
      <c r="V729" s="138" t="str">
        <f>IF(ISBLANK(A729),"",VLOOKUP(G729,Coefficients!$B$4:$E$7,2)&amp;" "&amp;" "&amp;VLOOKUP(H729,Coefficients!$E$13:$H$17,2))</f>
        <v/>
      </c>
    </row>
    <row r="730" spans="22:22" x14ac:dyDescent="0.25">
      <c r="V730" s="138" t="str">
        <f>IF(ISBLANK(A730),"",VLOOKUP(G730,Coefficients!$B$4:$E$7,2)&amp;" "&amp;" "&amp;VLOOKUP(H730,Coefficients!$E$13:$H$17,2))</f>
        <v/>
      </c>
    </row>
    <row r="731" spans="22:22" x14ac:dyDescent="0.25">
      <c r="V731" s="138" t="str">
        <f>IF(ISBLANK(A731),"",VLOOKUP(G731,Coefficients!$B$4:$E$7,2)&amp;" "&amp;" "&amp;VLOOKUP(H731,Coefficients!$E$13:$H$17,2))</f>
        <v/>
      </c>
    </row>
    <row r="732" spans="22:22" x14ac:dyDescent="0.25">
      <c r="V732" s="138" t="str">
        <f>IF(ISBLANK(A732),"",VLOOKUP(G732,Coefficients!$B$4:$E$7,2)&amp;" "&amp;" "&amp;VLOOKUP(H732,Coefficients!$E$13:$H$17,2))</f>
        <v/>
      </c>
    </row>
    <row r="733" spans="22:22" x14ac:dyDescent="0.25">
      <c r="V733" s="138" t="str">
        <f>IF(ISBLANK(A733),"",VLOOKUP(G733,Coefficients!$B$4:$E$7,2)&amp;" "&amp;" "&amp;VLOOKUP(H733,Coefficients!$E$13:$H$17,2))</f>
        <v/>
      </c>
    </row>
    <row r="734" spans="22:22" x14ac:dyDescent="0.25">
      <c r="V734" s="138" t="str">
        <f>IF(ISBLANK(A734),"",VLOOKUP(G734,Coefficients!$B$4:$E$7,2)&amp;" "&amp;" "&amp;VLOOKUP(H734,Coefficients!$E$13:$H$17,2))</f>
        <v/>
      </c>
    </row>
    <row r="735" spans="22:22" x14ac:dyDescent="0.25">
      <c r="V735" s="138" t="str">
        <f>IF(ISBLANK(A735),"",VLOOKUP(G735,Coefficients!$B$4:$E$7,2)&amp;" "&amp;" "&amp;VLOOKUP(H735,Coefficients!$E$13:$H$17,2))</f>
        <v/>
      </c>
    </row>
    <row r="736" spans="22:22" x14ac:dyDescent="0.25">
      <c r="V736" s="138" t="str">
        <f>IF(ISBLANK(A736),"",VLOOKUP(G736,Coefficients!$B$4:$E$7,2)&amp;" "&amp;" "&amp;VLOOKUP(H736,Coefficients!$E$13:$H$17,2))</f>
        <v/>
      </c>
    </row>
    <row r="737" spans="22:22" x14ac:dyDescent="0.25">
      <c r="V737" s="138" t="str">
        <f>IF(ISBLANK(A737),"",VLOOKUP(G737,Coefficients!$B$4:$E$7,2)&amp;" "&amp;" "&amp;VLOOKUP(H737,Coefficients!$E$13:$H$17,2))</f>
        <v/>
      </c>
    </row>
    <row r="738" spans="22:22" x14ac:dyDescent="0.25">
      <c r="V738" s="138" t="str">
        <f>IF(ISBLANK(A738),"",VLOOKUP(G738,Coefficients!$B$4:$E$7,2)&amp;" "&amp;" "&amp;VLOOKUP(H738,Coefficients!$E$13:$H$17,2))</f>
        <v/>
      </c>
    </row>
    <row r="739" spans="22:22" x14ac:dyDescent="0.25">
      <c r="V739" s="138" t="str">
        <f>IF(ISBLANK(A739),"",VLOOKUP(G739,Coefficients!$B$4:$E$7,2)&amp;" "&amp;" "&amp;VLOOKUP(H739,Coefficients!$E$13:$H$17,2))</f>
        <v/>
      </c>
    </row>
    <row r="740" spans="22:22" x14ac:dyDescent="0.25">
      <c r="V740" s="138" t="str">
        <f>IF(ISBLANK(A740),"",VLOOKUP(G740,Coefficients!$B$4:$E$7,2)&amp;" "&amp;" "&amp;VLOOKUP(H740,Coefficients!$E$13:$H$17,2))</f>
        <v/>
      </c>
    </row>
    <row r="741" spans="22:22" x14ac:dyDescent="0.25">
      <c r="V741" s="138" t="str">
        <f>IF(ISBLANK(A741),"",VLOOKUP(G741,Coefficients!$B$4:$E$7,2)&amp;" "&amp;" "&amp;VLOOKUP(H741,Coefficients!$E$13:$H$17,2))</f>
        <v/>
      </c>
    </row>
    <row r="742" spans="22:22" x14ac:dyDescent="0.25">
      <c r="V742" s="138" t="str">
        <f>IF(ISBLANK(A742),"",VLOOKUP(G742,Coefficients!$B$4:$E$7,2)&amp;" "&amp;" "&amp;VLOOKUP(H742,Coefficients!$E$13:$H$17,2))</f>
        <v/>
      </c>
    </row>
    <row r="743" spans="22:22" x14ac:dyDescent="0.25">
      <c r="V743" s="138" t="str">
        <f>IF(ISBLANK(A743),"",VLOOKUP(G743,Coefficients!$B$4:$E$7,2)&amp;" "&amp;" "&amp;VLOOKUP(H743,Coefficients!$E$13:$H$17,2))</f>
        <v/>
      </c>
    </row>
    <row r="744" spans="22:22" x14ac:dyDescent="0.25">
      <c r="V744" s="138" t="str">
        <f>IF(ISBLANK(A744),"",VLOOKUP(G744,Coefficients!$B$4:$E$7,2)&amp;" "&amp;" "&amp;VLOOKUP(H744,Coefficients!$E$13:$H$17,2))</f>
        <v/>
      </c>
    </row>
    <row r="745" spans="22:22" x14ac:dyDescent="0.25">
      <c r="V745" s="138" t="str">
        <f>IF(ISBLANK(A745),"",VLOOKUP(G745,Coefficients!$B$4:$E$7,2)&amp;" "&amp;" "&amp;VLOOKUP(H745,Coefficients!$E$13:$H$17,2))</f>
        <v/>
      </c>
    </row>
    <row r="746" spans="22:22" x14ac:dyDescent="0.25">
      <c r="V746" s="138" t="str">
        <f>IF(ISBLANK(A746),"",VLOOKUP(G746,Coefficients!$B$4:$E$7,2)&amp;" "&amp;" "&amp;VLOOKUP(H746,Coefficients!$E$13:$H$17,2))</f>
        <v/>
      </c>
    </row>
    <row r="747" spans="22:22" x14ac:dyDescent="0.25">
      <c r="V747" s="138" t="str">
        <f>IF(ISBLANK(A747),"",VLOOKUP(G747,Coefficients!$B$4:$E$7,2)&amp;" "&amp;" "&amp;VLOOKUP(H747,Coefficients!$E$13:$H$17,2))</f>
        <v/>
      </c>
    </row>
    <row r="748" spans="22:22" x14ac:dyDescent="0.25">
      <c r="V748" s="138" t="str">
        <f>IF(ISBLANK(A748),"",VLOOKUP(G748,Coefficients!$B$4:$E$7,2)&amp;" "&amp;" "&amp;VLOOKUP(H748,Coefficients!$E$13:$H$17,2))</f>
        <v/>
      </c>
    </row>
    <row r="749" spans="22:22" x14ac:dyDescent="0.25">
      <c r="V749" s="138" t="str">
        <f>IF(ISBLANK(A749),"",VLOOKUP(G749,Coefficients!$B$4:$E$7,2)&amp;" "&amp;" "&amp;VLOOKUP(H749,Coefficients!$E$13:$H$17,2))</f>
        <v/>
      </c>
    </row>
    <row r="750" spans="22:22" x14ac:dyDescent="0.25">
      <c r="V750" s="138" t="str">
        <f>IF(ISBLANK(A750),"",VLOOKUP(G750,Coefficients!$B$4:$E$7,2)&amp;" "&amp;" "&amp;VLOOKUP(H750,Coefficients!$E$13:$H$17,2))</f>
        <v/>
      </c>
    </row>
    <row r="751" spans="22:22" x14ac:dyDescent="0.25">
      <c r="V751" s="138" t="str">
        <f>IF(ISBLANK(A751),"",VLOOKUP(G751,Coefficients!$B$4:$E$7,2)&amp;" "&amp;" "&amp;VLOOKUP(H751,Coefficients!$E$13:$H$17,2))</f>
        <v/>
      </c>
    </row>
    <row r="752" spans="22:22" x14ac:dyDescent="0.25">
      <c r="V752" s="138" t="str">
        <f>IF(ISBLANK(A752),"",VLOOKUP(G752,Coefficients!$B$4:$E$7,2)&amp;" "&amp;" "&amp;VLOOKUP(H752,Coefficients!$E$13:$H$17,2))</f>
        <v/>
      </c>
    </row>
    <row r="753" spans="22:22" x14ac:dyDescent="0.25">
      <c r="V753" s="138" t="str">
        <f>IF(ISBLANK(A753),"",VLOOKUP(G753,Coefficients!$B$4:$E$7,2)&amp;" "&amp;" "&amp;VLOOKUP(H753,Coefficients!$E$13:$H$17,2))</f>
        <v/>
      </c>
    </row>
    <row r="754" spans="22:22" x14ac:dyDescent="0.25">
      <c r="V754" s="138" t="str">
        <f>IF(ISBLANK(A754),"",VLOOKUP(G754,Coefficients!$B$4:$E$7,2)&amp;" "&amp;" "&amp;VLOOKUP(H754,Coefficients!$E$13:$H$17,2))</f>
        <v/>
      </c>
    </row>
    <row r="755" spans="22:22" x14ac:dyDescent="0.25">
      <c r="V755" s="138" t="str">
        <f>IF(ISBLANK(A755),"",VLOOKUP(G755,Coefficients!$B$4:$E$7,2)&amp;" "&amp;" "&amp;VLOOKUP(H755,Coefficients!$E$13:$H$17,2))</f>
        <v/>
      </c>
    </row>
    <row r="756" spans="22:22" x14ac:dyDescent="0.25">
      <c r="V756" s="138" t="str">
        <f>IF(ISBLANK(A756),"",VLOOKUP(G756,Coefficients!$B$4:$E$7,2)&amp;" "&amp;" "&amp;VLOOKUP(H756,Coefficients!$E$13:$H$17,2))</f>
        <v/>
      </c>
    </row>
    <row r="757" spans="22:22" x14ac:dyDescent="0.25">
      <c r="V757" s="138" t="str">
        <f>IF(ISBLANK(A757),"",VLOOKUP(G757,Coefficients!$B$4:$E$7,2)&amp;" "&amp;" "&amp;VLOOKUP(H757,Coefficients!$E$13:$H$17,2))</f>
        <v/>
      </c>
    </row>
    <row r="758" spans="22:22" x14ac:dyDescent="0.25">
      <c r="V758" s="138" t="str">
        <f>IF(ISBLANK(A758),"",VLOOKUP(G758,Coefficients!$B$4:$E$7,2)&amp;" "&amp;" "&amp;VLOOKUP(H758,Coefficients!$E$13:$H$17,2))</f>
        <v/>
      </c>
    </row>
    <row r="759" spans="22:22" x14ac:dyDescent="0.25">
      <c r="V759" s="138" t="str">
        <f>IF(ISBLANK(A759),"",VLOOKUP(G759,Coefficients!$B$4:$E$7,2)&amp;" "&amp;" "&amp;VLOOKUP(H759,Coefficients!$E$13:$H$17,2))</f>
        <v/>
      </c>
    </row>
    <row r="760" spans="22:22" x14ac:dyDescent="0.25">
      <c r="V760" s="138" t="str">
        <f>IF(ISBLANK(A760),"",VLOOKUP(G760,Coefficients!$B$4:$E$7,2)&amp;" "&amp;" "&amp;VLOOKUP(H760,Coefficients!$E$13:$H$17,2))</f>
        <v/>
      </c>
    </row>
    <row r="761" spans="22:22" x14ac:dyDescent="0.25">
      <c r="V761" s="138" t="str">
        <f>IF(ISBLANK(A761),"",VLOOKUP(G761,Coefficients!$B$4:$E$7,2)&amp;" "&amp;" "&amp;VLOOKUP(H761,Coefficients!$E$13:$H$17,2))</f>
        <v/>
      </c>
    </row>
    <row r="762" spans="22:22" x14ac:dyDescent="0.25">
      <c r="V762" s="138" t="str">
        <f>IF(ISBLANK(A762),"",VLOOKUP(G762,Coefficients!$B$4:$E$7,2)&amp;" "&amp;" "&amp;VLOOKUP(H762,Coefficients!$E$13:$H$17,2))</f>
        <v/>
      </c>
    </row>
    <row r="763" spans="22:22" x14ac:dyDescent="0.25">
      <c r="V763" s="138" t="str">
        <f>IF(ISBLANK(A763),"",VLOOKUP(G763,Coefficients!$B$4:$E$7,2)&amp;" "&amp;" "&amp;VLOOKUP(H763,Coefficients!$E$13:$H$17,2))</f>
        <v/>
      </c>
    </row>
    <row r="764" spans="22:22" x14ac:dyDescent="0.25">
      <c r="V764" s="138" t="str">
        <f>IF(ISBLANK(A764),"",VLOOKUP(G764,Coefficients!$B$4:$E$7,2)&amp;" "&amp;" "&amp;VLOOKUP(H764,Coefficients!$E$13:$H$17,2))</f>
        <v/>
      </c>
    </row>
    <row r="765" spans="22:22" x14ac:dyDescent="0.25">
      <c r="V765" s="138" t="str">
        <f>IF(ISBLANK(A765),"",VLOOKUP(G765,Coefficients!$B$4:$E$7,2)&amp;" "&amp;" "&amp;VLOOKUP(H765,Coefficients!$E$13:$H$17,2))</f>
        <v/>
      </c>
    </row>
    <row r="766" spans="22:22" x14ac:dyDescent="0.25">
      <c r="V766" s="138" t="str">
        <f>IF(ISBLANK(A766),"",VLOOKUP(G766,Coefficients!$B$4:$E$7,2)&amp;" "&amp;" "&amp;VLOOKUP(H766,Coefficients!$E$13:$H$17,2))</f>
        <v/>
      </c>
    </row>
    <row r="767" spans="22:22" x14ac:dyDescent="0.25">
      <c r="V767" s="138" t="str">
        <f>IF(ISBLANK(A767),"",VLOOKUP(G767,Coefficients!$B$4:$E$7,2)&amp;" "&amp;" "&amp;VLOOKUP(H767,Coefficients!$E$13:$H$17,2))</f>
        <v/>
      </c>
    </row>
    <row r="768" spans="22:22" x14ac:dyDescent="0.25">
      <c r="V768" s="138" t="str">
        <f>IF(ISBLANK(A768),"",VLOOKUP(G768,Coefficients!$B$4:$E$7,2)&amp;" "&amp;" "&amp;VLOOKUP(H768,Coefficients!$E$13:$H$17,2))</f>
        <v/>
      </c>
    </row>
    <row r="769" spans="22:22" x14ac:dyDescent="0.25">
      <c r="V769" s="138" t="str">
        <f>IF(ISBLANK(A769),"",VLOOKUP(G769,Coefficients!$B$4:$E$7,2)&amp;" "&amp;" "&amp;VLOOKUP(H769,Coefficients!$E$13:$H$17,2))</f>
        <v/>
      </c>
    </row>
    <row r="770" spans="22:22" x14ac:dyDescent="0.25">
      <c r="V770" s="138" t="str">
        <f>IF(ISBLANK(A770),"",VLOOKUP(G770,Coefficients!$B$4:$E$7,2)&amp;" "&amp;" "&amp;VLOOKUP(H770,Coefficients!$E$13:$H$17,2))</f>
        <v/>
      </c>
    </row>
    <row r="771" spans="22:22" x14ac:dyDescent="0.25">
      <c r="V771" s="138" t="str">
        <f>IF(ISBLANK(A771),"",VLOOKUP(G771,Coefficients!$B$4:$E$7,2)&amp;" "&amp;" "&amp;VLOOKUP(H771,Coefficients!$E$13:$H$17,2))</f>
        <v/>
      </c>
    </row>
    <row r="772" spans="22:22" x14ac:dyDescent="0.25">
      <c r="V772" s="138" t="str">
        <f>IF(ISBLANK(A772),"",VLOOKUP(G772,Coefficients!$B$4:$E$7,2)&amp;" "&amp;" "&amp;VLOOKUP(H772,Coefficients!$E$13:$H$17,2))</f>
        <v/>
      </c>
    </row>
    <row r="773" spans="22:22" x14ac:dyDescent="0.25">
      <c r="V773" s="138" t="str">
        <f>IF(ISBLANK(A773),"",VLOOKUP(G773,Coefficients!$B$4:$E$7,2)&amp;" "&amp;" "&amp;VLOOKUP(H773,Coefficients!$E$13:$H$17,2))</f>
        <v/>
      </c>
    </row>
    <row r="774" spans="22:22" x14ac:dyDescent="0.25">
      <c r="V774" s="138" t="str">
        <f>IF(ISBLANK(A774),"",VLOOKUP(G774,Coefficients!$B$4:$E$7,2)&amp;" "&amp;" "&amp;VLOOKUP(H774,Coefficients!$E$13:$H$17,2))</f>
        <v/>
      </c>
    </row>
    <row r="775" spans="22:22" x14ac:dyDescent="0.25">
      <c r="V775" s="138" t="str">
        <f>IF(ISBLANK(A775),"",VLOOKUP(G775,Coefficients!$B$4:$E$7,2)&amp;" "&amp;" "&amp;VLOOKUP(H775,Coefficients!$E$13:$H$17,2))</f>
        <v/>
      </c>
    </row>
    <row r="776" spans="22:22" x14ac:dyDescent="0.25">
      <c r="V776" s="138" t="str">
        <f>IF(ISBLANK(A776),"",VLOOKUP(G776,Coefficients!$B$4:$E$7,2)&amp;" "&amp;" "&amp;VLOOKUP(H776,Coefficients!$E$13:$H$17,2))</f>
        <v/>
      </c>
    </row>
    <row r="777" spans="22:22" x14ac:dyDescent="0.25">
      <c r="V777" s="138" t="str">
        <f>IF(ISBLANK(A777),"",VLOOKUP(G777,Coefficients!$B$4:$E$7,2)&amp;" "&amp;" "&amp;VLOOKUP(H777,Coefficients!$E$13:$H$17,2))</f>
        <v/>
      </c>
    </row>
    <row r="778" spans="22:22" x14ac:dyDescent="0.25">
      <c r="V778" s="138" t="str">
        <f>IF(ISBLANK(A778),"",VLOOKUP(G778,Coefficients!$B$4:$E$7,2)&amp;" "&amp;" "&amp;VLOOKUP(H778,Coefficients!$E$13:$H$17,2))</f>
        <v/>
      </c>
    </row>
    <row r="779" spans="22:22" x14ac:dyDescent="0.25">
      <c r="V779" s="138" t="str">
        <f>IF(ISBLANK(A779),"",VLOOKUP(G779,Coefficients!$B$4:$E$7,2)&amp;" "&amp;" "&amp;VLOOKUP(H779,Coefficients!$E$13:$H$17,2))</f>
        <v/>
      </c>
    </row>
    <row r="780" spans="22:22" x14ac:dyDescent="0.25">
      <c r="V780" s="138" t="str">
        <f>IF(ISBLANK(A780),"",VLOOKUP(G780,Coefficients!$B$4:$E$7,2)&amp;" "&amp;" "&amp;VLOOKUP(H780,Coefficients!$E$13:$H$17,2))</f>
        <v/>
      </c>
    </row>
    <row r="781" spans="22:22" x14ac:dyDescent="0.25">
      <c r="V781" s="138" t="str">
        <f>IF(ISBLANK(A781),"",VLOOKUP(G781,Coefficients!$B$4:$E$7,2)&amp;" "&amp;" "&amp;VLOOKUP(H781,Coefficients!$E$13:$H$17,2))</f>
        <v/>
      </c>
    </row>
    <row r="782" spans="22:22" x14ac:dyDescent="0.25">
      <c r="V782" s="138" t="str">
        <f>IF(ISBLANK(A782),"",VLOOKUP(G782,Coefficients!$B$4:$E$7,2)&amp;" "&amp;" "&amp;VLOOKUP(H782,Coefficients!$E$13:$H$17,2))</f>
        <v/>
      </c>
    </row>
    <row r="783" spans="22:22" x14ac:dyDescent="0.25">
      <c r="V783" s="138" t="str">
        <f>IF(ISBLANK(A783),"",VLOOKUP(G783,Coefficients!$B$4:$E$7,2)&amp;" "&amp;" "&amp;VLOOKUP(H783,Coefficients!$E$13:$H$17,2))</f>
        <v/>
      </c>
    </row>
    <row r="784" spans="22:22" x14ac:dyDescent="0.25">
      <c r="V784" s="138" t="str">
        <f>IF(ISBLANK(A784),"",VLOOKUP(G784,Coefficients!$B$4:$E$7,2)&amp;" "&amp;" "&amp;VLOOKUP(H784,Coefficients!$E$13:$H$17,2))</f>
        <v/>
      </c>
    </row>
    <row r="785" spans="22:22" x14ac:dyDescent="0.25">
      <c r="V785" s="138" t="str">
        <f>IF(ISBLANK(A785),"",VLOOKUP(G785,Coefficients!$B$4:$E$7,2)&amp;" "&amp;" "&amp;VLOOKUP(H785,Coefficients!$E$13:$H$17,2))</f>
        <v/>
      </c>
    </row>
    <row r="786" spans="22:22" x14ac:dyDescent="0.25">
      <c r="V786" s="138" t="str">
        <f>IF(ISBLANK(A786),"",VLOOKUP(G786,Coefficients!$B$4:$E$7,2)&amp;" "&amp;" "&amp;VLOOKUP(H786,Coefficients!$E$13:$H$17,2))</f>
        <v/>
      </c>
    </row>
    <row r="787" spans="22:22" x14ac:dyDescent="0.25">
      <c r="V787" s="138" t="str">
        <f>IF(ISBLANK(A787),"",VLOOKUP(G787,Coefficients!$B$4:$E$7,2)&amp;" "&amp;" "&amp;VLOOKUP(H787,Coefficients!$E$13:$H$17,2))</f>
        <v/>
      </c>
    </row>
    <row r="788" spans="22:22" x14ac:dyDescent="0.25">
      <c r="V788" s="138" t="str">
        <f>IF(ISBLANK(A788),"",VLOOKUP(G788,Coefficients!$B$4:$E$7,2)&amp;" "&amp;" "&amp;VLOOKUP(H788,Coefficients!$E$13:$H$17,2))</f>
        <v/>
      </c>
    </row>
    <row r="789" spans="22:22" x14ac:dyDescent="0.25">
      <c r="V789" s="138" t="str">
        <f>IF(ISBLANK(A789),"",VLOOKUP(G789,Coefficients!$B$4:$E$7,2)&amp;" "&amp;" "&amp;VLOOKUP(H789,Coefficients!$E$13:$H$17,2))</f>
        <v/>
      </c>
    </row>
    <row r="790" spans="22:22" x14ac:dyDescent="0.25">
      <c r="V790" s="138" t="str">
        <f>IF(ISBLANK(A790),"",VLOOKUP(G790,Coefficients!$B$4:$E$7,2)&amp;" "&amp;" "&amp;VLOOKUP(H790,Coefficients!$E$13:$H$17,2))</f>
        <v/>
      </c>
    </row>
    <row r="791" spans="22:22" x14ac:dyDescent="0.25">
      <c r="V791" s="138" t="str">
        <f>IF(ISBLANK(A791),"",VLOOKUP(G791,Coefficients!$B$4:$E$7,2)&amp;" "&amp;" "&amp;VLOOKUP(H791,Coefficients!$E$13:$H$17,2))</f>
        <v/>
      </c>
    </row>
    <row r="792" spans="22:22" x14ac:dyDescent="0.25">
      <c r="V792" s="138" t="str">
        <f>IF(ISBLANK(A792),"",VLOOKUP(G792,Coefficients!$B$4:$E$7,2)&amp;" "&amp;" "&amp;VLOOKUP(H792,Coefficients!$E$13:$H$17,2))</f>
        <v/>
      </c>
    </row>
    <row r="793" spans="22:22" x14ac:dyDescent="0.25">
      <c r="V793" s="138" t="str">
        <f>IF(ISBLANK(A793),"",VLOOKUP(G793,Coefficients!$B$4:$E$7,2)&amp;" "&amp;" "&amp;VLOOKUP(H793,Coefficients!$E$13:$H$17,2))</f>
        <v/>
      </c>
    </row>
    <row r="794" spans="22:22" x14ac:dyDescent="0.25">
      <c r="V794" s="138" t="str">
        <f>IF(ISBLANK(A794),"",VLOOKUP(G794,Coefficients!$B$4:$E$7,2)&amp;" "&amp;" "&amp;VLOOKUP(H794,Coefficients!$E$13:$H$17,2))</f>
        <v/>
      </c>
    </row>
    <row r="795" spans="22:22" x14ac:dyDescent="0.25">
      <c r="V795" s="138" t="str">
        <f>IF(ISBLANK(A795),"",VLOOKUP(G795,Coefficients!$B$4:$E$7,2)&amp;" "&amp;" "&amp;VLOOKUP(H795,Coefficients!$E$13:$H$17,2))</f>
        <v/>
      </c>
    </row>
    <row r="796" spans="22:22" x14ac:dyDescent="0.25">
      <c r="V796" s="138" t="str">
        <f>IF(ISBLANK(A796),"",VLOOKUP(G796,Coefficients!$B$4:$E$7,2)&amp;" "&amp;" "&amp;VLOOKUP(H796,Coefficients!$E$13:$H$17,2))</f>
        <v/>
      </c>
    </row>
    <row r="797" spans="22:22" x14ac:dyDescent="0.25">
      <c r="V797" s="138" t="str">
        <f>IF(ISBLANK(A797),"",VLOOKUP(G797,Coefficients!$B$4:$E$7,2)&amp;" "&amp;" "&amp;VLOOKUP(H797,Coefficients!$E$13:$H$17,2))</f>
        <v/>
      </c>
    </row>
    <row r="798" spans="22:22" x14ac:dyDescent="0.25">
      <c r="V798" s="138" t="str">
        <f>IF(ISBLANK(A798),"",VLOOKUP(G798,Coefficients!$B$4:$E$7,2)&amp;" "&amp;" "&amp;VLOOKUP(H798,Coefficients!$E$13:$H$17,2))</f>
        <v/>
      </c>
    </row>
    <row r="799" spans="22:22" x14ac:dyDescent="0.25">
      <c r="V799" s="138" t="str">
        <f>IF(ISBLANK(A799),"",VLOOKUP(G799,Coefficients!$B$4:$E$7,2)&amp;" "&amp;" "&amp;VLOOKUP(H799,Coefficients!$E$13:$H$17,2))</f>
        <v/>
      </c>
    </row>
    <row r="800" spans="22:22" x14ac:dyDescent="0.25">
      <c r="V800" s="138" t="str">
        <f>IF(ISBLANK(A800),"",VLOOKUP(G800,Coefficients!$B$4:$E$7,2)&amp;" "&amp;" "&amp;VLOOKUP(H800,Coefficients!$E$13:$H$17,2))</f>
        <v/>
      </c>
    </row>
    <row r="801" spans="22:22" x14ac:dyDescent="0.25">
      <c r="V801" s="138" t="str">
        <f>IF(ISBLANK(A801),"",VLOOKUP(G801,Coefficients!$B$4:$E$7,2)&amp;" "&amp;" "&amp;VLOOKUP(H801,Coefficients!$E$13:$H$17,2))</f>
        <v/>
      </c>
    </row>
    <row r="802" spans="22:22" x14ac:dyDescent="0.25">
      <c r="V802" s="138" t="str">
        <f>IF(ISBLANK(A802),"",VLOOKUP(G802,Coefficients!$B$4:$E$7,2)&amp;" "&amp;" "&amp;VLOOKUP(H802,Coefficients!$E$13:$H$17,2))</f>
        <v/>
      </c>
    </row>
    <row r="803" spans="22:22" x14ac:dyDescent="0.25">
      <c r="V803" s="138" t="str">
        <f>IF(ISBLANK(A803),"",VLOOKUP(G803,Coefficients!$B$4:$E$7,2)&amp;" "&amp;" "&amp;VLOOKUP(H803,Coefficients!$E$13:$H$17,2))</f>
        <v/>
      </c>
    </row>
    <row r="804" spans="22:22" x14ac:dyDescent="0.25">
      <c r="V804" s="138" t="str">
        <f>IF(ISBLANK(A804),"",VLOOKUP(G804,Coefficients!$B$4:$E$7,2)&amp;" "&amp;" "&amp;VLOOKUP(H804,Coefficients!$E$13:$H$17,2))</f>
        <v/>
      </c>
    </row>
    <row r="805" spans="22:22" x14ac:dyDescent="0.25">
      <c r="V805" s="138" t="str">
        <f>IF(ISBLANK(A805),"",VLOOKUP(G805,Coefficients!$B$4:$E$7,2)&amp;" "&amp;" "&amp;VLOOKUP(H805,Coefficients!$E$13:$H$17,2))</f>
        <v/>
      </c>
    </row>
    <row r="806" spans="22:22" x14ac:dyDescent="0.25">
      <c r="V806" s="138" t="str">
        <f>IF(ISBLANK(A806),"",VLOOKUP(G806,Coefficients!$B$4:$E$7,2)&amp;" "&amp;" "&amp;VLOOKUP(H806,Coefficients!$E$13:$H$17,2))</f>
        <v/>
      </c>
    </row>
    <row r="807" spans="22:22" x14ac:dyDescent="0.25">
      <c r="V807" s="138" t="str">
        <f>IF(ISBLANK(A807),"",VLOOKUP(G807,Coefficients!$B$4:$E$7,2)&amp;" "&amp;" "&amp;VLOOKUP(H807,Coefficients!$E$13:$H$17,2))</f>
        <v/>
      </c>
    </row>
    <row r="808" spans="22:22" x14ac:dyDescent="0.25">
      <c r="V808" s="138" t="str">
        <f>IF(ISBLANK(A808),"",VLOOKUP(G808,Coefficients!$B$4:$E$7,2)&amp;" "&amp;" "&amp;VLOOKUP(H808,Coefficients!$E$13:$H$17,2))</f>
        <v/>
      </c>
    </row>
    <row r="809" spans="22:22" x14ac:dyDescent="0.25">
      <c r="V809" s="138" t="str">
        <f>IF(ISBLANK(A809),"",VLOOKUP(G809,Coefficients!$B$4:$E$7,2)&amp;" "&amp;" "&amp;VLOOKUP(H809,Coefficients!$E$13:$H$17,2))</f>
        <v/>
      </c>
    </row>
    <row r="810" spans="22:22" x14ac:dyDescent="0.25">
      <c r="V810" s="138" t="str">
        <f>IF(ISBLANK(A810),"",VLOOKUP(G810,Coefficients!$B$4:$E$7,2)&amp;" "&amp;" "&amp;VLOOKUP(H810,Coefficients!$E$13:$H$17,2))</f>
        <v/>
      </c>
    </row>
    <row r="811" spans="22:22" x14ac:dyDescent="0.25">
      <c r="V811" s="138" t="str">
        <f>IF(ISBLANK(A811),"",VLOOKUP(G811,Coefficients!$B$4:$E$7,2)&amp;" "&amp;" "&amp;VLOOKUP(H811,Coefficients!$E$13:$H$17,2))</f>
        <v/>
      </c>
    </row>
    <row r="812" spans="22:22" x14ac:dyDescent="0.25">
      <c r="V812" s="138" t="str">
        <f>IF(ISBLANK(A812),"",VLOOKUP(G812,Coefficients!$B$4:$E$7,2)&amp;" "&amp;" "&amp;VLOOKUP(H812,Coefficients!$E$13:$H$17,2))</f>
        <v/>
      </c>
    </row>
    <row r="813" spans="22:22" x14ac:dyDescent="0.25">
      <c r="V813" s="138" t="str">
        <f>IF(ISBLANK(A813),"",VLOOKUP(G813,Coefficients!$B$4:$E$7,2)&amp;" "&amp;" "&amp;VLOOKUP(H813,Coefficients!$E$13:$H$17,2))</f>
        <v/>
      </c>
    </row>
    <row r="814" spans="22:22" x14ac:dyDescent="0.25">
      <c r="V814" s="138" t="str">
        <f>IF(ISBLANK(A814),"",VLOOKUP(G814,Coefficients!$B$4:$E$7,2)&amp;" "&amp;" "&amp;VLOOKUP(H814,Coefficients!$E$13:$H$17,2))</f>
        <v/>
      </c>
    </row>
    <row r="815" spans="22:22" x14ac:dyDescent="0.25">
      <c r="V815" s="138" t="str">
        <f>IF(ISBLANK(A815),"",VLOOKUP(G815,Coefficients!$B$4:$E$7,2)&amp;" "&amp;" "&amp;VLOOKUP(H815,Coefficients!$E$13:$H$17,2))</f>
        <v/>
      </c>
    </row>
    <row r="816" spans="22:22" x14ac:dyDescent="0.25">
      <c r="V816" s="138" t="str">
        <f>IF(ISBLANK(A816),"",VLOOKUP(G816,Coefficients!$B$4:$E$7,2)&amp;" "&amp;" "&amp;VLOOKUP(H816,Coefficients!$E$13:$H$17,2))</f>
        <v/>
      </c>
    </row>
    <row r="817" spans="22:22" x14ac:dyDescent="0.25">
      <c r="V817" s="138" t="str">
        <f>IF(ISBLANK(A817),"",VLOOKUP(G817,Coefficients!$B$4:$E$7,2)&amp;" "&amp;" "&amp;VLOOKUP(H817,Coefficients!$E$13:$H$17,2))</f>
        <v/>
      </c>
    </row>
    <row r="818" spans="22:22" x14ac:dyDescent="0.25">
      <c r="V818" s="138" t="str">
        <f>IF(ISBLANK(A818),"",VLOOKUP(G818,Coefficients!$B$4:$E$7,2)&amp;" "&amp;" "&amp;VLOOKUP(H818,Coefficients!$E$13:$H$17,2))</f>
        <v/>
      </c>
    </row>
    <row r="819" spans="22:22" x14ac:dyDescent="0.25">
      <c r="V819" s="138" t="str">
        <f>IF(ISBLANK(A819),"",VLOOKUP(G819,Coefficients!$B$4:$E$7,2)&amp;" "&amp;" "&amp;VLOOKUP(H819,Coefficients!$E$13:$H$17,2))</f>
        <v/>
      </c>
    </row>
    <row r="820" spans="22:22" x14ac:dyDescent="0.25">
      <c r="V820" s="138" t="str">
        <f>IF(ISBLANK(A820),"",VLOOKUP(G820,Coefficients!$B$4:$E$7,2)&amp;" "&amp;" "&amp;VLOOKUP(H820,Coefficients!$E$13:$H$17,2))</f>
        <v/>
      </c>
    </row>
    <row r="821" spans="22:22" x14ac:dyDescent="0.25">
      <c r="V821" s="138" t="str">
        <f>IF(ISBLANK(A821),"",VLOOKUP(G821,Coefficients!$B$4:$E$7,2)&amp;" "&amp;" "&amp;VLOOKUP(H821,Coefficients!$E$13:$H$17,2))</f>
        <v/>
      </c>
    </row>
    <row r="822" spans="22:22" x14ac:dyDescent="0.25">
      <c r="V822" s="138" t="str">
        <f>IF(ISBLANK(A822),"",VLOOKUP(G822,Coefficients!$B$4:$E$7,2)&amp;" "&amp;" "&amp;VLOOKUP(H822,Coefficients!$E$13:$H$17,2))</f>
        <v/>
      </c>
    </row>
    <row r="823" spans="22:22" x14ac:dyDescent="0.25">
      <c r="V823" s="138" t="str">
        <f>IF(ISBLANK(A823),"",VLOOKUP(G823,Coefficients!$B$4:$E$7,2)&amp;" "&amp;" "&amp;VLOOKUP(H823,Coefficients!$E$13:$H$17,2))</f>
        <v/>
      </c>
    </row>
    <row r="824" spans="22:22" x14ac:dyDescent="0.25">
      <c r="V824" s="138" t="str">
        <f>IF(ISBLANK(A824),"",VLOOKUP(G824,Coefficients!$B$4:$E$7,2)&amp;" "&amp;" "&amp;VLOOKUP(H824,Coefficients!$E$13:$H$17,2))</f>
        <v/>
      </c>
    </row>
    <row r="825" spans="22:22" x14ac:dyDescent="0.25">
      <c r="V825" s="138" t="str">
        <f>IF(ISBLANK(A825),"",VLOOKUP(G825,Coefficients!$B$4:$E$7,2)&amp;" "&amp;" "&amp;VLOOKUP(H825,Coefficients!$E$13:$H$17,2))</f>
        <v/>
      </c>
    </row>
    <row r="826" spans="22:22" x14ac:dyDescent="0.25">
      <c r="V826" s="138" t="str">
        <f>IF(ISBLANK(A826),"",VLOOKUP(G826,Coefficients!$B$4:$E$7,2)&amp;" "&amp;" "&amp;VLOOKUP(H826,Coefficients!$E$13:$H$17,2))</f>
        <v/>
      </c>
    </row>
    <row r="827" spans="22:22" x14ac:dyDescent="0.25">
      <c r="V827" s="138" t="str">
        <f>IF(ISBLANK(A827),"",VLOOKUP(G827,Coefficients!$B$4:$E$7,2)&amp;" "&amp;" "&amp;VLOOKUP(H827,Coefficients!$E$13:$H$17,2))</f>
        <v/>
      </c>
    </row>
    <row r="828" spans="22:22" x14ac:dyDescent="0.25">
      <c r="V828" s="138" t="str">
        <f>IF(ISBLANK(A828),"",VLOOKUP(G828,Coefficients!$B$4:$E$7,2)&amp;" "&amp;" "&amp;VLOOKUP(H828,Coefficients!$E$13:$H$17,2))</f>
        <v/>
      </c>
    </row>
    <row r="829" spans="22:22" x14ac:dyDescent="0.25">
      <c r="V829" s="138" t="str">
        <f>IF(ISBLANK(A829),"",VLOOKUP(G829,Coefficients!$B$4:$E$7,2)&amp;" "&amp;" "&amp;VLOOKUP(H829,Coefficients!$E$13:$H$17,2))</f>
        <v/>
      </c>
    </row>
    <row r="830" spans="22:22" x14ac:dyDescent="0.25">
      <c r="V830" s="138" t="str">
        <f>IF(ISBLANK(A830),"",VLOOKUP(G830,Coefficients!$B$4:$E$7,2)&amp;" "&amp;" "&amp;VLOOKUP(H830,Coefficients!$E$13:$H$17,2))</f>
        <v/>
      </c>
    </row>
    <row r="831" spans="22:22" x14ac:dyDescent="0.25">
      <c r="V831" s="138" t="str">
        <f>IF(ISBLANK(A831),"",VLOOKUP(G831,Coefficients!$B$4:$E$7,2)&amp;" "&amp;" "&amp;VLOOKUP(H831,Coefficients!$E$13:$H$17,2))</f>
        <v/>
      </c>
    </row>
    <row r="832" spans="22:22" x14ac:dyDescent="0.25">
      <c r="V832" s="138" t="str">
        <f>IF(ISBLANK(A832),"",VLOOKUP(G832,Coefficients!$B$4:$E$7,2)&amp;" "&amp;" "&amp;VLOOKUP(H832,Coefficients!$E$13:$H$17,2))</f>
        <v/>
      </c>
    </row>
    <row r="833" spans="22:22" x14ac:dyDescent="0.25">
      <c r="V833" s="138" t="str">
        <f>IF(ISBLANK(A833),"",VLOOKUP(G833,Coefficients!$B$4:$E$7,2)&amp;" "&amp;" "&amp;VLOOKUP(H833,Coefficients!$E$13:$H$17,2))</f>
        <v/>
      </c>
    </row>
    <row r="834" spans="22:22" x14ac:dyDescent="0.25">
      <c r="V834" s="138" t="str">
        <f>IF(ISBLANK(A834),"",VLOOKUP(G834,Coefficients!$B$4:$E$7,2)&amp;" "&amp;" "&amp;VLOOKUP(H834,Coefficients!$E$13:$H$17,2))</f>
        <v/>
      </c>
    </row>
    <row r="835" spans="22:22" x14ac:dyDescent="0.25">
      <c r="V835" s="138" t="str">
        <f>IF(ISBLANK(A835),"",VLOOKUP(G835,Coefficients!$B$4:$E$7,2)&amp;" "&amp;" "&amp;VLOOKUP(H835,Coefficients!$E$13:$H$17,2))</f>
        <v/>
      </c>
    </row>
    <row r="836" spans="22:22" x14ac:dyDescent="0.25">
      <c r="V836" s="138" t="str">
        <f>IF(ISBLANK(A836),"",VLOOKUP(G836,Coefficients!$B$4:$E$7,2)&amp;" "&amp;" "&amp;VLOOKUP(H836,Coefficients!$E$13:$H$17,2))</f>
        <v/>
      </c>
    </row>
    <row r="837" spans="22:22" x14ac:dyDescent="0.25">
      <c r="V837" s="138" t="str">
        <f>IF(ISBLANK(A837),"",VLOOKUP(G837,Coefficients!$B$4:$E$7,2)&amp;" "&amp;" "&amp;VLOOKUP(H837,Coefficients!$E$13:$H$17,2))</f>
        <v/>
      </c>
    </row>
    <row r="838" spans="22:22" x14ac:dyDescent="0.25">
      <c r="V838" s="138" t="str">
        <f>IF(ISBLANK(A838),"",VLOOKUP(G838,Coefficients!$B$4:$E$7,2)&amp;" "&amp;" "&amp;VLOOKUP(H838,Coefficients!$E$13:$H$17,2))</f>
        <v/>
      </c>
    </row>
    <row r="839" spans="22:22" x14ac:dyDescent="0.25">
      <c r="V839" s="138" t="str">
        <f>IF(ISBLANK(A839),"",VLOOKUP(G839,Coefficients!$B$4:$E$7,2)&amp;" "&amp;" "&amp;VLOOKUP(H839,Coefficients!$E$13:$H$17,2))</f>
        <v/>
      </c>
    </row>
    <row r="840" spans="22:22" x14ac:dyDescent="0.25">
      <c r="V840" s="138" t="str">
        <f>IF(ISBLANK(A840),"",VLOOKUP(G840,Coefficients!$B$4:$E$7,2)&amp;" "&amp;" "&amp;VLOOKUP(H840,Coefficients!$E$13:$H$17,2))</f>
        <v/>
      </c>
    </row>
    <row r="841" spans="22:22" x14ac:dyDescent="0.25">
      <c r="V841" s="138" t="str">
        <f>IF(ISBLANK(A841),"",VLOOKUP(G841,Coefficients!$B$4:$E$7,2)&amp;" "&amp;" "&amp;VLOOKUP(H841,Coefficients!$E$13:$H$17,2))</f>
        <v/>
      </c>
    </row>
    <row r="842" spans="22:22" x14ac:dyDescent="0.25">
      <c r="V842" s="138" t="str">
        <f>IF(ISBLANK(A842),"",VLOOKUP(G842,Coefficients!$B$4:$E$7,2)&amp;" "&amp;" "&amp;VLOOKUP(H842,Coefficients!$E$13:$H$17,2))</f>
        <v/>
      </c>
    </row>
    <row r="843" spans="22:22" x14ac:dyDescent="0.25">
      <c r="V843" s="138" t="str">
        <f>IF(ISBLANK(A843),"",VLOOKUP(G843,Coefficients!$B$4:$E$7,2)&amp;" "&amp;" "&amp;VLOOKUP(H843,Coefficients!$E$13:$H$17,2))</f>
        <v/>
      </c>
    </row>
    <row r="844" spans="22:22" x14ac:dyDescent="0.25">
      <c r="V844" s="138" t="str">
        <f>IF(ISBLANK(A844),"",VLOOKUP(G844,Coefficients!$B$4:$E$7,2)&amp;" "&amp;" "&amp;VLOOKUP(H844,Coefficients!$E$13:$H$17,2))</f>
        <v/>
      </c>
    </row>
    <row r="845" spans="22:22" x14ac:dyDescent="0.25">
      <c r="V845" s="138" t="str">
        <f>IF(ISBLANK(A845),"",VLOOKUP(G845,Coefficients!$B$4:$E$7,2)&amp;" "&amp;" "&amp;VLOOKUP(H845,Coefficients!$E$13:$H$17,2))</f>
        <v/>
      </c>
    </row>
    <row r="846" spans="22:22" x14ac:dyDescent="0.25">
      <c r="V846" s="138" t="str">
        <f>IF(ISBLANK(A846),"",VLOOKUP(G846,Coefficients!$B$4:$E$7,2)&amp;" "&amp;" "&amp;VLOOKUP(H846,Coefficients!$E$13:$H$17,2))</f>
        <v/>
      </c>
    </row>
    <row r="847" spans="22:22" x14ac:dyDescent="0.25">
      <c r="V847" s="138" t="str">
        <f>IF(ISBLANK(A847),"",VLOOKUP(G847,Coefficients!$B$4:$E$7,2)&amp;" "&amp;" "&amp;VLOOKUP(H847,Coefficients!$E$13:$H$17,2))</f>
        <v/>
      </c>
    </row>
    <row r="848" spans="22:22" x14ac:dyDescent="0.25">
      <c r="V848" s="138" t="str">
        <f>IF(ISBLANK(A848),"",VLOOKUP(G848,Coefficients!$B$4:$E$7,2)&amp;" "&amp;" "&amp;VLOOKUP(H848,Coefficients!$E$13:$H$17,2))</f>
        <v/>
      </c>
    </row>
    <row r="849" spans="22:22" x14ac:dyDescent="0.25">
      <c r="V849" s="138" t="str">
        <f>IF(ISBLANK(A849),"",VLOOKUP(G849,Coefficients!$B$4:$E$7,2)&amp;" "&amp;" "&amp;VLOOKUP(H849,Coefficients!$E$13:$H$17,2))</f>
        <v/>
      </c>
    </row>
    <row r="850" spans="22:22" x14ac:dyDescent="0.25">
      <c r="V850" s="138" t="str">
        <f>IF(ISBLANK(A850),"",VLOOKUP(G850,Coefficients!$B$4:$E$7,2)&amp;" "&amp;" "&amp;VLOOKUP(H850,Coefficients!$E$13:$H$17,2))</f>
        <v/>
      </c>
    </row>
    <row r="851" spans="22:22" x14ac:dyDescent="0.25">
      <c r="V851" s="138" t="str">
        <f>IF(ISBLANK(A851),"",VLOOKUP(G851,Coefficients!$B$4:$E$7,2)&amp;" "&amp;" "&amp;VLOOKUP(H851,Coefficients!$E$13:$H$17,2))</f>
        <v/>
      </c>
    </row>
    <row r="852" spans="22:22" x14ac:dyDescent="0.25">
      <c r="V852" s="138" t="str">
        <f>IF(ISBLANK(A852),"",VLOOKUP(G852,Coefficients!$B$4:$E$7,2)&amp;" "&amp;" "&amp;VLOOKUP(H852,Coefficients!$E$13:$H$17,2))</f>
        <v/>
      </c>
    </row>
    <row r="853" spans="22:22" x14ac:dyDescent="0.25">
      <c r="V853" s="138" t="str">
        <f>IF(ISBLANK(A853),"",VLOOKUP(G853,Coefficients!$B$4:$E$7,2)&amp;" "&amp;" "&amp;VLOOKUP(H853,Coefficients!$E$13:$H$17,2))</f>
        <v/>
      </c>
    </row>
    <row r="854" spans="22:22" x14ac:dyDescent="0.25">
      <c r="V854" s="138" t="str">
        <f>IF(ISBLANK(A854),"",VLOOKUP(G854,Coefficients!$B$4:$E$7,2)&amp;" "&amp;" "&amp;VLOOKUP(H854,Coefficients!$E$13:$H$17,2))</f>
        <v/>
      </c>
    </row>
    <row r="855" spans="22:22" x14ac:dyDescent="0.25">
      <c r="V855" s="138" t="str">
        <f>IF(ISBLANK(A855),"",VLOOKUP(G855,Coefficients!$B$4:$E$7,2)&amp;" "&amp;" "&amp;VLOOKUP(H855,Coefficients!$E$13:$H$17,2))</f>
        <v/>
      </c>
    </row>
    <row r="856" spans="22:22" x14ac:dyDescent="0.25">
      <c r="V856" s="138" t="str">
        <f>IF(ISBLANK(A856),"",VLOOKUP(G856,Coefficients!$B$4:$E$7,2)&amp;" "&amp;" "&amp;VLOOKUP(H856,Coefficients!$E$13:$H$17,2))</f>
        <v/>
      </c>
    </row>
    <row r="857" spans="22:22" x14ac:dyDescent="0.25">
      <c r="V857" s="138" t="str">
        <f>IF(ISBLANK(A857),"",VLOOKUP(G857,Coefficients!$B$4:$E$7,2)&amp;" "&amp;" "&amp;VLOOKUP(H857,Coefficients!$E$13:$H$17,2))</f>
        <v/>
      </c>
    </row>
    <row r="858" spans="22:22" x14ac:dyDescent="0.25">
      <c r="V858" s="138" t="str">
        <f>IF(ISBLANK(A858),"",VLOOKUP(G858,Coefficients!$B$4:$E$7,2)&amp;" "&amp;" "&amp;VLOOKUP(H858,Coefficients!$E$13:$H$17,2))</f>
        <v/>
      </c>
    </row>
    <row r="859" spans="22:22" x14ac:dyDescent="0.25">
      <c r="V859" s="138" t="str">
        <f>IF(ISBLANK(A859),"",VLOOKUP(G859,Coefficients!$B$4:$E$7,2)&amp;" "&amp;" "&amp;VLOOKUP(H859,Coefficients!$E$13:$H$17,2))</f>
        <v/>
      </c>
    </row>
    <row r="860" spans="22:22" x14ac:dyDescent="0.25">
      <c r="V860" s="138" t="str">
        <f>IF(ISBLANK(A860),"",VLOOKUP(G860,Coefficients!$B$4:$E$7,2)&amp;" "&amp;" "&amp;VLOOKUP(H860,Coefficients!$E$13:$H$17,2))</f>
        <v/>
      </c>
    </row>
    <row r="861" spans="22:22" x14ac:dyDescent="0.25">
      <c r="V861" s="138" t="str">
        <f>IF(ISBLANK(A861),"",VLOOKUP(G861,Coefficients!$B$4:$E$7,2)&amp;" "&amp;" "&amp;VLOOKUP(H861,Coefficients!$E$13:$H$17,2))</f>
        <v/>
      </c>
    </row>
    <row r="862" spans="22:22" x14ac:dyDescent="0.25">
      <c r="V862" s="138" t="str">
        <f>IF(ISBLANK(A862),"",VLOOKUP(G862,Coefficients!$B$4:$E$7,2)&amp;" "&amp;" "&amp;VLOOKUP(H862,Coefficients!$E$13:$H$17,2))</f>
        <v/>
      </c>
    </row>
    <row r="863" spans="22:22" x14ac:dyDescent="0.25">
      <c r="V863" s="138" t="str">
        <f>IF(ISBLANK(A863),"",VLOOKUP(G863,Coefficients!$B$4:$E$7,2)&amp;" "&amp;" "&amp;VLOOKUP(H863,Coefficients!$E$13:$H$17,2))</f>
        <v/>
      </c>
    </row>
    <row r="864" spans="22:22" x14ac:dyDescent="0.25">
      <c r="V864" s="138" t="str">
        <f>IF(ISBLANK(A864),"",VLOOKUP(G864,Coefficients!$B$4:$E$7,2)&amp;" "&amp;" "&amp;VLOOKUP(H864,Coefficients!$E$13:$H$17,2))</f>
        <v/>
      </c>
    </row>
    <row r="865" spans="22:22" x14ac:dyDescent="0.25">
      <c r="V865" s="138" t="str">
        <f>IF(ISBLANK(A865),"",VLOOKUP(G865,Coefficients!$B$4:$E$7,2)&amp;" "&amp;" "&amp;VLOOKUP(H865,Coefficients!$E$13:$H$17,2))</f>
        <v/>
      </c>
    </row>
    <row r="866" spans="22:22" x14ac:dyDescent="0.25">
      <c r="V866" s="138" t="str">
        <f>IF(ISBLANK(A866),"",VLOOKUP(G866,Coefficients!$B$4:$E$7,2)&amp;" "&amp;" "&amp;VLOOKUP(H866,Coefficients!$E$13:$H$17,2))</f>
        <v/>
      </c>
    </row>
    <row r="867" spans="22:22" x14ac:dyDescent="0.25">
      <c r="V867" s="138" t="str">
        <f>IF(ISBLANK(A867),"",VLOOKUP(G867,Coefficients!$B$4:$E$7,2)&amp;" "&amp;" "&amp;VLOOKUP(H867,Coefficients!$E$13:$H$17,2))</f>
        <v/>
      </c>
    </row>
    <row r="868" spans="22:22" x14ac:dyDescent="0.25">
      <c r="V868" s="138" t="str">
        <f>IF(ISBLANK(A868),"",VLOOKUP(G868,Coefficients!$B$4:$E$7,2)&amp;" "&amp;" "&amp;VLOOKUP(H868,Coefficients!$E$13:$H$17,2))</f>
        <v/>
      </c>
    </row>
    <row r="869" spans="22:22" x14ac:dyDescent="0.25">
      <c r="V869" s="138" t="str">
        <f>IF(ISBLANK(A869),"",VLOOKUP(G869,Coefficients!$B$4:$E$7,2)&amp;" "&amp;" "&amp;VLOOKUP(H869,Coefficients!$E$13:$H$17,2))</f>
        <v/>
      </c>
    </row>
    <row r="870" spans="22:22" x14ac:dyDescent="0.25">
      <c r="V870" s="138" t="str">
        <f>IF(ISBLANK(A870),"",VLOOKUP(G870,Coefficients!$B$4:$E$7,2)&amp;" "&amp;" "&amp;VLOOKUP(H870,Coefficients!$E$13:$H$17,2))</f>
        <v/>
      </c>
    </row>
    <row r="871" spans="22:22" x14ac:dyDescent="0.25">
      <c r="V871" s="138" t="str">
        <f>IF(ISBLANK(A871),"",VLOOKUP(G871,Coefficients!$B$4:$E$7,2)&amp;" "&amp;" "&amp;VLOOKUP(H871,Coefficients!$E$13:$H$17,2))</f>
        <v/>
      </c>
    </row>
    <row r="872" spans="22:22" x14ac:dyDescent="0.25">
      <c r="V872" s="138" t="str">
        <f>IF(ISBLANK(A872),"",VLOOKUP(G872,Coefficients!$B$4:$E$7,2)&amp;" "&amp;" "&amp;VLOOKUP(H872,Coefficients!$E$13:$H$17,2))</f>
        <v/>
      </c>
    </row>
    <row r="873" spans="22:22" x14ac:dyDescent="0.25">
      <c r="V873" s="138" t="str">
        <f>IF(ISBLANK(A873),"",VLOOKUP(G873,Coefficients!$B$4:$E$7,2)&amp;" "&amp;" "&amp;VLOOKUP(H873,Coefficients!$E$13:$H$17,2))</f>
        <v/>
      </c>
    </row>
    <row r="874" spans="22:22" x14ac:dyDescent="0.25">
      <c r="V874" s="138" t="str">
        <f>IF(ISBLANK(A874),"",VLOOKUP(G874,Coefficients!$B$4:$E$7,2)&amp;" "&amp;" "&amp;VLOOKUP(H874,Coefficients!$E$13:$H$17,2))</f>
        <v/>
      </c>
    </row>
    <row r="875" spans="22:22" x14ac:dyDescent="0.25">
      <c r="V875" s="138" t="str">
        <f>IF(ISBLANK(A875),"",VLOOKUP(G875,Coefficients!$B$4:$E$7,2)&amp;" "&amp;" "&amp;VLOOKUP(H875,Coefficients!$E$13:$H$17,2))</f>
        <v/>
      </c>
    </row>
    <row r="876" spans="22:22" x14ac:dyDescent="0.25">
      <c r="V876" s="138" t="str">
        <f>IF(ISBLANK(A876),"",VLOOKUP(G876,Coefficients!$B$4:$E$7,2)&amp;" "&amp;" "&amp;VLOOKUP(H876,Coefficients!$E$13:$H$17,2))</f>
        <v/>
      </c>
    </row>
    <row r="877" spans="22:22" x14ac:dyDescent="0.25">
      <c r="V877" s="138" t="str">
        <f>IF(ISBLANK(A877),"",VLOOKUP(G877,Coefficients!$B$4:$E$7,2)&amp;" "&amp;" "&amp;VLOOKUP(H877,Coefficients!$E$13:$H$17,2))</f>
        <v/>
      </c>
    </row>
    <row r="878" spans="22:22" x14ac:dyDescent="0.25">
      <c r="V878" s="138" t="str">
        <f>IF(ISBLANK(A878),"",VLOOKUP(G878,Coefficients!$B$4:$E$7,2)&amp;" "&amp;" "&amp;VLOOKUP(H878,Coefficients!$E$13:$H$17,2))</f>
        <v/>
      </c>
    </row>
    <row r="879" spans="22:22" x14ac:dyDescent="0.25">
      <c r="V879" s="138" t="str">
        <f>IF(ISBLANK(A879),"",VLOOKUP(G879,Coefficients!$B$4:$E$7,2)&amp;" "&amp;" "&amp;VLOOKUP(H879,Coefficients!$E$13:$H$17,2))</f>
        <v/>
      </c>
    </row>
    <row r="880" spans="22:22" x14ac:dyDescent="0.25">
      <c r="V880" s="138" t="str">
        <f>IF(ISBLANK(A880),"",VLOOKUP(G880,Coefficients!$B$4:$E$7,2)&amp;" "&amp;" "&amp;VLOOKUP(H880,Coefficients!$E$13:$H$17,2))</f>
        <v/>
      </c>
    </row>
    <row r="881" spans="22:22" x14ac:dyDescent="0.25">
      <c r="V881" s="138" t="str">
        <f>IF(ISBLANK(A881),"",VLOOKUP(G881,Coefficients!$B$4:$E$7,2)&amp;" "&amp;" "&amp;VLOOKUP(H881,Coefficients!$E$13:$H$17,2))</f>
        <v/>
      </c>
    </row>
    <row r="882" spans="22:22" x14ac:dyDescent="0.25">
      <c r="V882" s="138" t="str">
        <f>IF(ISBLANK(A882),"",VLOOKUP(G882,Coefficients!$B$4:$E$7,2)&amp;" "&amp;" "&amp;VLOOKUP(H882,Coefficients!$E$13:$H$17,2))</f>
        <v/>
      </c>
    </row>
    <row r="883" spans="22:22" x14ac:dyDescent="0.25">
      <c r="V883" s="138" t="str">
        <f>IF(ISBLANK(A883),"",VLOOKUP(G883,Coefficients!$B$4:$E$7,2)&amp;" "&amp;" "&amp;VLOOKUP(H883,Coefficients!$E$13:$H$17,2))</f>
        <v/>
      </c>
    </row>
    <row r="884" spans="22:22" x14ac:dyDescent="0.25">
      <c r="V884" s="138" t="str">
        <f>IF(ISBLANK(A884),"",VLOOKUP(G884,Coefficients!$B$4:$E$7,2)&amp;" "&amp;" "&amp;VLOOKUP(H884,Coefficients!$E$13:$H$17,2))</f>
        <v/>
      </c>
    </row>
    <row r="885" spans="22:22" x14ac:dyDescent="0.25">
      <c r="V885" s="138" t="str">
        <f>IF(ISBLANK(A885),"",VLOOKUP(G885,Coefficients!$B$4:$E$7,2)&amp;" "&amp;" "&amp;VLOOKUP(H885,Coefficients!$E$13:$H$17,2))</f>
        <v/>
      </c>
    </row>
    <row r="886" spans="22:22" x14ac:dyDescent="0.25">
      <c r="V886" s="138" t="str">
        <f>IF(ISBLANK(A886),"",VLOOKUP(G886,Coefficients!$B$4:$E$7,2)&amp;" "&amp;" "&amp;VLOOKUP(H886,Coefficients!$E$13:$H$17,2))</f>
        <v/>
      </c>
    </row>
    <row r="887" spans="22:22" x14ac:dyDescent="0.25">
      <c r="V887" s="138" t="str">
        <f>IF(ISBLANK(A887),"",VLOOKUP(G887,Coefficients!$B$4:$E$7,2)&amp;" "&amp;" "&amp;VLOOKUP(H887,Coefficients!$E$13:$H$17,2))</f>
        <v/>
      </c>
    </row>
    <row r="888" spans="22:22" x14ac:dyDescent="0.25">
      <c r="V888" s="138" t="str">
        <f>IF(ISBLANK(A888),"",VLOOKUP(G888,Coefficients!$B$4:$E$7,2)&amp;" "&amp;" "&amp;VLOOKUP(H888,Coefficients!$E$13:$H$17,2))</f>
        <v/>
      </c>
    </row>
    <row r="889" spans="22:22" x14ac:dyDescent="0.25">
      <c r="V889" s="138" t="str">
        <f>IF(ISBLANK(A889),"",VLOOKUP(G889,Coefficients!$B$4:$E$7,2)&amp;" "&amp;" "&amp;VLOOKUP(H889,Coefficients!$E$13:$H$17,2))</f>
        <v/>
      </c>
    </row>
    <row r="890" spans="22:22" x14ac:dyDescent="0.25">
      <c r="V890" s="138" t="str">
        <f>IF(ISBLANK(A890),"",VLOOKUP(G890,Coefficients!$B$4:$E$7,2)&amp;" "&amp;" "&amp;VLOOKUP(H890,Coefficients!$E$13:$H$17,2))</f>
        <v/>
      </c>
    </row>
    <row r="891" spans="22:22" x14ac:dyDescent="0.25">
      <c r="V891" s="138" t="str">
        <f>IF(ISBLANK(A891),"",VLOOKUP(G891,Coefficients!$B$4:$E$7,2)&amp;" "&amp;" "&amp;VLOOKUP(H891,Coefficients!$E$13:$H$17,2))</f>
        <v/>
      </c>
    </row>
    <row r="892" spans="22:22" x14ac:dyDescent="0.25">
      <c r="V892" s="138" t="str">
        <f>IF(ISBLANK(A892),"",VLOOKUP(G892,Coefficients!$B$4:$E$7,2)&amp;" "&amp;" "&amp;VLOOKUP(H892,Coefficients!$E$13:$H$17,2))</f>
        <v/>
      </c>
    </row>
    <row r="893" spans="22:22" x14ac:dyDescent="0.25">
      <c r="V893" s="138" t="str">
        <f>IF(ISBLANK(A893),"",VLOOKUP(G893,Coefficients!$B$4:$E$7,2)&amp;" "&amp;" "&amp;VLOOKUP(H893,Coefficients!$E$13:$H$17,2))</f>
        <v/>
      </c>
    </row>
    <row r="894" spans="22:22" x14ac:dyDescent="0.25">
      <c r="V894" s="138" t="str">
        <f>IF(ISBLANK(A894),"",VLOOKUP(G894,Coefficients!$B$4:$E$7,2)&amp;" "&amp;" "&amp;VLOOKUP(H894,Coefficients!$E$13:$H$17,2))</f>
        <v/>
      </c>
    </row>
    <row r="895" spans="22:22" x14ac:dyDescent="0.25">
      <c r="V895" s="138" t="str">
        <f>IF(ISBLANK(A895),"",VLOOKUP(G895,Coefficients!$B$4:$E$7,2)&amp;" "&amp;" "&amp;VLOOKUP(H895,Coefficients!$E$13:$H$17,2))</f>
        <v/>
      </c>
    </row>
    <row r="896" spans="22:22" x14ac:dyDescent="0.25">
      <c r="V896" s="138" t="str">
        <f>IF(ISBLANK(A896),"",VLOOKUP(G896,Coefficients!$B$4:$E$7,2)&amp;" "&amp;" "&amp;VLOOKUP(H896,Coefficients!$E$13:$H$17,2))</f>
        <v/>
      </c>
    </row>
    <row r="897" spans="22:22" x14ac:dyDescent="0.25">
      <c r="V897" s="138" t="str">
        <f>IF(ISBLANK(A897),"",VLOOKUP(G897,Coefficients!$B$4:$E$7,2)&amp;" "&amp;" "&amp;VLOOKUP(H897,Coefficients!$E$13:$H$17,2))</f>
        <v/>
      </c>
    </row>
    <row r="898" spans="22:22" x14ac:dyDescent="0.25">
      <c r="V898" s="138" t="str">
        <f>IF(ISBLANK(A898),"",VLOOKUP(G898,Coefficients!$B$4:$E$7,2)&amp;" "&amp;" "&amp;VLOOKUP(H898,Coefficients!$E$13:$H$17,2))</f>
        <v/>
      </c>
    </row>
    <row r="899" spans="22:22" x14ac:dyDescent="0.25">
      <c r="V899" s="138" t="str">
        <f>IF(ISBLANK(A899),"",VLOOKUP(G899,Coefficients!$B$4:$E$7,2)&amp;" "&amp;" "&amp;VLOOKUP(H899,Coefficients!$E$13:$H$17,2))</f>
        <v/>
      </c>
    </row>
    <row r="900" spans="22:22" x14ac:dyDescent="0.25">
      <c r="V900" s="138" t="str">
        <f>IF(ISBLANK(A900),"",VLOOKUP(G900,Coefficients!$B$4:$E$7,2)&amp;" "&amp;" "&amp;VLOOKUP(H900,Coefficients!$E$13:$H$17,2))</f>
        <v/>
      </c>
    </row>
    <row r="901" spans="22:22" x14ac:dyDescent="0.25">
      <c r="V901" s="138" t="str">
        <f>IF(ISBLANK(A901),"",VLOOKUP(G901,Coefficients!$B$4:$E$7,2)&amp;" "&amp;" "&amp;VLOOKUP(H901,Coefficients!$E$13:$H$17,2))</f>
        <v/>
      </c>
    </row>
    <row r="902" spans="22:22" x14ac:dyDescent="0.25">
      <c r="V902" s="138" t="str">
        <f>IF(ISBLANK(A902),"",VLOOKUP(G902,Coefficients!$B$4:$E$7,2)&amp;" "&amp;" "&amp;VLOOKUP(H902,Coefficients!$E$13:$H$17,2))</f>
        <v/>
      </c>
    </row>
    <row r="903" spans="22:22" x14ac:dyDescent="0.25">
      <c r="V903" s="138" t="str">
        <f>IF(ISBLANK(A903),"",VLOOKUP(G903,Coefficients!$B$4:$E$7,2)&amp;" "&amp;" "&amp;VLOOKUP(H903,Coefficients!$E$13:$H$17,2))</f>
        <v/>
      </c>
    </row>
    <row r="904" spans="22:22" x14ac:dyDescent="0.25">
      <c r="V904" s="138" t="str">
        <f>IF(ISBLANK(A904),"",VLOOKUP(G904,Coefficients!$B$4:$E$7,2)&amp;" "&amp;" "&amp;VLOOKUP(H904,Coefficients!$E$13:$H$17,2))</f>
        <v/>
      </c>
    </row>
    <row r="905" spans="22:22" x14ac:dyDescent="0.25">
      <c r="V905" s="138" t="str">
        <f>IF(ISBLANK(A905),"",VLOOKUP(G905,Coefficients!$B$4:$E$7,2)&amp;" "&amp;" "&amp;VLOOKUP(H905,Coefficients!$E$13:$H$17,2))</f>
        <v/>
      </c>
    </row>
    <row r="906" spans="22:22" x14ac:dyDescent="0.25">
      <c r="V906" s="138" t="str">
        <f>IF(ISBLANK(A906),"",VLOOKUP(G906,Coefficients!$B$4:$E$7,2)&amp;" "&amp;" "&amp;VLOOKUP(H906,Coefficients!$E$13:$H$17,2))</f>
        <v/>
      </c>
    </row>
    <row r="907" spans="22:22" x14ac:dyDescent="0.25">
      <c r="V907" s="138" t="str">
        <f>IF(ISBLANK(A907),"",VLOOKUP(G907,Coefficients!$B$4:$E$7,2)&amp;" "&amp;" "&amp;VLOOKUP(H907,Coefficients!$E$13:$H$17,2))</f>
        <v/>
      </c>
    </row>
    <row r="908" spans="22:22" x14ac:dyDescent="0.25">
      <c r="V908" s="138" t="str">
        <f>IF(ISBLANK(A908),"",VLOOKUP(G908,Coefficients!$B$4:$E$7,2)&amp;" "&amp;" "&amp;VLOOKUP(H908,Coefficients!$E$13:$H$17,2))</f>
        <v/>
      </c>
    </row>
    <row r="909" spans="22:22" x14ac:dyDescent="0.25">
      <c r="V909" s="138" t="str">
        <f>IF(ISBLANK(A909),"",VLOOKUP(G909,Coefficients!$B$4:$E$7,2)&amp;" "&amp;" "&amp;VLOOKUP(H909,Coefficients!$E$13:$H$17,2))</f>
        <v/>
      </c>
    </row>
    <row r="910" spans="22:22" x14ac:dyDescent="0.25">
      <c r="V910" s="138" t="str">
        <f>IF(ISBLANK(A910),"",VLOOKUP(G910,Coefficients!$B$4:$E$7,2)&amp;" "&amp;" "&amp;VLOOKUP(H910,Coefficients!$E$13:$H$17,2))</f>
        <v/>
      </c>
    </row>
    <row r="911" spans="22:22" x14ac:dyDescent="0.25">
      <c r="V911" s="138" t="str">
        <f>IF(ISBLANK(A911),"",VLOOKUP(G911,Coefficients!$B$4:$E$7,2)&amp;" "&amp;" "&amp;VLOOKUP(H911,Coefficients!$E$13:$H$17,2))</f>
        <v/>
      </c>
    </row>
    <row r="912" spans="22:22" x14ac:dyDescent="0.25">
      <c r="V912" s="138" t="str">
        <f>IF(ISBLANK(A912),"",VLOOKUP(G912,Coefficients!$B$4:$E$7,2)&amp;" "&amp;" "&amp;VLOOKUP(H912,Coefficients!$E$13:$H$17,2))</f>
        <v/>
      </c>
    </row>
    <row r="913" spans="22:22" x14ac:dyDescent="0.25">
      <c r="V913" s="138" t="str">
        <f>IF(ISBLANK(A913),"",VLOOKUP(G913,Coefficients!$B$4:$E$7,2)&amp;" "&amp;" "&amp;VLOOKUP(H913,Coefficients!$E$13:$H$17,2))</f>
        <v/>
      </c>
    </row>
    <row r="914" spans="22:22" x14ac:dyDescent="0.25">
      <c r="V914" s="138" t="str">
        <f>IF(ISBLANK(A914),"",VLOOKUP(G914,Coefficients!$B$4:$E$7,2)&amp;" "&amp;" "&amp;VLOOKUP(H914,Coefficients!$E$13:$H$17,2))</f>
        <v/>
      </c>
    </row>
    <row r="915" spans="22:22" x14ac:dyDescent="0.25">
      <c r="V915" s="138" t="str">
        <f>IF(ISBLANK(A915),"",VLOOKUP(G915,Coefficients!$B$4:$E$7,2)&amp;" "&amp;" "&amp;VLOOKUP(H915,Coefficients!$E$13:$H$17,2))</f>
        <v/>
      </c>
    </row>
    <row r="916" spans="22:22" x14ac:dyDescent="0.25">
      <c r="V916" s="138" t="str">
        <f>IF(ISBLANK(A916),"",VLOOKUP(G916,Coefficients!$B$4:$E$7,2)&amp;" "&amp;" "&amp;VLOOKUP(H916,Coefficients!$E$13:$H$17,2))</f>
        <v/>
      </c>
    </row>
    <row r="917" spans="22:22" x14ac:dyDescent="0.25">
      <c r="V917" s="138" t="str">
        <f>IF(ISBLANK(A917),"",VLOOKUP(G917,Coefficients!$B$4:$E$7,2)&amp;" "&amp;" "&amp;VLOOKUP(H917,Coefficients!$E$13:$H$17,2))</f>
        <v/>
      </c>
    </row>
    <row r="918" spans="22:22" x14ac:dyDescent="0.25">
      <c r="V918" s="138" t="str">
        <f>IF(ISBLANK(A918),"",VLOOKUP(G918,Coefficients!$B$4:$E$7,2)&amp;" "&amp;" "&amp;VLOOKUP(H918,Coefficients!$E$13:$H$17,2))</f>
        <v/>
      </c>
    </row>
    <row r="919" spans="22:22" x14ac:dyDescent="0.25">
      <c r="V919" s="138" t="str">
        <f>IF(ISBLANK(A919),"",VLOOKUP(G919,Coefficients!$B$4:$E$7,2)&amp;" "&amp;" "&amp;VLOOKUP(H919,Coefficients!$E$13:$H$17,2))</f>
        <v/>
      </c>
    </row>
    <row r="920" spans="22:22" x14ac:dyDescent="0.25">
      <c r="V920" s="138" t="str">
        <f>IF(ISBLANK(A920),"",VLOOKUP(G920,Coefficients!$B$4:$E$7,2)&amp;" "&amp;" "&amp;VLOOKUP(H920,Coefficients!$E$13:$H$17,2))</f>
        <v/>
      </c>
    </row>
    <row r="921" spans="22:22" x14ac:dyDescent="0.25">
      <c r="V921" s="138" t="str">
        <f>IF(ISBLANK(A921),"",VLOOKUP(G921,Coefficients!$B$4:$E$7,2)&amp;" "&amp;" "&amp;VLOOKUP(H921,Coefficients!$E$13:$H$17,2))</f>
        <v/>
      </c>
    </row>
    <row r="922" spans="22:22" x14ac:dyDescent="0.25">
      <c r="V922" s="138" t="str">
        <f>IF(ISBLANK(A922),"",VLOOKUP(G922,Coefficients!$B$4:$E$7,2)&amp;" "&amp;" "&amp;VLOOKUP(H922,Coefficients!$E$13:$H$17,2))</f>
        <v/>
      </c>
    </row>
    <row r="923" spans="22:22" x14ac:dyDescent="0.25">
      <c r="V923" s="138" t="str">
        <f>IF(ISBLANK(A923),"",VLOOKUP(G923,Coefficients!$B$4:$E$7,2)&amp;" "&amp;" "&amp;VLOOKUP(H923,Coefficients!$E$13:$H$17,2))</f>
        <v/>
      </c>
    </row>
    <row r="924" spans="22:22" x14ac:dyDescent="0.25">
      <c r="V924" s="138" t="str">
        <f>IF(ISBLANK(A924),"",VLOOKUP(G924,Coefficients!$B$4:$E$7,2)&amp;" "&amp;" "&amp;VLOOKUP(H924,Coefficients!$E$13:$H$17,2))</f>
        <v/>
      </c>
    </row>
    <row r="925" spans="22:22" x14ac:dyDescent="0.25">
      <c r="V925" s="138" t="str">
        <f>IF(ISBLANK(A925),"",VLOOKUP(G925,Coefficients!$B$4:$E$7,2)&amp;" "&amp;" "&amp;VLOOKUP(H925,Coefficients!$E$13:$H$17,2))</f>
        <v/>
      </c>
    </row>
    <row r="926" spans="22:22" x14ac:dyDescent="0.25">
      <c r="V926" s="138" t="str">
        <f>IF(ISBLANK(A926),"",VLOOKUP(G926,Coefficients!$B$4:$E$7,2)&amp;" "&amp;" "&amp;VLOOKUP(H926,Coefficients!$E$13:$H$17,2))</f>
        <v/>
      </c>
    </row>
    <row r="927" spans="22:22" x14ac:dyDescent="0.25">
      <c r="V927" s="138" t="str">
        <f>IF(ISBLANK(A927),"",VLOOKUP(G927,Coefficients!$B$4:$E$7,2)&amp;" "&amp;" "&amp;VLOOKUP(H927,Coefficients!$E$13:$H$17,2))</f>
        <v/>
      </c>
    </row>
    <row r="928" spans="22:22" x14ac:dyDescent="0.25">
      <c r="V928" s="138" t="str">
        <f>IF(ISBLANK(A928),"",VLOOKUP(G928,Coefficients!$B$4:$E$7,2)&amp;" "&amp;" "&amp;VLOOKUP(H928,Coefficients!$E$13:$H$17,2))</f>
        <v/>
      </c>
    </row>
    <row r="929" spans="22:22" x14ac:dyDescent="0.25">
      <c r="V929" s="138" t="str">
        <f>IF(ISBLANK(A929),"",VLOOKUP(G929,Coefficients!$B$4:$E$7,2)&amp;" "&amp;" "&amp;VLOOKUP(H929,Coefficients!$E$13:$H$17,2))</f>
        <v/>
      </c>
    </row>
    <row r="930" spans="22:22" x14ac:dyDescent="0.25">
      <c r="V930" s="138" t="str">
        <f>IF(ISBLANK(A930),"",VLOOKUP(G930,Coefficients!$B$4:$E$7,2)&amp;" "&amp;" "&amp;VLOOKUP(H930,Coefficients!$E$13:$H$17,2))</f>
        <v/>
      </c>
    </row>
    <row r="931" spans="22:22" x14ac:dyDescent="0.25">
      <c r="V931" s="138" t="str">
        <f>IF(ISBLANK(A931),"",VLOOKUP(G931,Coefficients!$B$4:$E$7,2)&amp;" "&amp;" "&amp;VLOOKUP(H931,Coefficients!$E$13:$H$17,2))</f>
        <v/>
      </c>
    </row>
    <row r="932" spans="22:22" x14ac:dyDescent="0.25">
      <c r="V932" s="138" t="str">
        <f>IF(ISBLANK(A932),"",VLOOKUP(G932,Coefficients!$B$4:$E$7,2)&amp;" "&amp;" "&amp;VLOOKUP(H932,Coefficients!$E$13:$H$17,2))</f>
        <v/>
      </c>
    </row>
    <row r="933" spans="22:22" x14ac:dyDescent="0.25">
      <c r="V933" s="138" t="str">
        <f>IF(ISBLANK(A933),"",VLOOKUP(G933,Coefficients!$B$4:$E$7,2)&amp;" "&amp;" "&amp;VLOOKUP(H933,Coefficients!$E$13:$H$17,2))</f>
        <v/>
      </c>
    </row>
    <row r="934" spans="22:22" x14ac:dyDescent="0.25">
      <c r="V934" s="138" t="str">
        <f>IF(ISBLANK(A934),"",VLOOKUP(G934,Coefficients!$B$4:$E$7,2)&amp;" "&amp;" "&amp;VLOOKUP(H934,Coefficients!$E$13:$H$17,2))</f>
        <v/>
      </c>
    </row>
    <row r="935" spans="22:22" x14ac:dyDescent="0.25">
      <c r="V935" s="138" t="str">
        <f>IF(ISBLANK(A935),"",VLOOKUP(G935,Coefficients!$B$4:$E$7,2)&amp;" "&amp;" "&amp;VLOOKUP(H935,Coefficients!$E$13:$H$17,2))</f>
        <v/>
      </c>
    </row>
    <row r="936" spans="22:22" x14ac:dyDescent="0.25">
      <c r="V936" s="138" t="str">
        <f>IF(ISBLANK(A936),"",VLOOKUP(G936,Coefficients!$B$4:$E$7,2)&amp;" "&amp;" "&amp;VLOOKUP(H936,Coefficients!$E$13:$H$17,2))</f>
        <v/>
      </c>
    </row>
    <row r="937" spans="22:22" x14ac:dyDescent="0.25">
      <c r="V937" s="138" t="str">
        <f>IF(ISBLANK(A937),"",VLOOKUP(G937,Coefficients!$B$4:$E$7,2)&amp;" "&amp;" "&amp;VLOOKUP(H937,Coefficients!$E$13:$H$17,2))</f>
        <v/>
      </c>
    </row>
    <row r="938" spans="22:22" x14ac:dyDescent="0.25">
      <c r="V938" s="138" t="str">
        <f>IF(ISBLANK(A938),"",VLOOKUP(G938,Coefficients!$B$4:$E$7,2)&amp;" "&amp;" "&amp;VLOOKUP(H938,Coefficients!$E$13:$H$17,2))</f>
        <v/>
      </c>
    </row>
    <row r="939" spans="22:22" x14ac:dyDescent="0.25">
      <c r="V939" s="138" t="str">
        <f>IF(ISBLANK(A939),"",VLOOKUP(G939,Coefficients!$B$4:$E$7,2)&amp;" "&amp;" "&amp;VLOOKUP(H939,Coefficients!$E$13:$H$17,2))</f>
        <v/>
      </c>
    </row>
    <row r="940" spans="22:22" x14ac:dyDescent="0.25">
      <c r="V940" s="138" t="str">
        <f>IF(ISBLANK(A940),"",VLOOKUP(G940,Coefficients!$B$4:$E$7,2)&amp;" "&amp;" "&amp;VLOOKUP(H940,Coefficients!$E$13:$H$17,2))</f>
        <v/>
      </c>
    </row>
    <row r="941" spans="22:22" x14ac:dyDescent="0.25">
      <c r="V941" s="138" t="str">
        <f>IF(ISBLANK(A941),"",VLOOKUP(G941,Coefficients!$B$4:$E$7,2)&amp;" "&amp;" "&amp;VLOOKUP(H941,Coefficients!$E$13:$H$17,2))</f>
        <v/>
      </c>
    </row>
    <row r="942" spans="22:22" x14ac:dyDescent="0.25">
      <c r="V942" s="138" t="str">
        <f>IF(ISBLANK(A942),"",VLOOKUP(G942,Coefficients!$B$4:$E$7,2)&amp;" "&amp;" "&amp;VLOOKUP(H942,Coefficients!$E$13:$H$17,2))</f>
        <v/>
      </c>
    </row>
    <row r="943" spans="22:22" x14ac:dyDescent="0.25">
      <c r="V943" s="138" t="str">
        <f>IF(ISBLANK(A943),"",VLOOKUP(G943,Coefficients!$B$4:$E$7,2)&amp;" "&amp;" "&amp;VLOOKUP(H943,Coefficients!$E$13:$H$17,2))</f>
        <v/>
      </c>
    </row>
    <row r="944" spans="22:22" x14ac:dyDescent="0.25">
      <c r="V944" s="138" t="str">
        <f>IF(ISBLANK(A944),"",VLOOKUP(G944,Coefficients!$B$4:$E$7,2)&amp;" "&amp;" "&amp;VLOOKUP(H944,Coefficients!$E$13:$H$17,2))</f>
        <v/>
      </c>
    </row>
    <row r="945" spans="22:22" x14ac:dyDescent="0.25">
      <c r="V945" s="138" t="str">
        <f>IF(ISBLANK(A945),"",VLOOKUP(G945,Coefficients!$B$4:$E$7,2)&amp;" "&amp;" "&amp;VLOOKUP(H945,Coefficients!$E$13:$H$17,2))</f>
        <v/>
      </c>
    </row>
    <row r="946" spans="22:22" x14ac:dyDescent="0.25">
      <c r="V946" s="138" t="str">
        <f>IF(ISBLANK(A946),"",VLOOKUP(G946,Coefficients!$B$4:$E$7,2)&amp;" "&amp;" "&amp;VLOOKUP(H946,Coefficients!$E$13:$H$17,2))</f>
        <v/>
      </c>
    </row>
    <row r="947" spans="22:22" x14ac:dyDescent="0.25">
      <c r="V947" s="138" t="str">
        <f>IF(ISBLANK(A947),"",VLOOKUP(G947,Coefficients!$B$4:$E$7,2)&amp;" "&amp;" "&amp;VLOOKUP(H947,Coefficients!$E$13:$H$17,2))</f>
        <v/>
      </c>
    </row>
    <row r="948" spans="22:22" x14ac:dyDescent="0.25">
      <c r="V948" s="138" t="str">
        <f>IF(ISBLANK(A948),"",VLOOKUP(G948,Coefficients!$B$4:$E$7,2)&amp;" "&amp;" "&amp;VLOOKUP(H948,Coefficients!$E$13:$H$17,2))</f>
        <v/>
      </c>
    </row>
    <row r="949" spans="22:22" x14ac:dyDescent="0.25">
      <c r="V949" s="138" t="str">
        <f>IF(ISBLANK(A949),"",VLOOKUP(G949,Coefficients!$B$4:$E$7,2)&amp;" "&amp;" "&amp;VLOOKUP(H949,Coefficients!$E$13:$H$17,2))</f>
        <v/>
      </c>
    </row>
    <row r="950" spans="22:22" x14ac:dyDescent="0.25">
      <c r="V950" s="138" t="str">
        <f>IF(ISBLANK(A950),"",VLOOKUP(G950,Coefficients!$B$4:$E$7,2)&amp;" "&amp;" "&amp;VLOOKUP(H950,Coefficients!$E$13:$H$17,2))</f>
        <v/>
      </c>
    </row>
    <row r="951" spans="22:22" x14ac:dyDescent="0.25">
      <c r="V951" s="138" t="str">
        <f>IF(ISBLANK(A951),"",VLOOKUP(G951,Coefficients!$B$4:$E$7,2)&amp;" "&amp;" "&amp;VLOOKUP(H951,Coefficients!$E$13:$H$17,2))</f>
        <v/>
      </c>
    </row>
    <row r="952" spans="22:22" x14ac:dyDescent="0.25">
      <c r="V952" s="138" t="str">
        <f>IF(ISBLANK(A952),"",VLOOKUP(G952,Coefficients!$B$4:$E$7,2)&amp;" "&amp;" "&amp;VLOOKUP(H952,Coefficients!$E$13:$H$17,2))</f>
        <v/>
      </c>
    </row>
    <row r="953" spans="22:22" x14ac:dyDescent="0.25">
      <c r="V953" s="138" t="str">
        <f>IF(ISBLANK(A953),"",VLOOKUP(G953,Coefficients!$B$4:$E$7,2)&amp;" "&amp;" "&amp;VLOOKUP(H953,Coefficients!$E$13:$H$17,2))</f>
        <v/>
      </c>
    </row>
    <row r="954" spans="22:22" x14ac:dyDescent="0.25">
      <c r="V954" s="138" t="str">
        <f>IF(ISBLANK(A954),"",VLOOKUP(G954,Coefficients!$B$4:$E$7,2)&amp;" "&amp;" "&amp;VLOOKUP(H954,Coefficients!$E$13:$H$17,2))</f>
        <v/>
      </c>
    </row>
    <row r="955" spans="22:22" x14ac:dyDescent="0.25">
      <c r="V955" s="138" t="str">
        <f>IF(ISBLANK(A955),"",VLOOKUP(G955,Coefficients!$B$4:$E$7,2)&amp;" "&amp;" "&amp;VLOOKUP(H955,Coefficients!$E$13:$H$17,2))</f>
        <v/>
      </c>
    </row>
    <row r="956" spans="22:22" x14ac:dyDescent="0.25">
      <c r="V956" s="138" t="str">
        <f>IF(ISBLANK(A956),"",VLOOKUP(G956,Coefficients!$B$4:$E$7,2)&amp;" "&amp;" "&amp;VLOOKUP(H956,Coefficients!$E$13:$H$17,2))</f>
        <v/>
      </c>
    </row>
    <row r="957" spans="22:22" x14ac:dyDescent="0.25">
      <c r="V957" s="138" t="str">
        <f>IF(ISBLANK(A957),"",VLOOKUP(G957,Coefficients!$B$4:$E$7,2)&amp;" "&amp;" "&amp;VLOOKUP(H957,Coefficients!$E$13:$H$17,2))</f>
        <v/>
      </c>
    </row>
    <row r="958" spans="22:22" x14ac:dyDescent="0.25">
      <c r="V958" s="138" t="str">
        <f>IF(ISBLANK(A958),"",VLOOKUP(G958,Coefficients!$B$4:$E$7,2)&amp;" "&amp;" "&amp;VLOOKUP(H958,Coefficients!$E$13:$H$17,2))</f>
        <v/>
      </c>
    </row>
    <row r="959" spans="22:22" x14ac:dyDescent="0.25">
      <c r="V959" s="138" t="str">
        <f>IF(ISBLANK(A959),"",VLOOKUP(G959,Coefficients!$B$4:$E$7,2)&amp;" "&amp;" "&amp;VLOOKUP(H959,Coefficients!$E$13:$H$17,2))</f>
        <v/>
      </c>
    </row>
    <row r="960" spans="22:22" x14ac:dyDescent="0.25">
      <c r="V960" s="138" t="str">
        <f>IF(ISBLANK(A960),"",VLOOKUP(G960,Coefficients!$B$4:$E$7,2)&amp;" "&amp;" "&amp;VLOOKUP(H960,Coefficients!$E$13:$H$17,2))</f>
        <v/>
      </c>
    </row>
    <row r="961" spans="22:22" x14ac:dyDescent="0.25">
      <c r="V961" s="138" t="str">
        <f>IF(ISBLANK(A961),"",VLOOKUP(G961,Coefficients!$B$4:$E$7,2)&amp;" "&amp;" "&amp;VLOOKUP(H961,Coefficients!$E$13:$H$17,2))</f>
        <v/>
      </c>
    </row>
    <row r="962" spans="22:22" x14ac:dyDescent="0.25">
      <c r="V962" s="138" t="str">
        <f>IF(ISBLANK(A962),"",VLOOKUP(G962,Coefficients!$B$4:$E$7,2)&amp;" "&amp;" "&amp;VLOOKUP(H962,Coefficients!$E$13:$H$17,2))</f>
        <v/>
      </c>
    </row>
    <row r="963" spans="22:22" x14ac:dyDescent="0.25">
      <c r="V963" s="138" t="str">
        <f>IF(ISBLANK(A963),"",VLOOKUP(G963,Coefficients!$B$4:$E$7,2)&amp;" "&amp;" "&amp;VLOOKUP(H963,Coefficients!$E$13:$H$17,2))</f>
        <v/>
      </c>
    </row>
    <row r="964" spans="22:22" x14ac:dyDescent="0.25">
      <c r="V964" s="138" t="str">
        <f>IF(ISBLANK(A964),"",VLOOKUP(G964,Coefficients!$B$4:$E$7,2)&amp;" "&amp;" "&amp;VLOOKUP(H964,Coefficients!$E$13:$H$17,2))</f>
        <v/>
      </c>
    </row>
    <row r="965" spans="22:22" x14ac:dyDescent="0.25">
      <c r="V965" s="138" t="str">
        <f>IF(ISBLANK(A965),"",VLOOKUP(G965,Coefficients!$B$4:$E$7,2)&amp;" "&amp;" "&amp;VLOOKUP(H965,Coefficients!$E$13:$H$17,2))</f>
        <v/>
      </c>
    </row>
    <row r="966" spans="22:22" x14ac:dyDescent="0.25">
      <c r="V966" s="138" t="str">
        <f>IF(ISBLANK(A966),"",VLOOKUP(G966,Coefficients!$B$4:$E$7,2)&amp;" "&amp;" "&amp;VLOOKUP(H966,Coefficients!$E$13:$H$17,2))</f>
        <v/>
      </c>
    </row>
    <row r="967" spans="22:22" x14ac:dyDescent="0.25">
      <c r="V967" s="138" t="str">
        <f>IF(ISBLANK(A967),"",VLOOKUP(G967,Coefficients!$B$4:$E$7,2)&amp;" "&amp;" "&amp;VLOOKUP(H967,Coefficients!$E$13:$H$17,2))</f>
        <v/>
      </c>
    </row>
    <row r="968" spans="22:22" x14ac:dyDescent="0.25">
      <c r="V968" s="138" t="str">
        <f>IF(ISBLANK(A968),"",VLOOKUP(G968,Coefficients!$B$4:$E$7,2)&amp;" "&amp;" "&amp;VLOOKUP(H968,Coefficients!$E$13:$H$17,2))</f>
        <v/>
      </c>
    </row>
    <row r="969" spans="22:22" x14ac:dyDescent="0.25">
      <c r="V969" s="138" t="str">
        <f>IF(ISBLANK(A969),"",VLOOKUP(G969,Coefficients!$B$4:$E$7,2)&amp;" "&amp;" "&amp;VLOOKUP(H969,Coefficients!$E$13:$H$17,2))</f>
        <v/>
      </c>
    </row>
    <row r="970" spans="22:22" x14ac:dyDescent="0.25">
      <c r="V970" s="138" t="str">
        <f>IF(ISBLANK(A970),"",VLOOKUP(G970,Coefficients!$B$4:$E$7,2)&amp;" "&amp;" "&amp;VLOOKUP(H970,Coefficients!$E$13:$H$17,2))</f>
        <v/>
      </c>
    </row>
    <row r="971" spans="22:22" x14ac:dyDescent="0.25">
      <c r="V971" s="138" t="str">
        <f>IF(ISBLANK(A971),"",VLOOKUP(G971,Coefficients!$B$4:$E$7,2)&amp;" "&amp;" "&amp;VLOOKUP(H971,Coefficients!$E$13:$H$17,2))</f>
        <v/>
      </c>
    </row>
    <row r="972" spans="22:22" x14ac:dyDescent="0.25">
      <c r="V972" s="138" t="str">
        <f>IF(ISBLANK(A972),"",VLOOKUP(G972,Coefficients!$B$4:$E$7,2)&amp;" "&amp;" "&amp;VLOOKUP(H972,Coefficients!$E$13:$H$17,2))</f>
        <v/>
      </c>
    </row>
    <row r="973" spans="22:22" x14ac:dyDescent="0.25">
      <c r="V973" s="138" t="str">
        <f>IF(ISBLANK(A973),"",VLOOKUP(G973,Coefficients!$B$4:$E$7,2)&amp;" "&amp;" "&amp;VLOOKUP(H973,Coefficients!$E$13:$H$17,2))</f>
        <v/>
      </c>
    </row>
    <row r="974" spans="22:22" x14ac:dyDescent="0.25">
      <c r="V974" s="138" t="str">
        <f>IF(ISBLANK(A974),"",VLOOKUP(G974,Coefficients!$B$4:$E$7,2)&amp;" "&amp;" "&amp;VLOOKUP(H974,Coefficients!$E$13:$H$17,2))</f>
        <v/>
      </c>
    </row>
    <row r="975" spans="22:22" x14ac:dyDescent="0.25">
      <c r="V975" s="138" t="str">
        <f>IF(ISBLANK(A975),"",VLOOKUP(G975,Coefficients!$B$4:$E$7,2)&amp;" "&amp;" "&amp;VLOOKUP(H975,Coefficients!$E$13:$H$17,2))</f>
        <v/>
      </c>
    </row>
    <row r="976" spans="22:22" x14ac:dyDescent="0.25">
      <c r="V976" s="138" t="str">
        <f>IF(ISBLANK(A976),"",VLOOKUP(G976,Coefficients!$B$4:$E$7,2)&amp;" "&amp;" "&amp;VLOOKUP(H976,Coefficients!$E$13:$H$17,2))</f>
        <v/>
      </c>
    </row>
    <row r="977" spans="22:22" x14ac:dyDescent="0.25">
      <c r="V977" s="138" t="str">
        <f>IF(ISBLANK(A977),"",VLOOKUP(G977,Coefficients!$B$4:$E$7,2)&amp;" "&amp;" "&amp;VLOOKUP(H977,Coefficients!$E$13:$H$17,2))</f>
        <v/>
      </c>
    </row>
    <row r="978" spans="22:22" x14ac:dyDescent="0.25">
      <c r="V978" s="138" t="str">
        <f>IF(ISBLANK(A978),"",VLOOKUP(G978,Coefficients!$B$4:$E$7,2)&amp;" "&amp;" "&amp;VLOOKUP(H978,Coefficients!$E$13:$H$17,2))</f>
        <v/>
      </c>
    </row>
    <row r="979" spans="22:22" x14ac:dyDescent="0.25">
      <c r="V979" s="138" t="str">
        <f>IF(ISBLANK(A979),"",VLOOKUP(G979,Coefficients!$B$4:$E$7,2)&amp;" "&amp;" "&amp;VLOOKUP(H979,Coefficients!$E$13:$H$17,2))</f>
        <v/>
      </c>
    </row>
    <row r="980" spans="22:22" x14ac:dyDescent="0.25">
      <c r="V980" s="138" t="str">
        <f>IF(ISBLANK(A980),"",VLOOKUP(G980,Coefficients!$B$4:$E$7,2)&amp;" "&amp;" "&amp;VLOOKUP(H980,Coefficients!$E$13:$H$17,2))</f>
        <v/>
      </c>
    </row>
    <row r="981" spans="22:22" x14ac:dyDescent="0.25">
      <c r="V981" s="138" t="str">
        <f>IF(ISBLANK(A981),"",VLOOKUP(G981,Coefficients!$B$4:$E$7,2)&amp;" "&amp;" "&amp;VLOOKUP(H981,Coefficients!$E$13:$H$17,2))</f>
        <v/>
      </c>
    </row>
    <row r="982" spans="22:22" x14ac:dyDescent="0.25">
      <c r="V982" s="138" t="str">
        <f>IF(ISBLANK(A982),"",VLOOKUP(G982,Coefficients!$B$4:$E$7,2)&amp;" "&amp;" "&amp;VLOOKUP(H982,Coefficients!$E$13:$H$17,2))</f>
        <v/>
      </c>
    </row>
    <row r="983" spans="22:22" x14ac:dyDescent="0.25">
      <c r="V983" s="138" t="str">
        <f>IF(ISBLANK(A983),"",VLOOKUP(G983,Coefficients!$B$4:$E$7,2)&amp;" "&amp;" "&amp;VLOOKUP(H983,Coefficients!$E$13:$H$17,2))</f>
        <v/>
      </c>
    </row>
    <row r="984" spans="22:22" x14ac:dyDescent="0.25">
      <c r="V984" s="138" t="str">
        <f>IF(ISBLANK(A984),"",VLOOKUP(G984,Coefficients!$B$4:$E$7,2)&amp;" "&amp;" "&amp;VLOOKUP(H984,Coefficients!$E$13:$H$17,2))</f>
        <v/>
      </c>
    </row>
    <row r="985" spans="22:22" x14ac:dyDescent="0.25">
      <c r="V985" s="138" t="str">
        <f>IF(ISBLANK(A985),"",VLOOKUP(G985,Coefficients!$B$4:$E$7,2)&amp;" "&amp;" "&amp;VLOOKUP(H985,Coefficients!$E$13:$H$17,2))</f>
        <v/>
      </c>
    </row>
    <row r="986" spans="22:22" x14ac:dyDescent="0.25">
      <c r="V986" s="138" t="str">
        <f>IF(ISBLANK(A986),"",VLOOKUP(G986,Coefficients!$B$4:$E$7,2)&amp;" "&amp;" "&amp;VLOOKUP(H986,Coefficients!$E$13:$H$17,2))</f>
        <v/>
      </c>
    </row>
    <row r="987" spans="22:22" x14ac:dyDescent="0.25">
      <c r="V987" s="138" t="str">
        <f>IF(ISBLANK(A987),"",VLOOKUP(G987,Coefficients!$B$4:$E$7,2)&amp;" "&amp;" "&amp;VLOOKUP(H987,Coefficients!$E$13:$H$17,2))</f>
        <v/>
      </c>
    </row>
    <row r="988" spans="22:22" x14ac:dyDescent="0.25">
      <c r="V988" s="138" t="str">
        <f>IF(ISBLANK(A988),"",VLOOKUP(G988,Coefficients!$B$4:$E$7,2)&amp;" "&amp;" "&amp;VLOOKUP(H988,Coefficients!$E$13:$H$17,2))</f>
        <v/>
      </c>
    </row>
    <row r="989" spans="22:22" x14ac:dyDescent="0.25">
      <c r="V989" s="138" t="str">
        <f>IF(ISBLANK(A989),"",VLOOKUP(G989,Coefficients!$B$4:$E$7,2)&amp;" "&amp;" "&amp;VLOOKUP(H989,Coefficients!$E$13:$H$17,2))</f>
        <v/>
      </c>
    </row>
    <row r="990" spans="22:22" x14ac:dyDescent="0.25">
      <c r="V990" s="138" t="str">
        <f>IF(ISBLANK(A990),"",VLOOKUP(G990,Coefficients!$B$4:$E$7,2)&amp;" "&amp;" "&amp;VLOOKUP(H990,Coefficients!$E$13:$H$17,2))</f>
        <v/>
      </c>
    </row>
    <row r="991" spans="22:22" x14ac:dyDescent="0.25">
      <c r="V991" s="138" t="str">
        <f>IF(ISBLANK(A991),"",VLOOKUP(G991,Coefficients!$B$4:$E$7,2)&amp;" "&amp;" "&amp;VLOOKUP(H991,Coefficients!$E$13:$H$17,2))</f>
        <v/>
      </c>
    </row>
    <row r="992" spans="22:22" x14ac:dyDescent="0.25">
      <c r="V992" s="138" t="str">
        <f>IF(ISBLANK(A992),"",VLOOKUP(G992,Coefficients!$B$4:$E$7,2)&amp;" "&amp;" "&amp;VLOOKUP(H992,Coefficients!$E$13:$H$17,2))</f>
        <v/>
      </c>
    </row>
    <row r="993" spans="22:22" x14ac:dyDescent="0.25">
      <c r="V993" s="138" t="str">
        <f>IF(ISBLANK(A993),"",VLOOKUP(G993,Coefficients!$B$4:$E$7,2)&amp;" "&amp;" "&amp;VLOOKUP(H993,Coefficients!$E$13:$H$17,2))</f>
        <v/>
      </c>
    </row>
    <row r="994" spans="22:22" x14ac:dyDescent="0.25">
      <c r="V994" s="138" t="str">
        <f>IF(ISBLANK(A994),"",VLOOKUP(G994,Coefficients!$B$4:$E$7,2)&amp;" "&amp;" "&amp;VLOOKUP(H994,Coefficients!$E$13:$H$17,2))</f>
        <v/>
      </c>
    </row>
    <row r="995" spans="22:22" x14ac:dyDescent="0.25">
      <c r="V995" s="138" t="str">
        <f>IF(ISBLANK(A995),"",VLOOKUP(G995,Coefficients!$B$4:$E$7,2)&amp;" "&amp;" "&amp;VLOOKUP(H995,Coefficients!$E$13:$H$17,2))</f>
        <v/>
      </c>
    </row>
    <row r="996" spans="22:22" x14ac:dyDescent="0.25">
      <c r="V996" s="138" t="str">
        <f>IF(ISBLANK(A996),"",VLOOKUP(G996,Coefficients!$B$4:$E$7,2)&amp;" "&amp;" "&amp;VLOOKUP(H996,Coefficients!$E$13:$H$17,2))</f>
        <v/>
      </c>
    </row>
    <row r="997" spans="22:22" x14ac:dyDescent="0.25">
      <c r="V997" s="138" t="str">
        <f>IF(ISBLANK(A997),"",VLOOKUP(G997,Coefficients!$B$4:$E$7,2)&amp;" "&amp;" "&amp;VLOOKUP(H997,Coefficients!$E$13:$H$17,2))</f>
        <v/>
      </c>
    </row>
    <row r="998" spans="22:22" x14ac:dyDescent="0.25">
      <c r="V998" s="138" t="str">
        <f>IF(ISBLANK(A998),"",VLOOKUP(G998,Coefficients!$B$4:$E$7,2)&amp;" "&amp;" "&amp;VLOOKUP(H998,Coefficients!$E$13:$H$17,2))</f>
        <v/>
      </c>
    </row>
    <row r="999" spans="22:22" x14ac:dyDescent="0.25">
      <c r="V999" s="138" t="str">
        <f>IF(ISBLANK(A999),"",VLOOKUP(G999,Coefficients!$B$4:$E$7,2)&amp;" "&amp;" "&amp;VLOOKUP(H999,Coefficients!$E$13:$H$17,2))</f>
        <v/>
      </c>
    </row>
    <row r="1000" spans="22:22" x14ac:dyDescent="0.25">
      <c r="V1000" s="138" t="str">
        <f>IF(ISBLANK(A1000),"",VLOOKUP(G1000,Coefficients!$B$4:$E$7,2)&amp;" "&amp;" "&amp;VLOOKUP(H1000,Coefficients!$E$13:$H$17,2))</f>
        <v/>
      </c>
    </row>
    <row r="1001" spans="22:22" x14ac:dyDescent="0.25">
      <c r="V1001" s="138" t="str">
        <f>IF(ISBLANK(A1001),"",VLOOKUP(G1001,Coefficients!$B$4:$E$7,2)&amp;" "&amp;" "&amp;VLOOKUP(H1001,Coefficients!$E$13:$H$17,2))</f>
        <v/>
      </c>
    </row>
    <row r="1002" spans="22:22" x14ac:dyDescent="0.25">
      <c r="V1002" s="138" t="str">
        <f>IF(ISBLANK(A1002),"",VLOOKUP(G1002,Coefficients!$B$4:$E$7,2)&amp;" "&amp;" "&amp;VLOOKUP(H1002,Coefficients!$E$13:$H$17,2))</f>
        <v/>
      </c>
    </row>
    <row r="1003" spans="22:22" x14ac:dyDescent="0.25">
      <c r="V1003" s="138" t="str">
        <f>IF(ISBLANK(A1003),"",VLOOKUP(G1003,Coefficients!$B$4:$E$7,2)&amp;" "&amp;" "&amp;VLOOKUP(H1003,Coefficients!$E$13:$H$17,2))</f>
        <v/>
      </c>
    </row>
    <row r="1004" spans="22:22" x14ac:dyDescent="0.25">
      <c r="V1004" s="138" t="str">
        <f>IF(ISBLANK(A1004),"",VLOOKUP(G1004,Coefficients!$B$4:$E$7,2)&amp;" "&amp;" "&amp;VLOOKUP(H1004,Coefficients!$E$13:$H$17,2))</f>
        <v/>
      </c>
    </row>
    <row r="1005" spans="22:22" x14ac:dyDescent="0.25">
      <c r="V1005" s="138" t="str">
        <f>IF(ISBLANK(A1005),"",VLOOKUP(G1005,Coefficients!$B$4:$E$7,2)&amp;" "&amp;" "&amp;VLOOKUP(H1005,Coefficients!$E$13:$H$17,2))</f>
        <v/>
      </c>
    </row>
    <row r="1006" spans="22:22" x14ac:dyDescent="0.25">
      <c r="V1006" s="138" t="str">
        <f>IF(ISBLANK(A1006),"",VLOOKUP(G1006,Coefficients!$B$4:$E$7,2)&amp;" "&amp;" "&amp;VLOOKUP(H1006,Coefficients!$E$13:$H$17,2))</f>
        <v/>
      </c>
    </row>
    <row r="1007" spans="22:22" x14ac:dyDescent="0.25">
      <c r="V1007" s="138" t="str">
        <f>IF(ISBLANK(A1007),"",VLOOKUP(G1007,Coefficients!$B$4:$E$7,2)&amp;" "&amp;" "&amp;VLOOKUP(H1007,Coefficients!$E$13:$H$17,2))</f>
        <v/>
      </c>
    </row>
    <row r="1008" spans="22:22" x14ac:dyDescent="0.25">
      <c r="V1008" s="138" t="str">
        <f>IF(ISBLANK(A1008),"",VLOOKUP(G1008,Coefficients!$B$4:$E$7,2)&amp;" "&amp;" "&amp;VLOOKUP(H1008,Coefficients!$E$13:$H$17,2))</f>
        <v/>
      </c>
    </row>
    <row r="1009" spans="22:22" x14ac:dyDescent="0.25">
      <c r="V1009" s="138" t="str">
        <f>IF(ISBLANK(A1009),"",VLOOKUP(G1009,Coefficients!$B$4:$E$7,2)&amp;" "&amp;" "&amp;VLOOKUP(H1009,Coefficients!$E$13:$H$17,2))</f>
        <v/>
      </c>
    </row>
    <row r="1010" spans="22:22" x14ac:dyDescent="0.25">
      <c r="V1010" s="138" t="str">
        <f>IF(ISBLANK(A1010),"",VLOOKUP(G1010,Coefficients!$B$4:$E$7,2)&amp;" "&amp;" "&amp;VLOOKUP(H1010,Coefficients!$E$13:$H$17,2))</f>
        <v/>
      </c>
    </row>
    <row r="1011" spans="22:22" x14ac:dyDescent="0.25">
      <c r="V1011" s="138" t="str">
        <f>IF(ISBLANK(A1011),"",VLOOKUP(G1011,Coefficients!$B$4:$E$7,2)&amp;" "&amp;" "&amp;VLOOKUP(H1011,Coefficients!$E$13:$H$17,2))</f>
        <v/>
      </c>
    </row>
    <row r="1012" spans="22:22" x14ac:dyDescent="0.25">
      <c r="V1012" s="138" t="str">
        <f>IF(ISBLANK(A1012),"",VLOOKUP(G1012,Coefficients!$B$4:$E$7,2)&amp;" "&amp;" "&amp;VLOOKUP(H1012,Coefficients!$E$13:$H$17,2))</f>
        <v/>
      </c>
    </row>
    <row r="1013" spans="22:22" x14ac:dyDescent="0.25">
      <c r="V1013" s="138" t="str">
        <f>IF(ISBLANK(A1013),"",VLOOKUP(G1013,Coefficients!$B$4:$E$7,2)&amp;" "&amp;" "&amp;VLOOKUP(H1013,Coefficients!$E$13:$H$17,2))</f>
        <v/>
      </c>
    </row>
    <row r="1014" spans="22:22" x14ac:dyDescent="0.25">
      <c r="V1014" s="138" t="str">
        <f>IF(ISBLANK(A1014),"",VLOOKUP(G1014,Coefficients!$B$4:$E$7,2)&amp;" "&amp;" "&amp;VLOOKUP(H1014,Coefficients!$E$13:$H$17,2))</f>
        <v/>
      </c>
    </row>
    <row r="1015" spans="22:22" x14ac:dyDescent="0.25">
      <c r="V1015" s="138" t="str">
        <f>IF(ISBLANK(A1015),"",VLOOKUP(G1015,Coefficients!$B$4:$E$7,2)&amp;" "&amp;" "&amp;VLOOKUP(H1015,Coefficients!$E$13:$H$17,2))</f>
        <v/>
      </c>
    </row>
    <row r="1016" spans="22:22" x14ac:dyDescent="0.25">
      <c r="V1016" s="138" t="str">
        <f>IF(ISBLANK(A1016),"",VLOOKUP(G1016,Coefficients!$B$4:$E$7,2)&amp;" "&amp;" "&amp;VLOOKUP(H1016,Coefficients!$E$13:$H$17,2))</f>
        <v/>
      </c>
    </row>
    <row r="1017" spans="22:22" x14ac:dyDescent="0.25">
      <c r="V1017" s="138" t="str">
        <f>IF(ISBLANK(A1017),"",VLOOKUP(G1017,Coefficients!$B$4:$E$7,2)&amp;" "&amp;" "&amp;VLOOKUP(H1017,Coefficients!$E$13:$H$17,2))</f>
        <v/>
      </c>
    </row>
    <row r="1018" spans="22:22" x14ac:dyDescent="0.25">
      <c r="V1018" s="138" t="str">
        <f>IF(ISBLANK(A1018),"",VLOOKUP(G1018,Coefficients!$B$4:$E$7,2)&amp;" "&amp;" "&amp;VLOOKUP(H1018,Coefficients!$E$13:$H$17,2))</f>
        <v/>
      </c>
    </row>
    <row r="1019" spans="22:22" x14ac:dyDescent="0.25">
      <c r="V1019" s="138" t="str">
        <f>IF(ISBLANK(A1019),"",VLOOKUP(G1019,Coefficients!$B$4:$E$7,2)&amp;" "&amp;" "&amp;VLOOKUP(H1019,Coefficients!$E$13:$H$17,2))</f>
        <v/>
      </c>
    </row>
    <row r="1020" spans="22:22" x14ac:dyDescent="0.25">
      <c r="V1020" s="138" t="str">
        <f>IF(ISBLANK(A1020),"",VLOOKUP(G1020,Coefficients!$B$4:$E$7,2)&amp;" "&amp;" "&amp;VLOOKUP(H1020,Coefficients!$E$13:$H$17,2))</f>
        <v/>
      </c>
    </row>
    <row r="1021" spans="22:22" x14ac:dyDescent="0.25">
      <c r="V1021" s="138" t="str">
        <f>IF(ISBLANK(A1021),"",VLOOKUP(G1021,Coefficients!$B$4:$E$7,2)&amp;" "&amp;" "&amp;VLOOKUP(H1021,Coefficients!$E$13:$H$17,2))</f>
        <v/>
      </c>
    </row>
    <row r="1022" spans="22:22" x14ac:dyDescent="0.25">
      <c r="V1022" s="138" t="str">
        <f>IF(ISBLANK(A1022),"",VLOOKUP(G1022,Coefficients!$B$4:$E$7,2)&amp;" "&amp;" "&amp;VLOOKUP(H1022,Coefficients!$E$13:$H$17,2))</f>
        <v/>
      </c>
    </row>
    <row r="1023" spans="22:22" x14ac:dyDescent="0.25">
      <c r="V1023" s="138" t="str">
        <f>IF(ISBLANK(A1023),"",VLOOKUP(G1023,Coefficients!$B$4:$E$7,2)&amp;" "&amp;" "&amp;VLOOKUP(H1023,Coefficients!$E$13:$H$17,2))</f>
        <v/>
      </c>
    </row>
    <row r="1024" spans="22:22" x14ac:dyDescent="0.25">
      <c r="V1024" s="138" t="str">
        <f>IF(ISBLANK(A1024),"",VLOOKUP(G1024,Coefficients!$B$4:$E$7,2)&amp;" "&amp;" "&amp;VLOOKUP(H1024,Coefficients!$E$13:$H$17,2))</f>
        <v/>
      </c>
    </row>
    <row r="1025" spans="22:22" x14ac:dyDescent="0.25">
      <c r="V1025" s="138" t="str">
        <f>IF(ISBLANK(A1025),"",VLOOKUP(G1025,Coefficients!$B$4:$E$7,2)&amp;" "&amp;" "&amp;VLOOKUP(H1025,Coefficients!$E$13:$H$17,2))</f>
        <v/>
      </c>
    </row>
    <row r="1026" spans="22:22" x14ac:dyDescent="0.25">
      <c r="V1026" s="138" t="str">
        <f>IF(ISBLANK(A1026),"",VLOOKUP(G1026,Coefficients!$B$4:$E$7,2)&amp;" "&amp;" "&amp;VLOOKUP(H1026,Coefficients!$E$13:$H$17,2))</f>
        <v/>
      </c>
    </row>
    <row r="1027" spans="22:22" x14ac:dyDescent="0.25">
      <c r="V1027" s="138" t="str">
        <f>IF(ISBLANK(A1027),"",VLOOKUP(G1027,Coefficients!$B$4:$E$7,2)&amp;" "&amp;" "&amp;VLOOKUP(H1027,Coefficients!$E$13:$H$17,2))</f>
        <v/>
      </c>
    </row>
    <row r="1028" spans="22:22" x14ac:dyDescent="0.25">
      <c r="V1028" s="138" t="str">
        <f>IF(ISBLANK(A1028),"",VLOOKUP(G1028,Coefficients!$B$4:$E$7,2)&amp;" "&amp;" "&amp;VLOOKUP(H1028,Coefficients!$E$13:$H$17,2))</f>
        <v/>
      </c>
    </row>
    <row r="1029" spans="22:22" x14ac:dyDescent="0.25">
      <c r="V1029" s="138" t="str">
        <f>IF(ISBLANK(A1029),"",VLOOKUP(G1029,Coefficients!$B$4:$E$7,2)&amp;" "&amp;" "&amp;VLOOKUP(H1029,Coefficients!$E$13:$H$17,2))</f>
        <v/>
      </c>
    </row>
    <row r="1030" spans="22:22" x14ac:dyDescent="0.25">
      <c r="V1030" s="138" t="str">
        <f>IF(ISBLANK(A1030),"",VLOOKUP(G1030,Coefficients!$B$4:$E$7,2)&amp;" "&amp;" "&amp;VLOOKUP(H1030,Coefficients!$E$13:$H$17,2))</f>
        <v/>
      </c>
    </row>
    <row r="1031" spans="22:22" x14ac:dyDescent="0.25">
      <c r="V1031" s="138" t="str">
        <f>IF(ISBLANK(A1031),"",VLOOKUP(G1031,Coefficients!$B$4:$E$7,2)&amp;" "&amp;" "&amp;VLOOKUP(H1031,Coefficients!$E$13:$H$17,2))</f>
        <v/>
      </c>
    </row>
    <row r="1032" spans="22:22" x14ac:dyDescent="0.25">
      <c r="V1032" s="138" t="str">
        <f>IF(ISBLANK(A1032),"",VLOOKUP(G1032,Coefficients!$B$4:$E$7,2)&amp;" "&amp;" "&amp;VLOOKUP(H1032,Coefficients!$E$13:$H$17,2))</f>
        <v/>
      </c>
    </row>
    <row r="1033" spans="22:22" x14ac:dyDescent="0.25">
      <c r="V1033" s="138" t="str">
        <f>IF(ISBLANK(A1033),"",VLOOKUP(G1033,Coefficients!$B$4:$E$7,2)&amp;" "&amp;" "&amp;VLOOKUP(H1033,Coefficients!$E$13:$H$17,2))</f>
        <v/>
      </c>
    </row>
    <row r="1034" spans="22:22" x14ac:dyDescent="0.25">
      <c r="V1034" s="138" t="str">
        <f>IF(ISBLANK(A1034),"",VLOOKUP(G1034,Coefficients!$B$4:$E$7,2)&amp;" "&amp;" "&amp;VLOOKUP(H1034,Coefficients!$E$13:$H$17,2))</f>
        <v/>
      </c>
    </row>
    <row r="1035" spans="22:22" x14ac:dyDescent="0.25">
      <c r="V1035" s="138" t="str">
        <f>IF(ISBLANK(A1035),"",VLOOKUP(G1035,Coefficients!$B$4:$E$7,2)&amp;" "&amp;" "&amp;VLOOKUP(H1035,Coefficients!$E$13:$H$17,2))</f>
        <v/>
      </c>
    </row>
    <row r="1036" spans="22:22" x14ac:dyDescent="0.25">
      <c r="V1036" s="138" t="str">
        <f>IF(ISBLANK(A1036),"",VLOOKUP(G1036,Coefficients!$B$4:$E$7,2)&amp;" "&amp;" "&amp;VLOOKUP(H1036,Coefficients!$E$13:$H$17,2))</f>
        <v/>
      </c>
    </row>
    <row r="1037" spans="22:22" x14ac:dyDescent="0.25">
      <c r="V1037" s="138" t="str">
        <f>IF(ISBLANK(A1037),"",VLOOKUP(G1037,Coefficients!$B$4:$E$7,2)&amp;" "&amp;" "&amp;VLOOKUP(H1037,Coefficients!$E$13:$H$17,2))</f>
        <v/>
      </c>
    </row>
    <row r="1038" spans="22:22" x14ac:dyDescent="0.25">
      <c r="V1038" s="138" t="str">
        <f>IF(ISBLANK(A1038),"",VLOOKUP(G1038,Coefficients!$B$4:$E$7,2)&amp;" "&amp;" "&amp;VLOOKUP(H1038,Coefficients!$E$13:$H$17,2))</f>
        <v/>
      </c>
    </row>
    <row r="1039" spans="22:22" x14ac:dyDescent="0.25">
      <c r="V1039" s="138" t="str">
        <f>IF(ISBLANK(A1039),"",VLOOKUP(G1039,Coefficients!$B$4:$E$7,2)&amp;" "&amp;" "&amp;VLOOKUP(H1039,Coefficients!$E$13:$H$17,2))</f>
        <v/>
      </c>
    </row>
    <row r="1040" spans="22:22" x14ac:dyDescent="0.25">
      <c r="V1040" s="138" t="str">
        <f>IF(ISBLANK(A1040),"",VLOOKUP(G1040,Coefficients!$B$4:$E$7,2)&amp;" "&amp;" "&amp;VLOOKUP(H1040,Coefficients!$E$13:$H$17,2))</f>
        <v/>
      </c>
    </row>
    <row r="1041" spans="22:22" x14ac:dyDescent="0.25">
      <c r="V1041" s="138" t="str">
        <f>IF(ISBLANK(A1041),"",VLOOKUP(G1041,Coefficients!$B$4:$E$7,2)&amp;" "&amp;" "&amp;VLOOKUP(H1041,Coefficients!$E$13:$H$17,2))</f>
        <v/>
      </c>
    </row>
    <row r="1042" spans="22:22" x14ac:dyDescent="0.25">
      <c r="V1042" s="138" t="str">
        <f>IF(ISBLANK(A1042),"",VLOOKUP(G1042,Coefficients!$B$4:$E$7,2)&amp;" "&amp;" "&amp;VLOOKUP(H1042,Coefficients!$E$13:$H$17,2))</f>
        <v/>
      </c>
    </row>
    <row r="1043" spans="22:22" x14ac:dyDescent="0.25">
      <c r="V1043" s="138" t="str">
        <f>IF(ISBLANK(A1043),"",VLOOKUP(G1043,Coefficients!$B$4:$E$7,2)&amp;" "&amp;" "&amp;VLOOKUP(H1043,Coefficients!$E$13:$H$17,2))</f>
        <v/>
      </c>
    </row>
    <row r="1044" spans="22:22" x14ac:dyDescent="0.25">
      <c r="V1044" s="138" t="str">
        <f>IF(ISBLANK(A1044),"",VLOOKUP(G1044,Coefficients!$B$4:$E$7,2)&amp;" "&amp;" "&amp;VLOOKUP(H1044,Coefficients!$E$13:$H$17,2))</f>
        <v/>
      </c>
    </row>
    <row r="1045" spans="22:22" x14ac:dyDescent="0.25">
      <c r="V1045" s="138" t="str">
        <f>IF(ISBLANK(A1045),"",VLOOKUP(G1045,Coefficients!$B$4:$E$7,2)&amp;" "&amp;" "&amp;VLOOKUP(H1045,Coefficients!$E$13:$H$17,2))</f>
        <v/>
      </c>
    </row>
    <row r="1046" spans="22:22" x14ac:dyDescent="0.25">
      <c r="V1046" s="138" t="str">
        <f>IF(ISBLANK(A1046),"",VLOOKUP(G1046,Coefficients!$B$4:$E$7,2)&amp;" "&amp;" "&amp;VLOOKUP(H1046,Coefficients!$E$13:$H$17,2))</f>
        <v/>
      </c>
    </row>
    <row r="1047" spans="22:22" x14ac:dyDescent="0.25">
      <c r="V1047" s="138" t="str">
        <f>IF(ISBLANK(A1047),"",VLOOKUP(G1047,Coefficients!$B$4:$E$7,2)&amp;" "&amp;" "&amp;VLOOKUP(H1047,Coefficients!$E$13:$H$17,2))</f>
        <v/>
      </c>
    </row>
    <row r="1048" spans="22:22" x14ac:dyDescent="0.25">
      <c r="V1048" s="138" t="str">
        <f>IF(ISBLANK(A1048),"",VLOOKUP(G1048,Coefficients!$B$4:$E$7,2)&amp;" "&amp;" "&amp;VLOOKUP(H1048,Coefficients!$E$13:$H$17,2))</f>
        <v/>
      </c>
    </row>
    <row r="1049" spans="22:22" x14ac:dyDescent="0.25">
      <c r="V1049" s="138" t="str">
        <f>IF(ISBLANK(A1049),"",VLOOKUP(G1049,Coefficients!$B$4:$E$7,2)&amp;" "&amp;" "&amp;VLOOKUP(H1049,Coefficients!$E$13:$H$17,2))</f>
        <v/>
      </c>
    </row>
    <row r="1050" spans="22:22" x14ac:dyDescent="0.25">
      <c r="V1050" s="138" t="str">
        <f>IF(ISBLANK(A1050),"",VLOOKUP(G1050,Coefficients!$B$4:$E$7,2)&amp;" "&amp;" "&amp;VLOOKUP(H1050,Coefficients!$E$13:$H$17,2))</f>
        <v/>
      </c>
    </row>
    <row r="1051" spans="22:22" x14ac:dyDescent="0.25">
      <c r="V1051" s="138" t="str">
        <f>IF(ISBLANK(A1051),"",VLOOKUP(G1051,Coefficients!$B$4:$E$7,2)&amp;" "&amp;" "&amp;VLOOKUP(H1051,Coefficients!$E$13:$H$17,2))</f>
        <v/>
      </c>
    </row>
    <row r="1052" spans="22:22" x14ac:dyDescent="0.25">
      <c r="V1052" s="138" t="str">
        <f>IF(ISBLANK(A1052),"",VLOOKUP(G1052,Coefficients!$B$4:$E$7,2)&amp;" "&amp;" "&amp;VLOOKUP(H1052,Coefficients!$E$13:$H$17,2))</f>
        <v/>
      </c>
    </row>
    <row r="1053" spans="22:22" x14ac:dyDescent="0.25">
      <c r="V1053" s="138" t="str">
        <f>IF(ISBLANK(A1053),"",VLOOKUP(G1053,Coefficients!$B$4:$E$7,2)&amp;" "&amp;" "&amp;VLOOKUP(H1053,Coefficients!$E$13:$H$17,2))</f>
        <v/>
      </c>
    </row>
    <row r="1054" spans="22:22" x14ac:dyDescent="0.25">
      <c r="V1054" s="138" t="str">
        <f>IF(ISBLANK(A1054),"",VLOOKUP(G1054,Coefficients!$B$4:$E$7,2)&amp;" "&amp;" "&amp;VLOOKUP(H1054,Coefficients!$E$13:$H$17,2))</f>
        <v/>
      </c>
    </row>
    <row r="1055" spans="22:22" x14ac:dyDescent="0.25">
      <c r="V1055" s="138" t="str">
        <f>IF(ISBLANK(A1055),"",VLOOKUP(G1055,Coefficients!$B$4:$E$7,2)&amp;" "&amp;" "&amp;VLOOKUP(H1055,Coefficients!$E$13:$H$17,2))</f>
        <v/>
      </c>
    </row>
    <row r="1056" spans="22:22" x14ac:dyDescent="0.25">
      <c r="V1056" s="138" t="str">
        <f>IF(ISBLANK(A1056),"",VLOOKUP(G1056,Coefficients!$B$4:$E$7,2)&amp;" "&amp;" "&amp;VLOOKUP(H1056,Coefficients!$E$13:$H$17,2))</f>
        <v/>
      </c>
    </row>
    <row r="1057" spans="22:22" x14ac:dyDescent="0.25">
      <c r="V1057" s="138" t="str">
        <f>IF(ISBLANK(A1057),"",VLOOKUP(G1057,Coefficients!$B$4:$E$7,2)&amp;" "&amp;" "&amp;VLOOKUP(H1057,Coefficients!$E$13:$H$17,2))</f>
        <v/>
      </c>
    </row>
    <row r="1058" spans="22:22" x14ac:dyDescent="0.25">
      <c r="V1058" s="138" t="str">
        <f>IF(ISBLANK(A1058),"",VLOOKUP(G1058,Coefficients!$B$4:$E$7,2)&amp;" "&amp;" "&amp;VLOOKUP(H1058,Coefficients!$E$13:$H$17,2))</f>
        <v/>
      </c>
    </row>
    <row r="1059" spans="22:22" x14ac:dyDescent="0.25">
      <c r="V1059" s="138" t="str">
        <f>IF(ISBLANK(A1059),"",VLOOKUP(G1059,Coefficients!$B$4:$E$7,2)&amp;" "&amp;" "&amp;VLOOKUP(H1059,Coefficients!$E$13:$H$17,2))</f>
        <v/>
      </c>
    </row>
    <row r="1060" spans="22:22" x14ac:dyDescent="0.25">
      <c r="V1060" s="138" t="str">
        <f>IF(ISBLANK(A1060),"",VLOOKUP(G1060,Coefficients!$B$4:$E$7,2)&amp;" "&amp;" "&amp;VLOOKUP(H1060,Coefficients!$E$13:$H$17,2))</f>
        <v/>
      </c>
    </row>
    <row r="1061" spans="22:22" x14ac:dyDescent="0.25">
      <c r="V1061" s="138" t="str">
        <f>IF(ISBLANK(A1061),"",VLOOKUP(G1061,Coefficients!$B$4:$E$7,2)&amp;" "&amp;" "&amp;VLOOKUP(H1061,Coefficients!$E$13:$H$17,2))</f>
        <v/>
      </c>
    </row>
    <row r="1062" spans="22:22" x14ac:dyDescent="0.25">
      <c r="V1062" s="138" t="str">
        <f>IF(ISBLANK(A1062),"",VLOOKUP(G1062,Coefficients!$B$4:$E$7,2)&amp;" "&amp;" "&amp;VLOOKUP(H1062,Coefficients!$E$13:$H$17,2))</f>
        <v/>
      </c>
    </row>
    <row r="1063" spans="22:22" x14ac:dyDescent="0.25">
      <c r="V1063" s="138" t="str">
        <f>IF(ISBLANK(A1063),"",VLOOKUP(G1063,Coefficients!$B$4:$E$7,2)&amp;" "&amp;" "&amp;VLOOKUP(H1063,Coefficients!$E$13:$H$17,2))</f>
        <v/>
      </c>
    </row>
    <row r="1064" spans="22:22" x14ac:dyDescent="0.25">
      <c r="V1064" s="138" t="str">
        <f>IF(ISBLANK(A1064),"",VLOOKUP(G1064,Coefficients!$B$4:$E$7,2)&amp;" "&amp;" "&amp;VLOOKUP(H1064,Coefficients!$E$13:$H$17,2))</f>
        <v/>
      </c>
    </row>
    <row r="1065" spans="22:22" x14ac:dyDescent="0.25">
      <c r="V1065" s="138" t="str">
        <f>IF(ISBLANK(A1065),"",VLOOKUP(G1065,Coefficients!$B$4:$E$7,2)&amp;" "&amp;" "&amp;VLOOKUP(H1065,Coefficients!$E$13:$H$17,2))</f>
        <v/>
      </c>
    </row>
    <row r="1066" spans="22:22" x14ac:dyDescent="0.25">
      <c r="V1066" s="138" t="str">
        <f>IF(ISBLANK(A1066),"",VLOOKUP(G1066,Coefficients!$B$4:$E$7,2)&amp;" "&amp;" "&amp;VLOOKUP(H1066,Coefficients!$E$13:$H$17,2))</f>
        <v/>
      </c>
    </row>
    <row r="1067" spans="22:22" x14ac:dyDescent="0.25">
      <c r="V1067" s="138" t="str">
        <f>IF(ISBLANK(A1067),"",VLOOKUP(G1067,Coefficients!$B$4:$E$7,2)&amp;" "&amp;" "&amp;VLOOKUP(H1067,Coefficients!$E$13:$H$17,2))</f>
        <v/>
      </c>
    </row>
    <row r="1068" spans="22:22" x14ac:dyDescent="0.25">
      <c r="V1068" s="138" t="str">
        <f>IF(ISBLANK(A1068),"",VLOOKUP(G1068,Coefficients!$B$4:$E$7,2)&amp;" "&amp;" "&amp;VLOOKUP(H1068,Coefficients!$E$13:$H$17,2))</f>
        <v/>
      </c>
    </row>
    <row r="1069" spans="22:22" x14ac:dyDescent="0.25">
      <c r="V1069" s="138" t="str">
        <f>IF(ISBLANK(A1069),"",VLOOKUP(G1069,Coefficients!$B$4:$E$7,2)&amp;" "&amp;" "&amp;VLOOKUP(H1069,Coefficients!$E$13:$H$17,2))</f>
        <v/>
      </c>
    </row>
    <row r="1070" spans="22:22" x14ac:dyDescent="0.25">
      <c r="V1070" s="138" t="str">
        <f>IF(ISBLANK(A1070),"",VLOOKUP(G1070,Coefficients!$B$4:$E$7,2)&amp;" "&amp;" "&amp;VLOOKUP(H1070,Coefficients!$E$13:$H$17,2))</f>
        <v/>
      </c>
    </row>
    <row r="1071" spans="22:22" x14ac:dyDescent="0.25">
      <c r="V1071" s="138" t="str">
        <f>IF(ISBLANK(A1071),"",VLOOKUP(G1071,Coefficients!$B$4:$E$7,2)&amp;" "&amp;" "&amp;VLOOKUP(H1071,Coefficients!$E$13:$H$17,2))</f>
        <v/>
      </c>
    </row>
    <row r="1072" spans="22:22" x14ac:dyDescent="0.25">
      <c r="V1072" s="138" t="str">
        <f>IF(ISBLANK(A1072),"",VLOOKUP(G1072,Coefficients!$B$4:$E$7,2)&amp;" "&amp;" "&amp;VLOOKUP(H1072,Coefficients!$E$13:$H$17,2))</f>
        <v/>
      </c>
    </row>
    <row r="1073" spans="22:22" x14ac:dyDescent="0.25">
      <c r="V1073" s="138" t="str">
        <f>IF(ISBLANK(A1073),"",VLOOKUP(G1073,Coefficients!$B$4:$E$7,2)&amp;" "&amp;" "&amp;VLOOKUP(H1073,Coefficients!$E$13:$H$17,2))</f>
        <v/>
      </c>
    </row>
    <row r="1074" spans="22:22" x14ac:dyDescent="0.25">
      <c r="V1074" s="138" t="str">
        <f>IF(ISBLANK(A1074),"",VLOOKUP(G1074,Coefficients!$B$4:$E$7,2)&amp;" "&amp;" "&amp;VLOOKUP(H1074,Coefficients!$E$13:$H$17,2))</f>
        <v/>
      </c>
    </row>
    <row r="1075" spans="22:22" x14ac:dyDescent="0.25">
      <c r="V1075" s="138" t="str">
        <f>IF(ISBLANK(A1075),"",VLOOKUP(G1075,Coefficients!$B$4:$E$7,2)&amp;" "&amp;" "&amp;VLOOKUP(H1075,Coefficients!$E$13:$H$17,2))</f>
        <v/>
      </c>
    </row>
    <row r="1076" spans="22:22" x14ac:dyDescent="0.25">
      <c r="V1076" s="138" t="str">
        <f>IF(ISBLANK(A1076),"",VLOOKUP(G1076,Coefficients!$B$4:$E$7,2)&amp;" "&amp;" "&amp;VLOOKUP(H1076,Coefficients!$E$13:$H$17,2))</f>
        <v/>
      </c>
    </row>
    <row r="1077" spans="22:22" x14ac:dyDescent="0.25">
      <c r="V1077" s="138" t="str">
        <f>IF(ISBLANK(A1077),"",VLOOKUP(G1077,Coefficients!$B$4:$E$7,2)&amp;" "&amp;" "&amp;VLOOKUP(H1077,Coefficients!$E$13:$H$17,2))</f>
        <v/>
      </c>
    </row>
    <row r="1078" spans="22:22" x14ac:dyDescent="0.25">
      <c r="V1078" s="138" t="str">
        <f>IF(ISBLANK(A1078),"",VLOOKUP(G1078,Coefficients!$B$4:$E$7,2)&amp;" "&amp;" "&amp;VLOOKUP(H1078,Coefficients!$E$13:$H$17,2))</f>
        <v/>
      </c>
    </row>
    <row r="1079" spans="22:22" x14ac:dyDescent="0.25">
      <c r="V1079" s="138" t="str">
        <f>IF(ISBLANK(A1079),"",VLOOKUP(G1079,Coefficients!$B$4:$E$7,2)&amp;" "&amp;" "&amp;VLOOKUP(H1079,Coefficients!$E$13:$H$17,2))</f>
        <v/>
      </c>
    </row>
    <row r="1080" spans="22:22" x14ac:dyDescent="0.25">
      <c r="V1080" s="138" t="str">
        <f>IF(ISBLANK(A1080),"",VLOOKUP(G1080,Coefficients!$B$4:$E$7,2)&amp;" "&amp;" "&amp;VLOOKUP(H1080,Coefficients!$E$13:$H$17,2))</f>
        <v/>
      </c>
    </row>
    <row r="1081" spans="22:22" x14ac:dyDescent="0.25">
      <c r="V1081" s="138" t="str">
        <f>IF(ISBLANK(A1081),"",VLOOKUP(G1081,Coefficients!$B$4:$E$7,2)&amp;" "&amp;" "&amp;VLOOKUP(H1081,Coefficients!$E$13:$H$17,2))</f>
        <v/>
      </c>
    </row>
    <row r="1082" spans="22:22" x14ac:dyDescent="0.25">
      <c r="V1082" s="138" t="str">
        <f>IF(ISBLANK(A1082),"",VLOOKUP(G1082,Coefficients!$B$4:$E$7,2)&amp;" "&amp;" "&amp;VLOOKUP(H1082,Coefficients!$E$13:$H$17,2))</f>
        <v/>
      </c>
    </row>
    <row r="1083" spans="22:22" x14ac:dyDescent="0.25">
      <c r="V1083" s="138" t="str">
        <f>IF(ISBLANK(A1083),"",VLOOKUP(G1083,Coefficients!$B$4:$E$7,2)&amp;" "&amp;" "&amp;VLOOKUP(H1083,Coefficients!$E$13:$H$17,2))</f>
        <v/>
      </c>
    </row>
    <row r="1084" spans="22:22" x14ac:dyDescent="0.25">
      <c r="V1084" s="138" t="str">
        <f>IF(ISBLANK(A1084),"",VLOOKUP(G1084,Coefficients!$B$4:$E$7,2)&amp;" "&amp;" "&amp;VLOOKUP(H1084,Coefficients!$E$13:$H$17,2))</f>
        <v/>
      </c>
    </row>
    <row r="1085" spans="22:22" x14ac:dyDescent="0.25">
      <c r="V1085" s="138" t="str">
        <f>IF(ISBLANK(A1085),"",VLOOKUP(G1085,Coefficients!$B$4:$E$7,2)&amp;" "&amp;" "&amp;VLOOKUP(H1085,Coefficients!$E$13:$H$17,2))</f>
        <v/>
      </c>
    </row>
    <row r="1086" spans="22:22" x14ac:dyDescent="0.25">
      <c r="V1086" s="138" t="str">
        <f>IF(ISBLANK(A1086),"",VLOOKUP(G1086,Coefficients!$B$4:$E$7,2)&amp;" "&amp;" "&amp;VLOOKUP(H1086,Coefficients!$E$13:$H$17,2))</f>
        <v/>
      </c>
    </row>
    <row r="1087" spans="22:22" x14ac:dyDescent="0.25">
      <c r="V1087" s="138" t="str">
        <f>IF(ISBLANK(A1087),"",VLOOKUP(G1087,Coefficients!$B$4:$E$7,2)&amp;" "&amp;" "&amp;VLOOKUP(H1087,Coefficients!$E$13:$H$17,2))</f>
        <v/>
      </c>
    </row>
    <row r="1088" spans="22:22" x14ac:dyDescent="0.25">
      <c r="V1088" s="138" t="str">
        <f>IF(ISBLANK(A1088),"",VLOOKUP(G1088,Coefficients!$B$4:$E$7,2)&amp;" "&amp;" "&amp;VLOOKUP(H1088,Coefficients!$E$13:$H$17,2))</f>
        <v/>
      </c>
    </row>
    <row r="1089" spans="22:22" x14ac:dyDescent="0.25">
      <c r="V1089" s="138" t="str">
        <f>IF(ISBLANK(A1089),"",VLOOKUP(G1089,Coefficients!$B$4:$E$7,2)&amp;" "&amp;" "&amp;VLOOKUP(H1089,Coefficients!$E$13:$H$17,2))</f>
        <v/>
      </c>
    </row>
    <row r="1090" spans="22:22" x14ac:dyDescent="0.25">
      <c r="V1090" s="138" t="str">
        <f>IF(ISBLANK(A1090),"",VLOOKUP(G1090,Coefficients!$B$4:$E$7,2)&amp;" "&amp;" "&amp;VLOOKUP(H1090,Coefficients!$E$13:$H$17,2))</f>
        <v/>
      </c>
    </row>
    <row r="1091" spans="22:22" x14ac:dyDescent="0.25">
      <c r="V1091" s="138" t="str">
        <f>IF(ISBLANK(A1091),"",VLOOKUP(G1091,Coefficients!$B$4:$E$7,2)&amp;" "&amp;" "&amp;VLOOKUP(H1091,Coefficients!$E$13:$H$17,2))</f>
        <v/>
      </c>
    </row>
    <row r="1092" spans="22:22" x14ac:dyDescent="0.25">
      <c r="V1092" s="138" t="str">
        <f>IF(ISBLANK(A1092),"",VLOOKUP(G1092,Coefficients!$B$4:$E$7,2)&amp;" "&amp;" "&amp;VLOOKUP(H1092,Coefficients!$E$13:$H$17,2))</f>
        <v/>
      </c>
    </row>
    <row r="1093" spans="22:22" x14ac:dyDescent="0.25">
      <c r="V1093" s="138" t="str">
        <f>IF(ISBLANK(A1093),"",VLOOKUP(G1093,Coefficients!$B$4:$E$7,2)&amp;" "&amp;" "&amp;VLOOKUP(H1093,Coefficients!$E$13:$H$17,2))</f>
        <v/>
      </c>
    </row>
    <row r="1094" spans="22:22" x14ac:dyDescent="0.25">
      <c r="V1094" s="138" t="str">
        <f>IF(ISBLANK(A1094),"",VLOOKUP(G1094,Coefficients!$B$4:$E$7,2)&amp;" "&amp;" "&amp;VLOOKUP(H1094,Coefficients!$E$13:$H$17,2))</f>
        <v/>
      </c>
    </row>
    <row r="1095" spans="22:22" x14ac:dyDescent="0.25">
      <c r="V1095" s="138" t="str">
        <f>IF(ISBLANK(A1095),"",VLOOKUP(G1095,Coefficients!$B$4:$E$7,2)&amp;" "&amp;" "&amp;VLOOKUP(H1095,Coefficients!$E$13:$H$17,2))</f>
        <v/>
      </c>
    </row>
    <row r="1096" spans="22:22" x14ac:dyDescent="0.25">
      <c r="V1096" s="138" t="str">
        <f>IF(ISBLANK(A1096),"",VLOOKUP(G1096,Coefficients!$B$4:$E$7,2)&amp;" "&amp;" "&amp;VLOOKUP(H1096,Coefficients!$E$13:$H$17,2))</f>
        <v/>
      </c>
    </row>
    <row r="1097" spans="22:22" x14ac:dyDescent="0.25">
      <c r="V1097" s="138" t="str">
        <f>IF(ISBLANK(A1097),"",VLOOKUP(G1097,Coefficients!$B$4:$E$7,2)&amp;" "&amp;" "&amp;VLOOKUP(H1097,Coefficients!$E$13:$H$17,2))</f>
        <v/>
      </c>
    </row>
    <row r="1098" spans="22:22" x14ac:dyDescent="0.25">
      <c r="V1098" s="138" t="str">
        <f>IF(ISBLANK(A1098),"",VLOOKUP(G1098,Coefficients!$B$4:$E$7,2)&amp;" "&amp;" "&amp;VLOOKUP(H1098,Coefficients!$E$13:$H$17,2))</f>
        <v/>
      </c>
    </row>
    <row r="1099" spans="22:22" x14ac:dyDescent="0.25">
      <c r="V1099" s="138" t="str">
        <f>IF(ISBLANK(A1099),"",VLOOKUP(G1099,Coefficients!$B$4:$E$7,2)&amp;" "&amp;" "&amp;VLOOKUP(H1099,Coefficients!$E$13:$H$17,2))</f>
        <v/>
      </c>
    </row>
    <row r="1100" spans="22:22" x14ac:dyDescent="0.25">
      <c r="V1100" s="138" t="str">
        <f>IF(ISBLANK(A1100),"",VLOOKUP(G1100,Coefficients!$B$4:$E$7,2)&amp;" "&amp;" "&amp;VLOOKUP(H1100,Coefficients!$E$13:$H$17,2))</f>
        <v/>
      </c>
    </row>
    <row r="1101" spans="22:22" x14ac:dyDescent="0.25">
      <c r="V1101" s="138" t="str">
        <f>IF(ISBLANK(A1101),"",VLOOKUP(G1101,Coefficients!$B$4:$E$7,2)&amp;" "&amp;" "&amp;VLOOKUP(H1101,Coefficients!$E$13:$H$17,2))</f>
        <v/>
      </c>
    </row>
    <row r="1102" spans="22:22" x14ac:dyDescent="0.25">
      <c r="V1102" s="138" t="str">
        <f>IF(ISBLANK(A1102),"",VLOOKUP(G1102,Coefficients!$B$4:$E$7,2)&amp;" "&amp;" "&amp;VLOOKUP(H1102,Coefficients!$E$13:$H$17,2))</f>
        <v/>
      </c>
    </row>
    <row r="1103" spans="22:22" x14ac:dyDescent="0.25">
      <c r="V1103" s="138" t="str">
        <f>IF(ISBLANK(A1103),"",VLOOKUP(G1103,Coefficients!$B$4:$E$7,2)&amp;" "&amp;" "&amp;VLOOKUP(H1103,Coefficients!$E$13:$H$17,2))</f>
        <v/>
      </c>
    </row>
    <row r="1104" spans="22:22" x14ac:dyDescent="0.25">
      <c r="V1104" s="138" t="str">
        <f>IF(ISBLANK(A1104),"",VLOOKUP(G1104,Coefficients!$B$4:$E$7,2)&amp;" "&amp;" "&amp;VLOOKUP(H1104,Coefficients!$E$13:$H$17,2))</f>
        <v/>
      </c>
    </row>
    <row r="1105" spans="22:22" x14ac:dyDescent="0.25">
      <c r="V1105" s="138" t="str">
        <f>IF(ISBLANK(A1105),"",VLOOKUP(G1105,Coefficients!$B$4:$E$7,2)&amp;" "&amp;" "&amp;VLOOKUP(H1105,Coefficients!$E$13:$H$17,2))</f>
        <v/>
      </c>
    </row>
    <row r="1106" spans="22:22" x14ac:dyDescent="0.25">
      <c r="V1106" s="138" t="str">
        <f>IF(ISBLANK(A1106),"",VLOOKUP(G1106,Coefficients!$B$4:$E$7,2)&amp;" "&amp;" "&amp;VLOOKUP(H1106,Coefficients!$E$13:$H$17,2))</f>
        <v/>
      </c>
    </row>
    <row r="1107" spans="22:22" x14ac:dyDescent="0.25">
      <c r="V1107" s="138" t="str">
        <f>IF(ISBLANK(A1107),"",VLOOKUP(G1107,Coefficients!$B$4:$E$7,2)&amp;" "&amp;" "&amp;VLOOKUP(H1107,Coefficients!$E$13:$H$17,2))</f>
        <v/>
      </c>
    </row>
    <row r="1108" spans="22:22" x14ac:dyDescent="0.25">
      <c r="V1108" s="138" t="str">
        <f>IF(ISBLANK(A1108),"",VLOOKUP(G1108,Coefficients!$B$4:$E$7,2)&amp;" "&amp;" "&amp;VLOOKUP(H1108,Coefficients!$E$13:$H$17,2))</f>
        <v/>
      </c>
    </row>
    <row r="1109" spans="22:22" x14ac:dyDescent="0.25">
      <c r="V1109" s="138" t="str">
        <f>IF(ISBLANK(A1109),"",VLOOKUP(G1109,Coefficients!$B$4:$E$7,2)&amp;" "&amp;" "&amp;VLOOKUP(H1109,Coefficients!$E$13:$H$17,2))</f>
        <v/>
      </c>
    </row>
    <row r="1110" spans="22:22" x14ac:dyDescent="0.25">
      <c r="V1110" s="138" t="str">
        <f>IF(ISBLANK(A1110),"",VLOOKUP(G1110,Coefficients!$B$4:$E$7,2)&amp;" "&amp;" "&amp;VLOOKUP(H1110,Coefficients!$E$13:$H$17,2))</f>
        <v/>
      </c>
    </row>
    <row r="1111" spans="22:22" x14ac:dyDescent="0.25">
      <c r="V1111" s="138" t="str">
        <f>IF(ISBLANK(A1111),"",VLOOKUP(G1111,Coefficients!$B$4:$E$7,2)&amp;" "&amp;" "&amp;VLOOKUP(H1111,Coefficients!$E$13:$H$17,2))</f>
        <v/>
      </c>
    </row>
    <row r="1112" spans="22:22" x14ac:dyDescent="0.25">
      <c r="V1112" s="138" t="str">
        <f>IF(ISBLANK(A1112),"",VLOOKUP(G1112,Coefficients!$B$4:$E$7,2)&amp;" "&amp;" "&amp;VLOOKUP(H1112,Coefficients!$E$13:$H$17,2))</f>
        <v/>
      </c>
    </row>
    <row r="1113" spans="22:22" x14ac:dyDescent="0.25">
      <c r="V1113" s="138" t="str">
        <f>IF(ISBLANK(A1113),"",VLOOKUP(G1113,Coefficients!$B$4:$E$7,2)&amp;" "&amp;" "&amp;VLOOKUP(H1113,Coefficients!$E$13:$H$17,2))</f>
        <v/>
      </c>
    </row>
    <row r="1114" spans="22:22" x14ac:dyDescent="0.25">
      <c r="V1114" s="138" t="str">
        <f>IF(ISBLANK(A1114),"",VLOOKUP(G1114,Coefficients!$B$4:$E$7,2)&amp;" "&amp;" "&amp;VLOOKUP(H1114,Coefficients!$E$13:$H$17,2))</f>
        <v/>
      </c>
    </row>
    <row r="1115" spans="22:22" x14ac:dyDescent="0.25">
      <c r="V1115" s="138" t="str">
        <f>IF(ISBLANK(A1115),"",VLOOKUP(G1115,Coefficients!$B$4:$E$7,2)&amp;" "&amp;" "&amp;VLOOKUP(H1115,Coefficients!$E$13:$H$17,2))</f>
        <v/>
      </c>
    </row>
    <row r="1116" spans="22:22" x14ac:dyDescent="0.25">
      <c r="V1116" s="138" t="str">
        <f>IF(ISBLANK(A1116),"",VLOOKUP(G1116,Coefficients!$B$4:$E$7,2)&amp;" "&amp;" "&amp;VLOOKUP(H1116,Coefficients!$E$13:$H$17,2))</f>
        <v/>
      </c>
    </row>
    <row r="1117" spans="22:22" x14ac:dyDescent="0.25">
      <c r="V1117" s="138" t="str">
        <f>IF(ISBLANK(A1117),"",VLOOKUP(G1117,Coefficients!$B$4:$E$7,2)&amp;" "&amp;" "&amp;VLOOKUP(H1117,Coefficients!$E$13:$H$17,2))</f>
        <v/>
      </c>
    </row>
    <row r="1118" spans="22:22" x14ac:dyDescent="0.25">
      <c r="V1118" s="138" t="str">
        <f>IF(ISBLANK(A1118),"",VLOOKUP(G1118,Coefficients!$B$4:$E$7,2)&amp;" "&amp;" "&amp;VLOOKUP(H1118,Coefficients!$E$13:$H$17,2))</f>
        <v/>
      </c>
    </row>
    <row r="1119" spans="22:22" x14ac:dyDescent="0.25">
      <c r="V1119" s="138" t="str">
        <f>IF(ISBLANK(A1119),"",VLOOKUP(G1119,Coefficients!$B$4:$E$7,2)&amp;" "&amp;" "&amp;VLOOKUP(H1119,Coefficients!$E$13:$H$17,2))</f>
        <v/>
      </c>
    </row>
    <row r="1120" spans="22:22" x14ac:dyDescent="0.25">
      <c r="V1120" s="138" t="str">
        <f>IF(ISBLANK(A1120),"",VLOOKUP(G1120,Coefficients!$B$4:$E$7,2)&amp;" "&amp;" "&amp;VLOOKUP(H1120,Coefficients!$E$13:$H$17,2))</f>
        <v/>
      </c>
    </row>
    <row r="1121" spans="22:22" x14ac:dyDescent="0.25">
      <c r="V1121" s="138" t="str">
        <f>IF(ISBLANK(A1121),"",VLOOKUP(G1121,Coefficients!$B$4:$E$7,2)&amp;" "&amp;" "&amp;VLOOKUP(H1121,Coefficients!$E$13:$H$17,2))</f>
        <v/>
      </c>
    </row>
    <row r="1122" spans="22:22" x14ac:dyDescent="0.25">
      <c r="V1122" s="138" t="str">
        <f>IF(ISBLANK(A1122),"",VLOOKUP(G1122,Coefficients!$B$4:$E$7,2)&amp;" "&amp;" "&amp;VLOOKUP(H1122,Coefficients!$E$13:$H$17,2))</f>
        <v/>
      </c>
    </row>
    <row r="1123" spans="22:22" x14ac:dyDescent="0.25">
      <c r="V1123" s="138" t="str">
        <f>IF(ISBLANK(A1123),"",VLOOKUP(G1123,Coefficients!$B$4:$E$7,2)&amp;" "&amp;" "&amp;VLOOKUP(H1123,Coefficients!$E$13:$H$17,2))</f>
        <v/>
      </c>
    </row>
    <row r="1124" spans="22:22" x14ac:dyDescent="0.25">
      <c r="V1124" s="138" t="str">
        <f>IF(ISBLANK(A1124),"",VLOOKUP(G1124,Coefficients!$B$4:$E$7,2)&amp;" "&amp;" "&amp;VLOOKUP(H1124,Coefficients!$E$13:$H$17,2))</f>
        <v/>
      </c>
    </row>
    <row r="1125" spans="22:22" x14ac:dyDescent="0.25">
      <c r="V1125" s="138" t="str">
        <f>IF(ISBLANK(A1125),"",VLOOKUP(G1125,Coefficients!$B$4:$E$7,2)&amp;" "&amp;" "&amp;VLOOKUP(H1125,Coefficients!$E$13:$H$17,2))</f>
        <v/>
      </c>
    </row>
    <row r="1126" spans="22:22" x14ac:dyDescent="0.25">
      <c r="V1126" s="138" t="str">
        <f>IF(ISBLANK(A1126),"",VLOOKUP(G1126,Coefficients!$B$4:$E$7,2)&amp;" "&amp;" "&amp;VLOOKUP(H1126,Coefficients!$E$13:$H$17,2))</f>
        <v/>
      </c>
    </row>
    <row r="1127" spans="22:22" x14ac:dyDescent="0.25">
      <c r="V1127" s="138" t="str">
        <f>IF(ISBLANK(A1127),"",VLOOKUP(G1127,Coefficients!$B$4:$E$7,2)&amp;" "&amp;" "&amp;VLOOKUP(H1127,Coefficients!$E$13:$H$17,2))</f>
        <v/>
      </c>
    </row>
    <row r="1128" spans="22:22" x14ac:dyDescent="0.25">
      <c r="V1128" s="138" t="str">
        <f>IF(ISBLANK(A1128),"",VLOOKUP(G1128,Coefficients!$B$4:$E$7,2)&amp;" "&amp;" "&amp;VLOOKUP(H1128,Coefficients!$E$13:$H$17,2))</f>
        <v/>
      </c>
    </row>
    <row r="1129" spans="22:22" x14ac:dyDescent="0.25">
      <c r="V1129" s="138" t="str">
        <f>IF(ISBLANK(A1129),"",VLOOKUP(G1129,Coefficients!$B$4:$E$7,2)&amp;" "&amp;" "&amp;VLOOKUP(H1129,Coefficients!$E$13:$H$17,2))</f>
        <v/>
      </c>
    </row>
    <row r="1130" spans="22:22" x14ac:dyDescent="0.25">
      <c r="V1130" s="138" t="str">
        <f>IF(ISBLANK(A1130),"",VLOOKUP(G1130,Coefficients!$B$4:$E$7,2)&amp;" "&amp;" "&amp;VLOOKUP(H1130,Coefficients!$E$13:$H$17,2))</f>
        <v/>
      </c>
    </row>
    <row r="1131" spans="22:22" x14ac:dyDescent="0.25">
      <c r="V1131" s="138" t="str">
        <f>IF(ISBLANK(A1131),"",VLOOKUP(G1131,Coefficients!$B$4:$E$7,2)&amp;" "&amp;" "&amp;VLOOKUP(H1131,Coefficients!$E$13:$H$17,2))</f>
        <v/>
      </c>
    </row>
    <row r="1132" spans="22:22" x14ac:dyDescent="0.25">
      <c r="V1132" s="138" t="str">
        <f>IF(ISBLANK(A1132),"",VLOOKUP(G1132,Coefficients!$B$4:$E$7,2)&amp;" "&amp;" "&amp;VLOOKUP(H1132,Coefficients!$E$13:$H$17,2))</f>
        <v/>
      </c>
    </row>
    <row r="1133" spans="22:22" x14ac:dyDescent="0.25">
      <c r="V1133" s="138" t="str">
        <f>IF(ISBLANK(A1133),"",VLOOKUP(G1133,Coefficients!$B$4:$E$7,2)&amp;" "&amp;" "&amp;VLOOKUP(H1133,Coefficients!$E$13:$H$17,2))</f>
        <v/>
      </c>
    </row>
    <row r="1134" spans="22:22" x14ac:dyDescent="0.25">
      <c r="V1134" s="138" t="str">
        <f>IF(ISBLANK(A1134),"",VLOOKUP(G1134,Coefficients!$B$4:$E$7,2)&amp;" "&amp;" "&amp;VLOOKUP(H1134,Coefficients!$E$13:$H$17,2))</f>
        <v/>
      </c>
    </row>
    <row r="1135" spans="22:22" x14ac:dyDescent="0.25">
      <c r="V1135" s="138" t="str">
        <f>IF(ISBLANK(A1135),"",VLOOKUP(G1135,Coefficients!$B$4:$E$7,2)&amp;" "&amp;" "&amp;VLOOKUP(H1135,Coefficients!$E$13:$H$17,2))</f>
        <v/>
      </c>
    </row>
    <row r="1136" spans="22:22" x14ac:dyDescent="0.25">
      <c r="V1136" s="138" t="str">
        <f>IF(ISBLANK(A1136),"",VLOOKUP(G1136,Coefficients!$B$4:$E$7,2)&amp;" "&amp;" "&amp;VLOOKUP(H1136,Coefficients!$E$13:$H$17,2))</f>
        <v/>
      </c>
    </row>
    <row r="1137" spans="22:22" x14ac:dyDescent="0.25">
      <c r="V1137" s="138" t="str">
        <f>IF(ISBLANK(A1137),"",VLOOKUP(G1137,Coefficients!$B$4:$E$7,2)&amp;" "&amp;" "&amp;VLOOKUP(H1137,Coefficients!$E$13:$H$17,2))</f>
        <v/>
      </c>
    </row>
    <row r="1138" spans="22:22" x14ac:dyDescent="0.25">
      <c r="V1138" s="138" t="str">
        <f>IF(ISBLANK(A1138),"",VLOOKUP(G1138,Coefficients!$B$4:$E$7,2)&amp;" "&amp;" "&amp;VLOOKUP(H1138,Coefficients!$E$13:$H$17,2))</f>
        <v/>
      </c>
    </row>
    <row r="1139" spans="22:22" x14ac:dyDescent="0.25">
      <c r="V1139" s="138" t="str">
        <f>IF(ISBLANK(A1139),"",VLOOKUP(G1139,Coefficients!$B$4:$E$7,2)&amp;" "&amp;" "&amp;VLOOKUP(H1139,Coefficients!$E$13:$H$17,2))</f>
        <v/>
      </c>
    </row>
    <row r="1140" spans="22:22" x14ac:dyDescent="0.25">
      <c r="V1140" s="138" t="str">
        <f>IF(ISBLANK(A1140),"",VLOOKUP(G1140,Coefficients!$B$4:$E$7,2)&amp;" "&amp;" "&amp;VLOOKUP(H1140,Coefficients!$E$13:$H$17,2))</f>
        <v/>
      </c>
    </row>
    <row r="1141" spans="22:22" x14ac:dyDescent="0.25">
      <c r="V1141" s="138" t="str">
        <f>IF(ISBLANK(A1141),"",VLOOKUP(G1141,Coefficients!$B$4:$E$7,2)&amp;" "&amp;" "&amp;VLOOKUP(H1141,Coefficients!$E$13:$H$17,2))</f>
        <v/>
      </c>
    </row>
    <row r="1142" spans="22:22" x14ac:dyDescent="0.25">
      <c r="V1142" s="138" t="str">
        <f>IF(ISBLANK(A1142),"",VLOOKUP(G1142,Coefficients!$B$4:$E$7,2)&amp;" "&amp;" "&amp;VLOOKUP(H1142,Coefficients!$E$13:$H$17,2))</f>
        <v/>
      </c>
    </row>
    <row r="1143" spans="22:22" x14ac:dyDescent="0.25">
      <c r="V1143" s="138" t="str">
        <f>IF(ISBLANK(A1143),"",VLOOKUP(G1143,Coefficients!$B$4:$E$7,2)&amp;" "&amp;" "&amp;VLOOKUP(H1143,Coefficients!$E$13:$H$17,2))</f>
        <v/>
      </c>
    </row>
    <row r="1144" spans="22:22" x14ac:dyDescent="0.25">
      <c r="V1144" s="138" t="str">
        <f>IF(ISBLANK(A1144),"",VLOOKUP(G1144,Coefficients!$B$4:$E$7,2)&amp;" "&amp;" "&amp;VLOOKUP(H1144,Coefficients!$E$13:$H$17,2))</f>
        <v/>
      </c>
    </row>
    <row r="1145" spans="22:22" x14ac:dyDescent="0.25">
      <c r="V1145" s="138" t="str">
        <f>IF(ISBLANK(A1145),"",VLOOKUP(G1145,Coefficients!$B$4:$E$7,2)&amp;" "&amp;" "&amp;VLOOKUP(H1145,Coefficients!$E$13:$H$17,2))</f>
        <v/>
      </c>
    </row>
    <row r="1146" spans="22:22" x14ac:dyDescent="0.25">
      <c r="V1146" s="138" t="str">
        <f>IF(ISBLANK(A1146),"",VLOOKUP(G1146,Coefficients!$B$4:$E$7,2)&amp;" "&amp;" "&amp;VLOOKUP(H1146,Coefficients!$E$13:$H$17,2))</f>
        <v/>
      </c>
    </row>
    <row r="1147" spans="22:22" x14ac:dyDescent="0.25">
      <c r="V1147" s="138" t="str">
        <f>IF(ISBLANK(A1147),"",VLOOKUP(G1147,Coefficients!$B$4:$E$7,2)&amp;" "&amp;" "&amp;VLOOKUP(H1147,Coefficients!$E$13:$H$17,2))</f>
        <v/>
      </c>
    </row>
    <row r="1148" spans="22:22" x14ac:dyDescent="0.25">
      <c r="V1148" s="138" t="str">
        <f>IF(ISBLANK(A1148),"",VLOOKUP(G1148,Coefficients!$B$4:$E$7,2)&amp;" "&amp;" "&amp;VLOOKUP(H1148,Coefficients!$E$13:$H$17,2))</f>
        <v/>
      </c>
    </row>
    <row r="1149" spans="22:22" x14ac:dyDescent="0.25">
      <c r="V1149" s="138" t="str">
        <f>IF(ISBLANK(A1149),"",VLOOKUP(G1149,Coefficients!$B$4:$E$7,2)&amp;" "&amp;" "&amp;VLOOKUP(H1149,Coefficients!$E$13:$H$17,2))</f>
        <v/>
      </c>
    </row>
    <row r="1150" spans="22:22" x14ac:dyDescent="0.25">
      <c r="V1150" s="138" t="str">
        <f>IF(ISBLANK(A1150),"",VLOOKUP(G1150,Coefficients!$B$4:$E$7,2)&amp;" "&amp;" "&amp;VLOOKUP(H1150,Coefficients!$E$13:$H$17,2))</f>
        <v/>
      </c>
    </row>
    <row r="1151" spans="22:22" x14ac:dyDescent="0.25">
      <c r="V1151" s="138" t="str">
        <f>IF(ISBLANK(A1151),"",VLOOKUP(G1151,Coefficients!$B$4:$E$7,2)&amp;" "&amp;" "&amp;VLOOKUP(H1151,Coefficients!$E$13:$H$17,2))</f>
        <v/>
      </c>
    </row>
    <row r="1152" spans="22:22" x14ac:dyDescent="0.25">
      <c r="V1152" s="138" t="str">
        <f>IF(ISBLANK(A1152),"",VLOOKUP(G1152,Coefficients!$B$4:$E$7,2)&amp;" "&amp;" "&amp;VLOOKUP(H1152,Coefficients!$E$13:$H$17,2))</f>
        <v/>
      </c>
    </row>
    <row r="1153" spans="22:22" x14ac:dyDescent="0.25">
      <c r="V1153" s="138" t="str">
        <f>IF(ISBLANK(A1153),"",VLOOKUP(G1153,Coefficients!$B$4:$E$7,2)&amp;" "&amp;" "&amp;VLOOKUP(H1153,Coefficients!$E$13:$H$17,2))</f>
        <v/>
      </c>
    </row>
    <row r="1154" spans="22:22" x14ac:dyDescent="0.25">
      <c r="V1154" s="138" t="str">
        <f>IF(ISBLANK(A1154),"",VLOOKUP(G1154,Coefficients!$B$4:$E$7,2)&amp;" "&amp;" "&amp;VLOOKUP(H1154,Coefficients!$E$13:$H$17,2))</f>
        <v/>
      </c>
    </row>
    <row r="1155" spans="22:22" x14ac:dyDescent="0.25">
      <c r="V1155" s="138" t="str">
        <f>IF(ISBLANK(A1155),"",VLOOKUP(G1155,Coefficients!$B$4:$E$7,2)&amp;" "&amp;" "&amp;VLOOKUP(H1155,Coefficients!$E$13:$H$17,2))</f>
        <v/>
      </c>
    </row>
    <row r="1156" spans="22:22" x14ac:dyDescent="0.25">
      <c r="V1156" s="138" t="str">
        <f>IF(ISBLANK(A1156),"",VLOOKUP(G1156,Coefficients!$B$4:$E$7,2)&amp;" "&amp;" "&amp;VLOOKUP(H1156,Coefficients!$E$13:$H$17,2))</f>
        <v/>
      </c>
    </row>
    <row r="1157" spans="22:22" x14ac:dyDescent="0.25">
      <c r="V1157" s="138" t="str">
        <f>IF(ISBLANK(A1157),"",VLOOKUP(G1157,Coefficients!$B$4:$E$7,2)&amp;" "&amp;" "&amp;VLOOKUP(H1157,Coefficients!$E$13:$H$17,2))</f>
        <v/>
      </c>
    </row>
    <row r="1158" spans="22:22" x14ac:dyDescent="0.25">
      <c r="V1158" s="138" t="str">
        <f>IF(ISBLANK(A1158),"",VLOOKUP(G1158,Coefficients!$B$4:$E$7,2)&amp;" "&amp;" "&amp;VLOOKUP(H1158,Coefficients!$E$13:$H$17,2))</f>
        <v/>
      </c>
    </row>
    <row r="1159" spans="22:22" x14ac:dyDescent="0.25">
      <c r="V1159" s="138" t="str">
        <f>IF(ISBLANK(A1159),"",VLOOKUP(G1159,Coefficients!$B$4:$E$7,2)&amp;" "&amp;" "&amp;VLOOKUP(H1159,Coefficients!$E$13:$H$17,2))</f>
        <v/>
      </c>
    </row>
    <row r="1160" spans="22:22" x14ac:dyDescent="0.25">
      <c r="V1160" s="138" t="str">
        <f>IF(ISBLANK(A1160),"",VLOOKUP(G1160,Coefficients!$B$4:$E$7,2)&amp;" "&amp;" "&amp;VLOOKUP(H1160,Coefficients!$E$13:$H$17,2))</f>
        <v/>
      </c>
    </row>
    <row r="1161" spans="22:22" x14ac:dyDescent="0.25">
      <c r="V1161" s="138" t="str">
        <f>IF(ISBLANK(A1161),"",VLOOKUP(G1161,Coefficients!$B$4:$E$7,2)&amp;" "&amp;" "&amp;VLOOKUP(H1161,Coefficients!$E$13:$H$17,2))</f>
        <v/>
      </c>
    </row>
    <row r="1162" spans="22:22" x14ac:dyDescent="0.25">
      <c r="V1162" s="138" t="str">
        <f>IF(ISBLANK(A1162),"",VLOOKUP(G1162,Coefficients!$B$4:$E$7,2)&amp;" "&amp;" "&amp;VLOOKUP(H1162,Coefficients!$E$13:$H$17,2))</f>
        <v/>
      </c>
    </row>
    <row r="1163" spans="22:22" x14ac:dyDescent="0.25">
      <c r="V1163" s="138" t="str">
        <f>IF(ISBLANK(A1163),"",VLOOKUP(G1163,Coefficients!$B$4:$E$7,2)&amp;" "&amp;" "&amp;VLOOKUP(H1163,Coefficients!$E$13:$H$17,2))</f>
        <v/>
      </c>
    </row>
    <row r="1164" spans="22:22" x14ac:dyDescent="0.25">
      <c r="V1164" s="138" t="str">
        <f>IF(ISBLANK(A1164),"",VLOOKUP(G1164,Coefficients!$B$4:$E$7,2)&amp;" "&amp;" "&amp;VLOOKUP(H1164,Coefficients!$E$13:$H$17,2))</f>
        <v/>
      </c>
    </row>
    <row r="1165" spans="22:22" x14ac:dyDescent="0.25">
      <c r="V1165" s="138" t="str">
        <f>IF(ISBLANK(A1165),"",VLOOKUP(G1165,Coefficients!$B$4:$E$7,2)&amp;" "&amp;" "&amp;VLOOKUP(H1165,Coefficients!$E$13:$H$17,2))</f>
        <v/>
      </c>
    </row>
    <row r="1166" spans="22:22" x14ac:dyDescent="0.25">
      <c r="V1166" s="138" t="str">
        <f>IF(ISBLANK(A1166),"",VLOOKUP(G1166,Coefficients!$B$4:$E$7,2)&amp;" "&amp;" "&amp;VLOOKUP(H1166,Coefficients!$E$13:$H$17,2))</f>
        <v/>
      </c>
    </row>
    <row r="1167" spans="22:22" x14ac:dyDescent="0.25">
      <c r="V1167" s="138" t="str">
        <f>IF(ISBLANK(A1167),"",VLOOKUP(G1167,Coefficients!$B$4:$E$7,2)&amp;" "&amp;" "&amp;VLOOKUP(H1167,Coefficients!$E$13:$H$17,2))</f>
        <v/>
      </c>
    </row>
    <row r="1168" spans="22:22" x14ac:dyDescent="0.25">
      <c r="V1168" s="138" t="str">
        <f>IF(ISBLANK(A1168),"",VLOOKUP(G1168,Coefficients!$B$4:$E$7,2)&amp;" "&amp;" "&amp;VLOOKUP(H1168,Coefficients!$E$13:$H$17,2))</f>
        <v/>
      </c>
    </row>
    <row r="1169" spans="22:22" x14ac:dyDescent="0.25">
      <c r="V1169" s="138" t="str">
        <f>IF(ISBLANK(A1169),"",VLOOKUP(G1169,Coefficients!$B$4:$E$7,2)&amp;" "&amp;" "&amp;VLOOKUP(H1169,Coefficients!$E$13:$H$17,2))</f>
        <v/>
      </c>
    </row>
    <row r="1170" spans="22:22" x14ac:dyDescent="0.25">
      <c r="V1170" s="138" t="str">
        <f>IF(ISBLANK(A1170),"",VLOOKUP(G1170,Coefficients!$B$4:$E$7,2)&amp;" "&amp;" "&amp;VLOOKUP(H1170,Coefficients!$E$13:$H$17,2))</f>
        <v/>
      </c>
    </row>
    <row r="1171" spans="22:22" x14ac:dyDescent="0.25">
      <c r="V1171" s="138" t="str">
        <f>IF(ISBLANK(A1171),"",VLOOKUP(G1171,Coefficients!$B$4:$E$7,2)&amp;" "&amp;" "&amp;VLOOKUP(H1171,Coefficients!$E$13:$H$17,2))</f>
        <v/>
      </c>
    </row>
    <row r="1172" spans="22:22" x14ac:dyDescent="0.25">
      <c r="V1172" s="138" t="str">
        <f>IF(ISBLANK(A1172),"",VLOOKUP(G1172,Coefficients!$B$4:$E$7,2)&amp;" "&amp;" "&amp;VLOOKUP(H1172,Coefficients!$E$13:$H$17,2))</f>
        <v/>
      </c>
    </row>
    <row r="1173" spans="22:22" x14ac:dyDescent="0.25">
      <c r="V1173" s="138" t="str">
        <f>IF(ISBLANK(A1173),"",VLOOKUP(G1173,Coefficients!$B$4:$E$7,2)&amp;" "&amp;" "&amp;VLOOKUP(H1173,Coefficients!$E$13:$H$17,2))</f>
        <v/>
      </c>
    </row>
    <row r="1174" spans="22:22" x14ac:dyDescent="0.25">
      <c r="V1174" s="138" t="str">
        <f>IF(ISBLANK(A1174),"",VLOOKUP(G1174,Coefficients!$B$4:$E$7,2)&amp;" "&amp;" "&amp;VLOOKUP(H1174,Coefficients!$E$13:$H$17,2))</f>
        <v/>
      </c>
    </row>
    <row r="1175" spans="22:22" x14ac:dyDescent="0.25">
      <c r="V1175" s="138" t="str">
        <f>IF(ISBLANK(A1175),"",VLOOKUP(G1175,Coefficients!$B$4:$E$7,2)&amp;" "&amp;" "&amp;VLOOKUP(H1175,Coefficients!$E$13:$H$17,2))</f>
        <v/>
      </c>
    </row>
    <row r="1176" spans="22:22" x14ac:dyDescent="0.25">
      <c r="V1176" s="138" t="str">
        <f>IF(ISBLANK(A1176),"",VLOOKUP(G1176,Coefficients!$B$4:$E$7,2)&amp;" "&amp;" "&amp;VLOOKUP(H1176,Coefficients!$E$13:$H$17,2))</f>
        <v/>
      </c>
    </row>
    <row r="1177" spans="22:22" x14ac:dyDescent="0.25">
      <c r="V1177" s="138" t="str">
        <f>IF(ISBLANK(A1177),"",VLOOKUP(G1177,Coefficients!$B$4:$E$7,2)&amp;" "&amp;" "&amp;VLOOKUP(H1177,Coefficients!$E$13:$H$17,2))</f>
        <v/>
      </c>
    </row>
    <row r="1178" spans="22:22" x14ac:dyDescent="0.25">
      <c r="V1178" s="138" t="str">
        <f>IF(ISBLANK(A1178),"",VLOOKUP(G1178,Coefficients!$B$4:$E$7,2)&amp;" "&amp;" "&amp;VLOOKUP(H1178,Coefficients!$E$13:$H$17,2))</f>
        <v/>
      </c>
    </row>
    <row r="1179" spans="22:22" x14ac:dyDescent="0.25">
      <c r="V1179" s="138" t="str">
        <f>IF(ISBLANK(A1179),"",VLOOKUP(G1179,Coefficients!$B$4:$E$7,2)&amp;" "&amp;" "&amp;VLOOKUP(H1179,Coefficients!$E$13:$H$17,2))</f>
        <v/>
      </c>
    </row>
    <row r="1180" spans="22:22" x14ac:dyDescent="0.25">
      <c r="V1180" s="138" t="str">
        <f>IF(ISBLANK(A1180),"",VLOOKUP(G1180,Coefficients!$B$4:$E$7,2)&amp;" "&amp;" "&amp;VLOOKUP(H1180,Coefficients!$E$13:$H$17,2))</f>
        <v/>
      </c>
    </row>
    <row r="1181" spans="22:22" x14ac:dyDescent="0.25">
      <c r="V1181" s="138" t="str">
        <f>IF(ISBLANK(A1181),"",VLOOKUP(G1181,Coefficients!$B$4:$E$7,2)&amp;" "&amp;" "&amp;VLOOKUP(H1181,Coefficients!$E$13:$H$17,2))</f>
        <v/>
      </c>
    </row>
    <row r="1182" spans="22:22" x14ac:dyDescent="0.25">
      <c r="V1182" s="138" t="str">
        <f>IF(ISBLANK(A1182),"",VLOOKUP(G1182,Coefficients!$B$4:$E$7,2)&amp;" "&amp;" "&amp;VLOOKUP(H1182,Coefficients!$E$13:$H$17,2))</f>
        <v/>
      </c>
    </row>
    <row r="1183" spans="22:22" x14ac:dyDescent="0.25">
      <c r="V1183" s="138" t="str">
        <f>IF(ISBLANK(A1183),"",VLOOKUP(G1183,Coefficients!$B$4:$E$7,2)&amp;" "&amp;" "&amp;VLOOKUP(H1183,Coefficients!$E$13:$H$17,2))</f>
        <v/>
      </c>
    </row>
    <row r="1184" spans="22:22" x14ac:dyDescent="0.25">
      <c r="V1184" s="138" t="str">
        <f>IF(ISBLANK(A1184),"",VLOOKUP(G1184,Coefficients!$B$4:$E$7,2)&amp;" "&amp;" "&amp;VLOOKUP(H1184,Coefficients!$E$13:$H$17,2))</f>
        <v/>
      </c>
    </row>
    <row r="1185" spans="22:22" x14ac:dyDescent="0.25">
      <c r="V1185" s="138" t="str">
        <f>IF(ISBLANK(A1185),"",VLOOKUP(G1185,Coefficients!$B$4:$E$7,2)&amp;" "&amp;" "&amp;VLOOKUP(H1185,Coefficients!$E$13:$H$17,2))</f>
        <v/>
      </c>
    </row>
    <row r="1186" spans="22:22" x14ac:dyDescent="0.25">
      <c r="V1186" s="138" t="str">
        <f>IF(ISBLANK(A1186),"",VLOOKUP(G1186,Coefficients!$B$4:$E$7,2)&amp;" "&amp;" "&amp;VLOOKUP(H1186,Coefficients!$E$13:$H$17,2))</f>
        <v/>
      </c>
    </row>
    <row r="1187" spans="22:22" x14ac:dyDescent="0.25">
      <c r="V1187" s="138" t="str">
        <f>IF(ISBLANK(A1187),"",VLOOKUP(G1187,Coefficients!$B$4:$E$7,2)&amp;" "&amp;" "&amp;VLOOKUP(H1187,Coefficients!$E$13:$H$17,2))</f>
        <v/>
      </c>
    </row>
    <row r="1188" spans="22:22" x14ac:dyDescent="0.25">
      <c r="V1188" s="138" t="str">
        <f>IF(ISBLANK(A1188),"",VLOOKUP(G1188,Coefficients!$B$4:$E$7,2)&amp;" "&amp;" "&amp;VLOOKUP(H1188,Coefficients!$E$13:$H$17,2))</f>
        <v/>
      </c>
    </row>
    <row r="1189" spans="22:22" x14ac:dyDescent="0.25">
      <c r="V1189" s="138" t="str">
        <f>IF(ISBLANK(A1189),"",VLOOKUP(G1189,Coefficients!$B$4:$E$7,2)&amp;" "&amp;" "&amp;VLOOKUP(H1189,Coefficients!$E$13:$H$17,2))</f>
        <v/>
      </c>
    </row>
    <row r="1190" spans="22:22" x14ac:dyDescent="0.25">
      <c r="V1190" s="138" t="str">
        <f>IF(ISBLANK(A1190),"",VLOOKUP(G1190,Coefficients!$B$4:$E$7,2)&amp;" "&amp;" "&amp;VLOOKUP(H1190,Coefficients!$E$13:$H$17,2))</f>
        <v/>
      </c>
    </row>
    <row r="1191" spans="22:22" x14ac:dyDescent="0.25">
      <c r="V1191" s="138" t="str">
        <f>IF(ISBLANK(A1191),"",VLOOKUP(G1191,Coefficients!$B$4:$E$7,2)&amp;" "&amp;" "&amp;VLOOKUP(H1191,Coefficients!$E$13:$H$17,2))</f>
        <v/>
      </c>
    </row>
    <row r="1192" spans="22:22" x14ac:dyDescent="0.25">
      <c r="V1192" s="138" t="str">
        <f>IF(ISBLANK(A1192),"",VLOOKUP(G1192,Coefficients!$B$4:$E$7,2)&amp;" "&amp;" "&amp;VLOOKUP(H1192,Coefficients!$E$13:$H$17,2))</f>
        <v/>
      </c>
    </row>
    <row r="1193" spans="22:22" x14ac:dyDescent="0.25">
      <c r="V1193" s="138" t="str">
        <f>IF(ISBLANK(A1193),"",VLOOKUP(G1193,Coefficients!$B$4:$E$7,2)&amp;" "&amp;" "&amp;VLOOKUP(H1193,Coefficients!$E$13:$H$17,2))</f>
        <v/>
      </c>
    </row>
    <row r="1194" spans="22:22" x14ac:dyDescent="0.25">
      <c r="V1194" s="138" t="str">
        <f>IF(ISBLANK(A1194),"",VLOOKUP(G1194,Coefficients!$B$4:$E$7,2)&amp;" "&amp;" "&amp;VLOOKUP(H1194,Coefficients!$E$13:$H$17,2))</f>
        <v/>
      </c>
    </row>
    <row r="1195" spans="22:22" x14ac:dyDescent="0.25">
      <c r="V1195" s="138" t="str">
        <f>IF(ISBLANK(A1195),"",VLOOKUP(G1195,Coefficients!$B$4:$E$7,2)&amp;" "&amp;" "&amp;VLOOKUP(H1195,Coefficients!$E$13:$H$17,2))</f>
        <v/>
      </c>
    </row>
    <row r="1196" spans="22:22" x14ac:dyDescent="0.25">
      <c r="V1196" s="138" t="str">
        <f>IF(ISBLANK(A1196),"",VLOOKUP(G1196,Coefficients!$B$4:$E$7,2)&amp;" "&amp;" "&amp;VLOOKUP(H1196,Coefficients!$E$13:$H$17,2))</f>
        <v/>
      </c>
    </row>
    <row r="1197" spans="22:22" x14ac:dyDescent="0.25">
      <c r="V1197" s="138" t="str">
        <f>IF(ISBLANK(A1197),"",VLOOKUP(G1197,Coefficients!$B$4:$E$7,2)&amp;" "&amp;" "&amp;VLOOKUP(H1197,Coefficients!$E$13:$H$17,2))</f>
        <v/>
      </c>
    </row>
    <row r="1198" spans="22:22" x14ac:dyDescent="0.25">
      <c r="V1198" s="138" t="str">
        <f>IF(ISBLANK(A1198),"",VLOOKUP(G1198,Coefficients!$B$4:$E$7,2)&amp;" "&amp;" "&amp;VLOOKUP(H1198,Coefficients!$E$13:$H$17,2))</f>
        <v/>
      </c>
    </row>
    <row r="1199" spans="22:22" x14ac:dyDescent="0.25">
      <c r="V1199" s="138" t="str">
        <f>IF(ISBLANK(A1199),"",VLOOKUP(G1199,Coefficients!$B$4:$E$7,2)&amp;" "&amp;" "&amp;VLOOKUP(H1199,Coefficients!$E$13:$H$17,2))</f>
        <v/>
      </c>
    </row>
    <row r="1200" spans="22:22" x14ac:dyDescent="0.25">
      <c r="V1200" s="138" t="str">
        <f>IF(ISBLANK(A1200),"",VLOOKUP(G1200,Coefficients!$B$4:$E$7,2)&amp;" "&amp;" "&amp;VLOOKUP(H1200,Coefficients!$E$13:$H$17,2))</f>
        <v/>
      </c>
    </row>
    <row r="1201" spans="22:22" x14ac:dyDescent="0.25">
      <c r="V1201" s="138" t="str">
        <f>IF(ISBLANK(A1201),"",VLOOKUP(G1201,Coefficients!$B$4:$E$7,2)&amp;" "&amp;" "&amp;VLOOKUP(H1201,Coefficients!$E$13:$H$17,2))</f>
        <v/>
      </c>
    </row>
    <row r="1202" spans="22:22" x14ac:dyDescent="0.25">
      <c r="V1202" s="138" t="str">
        <f>IF(ISBLANK(A1202),"",VLOOKUP(G1202,Coefficients!$B$4:$E$7,2)&amp;" "&amp;" "&amp;VLOOKUP(H1202,Coefficients!$E$13:$H$17,2))</f>
        <v/>
      </c>
    </row>
    <row r="1203" spans="22:22" x14ac:dyDescent="0.25">
      <c r="V1203" s="138" t="str">
        <f>IF(ISBLANK(A1203),"",VLOOKUP(G1203,Coefficients!$B$4:$E$7,2)&amp;" "&amp;" "&amp;VLOOKUP(H1203,Coefficients!$E$13:$H$17,2))</f>
        <v/>
      </c>
    </row>
    <row r="1204" spans="22:22" x14ac:dyDescent="0.25">
      <c r="V1204" s="138" t="str">
        <f>IF(ISBLANK(A1204),"",VLOOKUP(G1204,Coefficients!$B$4:$E$7,2)&amp;" "&amp;" "&amp;VLOOKUP(H1204,Coefficients!$E$13:$H$17,2))</f>
        <v/>
      </c>
    </row>
    <row r="1205" spans="22:22" x14ac:dyDescent="0.25">
      <c r="V1205" s="138" t="str">
        <f>IF(ISBLANK(A1205),"",VLOOKUP(G1205,Coefficients!$B$4:$E$7,2)&amp;" "&amp;" "&amp;VLOOKUP(H1205,Coefficients!$E$13:$H$17,2))</f>
        <v/>
      </c>
    </row>
    <row r="1206" spans="22:22" x14ac:dyDescent="0.25">
      <c r="V1206" s="138" t="str">
        <f>IF(ISBLANK(A1206),"",VLOOKUP(G1206,Coefficients!$B$4:$E$7,2)&amp;" "&amp;" "&amp;VLOOKUP(H1206,Coefficients!$E$13:$H$17,2))</f>
        <v/>
      </c>
    </row>
    <row r="1207" spans="22:22" x14ac:dyDescent="0.25">
      <c r="V1207" s="138" t="str">
        <f>IF(ISBLANK(A1207),"",VLOOKUP(G1207,Coefficients!$B$4:$E$7,2)&amp;" "&amp;" "&amp;VLOOKUP(H1207,Coefficients!$E$13:$H$17,2))</f>
        <v/>
      </c>
    </row>
    <row r="1208" spans="22:22" x14ac:dyDescent="0.25">
      <c r="V1208" s="138" t="str">
        <f>IF(ISBLANK(A1208),"",VLOOKUP(G1208,Coefficients!$B$4:$E$7,2)&amp;" "&amp;" "&amp;VLOOKUP(H1208,Coefficients!$E$13:$H$17,2))</f>
        <v/>
      </c>
    </row>
    <row r="1209" spans="22:22" x14ac:dyDescent="0.25">
      <c r="V1209" s="138" t="str">
        <f>IF(ISBLANK(A1209),"",VLOOKUP(G1209,Coefficients!$B$4:$E$7,2)&amp;" "&amp;" "&amp;VLOOKUP(H1209,Coefficients!$E$13:$H$17,2))</f>
        <v/>
      </c>
    </row>
    <row r="1210" spans="22:22" x14ac:dyDescent="0.25">
      <c r="V1210" s="138" t="str">
        <f>IF(ISBLANK(A1210),"",VLOOKUP(G1210,Coefficients!$B$4:$E$7,2)&amp;" "&amp;" "&amp;VLOOKUP(H1210,Coefficients!$E$13:$H$17,2))</f>
        <v/>
      </c>
    </row>
    <row r="1211" spans="22:22" x14ac:dyDescent="0.25">
      <c r="V1211" s="138" t="str">
        <f>IF(ISBLANK(A1211),"",VLOOKUP(G1211,Coefficients!$B$4:$E$7,2)&amp;" "&amp;" "&amp;VLOOKUP(H1211,Coefficients!$E$13:$H$17,2))</f>
        <v/>
      </c>
    </row>
    <row r="1212" spans="22:22" x14ac:dyDescent="0.25">
      <c r="V1212" s="138" t="str">
        <f>IF(ISBLANK(A1212),"",VLOOKUP(G1212,Coefficients!$B$4:$E$7,2)&amp;" "&amp;" "&amp;VLOOKUP(H1212,Coefficients!$E$13:$H$17,2))</f>
        <v/>
      </c>
    </row>
    <row r="1213" spans="22:22" x14ac:dyDescent="0.25">
      <c r="V1213" s="138" t="str">
        <f>IF(ISBLANK(A1213),"",VLOOKUP(G1213,Coefficients!$B$4:$E$7,2)&amp;" "&amp;" "&amp;VLOOKUP(H1213,Coefficients!$E$13:$H$17,2))</f>
        <v/>
      </c>
    </row>
    <row r="1214" spans="22:22" x14ac:dyDescent="0.25">
      <c r="V1214" s="138" t="str">
        <f>IF(ISBLANK(A1214),"",VLOOKUP(G1214,Coefficients!$B$4:$E$7,2)&amp;" "&amp;" "&amp;VLOOKUP(H1214,Coefficients!$E$13:$H$17,2))</f>
        <v/>
      </c>
    </row>
    <row r="1215" spans="22:22" x14ac:dyDescent="0.25">
      <c r="V1215" s="138" t="str">
        <f>IF(ISBLANK(A1215),"",VLOOKUP(G1215,Coefficients!$B$4:$E$7,2)&amp;" "&amp;" "&amp;VLOOKUP(H1215,Coefficients!$E$13:$H$17,2))</f>
        <v/>
      </c>
    </row>
    <row r="1216" spans="22:22" x14ac:dyDescent="0.25">
      <c r="V1216" s="138" t="str">
        <f>IF(ISBLANK(A1216),"",VLOOKUP(G1216,Coefficients!$B$4:$E$7,2)&amp;" "&amp;" "&amp;VLOOKUP(H1216,Coefficients!$E$13:$H$17,2))</f>
        <v/>
      </c>
    </row>
    <row r="1217" spans="22:22" x14ac:dyDescent="0.25">
      <c r="V1217" s="138" t="str">
        <f>IF(ISBLANK(A1217),"",VLOOKUP(G1217,Coefficients!$B$4:$E$7,2)&amp;" "&amp;" "&amp;VLOOKUP(H1217,Coefficients!$E$13:$H$17,2))</f>
        <v/>
      </c>
    </row>
    <row r="1218" spans="22:22" x14ac:dyDescent="0.25">
      <c r="V1218" s="138" t="str">
        <f>IF(ISBLANK(A1218),"",VLOOKUP(G1218,Coefficients!$B$4:$E$7,2)&amp;" "&amp;" "&amp;VLOOKUP(H1218,Coefficients!$E$13:$H$17,2))</f>
        <v/>
      </c>
    </row>
    <row r="1219" spans="22:22" x14ac:dyDescent="0.25">
      <c r="V1219" s="138" t="str">
        <f>IF(ISBLANK(A1219),"",VLOOKUP(G1219,Coefficients!$B$4:$E$7,2)&amp;" "&amp;" "&amp;VLOOKUP(H1219,Coefficients!$E$13:$H$17,2))</f>
        <v/>
      </c>
    </row>
    <row r="1220" spans="22:22" x14ac:dyDescent="0.25">
      <c r="V1220" s="138" t="str">
        <f>IF(ISBLANK(A1220),"",VLOOKUP(G1220,Coefficients!$B$4:$E$7,2)&amp;" "&amp;" "&amp;VLOOKUP(H1220,Coefficients!$E$13:$H$17,2))</f>
        <v/>
      </c>
    </row>
    <row r="1221" spans="22:22" x14ac:dyDescent="0.25">
      <c r="V1221" s="138" t="str">
        <f>IF(ISBLANK(A1221),"",VLOOKUP(G1221,Coefficients!$B$4:$E$7,2)&amp;" "&amp;" "&amp;VLOOKUP(H1221,Coefficients!$E$13:$H$17,2))</f>
        <v/>
      </c>
    </row>
    <row r="1222" spans="22:22" x14ac:dyDescent="0.25">
      <c r="V1222" s="138" t="str">
        <f>IF(ISBLANK(A1222),"",VLOOKUP(G1222,Coefficients!$B$4:$E$7,2)&amp;" "&amp;" "&amp;VLOOKUP(H1222,Coefficients!$E$13:$H$17,2))</f>
        <v/>
      </c>
    </row>
    <row r="1223" spans="22:22" x14ac:dyDescent="0.25">
      <c r="V1223" s="138" t="str">
        <f>IF(ISBLANK(A1223),"",VLOOKUP(G1223,Coefficients!$B$4:$E$7,2)&amp;" "&amp;" "&amp;VLOOKUP(H1223,Coefficients!$E$13:$H$17,2))</f>
        <v/>
      </c>
    </row>
    <row r="1224" spans="22:22" x14ac:dyDescent="0.25">
      <c r="V1224" s="138" t="str">
        <f>IF(ISBLANK(A1224),"",VLOOKUP(G1224,Coefficients!$B$4:$E$7,2)&amp;" "&amp;" "&amp;VLOOKUP(H1224,Coefficients!$E$13:$H$17,2))</f>
        <v/>
      </c>
    </row>
    <row r="1225" spans="22:22" x14ac:dyDescent="0.25">
      <c r="V1225" s="138" t="str">
        <f>IF(ISBLANK(A1225),"",VLOOKUP(G1225,Coefficients!$B$4:$E$7,2)&amp;" "&amp;" "&amp;VLOOKUP(H1225,Coefficients!$E$13:$H$17,2))</f>
        <v/>
      </c>
    </row>
    <row r="1226" spans="22:22" x14ac:dyDescent="0.25">
      <c r="V1226" s="138" t="str">
        <f>IF(ISBLANK(A1226),"",VLOOKUP(G1226,Coefficients!$B$4:$E$7,2)&amp;" "&amp;" "&amp;VLOOKUP(H1226,Coefficients!$E$13:$H$17,2))</f>
        <v/>
      </c>
    </row>
    <row r="1227" spans="22:22" x14ac:dyDescent="0.25">
      <c r="V1227" s="138" t="str">
        <f>IF(ISBLANK(A1227),"",VLOOKUP(G1227,Coefficients!$B$4:$E$7,2)&amp;" "&amp;" "&amp;VLOOKUP(H1227,Coefficients!$E$13:$H$17,2))</f>
        <v/>
      </c>
    </row>
    <row r="1228" spans="22:22" x14ac:dyDescent="0.25">
      <c r="V1228" s="138" t="str">
        <f>IF(ISBLANK(A1228),"",VLOOKUP(G1228,Coefficients!$B$4:$E$7,2)&amp;" "&amp;" "&amp;VLOOKUP(H1228,Coefficients!$E$13:$H$17,2))</f>
        <v/>
      </c>
    </row>
    <row r="1229" spans="22:22" x14ac:dyDescent="0.25">
      <c r="V1229" s="138" t="str">
        <f>IF(ISBLANK(A1229),"",VLOOKUP(G1229,Coefficients!$B$4:$E$7,2)&amp;" "&amp;" "&amp;VLOOKUP(H1229,Coefficients!$E$13:$H$17,2))</f>
        <v/>
      </c>
    </row>
    <row r="1230" spans="22:22" x14ac:dyDescent="0.25">
      <c r="V1230" s="138" t="str">
        <f>IF(ISBLANK(A1230),"",VLOOKUP(G1230,Coefficients!$B$4:$E$7,2)&amp;" "&amp;" "&amp;VLOOKUP(H1230,Coefficients!$E$13:$H$17,2))</f>
        <v/>
      </c>
    </row>
    <row r="1231" spans="22:22" x14ac:dyDescent="0.25">
      <c r="V1231" s="138" t="str">
        <f>IF(ISBLANK(A1231),"",VLOOKUP(G1231,Coefficients!$B$4:$E$7,2)&amp;" "&amp;" "&amp;VLOOKUP(H1231,Coefficients!$E$13:$H$17,2))</f>
        <v/>
      </c>
    </row>
    <row r="1232" spans="22:22" x14ac:dyDescent="0.25">
      <c r="V1232" s="138" t="str">
        <f>IF(ISBLANK(A1232),"",VLOOKUP(G1232,Coefficients!$B$4:$E$7,2)&amp;" "&amp;" "&amp;VLOOKUP(H1232,Coefficients!$E$13:$H$17,2))</f>
        <v/>
      </c>
    </row>
    <row r="1233" spans="22:22" x14ac:dyDescent="0.25">
      <c r="V1233" s="138" t="str">
        <f>IF(ISBLANK(A1233),"",VLOOKUP(G1233,Coefficients!$B$4:$E$7,2)&amp;" "&amp;" "&amp;VLOOKUP(H1233,Coefficients!$E$13:$H$17,2))</f>
        <v/>
      </c>
    </row>
    <row r="1234" spans="22:22" x14ac:dyDescent="0.25">
      <c r="V1234" s="138" t="str">
        <f>IF(ISBLANK(A1234),"",VLOOKUP(G1234,Coefficients!$B$4:$E$7,2)&amp;" "&amp;" "&amp;VLOOKUP(H1234,Coefficients!$E$13:$H$17,2))</f>
        <v/>
      </c>
    </row>
    <row r="1235" spans="22:22" x14ac:dyDescent="0.25">
      <c r="V1235" s="138" t="str">
        <f>IF(ISBLANK(A1235),"",VLOOKUP(G1235,Coefficients!$B$4:$E$7,2)&amp;" "&amp;" "&amp;VLOOKUP(H1235,Coefficients!$E$13:$H$17,2))</f>
        <v/>
      </c>
    </row>
    <row r="1236" spans="22:22" x14ac:dyDescent="0.25">
      <c r="V1236" s="138" t="str">
        <f>IF(ISBLANK(A1236),"",VLOOKUP(G1236,Coefficients!$B$4:$E$7,2)&amp;" "&amp;" "&amp;VLOOKUP(H1236,Coefficients!$E$13:$H$17,2))</f>
        <v/>
      </c>
    </row>
    <row r="1237" spans="22:22" x14ac:dyDescent="0.25">
      <c r="V1237" s="138" t="str">
        <f>IF(ISBLANK(A1237),"",VLOOKUP(G1237,Coefficients!$B$4:$E$7,2)&amp;" "&amp;" "&amp;VLOOKUP(H1237,Coefficients!$E$13:$H$17,2))</f>
        <v/>
      </c>
    </row>
    <row r="1238" spans="22:22" x14ac:dyDescent="0.25">
      <c r="V1238" s="138" t="str">
        <f>IF(ISBLANK(A1238),"",VLOOKUP(G1238,Coefficients!$B$4:$E$7,2)&amp;" "&amp;" "&amp;VLOOKUP(H1238,Coefficients!$E$13:$H$17,2))</f>
        <v/>
      </c>
    </row>
    <row r="1239" spans="22:22" x14ac:dyDescent="0.25">
      <c r="V1239" s="138" t="str">
        <f>IF(ISBLANK(A1239),"",VLOOKUP(G1239,Coefficients!$B$4:$E$7,2)&amp;" "&amp;" "&amp;VLOOKUP(H1239,Coefficients!$E$13:$H$17,2))</f>
        <v/>
      </c>
    </row>
    <row r="1240" spans="22:22" x14ac:dyDescent="0.25">
      <c r="V1240" s="138" t="str">
        <f>IF(ISBLANK(A1240),"",VLOOKUP(G1240,Coefficients!$B$4:$E$7,2)&amp;" "&amp;" "&amp;VLOOKUP(H1240,Coefficients!$E$13:$H$17,2))</f>
        <v/>
      </c>
    </row>
    <row r="1241" spans="22:22" x14ac:dyDescent="0.25">
      <c r="V1241" s="138" t="str">
        <f>IF(ISBLANK(A1241),"",VLOOKUP(G1241,Coefficients!$B$4:$E$7,2)&amp;" "&amp;" "&amp;VLOOKUP(H1241,Coefficients!$E$13:$H$17,2))</f>
        <v/>
      </c>
    </row>
    <row r="1242" spans="22:22" x14ac:dyDescent="0.25">
      <c r="V1242" s="138" t="str">
        <f>IF(ISBLANK(A1242),"",VLOOKUP(G1242,Coefficients!$B$4:$E$7,2)&amp;" "&amp;" "&amp;VLOOKUP(H1242,Coefficients!$E$13:$H$17,2))</f>
        <v/>
      </c>
    </row>
    <row r="1243" spans="22:22" x14ac:dyDescent="0.25">
      <c r="V1243" s="138" t="str">
        <f>IF(ISBLANK(A1243),"",VLOOKUP(G1243,Coefficients!$B$4:$E$7,2)&amp;" "&amp;" "&amp;VLOOKUP(H1243,Coefficients!$E$13:$H$17,2))</f>
        <v/>
      </c>
    </row>
    <row r="1244" spans="22:22" x14ac:dyDescent="0.25">
      <c r="V1244" s="138" t="str">
        <f>IF(ISBLANK(A1244),"",VLOOKUP(G1244,Coefficients!$B$4:$E$7,2)&amp;" "&amp;" "&amp;VLOOKUP(H1244,Coefficients!$E$13:$H$17,2))</f>
        <v/>
      </c>
    </row>
    <row r="1245" spans="22:22" x14ac:dyDescent="0.25">
      <c r="V1245" s="138" t="str">
        <f>IF(ISBLANK(A1245),"",VLOOKUP(G1245,Coefficients!$B$4:$E$7,2)&amp;" "&amp;" "&amp;VLOOKUP(H1245,Coefficients!$E$13:$H$17,2))</f>
        <v/>
      </c>
    </row>
    <row r="1246" spans="22:22" x14ac:dyDescent="0.25">
      <c r="V1246" s="138" t="str">
        <f>IF(ISBLANK(A1246),"",VLOOKUP(G1246,Coefficients!$B$4:$E$7,2)&amp;" "&amp;" "&amp;VLOOKUP(H1246,Coefficients!$E$13:$H$17,2))</f>
        <v/>
      </c>
    </row>
    <row r="1247" spans="22:22" x14ac:dyDescent="0.25">
      <c r="V1247" s="138" t="str">
        <f>IF(ISBLANK(A1247),"",VLOOKUP(G1247,Coefficients!$B$4:$E$7,2)&amp;" "&amp;" "&amp;VLOOKUP(H1247,Coefficients!$E$13:$H$17,2))</f>
        <v/>
      </c>
    </row>
    <row r="1248" spans="22:22" x14ac:dyDescent="0.25">
      <c r="V1248" s="138" t="str">
        <f>IF(ISBLANK(A1248),"",VLOOKUP(G1248,Coefficients!$B$4:$E$7,2)&amp;" "&amp;" "&amp;VLOOKUP(H1248,Coefficients!$E$13:$H$17,2))</f>
        <v/>
      </c>
    </row>
    <row r="1249" spans="22:22" x14ac:dyDescent="0.25">
      <c r="V1249" s="138" t="str">
        <f>IF(ISBLANK(A1249),"",VLOOKUP(G1249,Coefficients!$B$4:$E$7,2)&amp;" "&amp;" "&amp;VLOOKUP(H1249,Coefficients!$E$13:$H$17,2))</f>
        <v/>
      </c>
    </row>
    <row r="1250" spans="22:22" x14ac:dyDescent="0.25">
      <c r="V1250" s="138" t="str">
        <f>IF(ISBLANK(A1250),"",VLOOKUP(G1250,Coefficients!$B$4:$E$7,2)&amp;" "&amp;" "&amp;VLOOKUP(H1250,Coefficients!$E$13:$H$17,2))</f>
        <v/>
      </c>
    </row>
    <row r="1251" spans="22:22" x14ac:dyDescent="0.25">
      <c r="V1251" s="138" t="str">
        <f>IF(ISBLANK(A1251),"",VLOOKUP(G1251,Coefficients!$B$4:$E$7,2)&amp;" "&amp;" "&amp;VLOOKUP(H1251,Coefficients!$E$13:$H$17,2))</f>
        <v/>
      </c>
    </row>
    <row r="1252" spans="22:22" x14ac:dyDescent="0.25">
      <c r="V1252" s="138" t="str">
        <f>IF(ISBLANK(A1252),"",VLOOKUP(G1252,Coefficients!$B$4:$E$7,2)&amp;" "&amp;" "&amp;VLOOKUP(H1252,Coefficients!$E$13:$H$17,2))</f>
        <v/>
      </c>
    </row>
    <row r="1253" spans="22:22" x14ac:dyDescent="0.25">
      <c r="V1253" s="138" t="str">
        <f>IF(ISBLANK(A1253),"",VLOOKUP(G1253,Coefficients!$B$4:$E$7,2)&amp;" "&amp;" "&amp;VLOOKUP(H1253,Coefficients!$E$13:$H$17,2))</f>
        <v/>
      </c>
    </row>
    <row r="1254" spans="22:22" x14ac:dyDescent="0.25">
      <c r="V1254" s="138" t="str">
        <f>IF(ISBLANK(A1254),"",VLOOKUP(G1254,Coefficients!$B$4:$E$7,2)&amp;" "&amp;" "&amp;VLOOKUP(H1254,Coefficients!$E$13:$H$17,2))</f>
        <v/>
      </c>
    </row>
    <row r="1255" spans="22:22" x14ac:dyDescent="0.25">
      <c r="V1255" s="138" t="str">
        <f>IF(ISBLANK(A1255),"",VLOOKUP(G1255,Coefficients!$B$4:$E$7,2)&amp;" "&amp;" "&amp;VLOOKUP(H1255,Coefficients!$E$13:$H$17,2))</f>
        <v/>
      </c>
    </row>
    <row r="1256" spans="22:22" x14ac:dyDescent="0.25">
      <c r="V1256" s="138" t="str">
        <f>IF(ISBLANK(A1256),"",VLOOKUP(G1256,Coefficients!$B$4:$E$7,2)&amp;" "&amp;" "&amp;VLOOKUP(H1256,Coefficients!$E$13:$H$17,2))</f>
        <v/>
      </c>
    </row>
    <row r="1257" spans="22:22" x14ac:dyDescent="0.25">
      <c r="V1257" s="138" t="str">
        <f>IF(ISBLANK(A1257),"",VLOOKUP(G1257,Coefficients!$B$4:$E$7,2)&amp;" "&amp;" "&amp;VLOOKUP(H1257,Coefficients!$E$13:$H$17,2))</f>
        <v/>
      </c>
    </row>
    <row r="1258" spans="22:22" x14ac:dyDescent="0.25">
      <c r="V1258" s="138" t="str">
        <f>IF(ISBLANK(A1258),"",VLOOKUP(G1258,Coefficients!$B$4:$E$7,2)&amp;" "&amp;" "&amp;VLOOKUP(H1258,Coefficients!$E$13:$H$17,2))</f>
        <v/>
      </c>
    </row>
    <row r="1259" spans="22:22" x14ac:dyDescent="0.25">
      <c r="V1259" s="138" t="str">
        <f>IF(ISBLANK(A1259),"",VLOOKUP(G1259,Coefficients!$B$4:$E$7,2)&amp;" "&amp;" "&amp;VLOOKUP(H1259,Coefficients!$E$13:$H$17,2))</f>
        <v/>
      </c>
    </row>
    <row r="1260" spans="22:22" x14ac:dyDescent="0.25">
      <c r="V1260" s="138" t="str">
        <f>IF(ISBLANK(A1260),"",VLOOKUP(G1260,Coefficients!$B$4:$E$7,2)&amp;" "&amp;" "&amp;VLOOKUP(H1260,Coefficients!$E$13:$H$17,2))</f>
        <v/>
      </c>
    </row>
    <row r="1261" spans="22:22" x14ac:dyDescent="0.25">
      <c r="V1261" s="138" t="str">
        <f>IF(ISBLANK(A1261),"",VLOOKUP(G1261,Coefficients!$B$4:$E$7,2)&amp;" "&amp;" "&amp;VLOOKUP(H1261,Coefficients!$E$13:$H$17,2))</f>
        <v/>
      </c>
    </row>
    <row r="1262" spans="22:22" x14ac:dyDescent="0.25">
      <c r="V1262" s="138" t="str">
        <f>IF(ISBLANK(A1262),"",VLOOKUP(G1262,Coefficients!$B$4:$E$7,2)&amp;" "&amp;" "&amp;VLOOKUP(H1262,Coefficients!$E$13:$H$17,2))</f>
        <v/>
      </c>
    </row>
    <row r="1263" spans="22:22" x14ac:dyDescent="0.25">
      <c r="V1263" s="138" t="str">
        <f>IF(ISBLANK(A1263),"",VLOOKUP(G1263,Coefficients!$B$4:$E$7,2)&amp;" "&amp;" "&amp;VLOOKUP(H1263,Coefficients!$E$13:$H$17,2))</f>
        <v/>
      </c>
    </row>
    <row r="1264" spans="22:22" x14ac:dyDescent="0.25">
      <c r="V1264" s="138" t="str">
        <f>IF(ISBLANK(A1264),"",VLOOKUP(G1264,Coefficients!$B$4:$E$7,2)&amp;" "&amp;" "&amp;VLOOKUP(H1264,Coefficients!$E$13:$H$17,2))</f>
        <v/>
      </c>
    </row>
    <row r="1265" spans="22:22" x14ac:dyDescent="0.25">
      <c r="V1265" s="138" t="str">
        <f>IF(ISBLANK(A1265),"",VLOOKUP(G1265,Coefficients!$B$4:$E$7,2)&amp;" "&amp;" "&amp;VLOOKUP(H1265,Coefficients!$E$13:$H$17,2))</f>
        <v/>
      </c>
    </row>
    <row r="1266" spans="22:22" x14ac:dyDescent="0.25">
      <c r="V1266" s="138" t="str">
        <f>IF(ISBLANK(A1266),"",VLOOKUP(G1266,Coefficients!$B$4:$E$7,2)&amp;" "&amp;" "&amp;VLOOKUP(H1266,Coefficients!$E$13:$H$17,2))</f>
        <v/>
      </c>
    </row>
    <row r="1267" spans="22:22" x14ac:dyDescent="0.25">
      <c r="V1267" s="138" t="str">
        <f>IF(ISBLANK(A1267),"",VLOOKUP(G1267,Coefficients!$B$4:$E$7,2)&amp;" "&amp;" "&amp;VLOOKUP(H1267,Coefficients!$E$13:$H$17,2))</f>
        <v/>
      </c>
    </row>
    <row r="1268" spans="22:22" x14ac:dyDescent="0.25">
      <c r="V1268" s="138" t="str">
        <f>IF(ISBLANK(A1268),"",VLOOKUP(G1268,Coefficients!$B$4:$E$7,2)&amp;" "&amp;" "&amp;VLOOKUP(H1268,Coefficients!$E$13:$H$17,2))</f>
        <v/>
      </c>
    </row>
    <row r="1269" spans="22:22" x14ac:dyDescent="0.25">
      <c r="V1269" s="138" t="str">
        <f>IF(ISBLANK(A1269),"",VLOOKUP(G1269,Coefficients!$B$4:$E$7,2)&amp;" "&amp;" "&amp;VLOOKUP(H1269,Coefficients!$E$13:$H$17,2))</f>
        <v/>
      </c>
    </row>
    <row r="1270" spans="22:22" x14ac:dyDescent="0.25">
      <c r="V1270" s="138" t="str">
        <f>IF(ISBLANK(A1270),"",VLOOKUP(G1270,Coefficients!$B$4:$E$7,2)&amp;" "&amp;" "&amp;VLOOKUP(H1270,Coefficients!$E$13:$H$17,2))</f>
        <v/>
      </c>
    </row>
    <row r="1271" spans="22:22" x14ac:dyDescent="0.25">
      <c r="V1271" s="138" t="str">
        <f>IF(ISBLANK(A1271),"",VLOOKUP(G1271,Coefficients!$B$4:$E$7,2)&amp;" "&amp;" "&amp;VLOOKUP(H1271,Coefficients!$E$13:$H$17,2))</f>
        <v/>
      </c>
    </row>
    <row r="1272" spans="22:22" x14ac:dyDescent="0.25">
      <c r="V1272" s="138" t="str">
        <f>IF(ISBLANK(A1272),"",VLOOKUP(G1272,Coefficients!$B$4:$E$7,2)&amp;" "&amp;" "&amp;VLOOKUP(H1272,Coefficients!$E$13:$H$17,2))</f>
        <v/>
      </c>
    </row>
    <row r="1273" spans="22:22" x14ac:dyDescent="0.25">
      <c r="V1273" s="138" t="str">
        <f>IF(ISBLANK(A1273),"",VLOOKUP(G1273,Coefficients!$B$4:$E$7,2)&amp;" "&amp;" "&amp;VLOOKUP(H1273,Coefficients!$E$13:$H$17,2))</f>
        <v/>
      </c>
    </row>
    <row r="1274" spans="22:22" x14ac:dyDescent="0.25">
      <c r="V1274" s="138" t="str">
        <f>IF(ISBLANK(A1274),"",VLOOKUP(G1274,Coefficients!$B$4:$E$7,2)&amp;" "&amp;" "&amp;VLOOKUP(H1274,Coefficients!$E$13:$H$17,2))</f>
        <v/>
      </c>
    </row>
    <row r="1275" spans="22:22" x14ac:dyDescent="0.25">
      <c r="V1275" s="138" t="str">
        <f>IF(ISBLANK(A1275),"",VLOOKUP(G1275,Coefficients!$B$4:$E$7,2)&amp;" "&amp;" "&amp;VLOOKUP(H1275,Coefficients!$E$13:$H$17,2))</f>
        <v/>
      </c>
    </row>
    <row r="1276" spans="22:22" x14ac:dyDescent="0.25">
      <c r="V1276" s="138" t="str">
        <f>IF(ISBLANK(A1276),"",VLOOKUP(G1276,Coefficients!$B$4:$E$7,2)&amp;" "&amp;" "&amp;VLOOKUP(H1276,Coefficients!$E$13:$H$17,2))</f>
        <v/>
      </c>
    </row>
    <row r="1277" spans="22:22" x14ac:dyDescent="0.25">
      <c r="V1277" s="138" t="str">
        <f>IF(ISBLANK(A1277),"",VLOOKUP(G1277,Coefficients!$B$4:$E$7,2)&amp;" "&amp;" "&amp;VLOOKUP(H1277,Coefficients!$E$13:$H$17,2))</f>
        <v/>
      </c>
    </row>
    <row r="1278" spans="22:22" x14ac:dyDescent="0.25">
      <c r="V1278" s="138" t="str">
        <f>IF(ISBLANK(A1278),"",VLOOKUP(G1278,Coefficients!$B$4:$E$7,2)&amp;" "&amp;" "&amp;VLOOKUP(H1278,Coefficients!$E$13:$H$17,2))</f>
        <v/>
      </c>
    </row>
    <row r="1279" spans="22:22" x14ac:dyDescent="0.25">
      <c r="V1279" s="138" t="str">
        <f>IF(ISBLANK(A1279),"",VLOOKUP(G1279,Coefficients!$B$4:$E$7,2)&amp;" "&amp;" "&amp;VLOOKUP(H1279,Coefficients!$E$13:$H$17,2))</f>
        <v/>
      </c>
    </row>
    <row r="1280" spans="22:22" x14ac:dyDescent="0.25">
      <c r="V1280" s="138" t="str">
        <f>IF(ISBLANK(A1280),"",VLOOKUP(G1280,Coefficients!$B$4:$E$7,2)&amp;" "&amp;" "&amp;VLOOKUP(H1280,Coefficients!$E$13:$H$17,2))</f>
        <v/>
      </c>
    </row>
    <row r="1281" spans="22:22" x14ac:dyDescent="0.25">
      <c r="V1281" s="138" t="str">
        <f>IF(ISBLANK(A1281),"",VLOOKUP(G1281,Coefficients!$B$4:$E$7,2)&amp;" "&amp;" "&amp;VLOOKUP(H1281,Coefficients!$E$13:$H$17,2))</f>
        <v/>
      </c>
    </row>
    <row r="1282" spans="22:22" x14ac:dyDescent="0.25">
      <c r="V1282" s="138" t="str">
        <f>IF(ISBLANK(A1282),"",VLOOKUP(G1282,Coefficients!$B$4:$E$7,2)&amp;" "&amp;" "&amp;VLOOKUP(H1282,Coefficients!$E$13:$H$17,2))</f>
        <v/>
      </c>
    </row>
    <row r="1283" spans="22:22" x14ac:dyDescent="0.25">
      <c r="V1283" s="138" t="str">
        <f>IF(ISBLANK(A1283),"",VLOOKUP(G1283,Coefficients!$B$4:$E$7,2)&amp;" "&amp;" "&amp;VLOOKUP(H1283,Coefficients!$E$13:$H$17,2))</f>
        <v/>
      </c>
    </row>
    <row r="1284" spans="22:22" x14ac:dyDescent="0.25">
      <c r="V1284" s="138" t="str">
        <f>IF(ISBLANK(A1284),"",VLOOKUP(G1284,Coefficients!$B$4:$E$7,2)&amp;" "&amp;" "&amp;VLOOKUP(H1284,Coefficients!$E$13:$H$17,2))</f>
        <v/>
      </c>
    </row>
    <row r="1285" spans="22:22" x14ac:dyDescent="0.25">
      <c r="V1285" s="138" t="str">
        <f>IF(ISBLANK(A1285),"",VLOOKUP(G1285,Coefficients!$B$4:$E$7,2)&amp;" "&amp;" "&amp;VLOOKUP(H1285,Coefficients!$E$13:$H$17,2))</f>
        <v/>
      </c>
    </row>
    <row r="1286" spans="22:22" x14ac:dyDescent="0.25">
      <c r="V1286" s="138" t="str">
        <f>IF(ISBLANK(A1286),"",VLOOKUP(G1286,Coefficients!$B$4:$E$7,2)&amp;" "&amp;" "&amp;VLOOKUP(H1286,Coefficients!$E$13:$H$17,2))</f>
        <v/>
      </c>
    </row>
    <row r="1287" spans="22:22" x14ac:dyDescent="0.25">
      <c r="V1287" s="138" t="str">
        <f>IF(ISBLANK(A1287),"",VLOOKUP(G1287,Coefficients!$B$4:$E$7,2)&amp;" "&amp;" "&amp;VLOOKUP(H1287,Coefficients!$E$13:$H$17,2))</f>
        <v/>
      </c>
    </row>
    <row r="1288" spans="22:22" x14ac:dyDescent="0.25">
      <c r="V1288" s="138" t="str">
        <f>IF(ISBLANK(A1288),"",VLOOKUP(G1288,Coefficients!$B$4:$E$7,2)&amp;" "&amp;" "&amp;VLOOKUP(H1288,Coefficients!$E$13:$H$17,2))</f>
        <v/>
      </c>
    </row>
    <row r="1289" spans="22:22" x14ac:dyDescent="0.25">
      <c r="V1289" s="138" t="str">
        <f>IF(ISBLANK(A1289),"",VLOOKUP(G1289,Coefficients!$B$4:$E$7,2)&amp;" "&amp;" "&amp;VLOOKUP(H1289,Coefficients!$E$13:$H$17,2))</f>
        <v/>
      </c>
    </row>
    <row r="1290" spans="22:22" x14ac:dyDescent="0.25">
      <c r="V1290" s="138" t="str">
        <f>IF(ISBLANK(A1290),"",VLOOKUP(G1290,Coefficients!$B$4:$E$7,2)&amp;" "&amp;" "&amp;VLOOKUP(H1290,Coefficients!$E$13:$H$17,2))</f>
        <v/>
      </c>
    </row>
    <row r="1291" spans="22:22" x14ac:dyDescent="0.25">
      <c r="V1291" s="138" t="str">
        <f>IF(ISBLANK(A1291),"",VLOOKUP(G1291,Coefficients!$B$4:$E$7,2)&amp;" "&amp;" "&amp;VLOOKUP(H1291,Coefficients!$E$13:$H$17,2))</f>
        <v/>
      </c>
    </row>
    <row r="1292" spans="22:22" x14ac:dyDescent="0.25">
      <c r="V1292" s="138" t="str">
        <f>IF(ISBLANK(A1292),"",VLOOKUP(G1292,Coefficients!$B$4:$E$7,2)&amp;" "&amp;" "&amp;VLOOKUP(H1292,Coefficients!$E$13:$H$17,2))</f>
        <v/>
      </c>
    </row>
    <row r="1293" spans="22:22" x14ac:dyDescent="0.25">
      <c r="V1293" s="138" t="str">
        <f>IF(ISBLANK(A1293),"",VLOOKUP(G1293,Coefficients!$B$4:$E$7,2)&amp;" "&amp;" "&amp;VLOOKUP(H1293,Coefficients!$E$13:$H$17,2))</f>
        <v/>
      </c>
    </row>
    <row r="1294" spans="22:22" x14ac:dyDescent="0.25">
      <c r="V1294" s="138" t="str">
        <f>IF(ISBLANK(A1294),"",VLOOKUP(G1294,Coefficients!$B$4:$E$7,2)&amp;" "&amp;" "&amp;VLOOKUP(H1294,Coefficients!$E$13:$H$17,2))</f>
        <v/>
      </c>
    </row>
    <row r="1295" spans="22:22" x14ac:dyDescent="0.25">
      <c r="V1295" s="138" t="str">
        <f>IF(ISBLANK(A1295),"",VLOOKUP(G1295,Coefficients!$B$4:$E$7,2)&amp;" "&amp;" "&amp;VLOOKUP(H1295,Coefficients!$E$13:$H$17,2))</f>
        <v/>
      </c>
    </row>
    <row r="1296" spans="22:22" x14ac:dyDescent="0.25">
      <c r="V1296" s="138" t="str">
        <f>IF(ISBLANK(A1296),"",VLOOKUP(G1296,Coefficients!$B$4:$E$7,2)&amp;" "&amp;" "&amp;VLOOKUP(H1296,Coefficients!$E$13:$H$17,2))</f>
        <v/>
      </c>
    </row>
    <row r="1297" spans="22:22" x14ac:dyDescent="0.25">
      <c r="V1297" s="138" t="str">
        <f>IF(ISBLANK(A1297),"",VLOOKUP(G1297,Coefficients!$B$4:$E$7,2)&amp;" "&amp;" "&amp;VLOOKUP(H1297,Coefficients!$E$13:$H$17,2))</f>
        <v/>
      </c>
    </row>
    <row r="1298" spans="22:22" x14ac:dyDescent="0.25">
      <c r="V1298" s="138" t="str">
        <f>IF(ISBLANK(A1298),"",VLOOKUP(G1298,Coefficients!$B$4:$E$7,2)&amp;" "&amp;" "&amp;VLOOKUP(H1298,Coefficients!$E$13:$H$17,2))</f>
        <v/>
      </c>
    </row>
    <row r="1299" spans="22:22" x14ac:dyDescent="0.25">
      <c r="V1299" s="138" t="str">
        <f>IF(ISBLANK(A1299),"",VLOOKUP(G1299,Coefficients!$B$4:$E$7,2)&amp;" "&amp;" "&amp;VLOOKUP(H1299,Coefficients!$E$13:$H$17,2))</f>
        <v/>
      </c>
    </row>
    <row r="1300" spans="22:22" x14ac:dyDescent="0.25">
      <c r="V1300" s="138" t="str">
        <f>IF(ISBLANK(A1300),"",VLOOKUP(G1300,Coefficients!$B$4:$E$7,2)&amp;" "&amp;" "&amp;VLOOKUP(H1300,Coefficients!$E$13:$H$17,2))</f>
        <v/>
      </c>
    </row>
    <row r="1301" spans="22:22" x14ac:dyDescent="0.25">
      <c r="V1301" s="138" t="str">
        <f>IF(ISBLANK(A1301),"",VLOOKUP(G1301,Coefficients!$B$4:$E$7,2)&amp;" "&amp;" "&amp;VLOOKUP(H1301,Coefficients!$E$13:$H$17,2))</f>
        <v/>
      </c>
    </row>
    <row r="1302" spans="22:22" x14ac:dyDescent="0.25">
      <c r="V1302" s="138" t="str">
        <f>IF(ISBLANK(A1302),"",VLOOKUP(G1302,Coefficients!$B$4:$E$7,2)&amp;" "&amp;" "&amp;VLOOKUP(H1302,Coefficients!$E$13:$H$17,2))</f>
        <v/>
      </c>
    </row>
    <row r="1303" spans="22:22" x14ac:dyDescent="0.25">
      <c r="V1303" s="138" t="str">
        <f>IF(ISBLANK(A1303),"",VLOOKUP(G1303,Coefficients!$B$4:$E$7,2)&amp;" "&amp;" "&amp;VLOOKUP(H1303,Coefficients!$E$13:$H$17,2))</f>
        <v/>
      </c>
    </row>
    <row r="1304" spans="22:22" x14ac:dyDescent="0.25">
      <c r="V1304" s="138" t="str">
        <f>IF(ISBLANK(A1304),"",VLOOKUP(G1304,Coefficients!$B$4:$E$7,2)&amp;" "&amp;" "&amp;VLOOKUP(H1304,Coefficients!$E$13:$H$17,2))</f>
        <v/>
      </c>
    </row>
    <row r="1305" spans="22:22" x14ac:dyDescent="0.25">
      <c r="V1305" s="138" t="str">
        <f>IF(ISBLANK(A1305),"",VLOOKUP(G1305,Coefficients!$B$4:$E$7,2)&amp;" "&amp;" "&amp;VLOOKUP(H1305,Coefficients!$E$13:$H$17,2))</f>
        <v/>
      </c>
    </row>
    <row r="1306" spans="22:22" x14ac:dyDescent="0.25">
      <c r="V1306" s="138" t="str">
        <f>IF(ISBLANK(A1306),"",VLOOKUP(G1306,Coefficients!$B$4:$E$7,2)&amp;" "&amp;" "&amp;VLOOKUP(H1306,Coefficients!$E$13:$H$17,2))</f>
        <v/>
      </c>
    </row>
    <row r="1307" spans="22:22" x14ac:dyDescent="0.25">
      <c r="V1307" s="138" t="str">
        <f>IF(ISBLANK(A1307),"",VLOOKUP(G1307,Coefficients!$B$4:$E$7,2)&amp;" "&amp;" "&amp;VLOOKUP(H1307,Coefficients!$E$13:$H$17,2))</f>
        <v/>
      </c>
    </row>
    <row r="1308" spans="22:22" x14ac:dyDescent="0.25">
      <c r="V1308" s="138" t="str">
        <f>IF(ISBLANK(A1308),"",VLOOKUP(G1308,Coefficients!$B$4:$E$7,2)&amp;" "&amp;" "&amp;VLOOKUP(H1308,Coefficients!$E$13:$H$17,2))</f>
        <v/>
      </c>
    </row>
    <row r="1309" spans="22:22" x14ac:dyDescent="0.25">
      <c r="V1309" s="138" t="str">
        <f>IF(ISBLANK(A1309),"",VLOOKUP(G1309,Coefficients!$B$4:$E$7,2)&amp;" "&amp;" "&amp;VLOOKUP(H1309,Coefficients!$E$13:$H$17,2))</f>
        <v/>
      </c>
    </row>
    <row r="1310" spans="22:22" x14ac:dyDescent="0.25">
      <c r="V1310" s="138" t="str">
        <f>IF(ISBLANK(A1310),"",VLOOKUP(G1310,Coefficients!$B$4:$E$7,2)&amp;" "&amp;" "&amp;VLOOKUP(H1310,Coefficients!$E$13:$H$17,2))</f>
        <v/>
      </c>
    </row>
    <row r="1311" spans="22:22" x14ac:dyDescent="0.25">
      <c r="V1311" s="138" t="str">
        <f>IF(ISBLANK(A1311),"",VLOOKUP(G1311,Coefficients!$B$4:$E$7,2)&amp;" "&amp;" "&amp;VLOOKUP(H1311,Coefficients!$E$13:$H$17,2))</f>
        <v/>
      </c>
    </row>
    <row r="1312" spans="22:22" x14ac:dyDescent="0.25">
      <c r="V1312" s="138" t="str">
        <f>IF(ISBLANK(A1312),"",VLOOKUP(G1312,Coefficients!$B$4:$E$7,2)&amp;" "&amp;" "&amp;VLOOKUP(H1312,Coefficients!$E$13:$H$17,2))</f>
        <v/>
      </c>
    </row>
    <row r="1313" spans="22:22" x14ac:dyDescent="0.25">
      <c r="V1313" s="138" t="str">
        <f>IF(ISBLANK(A1313),"",VLOOKUP(G1313,Coefficients!$B$4:$E$7,2)&amp;" "&amp;" "&amp;VLOOKUP(H1313,Coefficients!$E$13:$H$17,2))</f>
        <v/>
      </c>
    </row>
    <row r="1314" spans="22:22" x14ac:dyDescent="0.25">
      <c r="V1314" s="138" t="str">
        <f>IF(ISBLANK(A1314),"",VLOOKUP(G1314,Coefficients!$B$4:$E$7,2)&amp;" "&amp;" "&amp;VLOOKUP(H1314,Coefficients!$E$13:$H$17,2))</f>
        <v/>
      </c>
    </row>
    <row r="1315" spans="22:22" x14ac:dyDescent="0.25">
      <c r="V1315" s="138" t="str">
        <f>IF(ISBLANK(A1315),"",VLOOKUP(G1315,Coefficients!$B$4:$E$7,2)&amp;" "&amp;" "&amp;VLOOKUP(H1315,Coefficients!$E$13:$H$17,2))</f>
        <v/>
      </c>
    </row>
    <row r="1316" spans="22:22" x14ac:dyDescent="0.25">
      <c r="V1316" s="138" t="str">
        <f>IF(ISBLANK(A1316),"",VLOOKUP(G1316,Coefficients!$B$4:$E$7,2)&amp;" "&amp;" "&amp;VLOOKUP(H1316,Coefficients!$E$13:$H$17,2))</f>
        <v/>
      </c>
    </row>
    <row r="1317" spans="22:22" x14ac:dyDescent="0.25">
      <c r="V1317" s="138" t="str">
        <f>IF(ISBLANK(A1317),"",VLOOKUP(G1317,Coefficients!$B$4:$E$7,2)&amp;" "&amp;" "&amp;VLOOKUP(H1317,Coefficients!$E$13:$H$17,2))</f>
        <v/>
      </c>
    </row>
    <row r="1318" spans="22:22" x14ac:dyDescent="0.25">
      <c r="V1318" s="138" t="str">
        <f>IF(ISBLANK(A1318),"",VLOOKUP(G1318,Coefficients!$B$4:$E$7,2)&amp;" "&amp;" "&amp;VLOOKUP(H1318,Coefficients!$E$13:$H$17,2))</f>
        <v/>
      </c>
    </row>
    <row r="1319" spans="22:22" x14ac:dyDescent="0.25">
      <c r="V1319" s="138" t="str">
        <f>IF(ISBLANK(A1319),"",VLOOKUP(G1319,Coefficients!$B$4:$E$7,2)&amp;" "&amp;" "&amp;VLOOKUP(H1319,Coefficients!$E$13:$H$17,2))</f>
        <v/>
      </c>
    </row>
    <row r="1320" spans="22:22" x14ac:dyDescent="0.25">
      <c r="V1320" s="138" t="str">
        <f>IF(ISBLANK(A1320),"",VLOOKUP(G1320,Coefficients!$B$4:$E$7,2)&amp;" "&amp;" "&amp;VLOOKUP(H1320,Coefficients!$E$13:$H$17,2))</f>
        <v/>
      </c>
    </row>
    <row r="1321" spans="22:22" x14ac:dyDescent="0.25">
      <c r="V1321" s="138" t="str">
        <f>IF(ISBLANK(A1321),"",VLOOKUP(G1321,Coefficients!$B$4:$E$7,2)&amp;" "&amp;" "&amp;VLOOKUP(H1321,Coefficients!$E$13:$H$17,2))</f>
        <v/>
      </c>
    </row>
    <row r="1322" spans="22:22" x14ac:dyDescent="0.25">
      <c r="V1322" s="138" t="str">
        <f>IF(ISBLANK(A1322),"",VLOOKUP(G1322,Coefficients!$B$4:$E$7,2)&amp;" "&amp;" "&amp;VLOOKUP(H1322,Coefficients!$E$13:$H$17,2))</f>
        <v/>
      </c>
    </row>
    <row r="1323" spans="22:22" x14ac:dyDescent="0.25">
      <c r="V1323" s="138" t="str">
        <f>IF(ISBLANK(A1323),"",VLOOKUP(G1323,Coefficients!$B$4:$E$7,2)&amp;" "&amp;" "&amp;VLOOKUP(H1323,Coefficients!$E$13:$H$17,2))</f>
        <v/>
      </c>
    </row>
    <row r="1324" spans="22:22" x14ac:dyDescent="0.25">
      <c r="V1324" s="138" t="str">
        <f>IF(ISBLANK(A1324),"",VLOOKUP(G1324,Coefficients!$B$4:$E$7,2)&amp;" "&amp;" "&amp;VLOOKUP(H1324,Coefficients!$E$13:$H$17,2))</f>
        <v/>
      </c>
    </row>
    <row r="1325" spans="22:22" x14ac:dyDescent="0.25">
      <c r="V1325" s="138" t="str">
        <f>IF(ISBLANK(A1325),"",VLOOKUP(G1325,Coefficients!$B$4:$E$7,2)&amp;" "&amp;" "&amp;VLOOKUP(H1325,Coefficients!$E$13:$H$17,2))</f>
        <v/>
      </c>
    </row>
    <row r="1326" spans="22:22" x14ac:dyDescent="0.25">
      <c r="V1326" s="138" t="str">
        <f>IF(ISBLANK(A1326),"",VLOOKUP(G1326,Coefficients!$B$4:$E$7,2)&amp;" "&amp;" "&amp;VLOOKUP(H1326,Coefficients!$E$13:$H$17,2))</f>
        <v/>
      </c>
    </row>
    <row r="1327" spans="22:22" x14ac:dyDescent="0.25">
      <c r="V1327" s="138" t="str">
        <f>IF(ISBLANK(A1327),"",VLOOKUP(G1327,Coefficients!$B$4:$E$7,2)&amp;" "&amp;" "&amp;VLOOKUP(H1327,Coefficients!$E$13:$H$17,2))</f>
        <v/>
      </c>
    </row>
    <row r="1328" spans="22:22" x14ac:dyDescent="0.25">
      <c r="V1328" s="138" t="str">
        <f>IF(ISBLANK(A1328),"",VLOOKUP(G1328,Coefficients!$B$4:$E$7,2)&amp;" "&amp;" "&amp;VLOOKUP(H1328,Coefficients!$E$13:$H$17,2))</f>
        <v/>
      </c>
    </row>
    <row r="1329" spans="22:22" x14ac:dyDescent="0.25">
      <c r="V1329" s="138" t="str">
        <f>IF(ISBLANK(A1329),"",VLOOKUP(G1329,Coefficients!$B$4:$E$7,2)&amp;" "&amp;" "&amp;VLOOKUP(H1329,Coefficients!$E$13:$H$17,2))</f>
        <v/>
      </c>
    </row>
    <row r="1330" spans="22:22" x14ac:dyDescent="0.25">
      <c r="V1330" s="138" t="str">
        <f>IF(ISBLANK(A1330),"",VLOOKUP(G1330,Coefficients!$B$4:$E$7,2)&amp;" "&amp;" "&amp;VLOOKUP(H1330,Coefficients!$E$13:$H$17,2))</f>
        <v/>
      </c>
    </row>
    <row r="1331" spans="22:22" x14ac:dyDescent="0.25">
      <c r="V1331" s="138" t="str">
        <f>IF(ISBLANK(A1331),"",VLOOKUP(G1331,Coefficients!$B$4:$E$7,2)&amp;" "&amp;" "&amp;VLOOKUP(H1331,Coefficients!$E$13:$H$17,2))</f>
        <v/>
      </c>
    </row>
    <row r="1332" spans="22:22" x14ac:dyDescent="0.25">
      <c r="V1332" s="138" t="str">
        <f>IF(ISBLANK(A1332),"",VLOOKUP(G1332,Coefficients!$B$4:$E$7,2)&amp;" "&amp;" "&amp;VLOOKUP(H1332,Coefficients!$E$13:$H$17,2))</f>
        <v/>
      </c>
    </row>
    <row r="1333" spans="22:22" x14ac:dyDescent="0.25">
      <c r="V1333" s="138" t="str">
        <f>IF(ISBLANK(A1333),"",VLOOKUP(G1333,Coefficients!$B$4:$E$7,2)&amp;" "&amp;" "&amp;VLOOKUP(H1333,Coefficients!$E$13:$H$17,2))</f>
        <v/>
      </c>
    </row>
    <row r="1334" spans="22:22" x14ac:dyDescent="0.25">
      <c r="V1334" s="138" t="str">
        <f>IF(ISBLANK(A1334),"",VLOOKUP(G1334,Coefficients!$B$4:$E$7,2)&amp;" "&amp;" "&amp;VLOOKUP(H1334,Coefficients!$E$13:$H$17,2))</f>
        <v/>
      </c>
    </row>
    <row r="1335" spans="22:22" x14ac:dyDescent="0.25">
      <c r="V1335" s="138" t="str">
        <f>IF(ISBLANK(A1335),"",VLOOKUP(G1335,Coefficients!$B$4:$E$7,2)&amp;" "&amp;" "&amp;VLOOKUP(H1335,Coefficients!$E$13:$H$17,2))</f>
        <v/>
      </c>
    </row>
    <row r="1336" spans="22:22" x14ac:dyDescent="0.25">
      <c r="V1336" s="138" t="str">
        <f>IF(ISBLANK(A1336),"",VLOOKUP(G1336,Coefficients!$B$4:$E$7,2)&amp;" "&amp;" "&amp;VLOOKUP(H1336,Coefficients!$E$13:$H$17,2))</f>
        <v/>
      </c>
    </row>
    <row r="1337" spans="22:22" x14ac:dyDescent="0.25">
      <c r="V1337" s="138" t="str">
        <f>IF(ISBLANK(A1337),"",VLOOKUP(G1337,Coefficients!$B$4:$E$7,2)&amp;" "&amp;" "&amp;VLOOKUP(H1337,Coefficients!$E$13:$H$17,2))</f>
        <v/>
      </c>
    </row>
    <row r="1338" spans="22:22" x14ac:dyDescent="0.25">
      <c r="V1338" s="138" t="str">
        <f>IF(ISBLANK(A1338),"",VLOOKUP(G1338,Coefficients!$B$4:$E$7,2)&amp;" "&amp;" "&amp;VLOOKUP(H1338,Coefficients!$E$13:$H$17,2))</f>
        <v/>
      </c>
    </row>
    <row r="1339" spans="22:22" x14ac:dyDescent="0.25">
      <c r="V1339" s="138" t="str">
        <f>IF(ISBLANK(A1339),"",VLOOKUP(G1339,Coefficients!$B$4:$E$7,2)&amp;" "&amp;" "&amp;VLOOKUP(H1339,Coefficients!$E$13:$H$17,2))</f>
        <v/>
      </c>
    </row>
    <row r="1340" spans="22:22" x14ac:dyDescent="0.25">
      <c r="V1340" s="138" t="str">
        <f>IF(ISBLANK(A1340),"",VLOOKUP(G1340,Coefficients!$B$4:$E$7,2)&amp;" "&amp;" "&amp;VLOOKUP(H1340,Coefficients!$E$13:$H$17,2))</f>
        <v/>
      </c>
    </row>
    <row r="1341" spans="22:22" x14ac:dyDescent="0.25">
      <c r="V1341" s="138" t="str">
        <f>IF(ISBLANK(A1341),"",VLOOKUP(G1341,Coefficients!$B$4:$E$7,2)&amp;" "&amp;" "&amp;VLOOKUP(H1341,Coefficients!$E$13:$H$17,2))</f>
        <v/>
      </c>
    </row>
    <row r="1342" spans="22:22" x14ac:dyDescent="0.25">
      <c r="V1342" s="138" t="str">
        <f>IF(ISBLANK(A1342),"",VLOOKUP(G1342,Coefficients!$B$4:$E$7,2)&amp;" "&amp;" "&amp;VLOOKUP(H1342,Coefficients!$E$13:$H$17,2))</f>
        <v/>
      </c>
    </row>
    <row r="1343" spans="22:22" x14ac:dyDescent="0.25">
      <c r="V1343" s="138" t="str">
        <f>IF(ISBLANK(A1343),"",VLOOKUP(G1343,Coefficients!$B$4:$E$7,2)&amp;" "&amp;" "&amp;VLOOKUP(H1343,Coefficients!$E$13:$H$17,2))</f>
        <v/>
      </c>
    </row>
    <row r="1344" spans="22:22" x14ac:dyDescent="0.25">
      <c r="V1344" s="138" t="str">
        <f>IF(ISBLANK(A1344),"",VLOOKUP(G1344,Coefficients!$B$4:$E$7,2)&amp;" "&amp;" "&amp;VLOOKUP(H1344,Coefficients!$E$13:$H$17,2))</f>
        <v/>
      </c>
    </row>
    <row r="1345" spans="22:22" x14ac:dyDescent="0.25">
      <c r="V1345" s="138" t="str">
        <f>IF(ISBLANK(A1345),"",VLOOKUP(G1345,Coefficients!$B$4:$E$7,2)&amp;" "&amp;" "&amp;VLOOKUP(H1345,Coefficients!$E$13:$H$17,2))</f>
        <v/>
      </c>
    </row>
    <row r="1346" spans="22:22" x14ac:dyDescent="0.25">
      <c r="V1346" s="138" t="str">
        <f>IF(ISBLANK(A1346),"",VLOOKUP(G1346,Coefficients!$B$4:$E$7,2)&amp;" "&amp;" "&amp;VLOOKUP(H1346,Coefficients!$E$13:$H$17,2))</f>
        <v/>
      </c>
    </row>
    <row r="1347" spans="22:22" x14ac:dyDescent="0.25">
      <c r="V1347" s="138" t="str">
        <f>IF(ISBLANK(A1347),"",VLOOKUP(G1347,Coefficients!$B$4:$E$7,2)&amp;" "&amp;" "&amp;VLOOKUP(H1347,Coefficients!$E$13:$H$17,2))</f>
        <v/>
      </c>
    </row>
    <row r="1348" spans="22:22" x14ac:dyDescent="0.25">
      <c r="V1348" s="138" t="str">
        <f>IF(ISBLANK(A1348),"",VLOOKUP(G1348,Coefficients!$B$4:$E$7,2)&amp;" "&amp;" "&amp;VLOOKUP(H1348,Coefficients!$E$13:$H$17,2))</f>
        <v/>
      </c>
    </row>
    <row r="1349" spans="22:22" x14ac:dyDescent="0.25">
      <c r="V1349" s="138" t="str">
        <f>IF(ISBLANK(A1349),"",VLOOKUP(G1349,Coefficients!$B$4:$E$7,2)&amp;" "&amp;" "&amp;VLOOKUP(H1349,Coefficients!$E$13:$H$17,2))</f>
        <v/>
      </c>
    </row>
    <row r="1350" spans="22:22" x14ac:dyDescent="0.25">
      <c r="V1350" s="138" t="str">
        <f>IF(ISBLANK(A1350),"",VLOOKUP(G1350,Coefficients!$B$4:$E$7,2)&amp;" "&amp;" "&amp;VLOOKUP(H1350,Coefficients!$E$13:$H$17,2))</f>
        <v/>
      </c>
    </row>
    <row r="1351" spans="22:22" x14ac:dyDescent="0.25">
      <c r="V1351" s="138" t="str">
        <f>IF(ISBLANK(A1351),"",VLOOKUP(G1351,Coefficients!$B$4:$E$7,2)&amp;" "&amp;" "&amp;VLOOKUP(H1351,Coefficients!$E$13:$H$17,2))</f>
        <v/>
      </c>
    </row>
    <row r="1352" spans="22:22" x14ac:dyDescent="0.25">
      <c r="V1352" s="138" t="str">
        <f>IF(ISBLANK(A1352),"",VLOOKUP(G1352,Coefficients!$B$4:$E$7,2)&amp;" "&amp;" "&amp;VLOOKUP(H1352,Coefficients!$E$13:$H$17,2))</f>
        <v/>
      </c>
    </row>
    <row r="1353" spans="22:22" x14ac:dyDescent="0.25">
      <c r="V1353" s="138" t="str">
        <f>IF(ISBLANK(A1353),"",VLOOKUP(G1353,Coefficients!$B$4:$E$7,2)&amp;" "&amp;" "&amp;VLOOKUP(H1353,Coefficients!$E$13:$H$17,2))</f>
        <v/>
      </c>
    </row>
    <row r="1354" spans="22:22" x14ac:dyDescent="0.25">
      <c r="V1354" s="138" t="str">
        <f>IF(ISBLANK(A1354),"",VLOOKUP(G1354,Coefficients!$B$4:$E$7,2)&amp;" "&amp;" "&amp;VLOOKUP(H1354,Coefficients!$E$13:$H$17,2))</f>
        <v/>
      </c>
    </row>
    <row r="1355" spans="22:22" x14ac:dyDescent="0.25">
      <c r="V1355" s="138" t="str">
        <f>IF(ISBLANK(A1355),"",VLOOKUP(G1355,Coefficients!$B$4:$E$7,2)&amp;" "&amp;" "&amp;VLOOKUP(H1355,Coefficients!$E$13:$H$17,2))</f>
        <v/>
      </c>
    </row>
    <row r="1356" spans="22:22" x14ac:dyDescent="0.25">
      <c r="V1356" s="138" t="str">
        <f>IF(ISBLANK(A1356),"",VLOOKUP(G1356,Coefficients!$B$4:$E$7,2)&amp;" "&amp;" "&amp;VLOOKUP(H1356,Coefficients!$E$13:$H$17,2))</f>
        <v/>
      </c>
    </row>
    <row r="1357" spans="22:22" x14ac:dyDescent="0.25">
      <c r="V1357" s="138" t="str">
        <f>IF(ISBLANK(A1357),"",VLOOKUP(G1357,Coefficients!$B$4:$E$7,2)&amp;" "&amp;" "&amp;VLOOKUP(H1357,Coefficients!$E$13:$H$17,2))</f>
        <v/>
      </c>
    </row>
    <row r="1358" spans="22:22" x14ac:dyDescent="0.25">
      <c r="V1358" s="138" t="str">
        <f>IF(ISBLANK(A1358),"",VLOOKUP(G1358,Coefficients!$B$4:$E$7,2)&amp;" "&amp;" "&amp;VLOOKUP(H1358,Coefficients!$E$13:$H$17,2))</f>
        <v/>
      </c>
    </row>
    <row r="1359" spans="22:22" x14ac:dyDescent="0.25">
      <c r="V1359" s="138" t="str">
        <f>IF(ISBLANK(A1359),"",VLOOKUP(G1359,Coefficients!$B$4:$E$7,2)&amp;" "&amp;" "&amp;VLOOKUP(H1359,Coefficients!$E$13:$H$17,2))</f>
        <v/>
      </c>
    </row>
    <row r="1360" spans="22:22" x14ac:dyDescent="0.25">
      <c r="V1360" s="138" t="str">
        <f>IF(ISBLANK(A1360),"",VLOOKUP(G1360,Coefficients!$B$4:$E$7,2)&amp;" "&amp;" "&amp;VLOOKUP(H1360,Coefficients!$E$13:$H$17,2))</f>
        <v/>
      </c>
    </row>
    <row r="1361" spans="22:22" x14ac:dyDescent="0.25">
      <c r="V1361" s="138" t="str">
        <f>IF(ISBLANK(A1361),"",VLOOKUP(G1361,Coefficients!$B$4:$E$7,2)&amp;" "&amp;" "&amp;VLOOKUP(H1361,Coefficients!$E$13:$H$17,2))</f>
        <v/>
      </c>
    </row>
    <row r="1362" spans="22:22" x14ac:dyDescent="0.25">
      <c r="V1362" s="138" t="str">
        <f>IF(ISBLANK(A1362),"",VLOOKUP(G1362,Coefficients!$B$4:$E$7,2)&amp;" "&amp;" "&amp;VLOOKUP(H1362,Coefficients!$E$13:$H$17,2))</f>
        <v/>
      </c>
    </row>
    <row r="1363" spans="22:22" x14ac:dyDescent="0.25">
      <c r="V1363" s="138" t="str">
        <f>IF(ISBLANK(A1363),"",VLOOKUP(G1363,Coefficients!$B$4:$E$7,2)&amp;" "&amp;" "&amp;VLOOKUP(H1363,Coefficients!$E$13:$H$17,2))</f>
        <v/>
      </c>
    </row>
    <row r="1364" spans="22:22" x14ac:dyDescent="0.25">
      <c r="V1364" s="138" t="str">
        <f>IF(ISBLANK(A1364),"",VLOOKUP(G1364,Coefficients!$B$4:$E$7,2)&amp;" "&amp;" "&amp;VLOOKUP(H1364,Coefficients!$E$13:$H$17,2))</f>
        <v/>
      </c>
    </row>
    <row r="1365" spans="22:22" x14ac:dyDescent="0.25">
      <c r="V1365" s="138" t="str">
        <f>IF(ISBLANK(A1365),"",VLOOKUP(G1365,Coefficients!$B$4:$E$7,2)&amp;" "&amp;" "&amp;VLOOKUP(H1365,Coefficients!$E$13:$H$17,2))</f>
        <v/>
      </c>
    </row>
    <row r="1366" spans="22:22" x14ac:dyDescent="0.25">
      <c r="V1366" s="138" t="str">
        <f>IF(ISBLANK(A1366),"",VLOOKUP(G1366,Coefficients!$B$4:$E$7,2)&amp;" "&amp;" "&amp;VLOOKUP(H1366,Coefficients!$E$13:$H$17,2))</f>
        <v/>
      </c>
    </row>
    <row r="1367" spans="22:22" x14ac:dyDescent="0.25">
      <c r="V1367" s="138" t="str">
        <f>IF(ISBLANK(A1367),"",VLOOKUP(G1367,Coefficients!$B$4:$E$7,2)&amp;" "&amp;" "&amp;VLOOKUP(H1367,Coefficients!$E$13:$H$17,2))</f>
        <v/>
      </c>
    </row>
    <row r="1368" spans="22:22" x14ac:dyDescent="0.25">
      <c r="V1368" s="138" t="str">
        <f>IF(ISBLANK(A1368),"",VLOOKUP(G1368,Coefficients!$B$4:$E$7,2)&amp;" "&amp;" "&amp;VLOOKUP(H1368,Coefficients!$E$13:$H$17,2))</f>
        <v/>
      </c>
    </row>
    <row r="1369" spans="22:22" x14ac:dyDescent="0.25">
      <c r="V1369" s="138" t="str">
        <f>IF(ISBLANK(A1369),"",VLOOKUP(G1369,Coefficients!$B$4:$E$7,2)&amp;" "&amp;" "&amp;VLOOKUP(H1369,Coefficients!$E$13:$H$17,2))</f>
        <v/>
      </c>
    </row>
    <row r="1370" spans="22:22" x14ac:dyDescent="0.25">
      <c r="V1370" s="138" t="str">
        <f>IF(ISBLANK(A1370),"",VLOOKUP(G1370,Coefficients!$B$4:$E$7,2)&amp;" "&amp;" "&amp;VLOOKUP(H1370,Coefficients!$E$13:$H$17,2))</f>
        <v/>
      </c>
    </row>
    <row r="1371" spans="22:22" x14ac:dyDescent="0.25">
      <c r="V1371" s="138" t="str">
        <f>IF(ISBLANK(A1371),"",VLOOKUP(G1371,Coefficients!$B$4:$E$7,2)&amp;" "&amp;" "&amp;VLOOKUP(H1371,Coefficients!$E$13:$H$17,2))</f>
        <v/>
      </c>
    </row>
    <row r="1372" spans="22:22" x14ac:dyDescent="0.25">
      <c r="V1372" s="138" t="str">
        <f>IF(ISBLANK(A1372),"",VLOOKUP(G1372,Coefficients!$B$4:$E$7,2)&amp;" "&amp;" "&amp;VLOOKUP(H1372,Coefficients!$E$13:$H$17,2))</f>
        <v/>
      </c>
    </row>
    <row r="1373" spans="22:22" x14ac:dyDescent="0.25">
      <c r="V1373" s="138" t="str">
        <f>IF(ISBLANK(A1373),"",VLOOKUP(G1373,Coefficients!$B$4:$E$7,2)&amp;" "&amp;" "&amp;VLOOKUP(H1373,Coefficients!$E$13:$H$17,2))</f>
        <v/>
      </c>
    </row>
    <row r="1374" spans="22:22" x14ac:dyDescent="0.25">
      <c r="V1374" s="138" t="str">
        <f>IF(ISBLANK(A1374),"",VLOOKUP(G1374,Coefficients!$B$4:$E$7,2)&amp;" "&amp;" "&amp;VLOOKUP(H1374,Coefficients!$E$13:$H$17,2))</f>
        <v/>
      </c>
    </row>
    <row r="1375" spans="22:22" x14ac:dyDescent="0.25">
      <c r="V1375" s="138" t="str">
        <f>IF(ISBLANK(A1375),"",VLOOKUP(G1375,Coefficients!$B$4:$E$7,2)&amp;" "&amp;" "&amp;VLOOKUP(H1375,Coefficients!$E$13:$H$17,2))</f>
        <v/>
      </c>
    </row>
    <row r="1376" spans="22:22" x14ac:dyDescent="0.25">
      <c r="V1376" s="138" t="str">
        <f>IF(ISBLANK(A1376),"",VLOOKUP(G1376,Coefficients!$B$4:$E$7,2)&amp;" "&amp;" "&amp;VLOOKUP(H1376,Coefficients!$E$13:$H$17,2))</f>
        <v/>
      </c>
    </row>
    <row r="1377" spans="22:22" x14ac:dyDescent="0.25">
      <c r="V1377" s="138" t="str">
        <f>IF(ISBLANK(A1377),"",VLOOKUP(G1377,Coefficients!$B$4:$E$7,2)&amp;" "&amp;" "&amp;VLOOKUP(H1377,Coefficients!$E$13:$H$17,2))</f>
        <v/>
      </c>
    </row>
    <row r="1378" spans="22:22" x14ac:dyDescent="0.25">
      <c r="V1378" s="138" t="str">
        <f>IF(ISBLANK(A1378),"",VLOOKUP(G1378,Coefficients!$B$4:$E$7,2)&amp;" "&amp;" "&amp;VLOOKUP(H1378,Coefficients!$E$13:$H$17,2))</f>
        <v/>
      </c>
    </row>
    <row r="1379" spans="22:22" x14ac:dyDescent="0.25">
      <c r="V1379" s="138" t="str">
        <f>IF(ISBLANK(A1379),"",VLOOKUP(G1379,Coefficients!$B$4:$E$7,2)&amp;" "&amp;" "&amp;VLOOKUP(H1379,Coefficients!$E$13:$H$17,2))</f>
        <v/>
      </c>
    </row>
    <row r="1380" spans="22:22" x14ac:dyDescent="0.25">
      <c r="V1380" s="138" t="str">
        <f>IF(ISBLANK(A1380),"",VLOOKUP(G1380,Coefficients!$B$4:$E$7,2)&amp;" "&amp;" "&amp;VLOOKUP(H1380,Coefficients!$E$13:$H$17,2))</f>
        <v/>
      </c>
    </row>
    <row r="1381" spans="22:22" x14ac:dyDescent="0.25">
      <c r="V1381" s="138" t="str">
        <f>IF(ISBLANK(A1381),"",VLOOKUP(G1381,Coefficients!$B$4:$E$7,2)&amp;" "&amp;" "&amp;VLOOKUP(H1381,Coefficients!$E$13:$H$17,2))</f>
        <v/>
      </c>
    </row>
    <row r="1382" spans="22:22" x14ac:dyDescent="0.25">
      <c r="V1382" s="138" t="str">
        <f>IF(ISBLANK(A1382),"",VLOOKUP(G1382,Coefficients!$B$4:$E$7,2)&amp;" "&amp;" "&amp;VLOOKUP(H1382,Coefficients!$E$13:$H$17,2))</f>
        <v/>
      </c>
    </row>
    <row r="1383" spans="22:22" x14ac:dyDescent="0.25">
      <c r="V1383" s="138" t="str">
        <f>IF(ISBLANK(A1383),"",VLOOKUP(G1383,Coefficients!$B$4:$E$7,2)&amp;" "&amp;" "&amp;VLOOKUP(H1383,Coefficients!$E$13:$H$17,2))</f>
        <v/>
      </c>
    </row>
    <row r="1384" spans="22:22" x14ac:dyDescent="0.25">
      <c r="V1384" s="138" t="str">
        <f>IF(ISBLANK(A1384),"",VLOOKUP(G1384,Coefficients!$B$4:$E$7,2)&amp;" "&amp;" "&amp;VLOOKUP(H1384,Coefficients!$E$13:$H$17,2))</f>
        <v/>
      </c>
    </row>
    <row r="1385" spans="22:22" x14ac:dyDescent="0.25">
      <c r="V1385" s="138" t="str">
        <f>IF(ISBLANK(A1385),"",VLOOKUP(G1385,Coefficients!$B$4:$E$7,2)&amp;" "&amp;" "&amp;VLOOKUP(H1385,Coefficients!$E$13:$H$17,2))</f>
        <v/>
      </c>
    </row>
    <row r="1386" spans="22:22" x14ac:dyDescent="0.25">
      <c r="V1386" s="138" t="str">
        <f>IF(ISBLANK(A1386),"",VLOOKUP(G1386,Coefficients!$B$4:$E$7,2)&amp;" "&amp;" "&amp;VLOOKUP(H1386,Coefficients!$E$13:$H$17,2))</f>
        <v/>
      </c>
    </row>
    <row r="1387" spans="22:22" x14ac:dyDescent="0.25">
      <c r="V1387" s="138" t="str">
        <f>IF(ISBLANK(A1387),"",VLOOKUP(G1387,Coefficients!$B$4:$E$7,2)&amp;" "&amp;" "&amp;VLOOKUP(H1387,Coefficients!$E$13:$H$17,2))</f>
        <v/>
      </c>
    </row>
    <row r="1388" spans="22:22" x14ac:dyDescent="0.25">
      <c r="V1388" s="138" t="str">
        <f>IF(ISBLANK(A1388),"",VLOOKUP(G1388,Coefficients!$B$4:$E$7,2)&amp;" "&amp;" "&amp;VLOOKUP(H1388,Coefficients!$E$13:$H$17,2))</f>
        <v/>
      </c>
    </row>
    <row r="1389" spans="22:22" x14ac:dyDescent="0.25">
      <c r="V1389" s="138" t="str">
        <f>IF(ISBLANK(A1389),"",VLOOKUP(G1389,Coefficients!$B$4:$E$7,2)&amp;" "&amp;" "&amp;VLOOKUP(H1389,Coefficients!$E$13:$H$17,2))</f>
        <v/>
      </c>
    </row>
    <row r="1390" spans="22:22" x14ac:dyDescent="0.25">
      <c r="V1390" s="138" t="str">
        <f>IF(ISBLANK(A1390),"",VLOOKUP(G1390,Coefficients!$B$4:$E$7,2)&amp;" "&amp;" "&amp;VLOOKUP(H1390,Coefficients!$E$13:$H$17,2))</f>
        <v/>
      </c>
    </row>
    <row r="1391" spans="22:22" x14ac:dyDescent="0.25">
      <c r="V1391" s="138" t="str">
        <f>IF(ISBLANK(A1391),"",VLOOKUP(G1391,Coefficients!$B$4:$E$7,2)&amp;" "&amp;" "&amp;VLOOKUP(H1391,Coefficients!$E$13:$H$17,2))</f>
        <v/>
      </c>
    </row>
    <row r="1392" spans="22:22" x14ac:dyDescent="0.25">
      <c r="V1392" s="138" t="str">
        <f>IF(ISBLANK(A1392),"",VLOOKUP(G1392,Coefficients!$B$4:$E$7,2)&amp;" "&amp;" "&amp;VLOOKUP(H1392,Coefficients!$E$13:$H$17,2))</f>
        <v/>
      </c>
    </row>
    <row r="1393" spans="22:22" x14ac:dyDescent="0.25">
      <c r="V1393" s="138" t="str">
        <f>IF(ISBLANK(A1393),"",VLOOKUP(G1393,Coefficients!$B$4:$E$7,2)&amp;" "&amp;" "&amp;VLOOKUP(H1393,Coefficients!$E$13:$H$17,2))</f>
        <v/>
      </c>
    </row>
    <row r="1394" spans="22:22" x14ac:dyDescent="0.25">
      <c r="V1394" s="138" t="str">
        <f>IF(ISBLANK(A1394),"",VLOOKUP(G1394,Coefficients!$B$4:$E$7,2)&amp;" "&amp;" "&amp;VLOOKUP(H1394,Coefficients!$E$13:$H$17,2))</f>
        <v/>
      </c>
    </row>
    <row r="1395" spans="22:22" x14ac:dyDescent="0.25">
      <c r="V1395" s="138" t="str">
        <f>IF(ISBLANK(A1395),"",VLOOKUP(G1395,Coefficients!$B$4:$E$7,2)&amp;" "&amp;" "&amp;VLOOKUP(H1395,Coefficients!$E$13:$H$17,2))</f>
        <v/>
      </c>
    </row>
    <row r="1396" spans="22:22" x14ac:dyDescent="0.25">
      <c r="V1396" s="138" t="str">
        <f>IF(ISBLANK(A1396),"",VLOOKUP(G1396,Coefficients!$B$4:$E$7,2)&amp;" "&amp;" "&amp;VLOOKUP(H1396,Coefficients!$E$13:$H$17,2))</f>
        <v/>
      </c>
    </row>
    <row r="1397" spans="22:22" x14ac:dyDescent="0.25">
      <c r="V1397" s="138" t="str">
        <f>IF(ISBLANK(A1397),"",VLOOKUP(G1397,Coefficients!$B$4:$E$7,2)&amp;" "&amp;" "&amp;VLOOKUP(H1397,Coefficients!$E$13:$H$17,2))</f>
        <v/>
      </c>
    </row>
    <row r="1398" spans="22:22" x14ac:dyDescent="0.25">
      <c r="V1398" s="138" t="str">
        <f>IF(ISBLANK(A1398),"",VLOOKUP(G1398,Coefficients!$B$4:$E$7,2)&amp;" "&amp;" "&amp;VLOOKUP(H1398,Coefficients!$E$13:$H$17,2))</f>
        <v/>
      </c>
    </row>
    <row r="1399" spans="22:22" x14ac:dyDescent="0.25">
      <c r="V1399" s="138" t="str">
        <f>IF(ISBLANK(A1399),"",VLOOKUP(G1399,Coefficients!$B$4:$E$7,2)&amp;" "&amp;" "&amp;VLOOKUP(H1399,Coefficients!$E$13:$H$17,2))</f>
        <v/>
      </c>
    </row>
    <row r="1400" spans="22:22" x14ac:dyDescent="0.25">
      <c r="V1400" s="138" t="str">
        <f>IF(ISBLANK(A1400),"",VLOOKUP(G1400,Coefficients!$B$4:$E$7,2)&amp;" "&amp;" "&amp;VLOOKUP(H1400,Coefficients!$E$13:$H$17,2))</f>
        <v/>
      </c>
    </row>
    <row r="1401" spans="22:22" x14ac:dyDescent="0.25">
      <c r="V1401" s="138" t="str">
        <f>IF(ISBLANK(A1401),"",VLOOKUP(G1401,Coefficients!$B$4:$E$7,2)&amp;" "&amp;" "&amp;VLOOKUP(H1401,Coefficients!$E$13:$H$17,2))</f>
        <v/>
      </c>
    </row>
    <row r="1402" spans="22:22" x14ac:dyDescent="0.25">
      <c r="V1402" s="138" t="str">
        <f>IF(ISBLANK(A1402),"",VLOOKUP(G1402,Coefficients!$B$4:$E$7,2)&amp;" "&amp;" "&amp;VLOOKUP(H1402,Coefficients!$E$13:$H$17,2))</f>
        <v/>
      </c>
    </row>
    <row r="1403" spans="22:22" x14ac:dyDescent="0.25">
      <c r="V1403" s="138" t="str">
        <f>IF(ISBLANK(A1403),"",VLOOKUP(G1403,Coefficients!$B$4:$E$7,2)&amp;" "&amp;" "&amp;VLOOKUP(H1403,Coefficients!$E$13:$H$17,2))</f>
        <v/>
      </c>
    </row>
    <row r="1404" spans="22:22" x14ac:dyDescent="0.25">
      <c r="V1404" s="138" t="str">
        <f>IF(ISBLANK(A1404),"",VLOOKUP(G1404,Coefficients!$B$4:$E$7,2)&amp;" "&amp;" "&amp;VLOOKUP(H1404,Coefficients!$E$13:$H$17,2))</f>
        <v/>
      </c>
    </row>
    <row r="1405" spans="22:22" x14ac:dyDescent="0.25">
      <c r="V1405" s="138" t="str">
        <f>IF(ISBLANK(A1405),"",VLOOKUP(G1405,Coefficients!$B$4:$E$7,2)&amp;" "&amp;" "&amp;VLOOKUP(H1405,Coefficients!$E$13:$H$17,2))</f>
        <v/>
      </c>
    </row>
    <row r="1406" spans="22:22" x14ac:dyDescent="0.25">
      <c r="V1406" s="138" t="str">
        <f>IF(ISBLANK(A1406),"",VLOOKUP(G1406,Coefficients!$B$4:$E$7,2)&amp;" "&amp;" "&amp;VLOOKUP(H1406,Coefficients!$E$13:$H$17,2))</f>
        <v/>
      </c>
    </row>
    <row r="1407" spans="22:22" x14ac:dyDescent="0.25">
      <c r="V1407" s="138" t="str">
        <f>IF(ISBLANK(A1407),"",VLOOKUP(G1407,Coefficients!$B$4:$E$7,2)&amp;" "&amp;" "&amp;VLOOKUP(H1407,Coefficients!$E$13:$H$17,2))</f>
        <v/>
      </c>
    </row>
    <row r="1408" spans="22:22" x14ac:dyDescent="0.25">
      <c r="V1408" s="138" t="str">
        <f>IF(ISBLANK(A1408),"",VLOOKUP(G1408,Coefficients!$B$4:$E$7,2)&amp;" "&amp;" "&amp;VLOOKUP(H1408,Coefficients!$E$13:$H$17,2))</f>
        <v/>
      </c>
    </row>
    <row r="1409" spans="22:22" x14ac:dyDescent="0.25">
      <c r="V1409" s="138" t="str">
        <f>IF(ISBLANK(A1409),"",VLOOKUP(G1409,Coefficients!$B$4:$E$7,2)&amp;" "&amp;" "&amp;VLOOKUP(H1409,Coefficients!$E$13:$H$17,2))</f>
        <v/>
      </c>
    </row>
    <row r="1410" spans="22:22" x14ac:dyDescent="0.25">
      <c r="V1410" s="138" t="str">
        <f>IF(ISBLANK(A1410),"",VLOOKUP(G1410,Coefficients!$B$4:$E$7,2)&amp;" "&amp;" "&amp;VLOOKUP(H1410,Coefficients!$E$13:$H$17,2))</f>
        <v/>
      </c>
    </row>
    <row r="1411" spans="22:22" x14ac:dyDescent="0.25">
      <c r="V1411" s="138" t="str">
        <f>IF(ISBLANK(A1411),"",VLOOKUP(G1411,Coefficients!$B$4:$E$7,2)&amp;" "&amp;" "&amp;VLOOKUP(H1411,Coefficients!$E$13:$H$17,2))</f>
        <v/>
      </c>
    </row>
    <row r="1412" spans="22:22" x14ac:dyDescent="0.25">
      <c r="V1412" s="138" t="str">
        <f>IF(ISBLANK(A1412),"",VLOOKUP(G1412,Coefficients!$B$4:$E$7,2)&amp;" "&amp;" "&amp;VLOOKUP(H1412,Coefficients!$E$13:$H$17,2))</f>
        <v/>
      </c>
    </row>
    <row r="1413" spans="22:22" x14ac:dyDescent="0.25">
      <c r="V1413" s="138" t="str">
        <f>IF(ISBLANK(A1413),"",VLOOKUP(G1413,Coefficients!$B$4:$E$7,2)&amp;" "&amp;" "&amp;VLOOKUP(H1413,Coefficients!$E$13:$H$17,2))</f>
        <v/>
      </c>
    </row>
    <row r="1414" spans="22:22" x14ac:dyDescent="0.25">
      <c r="V1414" s="138" t="str">
        <f>IF(ISBLANK(A1414),"",VLOOKUP(G1414,Coefficients!$B$4:$E$7,2)&amp;" "&amp;" "&amp;VLOOKUP(H1414,Coefficients!$E$13:$H$17,2))</f>
        <v/>
      </c>
    </row>
    <row r="1415" spans="22:22" x14ac:dyDescent="0.25">
      <c r="V1415" s="138" t="str">
        <f>IF(ISBLANK(A1415),"",VLOOKUP(G1415,Coefficients!$B$4:$E$7,2)&amp;" "&amp;" "&amp;VLOOKUP(H1415,Coefficients!$E$13:$H$17,2))</f>
        <v/>
      </c>
    </row>
    <row r="1416" spans="22:22" x14ac:dyDescent="0.25">
      <c r="V1416" s="138" t="str">
        <f>IF(ISBLANK(A1416),"",VLOOKUP(G1416,Coefficients!$B$4:$E$7,2)&amp;" "&amp;" "&amp;VLOOKUP(H1416,Coefficients!$E$13:$H$17,2))</f>
        <v/>
      </c>
    </row>
    <row r="1417" spans="22:22" x14ac:dyDescent="0.25">
      <c r="V1417" s="138" t="str">
        <f>IF(ISBLANK(A1417),"",VLOOKUP(G1417,Coefficients!$B$4:$E$7,2)&amp;" "&amp;" "&amp;VLOOKUP(H1417,Coefficients!$E$13:$H$17,2))</f>
        <v/>
      </c>
    </row>
    <row r="1418" spans="22:22" x14ac:dyDescent="0.25">
      <c r="V1418" s="138" t="str">
        <f>IF(ISBLANK(A1418),"",VLOOKUP(G1418,Coefficients!$B$4:$E$7,2)&amp;" "&amp;" "&amp;VLOOKUP(H1418,Coefficients!$E$13:$H$17,2))</f>
        <v/>
      </c>
    </row>
    <row r="1419" spans="22:22" x14ac:dyDescent="0.25">
      <c r="V1419" s="138" t="str">
        <f>IF(ISBLANK(A1419),"",VLOOKUP(G1419,Coefficients!$B$4:$E$7,2)&amp;" "&amp;" "&amp;VLOOKUP(H1419,Coefficients!$E$13:$H$17,2))</f>
        <v/>
      </c>
    </row>
    <row r="1420" spans="22:22" x14ac:dyDescent="0.25">
      <c r="V1420" s="138" t="str">
        <f>IF(ISBLANK(A1420),"",VLOOKUP(G1420,Coefficients!$B$4:$E$7,2)&amp;" "&amp;" "&amp;VLOOKUP(H1420,Coefficients!$E$13:$H$17,2))</f>
        <v/>
      </c>
    </row>
    <row r="1421" spans="22:22" x14ac:dyDescent="0.25">
      <c r="V1421" s="138" t="str">
        <f>IF(ISBLANK(A1421),"",VLOOKUP(G1421,Coefficients!$B$4:$E$7,2)&amp;" "&amp;" "&amp;VLOOKUP(H1421,Coefficients!$E$13:$H$17,2))</f>
        <v/>
      </c>
    </row>
    <row r="1422" spans="22:22" x14ac:dyDescent="0.25">
      <c r="V1422" s="138" t="str">
        <f>IF(ISBLANK(A1422),"",VLOOKUP(G1422,Coefficients!$B$4:$E$7,2)&amp;" "&amp;" "&amp;VLOOKUP(H1422,Coefficients!$E$13:$H$17,2))</f>
        <v/>
      </c>
    </row>
    <row r="1423" spans="22:22" x14ac:dyDescent="0.25">
      <c r="V1423" s="138" t="str">
        <f>IF(ISBLANK(A1423),"",VLOOKUP(G1423,Coefficients!$B$4:$E$7,2)&amp;" "&amp;" "&amp;VLOOKUP(H1423,Coefficients!$E$13:$H$17,2))</f>
        <v/>
      </c>
    </row>
    <row r="1424" spans="22:22" x14ac:dyDescent="0.25">
      <c r="V1424" s="138" t="str">
        <f>IF(ISBLANK(A1424),"",VLOOKUP(G1424,Coefficients!$B$4:$E$7,2)&amp;" "&amp;" "&amp;VLOOKUP(H1424,Coefficients!$E$13:$H$17,2))</f>
        <v/>
      </c>
    </row>
    <row r="1425" spans="22:22" x14ac:dyDescent="0.25">
      <c r="V1425" s="138" t="str">
        <f>IF(ISBLANK(A1425),"",VLOOKUP(G1425,Coefficients!$B$4:$E$7,2)&amp;" "&amp;" "&amp;VLOOKUP(H1425,Coefficients!$E$13:$H$17,2))</f>
        <v/>
      </c>
    </row>
    <row r="1426" spans="22:22" x14ac:dyDescent="0.25">
      <c r="V1426" s="138" t="str">
        <f>IF(ISBLANK(A1426),"",VLOOKUP(G1426,Coefficients!$B$4:$E$7,2)&amp;" "&amp;" "&amp;VLOOKUP(H1426,Coefficients!$E$13:$H$17,2))</f>
        <v/>
      </c>
    </row>
    <row r="1427" spans="22:22" x14ac:dyDescent="0.25">
      <c r="V1427" s="138" t="str">
        <f>IF(ISBLANK(A1427),"",VLOOKUP(G1427,Coefficients!$B$4:$E$7,2)&amp;" "&amp;" "&amp;VLOOKUP(H1427,Coefficients!$E$13:$H$17,2))</f>
        <v/>
      </c>
    </row>
    <row r="1428" spans="22:22" x14ac:dyDescent="0.25">
      <c r="V1428" s="138" t="str">
        <f>IF(ISBLANK(A1428),"",VLOOKUP(G1428,Coefficients!$B$4:$E$7,2)&amp;" "&amp;" "&amp;VLOOKUP(H1428,Coefficients!$E$13:$H$17,2))</f>
        <v/>
      </c>
    </row>
    <row r="1429" spans="22:22" x14ac:dyDescent="0.25">
      <c r="V1429" s="138" t="str">
        <f>IF(ISBLANK(A1429),"",VLOOKUP(G1429,Coefficients!$B$4:$E$7,2)&amp;" "&amp;" "&amp;VLOOKUP(H1429,Coefficients!$E$13:$H$17,2))</f>
        <v/>
      </c>
    </row>
    <row r="1430" spans="22:22" x14ac:dyDescent="0.25">
      <c r="V1430" s="138" t="str">
        <f>IF(ISBLANK(A1430),"",VLOOKUP(G1430,Coefficients!$B$4:$E$7,2)&amp;" "&amp;" "&amp;VLOOKUP(H1430,Coefficients!$E$13:$H$17,2))</f>
        <v/>
      </c>
    </row>
    <row r="1431" spans="22:22" x14ac:dyDescent="0.25">
      <c r="V1431" s="138" t="str">
        <f>IF(ISBLANK(A1431),"",VLOOKUP(G1431,Coefficients!$B$4:$E$7,2)&amp;" "&amp;" "&amp;VLOOKUP(H1431,Coefficients!$E$13:$H$17,2))</f>
        <v/>
      </c>
    </row>
    <row r="1432" spans="22:22" x14ac:dyDescent="0.25">
      <c r="V1432" s="138" t="str">
        <f>IF(ISBLANK(A1432),"",VLOOKUP(G1432,Coefficients!$B$4:$E$7,2)&amp;" "&amp;" "&amp;VLOOKUP(H1432,Coefficients!$E$13:$H$17,2))</f>
        <v/>
      </c>
    </row>
    <row r="1433" spans="22:22" x14ac:dyDescent="0.25">
      <c r="V1433" s="138" t="str">
        <f>IF(ISBLANK(A1433),"",VLOOKUP(G1433,Coefficients!$B$4:$E$7,2)&amp;" "&amp;" "&amp;VLOOKUP(H1433,Coefficients!$E$13:$H$17,2))</f>
        <v/>
      </c>
    </row>
    <row r="1434" spans="22:22" x14ac:dyDescent="0.25">
      <c r="V1434" s="138" t="str">
        <f>IF(ISBLANK(A1434),"",VLOOKUP(G1434,Coefficients!$B$4:$E$7,2)&amp;" "&amp;" "&amp;VLOOKUP(H1434,Coefficients!$E$13:$H$17,2))</f>
        <v/>
      </c>
    </row>
    <row r="1435" spans="22:22" x14ac:dyDescent="0.25">
      <c r="V1435" s="138" t="str">
        <f>IF(ISBLANK(A1435),"",VLOOKUP(G1435,Coefficients!$B$4:$E$7,2)&amp;" "&amp;" "&amp;VLOOKUP(H1435,Coefficients!$E$13:$H$17,2))</f>
        <v/>
      </c>
    </row>
    <row r="1436" spans="22:22" x14ac:dyDescent="0.25">
      <c r="V1436" s="138" t="str">
        <f>IF(ISBLANK(A1436),"",VLOOKUP(G1436,Coefficients!$B$4:$E$7,2)&amp;" "&amp;" "&amp;VLOOKUP(H1436,Coefficients!$E$13:$H$17,2))</f>
        <v/>
      </c>
    </row>
    <row r="1437" spans="22:22" x14ac:dyDescent="0.25">
      <c r="V1437" s="138" t="str">
        <f>IF(ISBLANK(A1437),"",VLOOKUP(G1437,Coefficients!$B$4:$E$7,2)&amp;" "&amp;" "&amp;VLOOKUP(H1437,Coefficients!$E$13:$H$17,2))</f>
        <v/>
      </c>
    </row>
    <row r="1438" spans="22:22" x14ac:dyDescent="0.25">
      <c r="V1438" s="138" t="str">
        <f>IF(ISBLANK(A1438),"",VLOOKUP(G1438,Coefficients!$B$4:$E$7,2)&amp;" "&amp;" "&amp;VLOOKUP(H1438,Coefficients!$E$13:$H$17,2))</f>
        <v/>
      </c>
    </row>
    <row r="1439" spans="22:22" x14ac:dyDescent="0.25">
      <c r="V1439" s="138" t="str">
        <f>IF(ISBLANK(A1439),"",VLOOKUP(G1439,Coefficients!$B$4:$E$7,2)&amp;" "&amp;" "&amp;VLOOKUP(H1439,Coefficients!$E$13:$H$17,2))</f>
        <v/>
      </c>
    </row>
    <row r="1440" spans="22:22" x14ac:dyDescent="0.25">
      <c r="V1440" s="138" t="str">
        <f>IF(ISBLANK(A1440),"",VLOOKUP(G1440,Coefficients!$B$4:$E$7,2)&amp;" "&amp;" "&amp;VLOOKUP(H1440,Coefficients!$E$13:$H$17,2))</f>
        <v/>
      </c>
    </row>
    <row r="1441" spans="22:22" x14ac:dyDescent="0.25">
      <c r="V1441" s="138" t="str">
        <f>IF(ISBLANK(A1441),"",VLOOKUP(G1441,Coefficients!$B$4:$E$7,2)&amp;" "&amp;" "&amp;VLOOKUP(H1441,Coefficients!$E$13:$H$17,2))</f>
        <v/>
      </c>
    </row>
    <row r="1442" spans="22:22" x14ac:dyDescent="0.25">
      <c r="V1442" s="138" t="str">
        <f>IF(ISBLANK(A1442),"",VLOOKUP(G1442,Coefficients!$B$4:$E$7,2)&amp;" "&amp;" "&amp;VLOOKUP(H1442,Coefficients!$E$13:$H$17,2))</f>
        <v/>
      </c>
    </row>
    <row r="1443" spans="22:22" x14ac:dyDescent="0.25">
      <c r="V1443" s="138" t="str">
        <f>IF(ISBLANK(A1443),"",VLOOKUP(G1443,Coefficients!$B$4:$E$7,2)&amp;" "&amp;" "&amp;VLOOKUP(H1443,Coefficients!$E$13:$H$17,2))</f>
        <v/>
      </c>
    </row>
    <row r="1444" spans="22:22" x14ac:dyDescent="0.25">
      <c r="V1444" s="138" t="str">
        <f>IF(ISBLANK(A1444),"",VLOOKUP(G1444,Coefficients!$B$4:$E$7,2)&amp;" "&amp;" "&amp;VLOOKUP(H1444,Coefficients!$E$13:$H$17,2))</f>
        <v/>
      </c>
    </row>
    <row r="1445" spans="22:22" x14ac:dyDescent="0.25">
      <c r="V1445" s="138" t="str">
        <f>IF(ISBLANK(A1445),"",VLOOKUP(G1445,Coefficients!$B$4:$E$7,2)&amp;" "&amp;" "&amp;VLOOKUP(H1445,Coefficients!$E$13:$H$17,2))</f>
        <v/>
      </c>
    </row>
    <row r="1446" spans="22:22" x14ac:dyDescent="0.25">
      <c r="V1446" s="138" t="str">
        <f>IF(ISBLANK(A1446),"",VLOOKUP(G1446,Coefficients!$B$4:$E$7,2)&amp;" "&amp;" "&amp;VLOOKUP(H1446,Coefficients!$E$13:$H$17,2))</f>
        <v/>
      </c>
    </row>
    <row r="1447" spans="22:22" x14ac:dyDescent="0.25">
      <c r="V1447" s="138" t="str">
        <f>IF(ISBLANK(A1447),"",VLOOKUP(G1447,Coefficients!$B$4:$E$7,2)&amp;" "&amp;" "&amp;VLOOKUP(H1447,Coefficients!$E$13:$H$17,2))</f>
        <v/>
      </c>
    </row>
    <row r="1448" spans="22:22" x14ac:dyDescent="0.25">
      <c r="V1448" s="138" t="str">
        <f>IF(ISBLANK(A1448),"",VLOOKUP(G1448,Coefficients!$B$4:$E$7,2)&amp;" "&amp;" "&amp;VLOOKUP(H1448,Coefficients!$E$13:$H$17,2))</f>
        <v/>
      </c>
    </row>
    <row r="1449" spans="22:22" x14ac:dyDescent="0.25">
      <c r="V1449" s="138" t="str">
        <f>IF(ISBLANK(A1449),"",VLOOKUP(G1449,Coefficients!$B$4:$E$7,2)&amp;" "&amp;" "&amp;VLOOKUP(H1449,Coefficients!$E$13:$H$17,2))</f>
        <v/>
      </c>
    </row>
    <row r="1450" spans="22:22" x14ac:dyDescent="0.25">
      <c r="V1450" s="138" t="str">
        <f>IF(ISBLANK(A1450),"",VLOOKUP(G1450,Coefficients!$B$4:$E$7,2)&amp;" "&amp;" "&amp;VLOOKUP(H1450,Coefficients!$E$13:$H$17,2))</f>
        <v/>
      </c>
    </row>
    <row r="1451" spans="22:22" x14ac:dyDescent="0.25">
      <c r="V1451" s="138" t="str">
        <f>IF(ISBLANK(A1451),"",VLOOKUP(G1451,Coefficients!$B$4:$E$7,2)&amp;" "&amp;" "&amp;VLOOKUP(H1451,Coefficients!$E$13:$H$17,2))</f>
        <v/>
      </c>
    </row>
    <row r="1452" spans="22:22" x14ac:dyDescent="0.25">
      <c r="V1452" s="138" t="str">
        <f>IF(ISBLANK(A1452),"",VLOOKUP(G1452,Coefficients!$B$4:$E$7,2)&amp;" "&amp;" "&amp;VLOOKUP(H1452,Coefficients!$E$13:$H$17,2))</f>
        <v/>
      </c>
    </row>
    <row r="1453" spans="22:22" x14ac:dyDescent="0.25">
      <c r="V1453" s="138" t="str">
        <f>IF(ISBLANK(A1453),"",VLOOKUP(G1453,Coefficients!$B$4:$E$7,2)&amp;" "&amp;" "&amp;VLOOKUP(H1453,Coefficients!$E$13:$H$17,2))</f>
        <v/>
      </c>
    </row>
    <row r="1454" spans="22:22" x14ac:dyDescent="0.25">
      <c r="V1454" s="138" t="str">
        <f>IF(ISBLANK(A1454),"",VLOOKUP(G1454,Coefficients!$B$4:$E$7,2)&amp;" "&amp;" "&amp;VLOOKUP(H1454,Coefficients!$E$13:$H$17,2))</f>
        <v/>
      </c>
    </row>
    <row r="1455" spans="22:22" x14ac:dyDescent="0.25">
      <c r="V1455" s="138" t="str">
        <f>IF(ISBLANK(A1455),"",VLOOKUP(G1455,Coefficients!$B$4:$E$7,2)&amp;" "&amp;" "&amp;VLOOKUP(H1455,Coefficients!$E$13:$H$17,2))</f>
        <v/>
      </c>
    </row>
    <row r="1456" spans="22:22" x14ac:dyDescent="0.25">
      <c r="V1456" s="138" t="str">
        <f>IF(ISBLANK(A1456),"",VLOOKUP(G1456,Coefficients!$B$4:$E$7,2)&amp;" "&amp;" "&amp;VLOOKUP(H1456,Coefficients!$E$13:$H$17,2))</f>
        <v/>
      </c>
    </row>
    <row r="1457" spans="22:22" x14ac:dyDescent="0.25">
      <c r="V1457" s="138" t="str">
        <f>IF(ISBLANK(A1457),"",VLOOKUP(G1457,Coefficients!$B$4:$E$7,2)&amp;" "&amp;" "&amp;VLOOKUP(H1457,Coefficients!$E$13:$H$17,2))</f>
        <v/>
      </c>
    </row>
    <row r="1458" spans="22:22" x14ac:dyDescent="0.25">
      <c r="V1458" s="138" t="str">
        <f>IF(ISBLANK(A1458),"",VLOOKUP(G1458,Coefficients!$B$4:$E$7,2)&amp;" "&amp;" "&amp;VLOOKUP(H1458,Coefficients!$E$13:$H$17,2))</f>
        <v/>
      </c>
    </row>
    <row r="1459" spans="22:22" x14ac:dyDescent="0.25">
      <c r="V1459" s="138" t="str">
        <f>IF(ISBLANK(A1459),"",VLOOKUP(G1459,Coefficients!$B$4:$E$7,2)&amp;" "&amp;" "&amp;VLOOKUP(H1459,Coefficients!$E$13:$H$17,2))</f>
        <v/>
      </c>
    </row>
    <row r="1460" spans="22:22" x14ac:dyDescent="0.25">
      <c r="V1460" s="138" t="str">
        <f>IF(ISBLANK(A1460),"",VLOOKUP(G1460,Coefficients!$B$4:$E$7,2)&amp;" "&amp;" "&amp;VLOOKUP(H1460,Coefficients!$E$13:$H$17,2))</f>
        <v/>
      </c>
    </row>
    <row r="1461" spans="22:22" x14ac:dyDescent="0.25">
      <c r="V1461" s="138" t="str">
        <f>IF(ISBLANK(A1461),"",VLOOKUP(G1461,Coefficients!$B$4:$E$7,2)&amp;" "&amp;" "&amp;VLOOKUP(H1461,Coefficients!$E$13:$H$17,2))</f>
        <v/>
      </c>
    </row>
    <row r="1462" spans="22:22" x14ac:dyDescent="0.25">
      <c r="V1462" s="138" t="str">
        <f>IF(ISBLANK(A1462),"",VLOOKUP(G1462,Coefficients!$B$4:$E$7,2)&amp;" "&amp;" "&amp;VLOOKUP(H1462,Coefficients!$E$13:$H$17,2))</f>
        <v/>
      </c>
    </row>
    <row r="1463" spans="22:22" x14ac:dyDescent="0.25">
      <c r="V1463" s="138" t="str">
        <f>IF(ISBLANK(A1463),"",VLOOKUP(G1463,Coefficients!$B$4:$E$7,2)&amp;" "&amp;" "&amp;VLOOKUP(H1463,Coefficients!$E$13:$H$17,2))</f>
        <v/>
      </c>
    </row>
    <row r="1464" spans="22:22" x14ac:dyDescent="0.25">
      <c r="V1464" s="138" t="str">
        <f>IF(ISBLANK(A1464),"",VLOOKUP(G1464,Coefficients!$B$4:$E$7,2)&amp;" "&amp;" "&amp;VLOOKUP(H1464,Coefficients!$E$13:$H$17,2))</f>
        <v/>
      </c>
    </row>
    <row r="1465" spans="22:22" x14ac:dyDescent="0.25">
      <c r="V1465" s="138" t="str">
        <f>IF(ISBLANK(A1465),"",VLOOKUP(G1465,Coefficients!$B$4:$E$7,2)&amp;" "&amp;" "&amp;VLOOKUP(H1465,Coefficients!$E$13:$H$17,2))</f>
        <v/>
      </c>
    </row>
    <row r="1466" spans="22:22" x14ac:dyDescent="0.25">
      <c r="V1466" s="138" t="str">
        <f>IF(ISBLANK(A1466),"",VLOOKUP(G1466,Coefficients!$B$4:$E$7,2)&amp;" "&amp;" "&amp;VLOOKUP(H1466,Coefficients!$E$13:$H$17,2))</f>
        <v/>
      </c>
    </row>
    <row r="1467" spans="22:22" x14ac:dyDescent="0.25">
      <c r="V1467" s="138" t="str">
        <f>IF(ISBLANK(A1467),"",VLOOKUP(G1467,Coefficients!$B$4:$E$7,2)&amp;" "&amp;" "&amp;VLOOKUP(H1467,Coefficients!$E$13:$H$17,2))</f>
        <v/>
      </c>
    </row>
    <row r="1468" spans="22:22" x14ac:dyDescent="0.25">
      <c r="V1468" s="138" t="str">
        <f>IF(ISBLANK(A1468),"",VLOOKUP(G1468,Coefficients!$B$4:$E$7,2)&amp;" "&amp;" "&amp;VLOOKUP(H1468,Coefficients!$E$13:$H$17,2))</f>
        <v/>
      </c>
    </row>
    <row r="1469" spans="22:22" x14ac:dyDescent="0.25">
      <c r="V1469" s="138" t="str">
        <f>IF(ISBLANK(A1469),"",VLOOKUP(G1469,Coefficients!$B$4:$E$7,2)&amp;" "&amp;" "&amp;VLOOKUP(H1469,Coefficients!$E$13:$H$17,2))</f>
        <v/>
      </c>
    </row>
    <row r="1470" spans="22:22" x14ac:dyDescent="0.25">
      <c r="V1470" s="138" t="str">
        <f>IF(ISBLANK(A1470),"",VLOOKUP(G1470,Coefficients!$B$4:$E$7,2)&amp;" "&amp;" "&amp;VLOOKUP(H1470,Coefficients!$E$13:$H$17,2))</f>
        <v/>
      </c>
    </row>
    <row r="1471" spans="22:22" x14ac:dyDescent="0.25">
      <c r="V1471" s="138" t="str">
        <f>IF(ISBLANK(A1471),"",VLOOKUP(G1471,Coefficients!$B$4:$E$7,2)&amp;" "&amp;" "&amp;VLOOKUP(H1471,Coefficients!$E$13:$H$17,2))</f>
        <v/>
      </c>
    </row>
    <row r="1472" spans="22:22" x14ac:dyDescent="0.25">
      <c r="V1472" s="138" t="str">
        <f>IF(ISBLANK(A1472),"",VLOOKUP(G1472,Coefficients!$B$4:$E$7,2)&amp;" "&amp;" "&amp;VLOOKUP(H1472,Coefficients!$E$13:$H$17,2))</f>
        <v/>
      </c>
    </row>
    <row r="1473" spans="22:22" x14ac:dyDescent="0.25">
      <c r="V1473" s="138" t="str">
        <f>IF(ISBLANK(A1473),"",VLOOKUP(G1473,Coefficients!$B$4:$E$7,2)&amp;" "&amp;" "&amp;VLOOKUP(H1473,Coefficients!$E$13:$H$17,2))</f>
        <v/>
      </c>
    </row>
    <row r="1474" spans="22:22" x14ac:dyDescent="0.25">
      <c r="V1474" s="138" t="str">
        <f>IF(ISBLANK(A1474),"",VLOOKUP(G1474,Coefficients!$B$4:$E$7,2)&amp;" "&amp;" "&amp;VLOOKUP(H1474,Coefficients!$E$13:$H$17,2))</f>
        <v/>
      </c>
    </row>
    <row r="1475" spans="22:22" x14ac:dyDescent="0.25">
      <c r="V1475" s="138" t="str">
        <f>IF(ISBLANK(A1475),"",VLOOKUP(G1475,Coefficients!$B$4:$E$7,2)&amp;" "&amp;" "&amp;VLOOKUP(H1475,Coefficients!$E$13:$H$17,2))</f>
        <v/>
      </c>
    </row>
    <row r="1476" spans="22:22" x14ac:dyDescent="0.25">
      <c r="V1476" s="138" t="str">
        <f>IF(ISBLANK(A1476),"",VLOOKUP(G1476,Coefficients!$B$4:$E$7,2)&amp;" "&amp;" "&amp;VLOOKUP(H1476,Coefficients!$E$13:$H$17,2))</f>
        <v/>
      </c>
    </row>
    <row r="1477" spans="22:22" x14ac:dyDescent="0.25">
      <c r="V1477" s="138" t="str">
        <f>IF(ISBLANK(A1477),"",VLOOKUP(G1477,Coefficients!$B$4:$E$7,2)&amp;" "&amp;" "&amp;VLOOKUP(H1477,Coefficients!$E$13:$H$17,2))</f>
        <v/>
      </c>
    </row>
    <row r="1478" spans="22:22" x14ac:dyDescent="0.25">
      <c r="V1478" s="138" t="str">
        <f>IF(ISBLANK(A1478),"",VLOOKUP(G1478,Coefficients!$B$4:$E$7,2)&amp;" "&amp;" "&amp;VLOOKUP(H1478,Coefficients!$E$13:$H$17,2))</f>
        <v/>
      </c>
    </row>
    <row r="1479" spans="22:22" x14ac:dyDescent="0.25">
      <c r="V1479" s="138" t="str">
        <f>IF(ISBLANK(A1479),"",VLOOKUP(G1479,Coefficients!$B$4:$E$7,2)&amp;" "&amp;" "&amp;VLOOKUP(H1479,Coefficients!$E$13:$H$17,2))</f>
        <v/>
      </c>
    </row>
    <row r="1480" spans="22:22" x14ac:dyDescent="0.25">
      <c r="V1480" s="138" t="str">
        <f>IF(ISBLANK(A1480),"",VLOOKUP(G1480,Coefficients!$B$4:$E$7,2)&amp;" "&amp;" "&amp;VLOOKUP(H1480,Coefficients!$E$13:$H$17,2))</f>
        <v/>
      </c>
    </row>
    <row r="1481" spans="22:22" x14ac:dyDescent="0.25">
      <c r="V1481" s="138" t="str">
        <f>IF(ISBLANK(A1481),"",VLOOKUP(G1481,Coefficients!$B$4:$E$7,2)&amp;" "&amp;" "&amp;VLOOKUP(H1481,Coefficients!$E$13:$H$17,2))</f>
        <v/>
      </c>
    </row>
    <row r="1482" spans="22:22" x14ac:dyDescent="0.25">
      <c r="V1482" s="138" t="str">
        <f>IF(ISBLANK(A1482),"",VLOOKUP(G1482,Coefficients!$B$4:$E$7,2)&amp;" "&amp;" "&amp;VLOOKUP(H1482,Coefficients!$E$13:$H$17,2))</f>
        <v/>
      </c>
    </row>
    <row r="1483" spans="22:22" x14ac:dyDescent="0.25">
      <c r="V1483" s="138" t="str">
        <f>IF(ISBLANK(A1483),"",VLOOKUP(G1483,Coefficients!$B$4:$E$7,2)&amp;" "&amp;" "&amp;VLOOKUP(H1483,Coefficients!$E$13:$H$17,2))</f>
        <v/>
      </c>
    </row>
    <row r="1484" spans="22:22" x14ac:dyDescent="0.25">
      <c r="V1484" s="138" t="str">
        <f>IF(ISBLANK(A1484),"",VLOOKUP(G1484,Coefficients!$B$4:$E$7,2)&amp;" "&amp;" "&amp;VLOOKUP(H1484,Coefficients!$E$13:$H$17,2))</f>
        <v/>
      </c>
    </row>
    <row r="1485" spans="22:22" x14ac:dyDescent="0.25">
      <c r="V1485" s="138" t="str">
        <f>IF(ISBLANK(A1485),"",VLOOKUP(G1485,Coefficients!$B$4:$E$7,2)&amp;" "&amp;" "&amp;VLOOKUP(H1485,Coefficients!$E$13:$H$17,2))</f>
        <v/>
      </c>
    </row>
    <row r="1486" spans="22:22" x14ac:dyDescent="0.25">
      <c r="V1486" s="138" t="str">
        <f>IF(ISBLANK(A1486),"",VLOOKUP(G1486,Coefficients!$B$4:$E$7,2)&amp;" "&amp;" "&amp;VLOOKUP(H1486,Coefficients!$E$13:$H$17,2))</f>
        <v/>
      </c>
    </row>
    <row r="1487" spans="22:22" x14ac:dyDescent="0.25">
      <c r="V1487" s="138" t="str">
        <f>IF(ISBLANK(A1487),"",VLOOKUP(G1487,Coefficients!$B$4:$E$7,2)&amp;" "&amp;" "&amp;VLOOKUP(H1487,Coefficients!$E$13:$H$17,2))</f>
        <v/>
      </c>
    </row>
    <row r="1488" spans="22:22" x14ac:dyDescent="0.25">
      <c r="V1488" s="138" t="str">
        <f>IF(ISBLANK(A1488),"",VLOOKUP(G1488,Coefficients!$B$4:$E$7,2)&amp;" "&amp;" "&amp;VLOOKUP(H1488,Coefficients!$E$13:$H$17,2))</f>
        <v/>
      </c>
    </row>
    <row r="1489" spans="22:22" x14ac:dyDescent="0.25">
      <c r="V1489" s="138" t="str">
        <f>IF(ISBLANK(A1489),"",VLOOKUP(G1489,Coefficients!$B$4:$E$7,2)&amp;" "&amp;" "&amp;VLOOKUP(H1489,Coefficients!$E$13:$H$17,2))</f>
        <v/>
      </c>
    </row>
    <row r="1490" spans="22:22" x14ac:dyDescent="0.25">
      <c r="V1490" s="138" t="str">
        <f>IF(ISBLANK(A1490),"",VLOOKUP(G1490,Coefficients!$B$4:$E$7,2)&amp;" "&amp;" "&amp;VLOOKUP(H1490,Coefficients!$E$13:$H$17,2))</f>
        <v/>
      </c>
    </row>
    <row r="1491" spans="22:22" x14ac:dyDescent="0.25">
      <c r="V1491" s="138" t="str">
        <f>IF(ISBLANK(A1491),"",VLOOKUP(G1491,Coefficients!$B$4:$E$7,2)&amp;" "&amp;" "&amp;VLOOKUP(H1491,Coefficients!$E$13:$H$17,2))</f>
        <v/>
      </c>
    </row>
    <row r="1492" spans="22:22" x14ac:dyDescent="0.25">
      <c r="V1492" s="138" t="str">
        <f>IF(ISBLANK(A1492),"",VLOOKUP(G1492,Coefficients!$B$4:$E$7,2)&amp;" "&amp;" "&amp;VLOOKUP(H1492,Coefficients!$E$13:$H$17,2))</f>
        <v/>
      </c>
    </row>
    <row r="1493" spans="22:22" x14ac:dyDescent="0.25">
      <c r="V1493" s="138" t="str">
        <f>IF(ISBLANK(A1493),"",VLOOKUP(G1493,Coefficients!$B$4:$E$7,2)&amp;" "&amp;" "&amp;VLOOKUP(H1493,Coefficients!$E$13:$H$17,2))</f>
        <v/>
      </c>
    </row>
    <row r="1494" spans="22:22" x14ac:dyDescent="0.25">
      <c r="V1494" s="138" t="str">
        <f>IF(ISBLANK(A1494),"",VLOOKUP(G1494,Coefficients!$B$4:$E$7,2)&amp;" "&amp;" "&amp;VLOOKUP(H1494,Coefficients!$E$13:$H$17,2))</f>
        <v/>
      </c>
    </row>
    <row r="1495" spans="22:22" x14ac:dyDescent="0.25">
      <c r="V1495" s="138" t="str">
        <f>IF(ISBLANK(A1495),"",VLOOKUP(G1495,Coefficients!$B$4:$E$7,2)&amp;" "&amp;" "&amp;VLOOKUP(H1495,Coefficients!$E$13:$H$17,2))</f>
        <v/>
      </c>
    </row>
    <row r="1496" spans="22:22" x14ac:dyDescent="0.25">
      <c r="V1496" s="138" t="str">
        <f>IF(ISBLANK(A1496),"",VLOOKUP(G1496,Coefficients!$B$4:$E$7,2)&amp;" "&amp;" "&amp;VLOOKUP(H1496,Coefficients!$E$13:$H$17,2))</f>
        <v/>
      </c>
    </row>
    <row r="1497" spans="22:22" x14ac:dyDescent="0.25">
      <c r="V1497" s="138" t="str">
        <f>IF(ISBLANK(A1497),"",VLOOKUP(G1497,Coefficients!$B$4:$E$7,2)&amp;" "&amp;" "&amp;VLOOKUP(H1497,Coefficients!$E$13:$H$17,2))</f>
        <v/>
      </c>
    </row>
    <row r="1498" spans="22:22" x14ac:dyDescent="0.25">
      <c r="V1498" s="138" t="str">
        <f>IF(ISBLANK(A1498),"",VLOOKUP(G1498,Coefficients!$B$4:$E$7,2)&amp;" "&amp;" "&amp;VLOOKUP(H1498,Coefficients!$E$13:$H$17,2))</f>
        <v/>
      </c>
    </row>
    <row r="1499" spans="22:22" x14ac:dyDescent="0.25">
      <c r="V1499" s="138" t="str">
        <f>IF(ISBLANK(A1499),"",VLOOKUP(G1499,Coefficients!$B$4:$E$7,2)&amp;" "&amp;" "&amp;VLOOKUP(H1499,Coefficients!$E$13:$H$17,2))</f>
        <v/>
      </c>
    </row>
    <row r="1500" spans="22:22" x14ac:dyDescent="0.25">
      <c r="V1500" s="138" t="str">
        <f>IF(ISBLANK(A1500),"",VLOOKUP(G1500,Coefficients!$B$4:$E$7,2)&amp;" "&amp;" "&amp;VLOOKUP(H1500,Coefficients!$E$13:$H$17,2))</f>
        <v/>
      </c>
    </row>
    <row r="1501" spans="22:22" x14ac:dyDescent="0.25">
      <c r="V1501" s="138" t="str">
        <f>IF(ISBLANK(A1501),"",VLOOKUP(G1501,Coefficients!$B$4:$E$7,2)&amp;" "&amp;" "&amp;VLOOKUP(H1501,Coefficients!$E$13:$H$17,2))</f>
        <v/>
      </c>
    </row>
    <row r="1502" spans="22:22" x14ac:dyDescent="0.25">
      <c r="V1502" s="138" t="str">
        <f>IF(ISBLANK(A1502),"",VLOOKUP(G1502,Coefficients!$B$4:$E$7,2)&amp;" "&amp;" "&amp;VLOOKUP(H1502,Coefficients!$E$13:$H$17,2))</f>
        <v/>
      </c>
    </row>
    <row r="1503" spans="22:22" x14ac:dyDescent="0.25">
      <c r="V1503" s="138" t="str">
        <f>IF(ISBLANK(A1503),"",VLOOKUP(G1503,Coefficients!$B$4:$E$7,2)&amp;" "&amp;" "&amp;VLOOKUP(H1503,Coefficients!$E$13:$H$17,2))</f>
        <v/>
      </c>
    </row>
    <row r="1504" spans="22:22" x14ac:dyDescent="0.25">
      <c r="V1504" s="138" t="str">
        <f>IF(ISBLANK(A1504),"",VLOOKUP(G1504,Coefficients!$B$4:$E$7,2)&amp;" "&amp;" "&amp;VLOOKUP(H1504,Coefficients!$E$13:$H$17,2))</f>
        <v/>
      </c>
    </row>
    <row r="1505" spans="22:22" x14ac:dyDescent="0.25">
      <c r="V1505" s="138" t="str">
        <f>IF(ISBLANK(A1505),"",VLOOKUP(G1505,Coefficients!$B$4:$E$7,2)&amp;" "&amp;" "&amp;VLOOKUP(H1505,Coefficients!$E$13:$H$17,2))</f>
        <v/>
      </c>
    </row>
    <row r="1506" spans="22:22" x14ac:dyDescent="0.25">
      <c r="V1506" s="138" t="str">
        <f>IF(ISBLANK(A1506),"",VLOOKUP(G1506,Coefficients!$B$4:$E$7,2)&amp;" "&amp;" "&amp;VLOOKUP(H1506,Coefficients!$E$13:$H$17,2))</f>
        <v/>
      </c>
    </row>
    <row r="1507" spans="22:22" x14ac:dyDescent="0.25">
      <c r="V1507" s="138" t="str">
        <f>IF(ISBLANK(A1507),"",VLOOKUP(G1507,Coefficients!$B$4:$E$7,2)&amp;" "&amp;" "&amp;VLOOKUP(H1507,Coefficients!$E$13:$H$17,2))</f>
        <v/>
      </c>
    </row>
    <row r="1508" spans="22:22" x14ac:dyDescent="0.25">
      <c r="V1508" s="138" t="str">
        <f>IF(ISBLANK(A1508),"",VLOOKUP(G1508,Coefficients!$B$4:$E$7,2)&amp;" "&amp;" "&amp;VLOOKUP(H1508,Coefficients!$E$13:$H$17,2))</f>
        <v/>
      </c>
    </row>
    <row r="1509" spans="22:22" x14ac:dyDescent="0.25">
      <c r="V1509" s="138" t="str">
        <f>IF(ISBLANK(A1509),"",VLOOKUP(G1509,Coefficients!$B$4:$E$7,2)&amp;" "&amp;" "&amp;VLOOKUP(H1509,Coefficients!$E$13:$H$17,2))</f>
        <v/>
      </c>
    </row>
    <row r="1510" spans="22:22" x14ac:dyDescent="0.25">
      <c r="V1510" s="138" t="str">
        <f>IF(ISBLANK(A1510),"",VLOOKUP(G1510,Coefficients!$B$4:$E$7,2)&amp;" "&amp;" "&amp;VLOOKUP(H1510,Coefficients!$E$13:$H$17,2))</f>
        <v/>
      </c>
    </row>
    <row r="1511" spans="22:22" x14ac:dyDescent="0.25">
      <c r="V1511" s="138" t="str">
        <f>IF(ISBLANK(A1511),"",VLOOKUP(G1511,Coefficients!$B$4:$E$7,2)&amp;" "&amp;" "&amp;VLOOKUP(H1511,Coefficients!$E$13:$H$17,2))</f>
        <v/>
      </c>
    </row>
    <row r="1512" spans="22:22" x14ac:dyDescent="0.25">
      <c r="V1512" s="138" t="str">
        <f>IF(ISBLANK(A1512),"",VLOOKUP(G1512,Coefficients!$B$4:$E$7,2)&amp;" "&amp;" "&amp;VLOOKUP(H1512,Coefficients!$E$13:$H$17,2))</f>
        <v/>
      </c>
    </row>
    <row r="1513" spans="22:22" x14ac:dyDescent="0.25">
      <c r="V1513" s="138" t="str">
        <f>IF(ISBLANK(A1513),"",VLOOKUP(G1513,Coefficients!$B$4:$E$7,2)&amp;" "&amp;" "&amp;VLOOKUP(H1513,Coefficients!$E$13:$H$17,2))</f>
        <v/>
      </c>
    </row>
    <row r="1514" spans="22:22" x14ac:dyDescent="0.25">
      <c r="V1514" s="138" t="str">
        <f>IF(ISBLANK(A1514),"",VLOOKUP(G1514,Coefficients!$B$4:$E$7,2)&amp;" "&amp;" "&amp;VLOOKUP(H1514,Coefficients!$E$13:$H$17,2))</f>
        <v/>
      </c>
    </row>
    <row r="1515" spans="22:22" x14ac:dyDescent="0.25">
      <c r="V1515" s="138" t="str">
        <f>IF(ISBLANK(A1515),"",VLOOKUP(G1515,Coefficients!$B$4:$E$7,2)&amp;" "&amp;" "&amp;VLOOKUP(H1515,Coefficients!$E$13:$H$17,2))</f>
        <v/>
      </c>
    </row>
    <row r="1516" spans="22:22" x14ac:dyDescent="0.25">
      <c r="V1516" s="138" t="str">
        <f>IF(ISBLANK(A1516),"",VLOOKUP(G1516,Coefficients!$B$4:$E$7,2)&amp;" "&amp;" "&amp;VLOOKUP(H1516,Coefficients!$E$13:$H$17,2))</f>
        <v/>
      </c>
    </row>
    <row r="1517" spans="22:22" x14ac:dyDescent="0.25">
      <c r="V1517" s="138" t="str">
        <f>IF(ISBLANK(A1517),"",VLOOKUP(G1517,Coefficients!$B$4:$E$7,2)&amp;" "&amp;" "&amp;VLOOKUP(H1517,Coefficients!$E$13:$H$17,2))</f>
        <v/>
      </c>
    </row>
    <row r="1518" spans="22:22" x14ac:dyDescent="0.25">
      <c r="V1518" s="138" t="str">
        <f>IF(ISBLANK(A1518),"",VLOOKUP(G1518,Coefficients!$B$4:$E$7,2)&amp;" "&amp;" "&amp;VLOOKUP(H1518,Coefficients!$E$13:$H$17,2))</f>
        <v/>
      </c>
    </row>
    <row r="1519" spans="22:22" x14ac:dyDescent="0.25">
      <c r="V1519" s="138" t="str">
        <f>IF(ISBLANK(A1519),"",VLOOKUP(G1519,Coefficients!$B$4:$E$7,2)&amp;" "&amp;" "&amp;VLOOKUP(H1519,Coefficients!$E$13:$H$17,2))</f>
        <v/>
      </c>
    </row>
    <row r="1520" spans="22:22" x14ac:dyDescent="0.25">
      <c r="V1520" s="138" t="str">
        <f>IF(ISBLANK(A1520),"",VLOOKUP(G1520,Coefficients!$B$4:$E$7,2)&amp;" "&amp;" "&amp;VLOOKUP(H1520,Coefficients!$E$13:$H$17,2))</f>
        <v/>
      </c>
    </row>
    <row r="1521" spans="22:22" x14ac:dyDescent="0.25">
      <c r="V1521" s="138" t="str">
        <f>IF(ISBLANK(A1521),"",VLOOKUP(G1521,Coefficients!$B$4:$E$7,2)&amp;" "&amp;" "&amp;VLOOKUP(H1521,Coefficients!$E$13:$H$17,2))</f>
        <v/>
      </c>
    </row>
    <row r="1522" spans="22:22" x14ac:dyDescent="0.25">
      <c r="V1522" s="138" t="str">
        <f>IF(ISBLANK(A1522),"",VLOOKUP(G1522,Coefficients!$B$4:$E$7,2)&amp;" "&amp;" "&amp;VLOOKUP(H1522,Coefficients!$E$13:$H$17,2))</f>
        <v/>
      </c>
    </row>
    <row r="1523" spans="22:22" x14ac:dyDescent="0.25">
      <c r="V1523" s="138" t="str">
        <f>IF(ISBLANK(A1523),"",VLOOKUP(G1523,Coefficients!$B$4:$E$7,2)&amp;" "&amp;" "&amp;VLOOKUP(H1523,Coefficients!$E$13:$H$17,2))</f>
        <v/>
      </c>
    </row>
    <row r="1524" spans="22:22" x14ac:dyDescent="0.25">
      <c r="V1524" s="138" t="str">
        <f>IF(ISBLANK(A1524),"",VLOOKUP(G1524,Coefficients!$B$4:$E$7,2)&amp;" "&amp;" "&amp;VLOOKUP(H1524,Coefficients!$E$13:$H$17,2))</f>
        <v/>
      </c>
    </row>
    <row r="1525" spans="22:22" x14ac:dyDescent="0.25">
      <c r="V1525" s="138" t="str">
        <f>IF(ISBLANK(A1525),"",VLOOKUP(G1525,Coefficients!$B$4:$E$7,2)&amp;" "&amp;" "&amp;VLOOKUP(H1525,Coefficients!$E$13:$H$17,2))</f>
        <v/>
      </c>
    </row>
    <row r="1526" spans="22:22" x14ac:dyDescent="0.25">
      <c r="V1526" s="138" t="str">
        <f>IF(ISBLANK(A1526),"",VLOOKUP(G1526,Coefficients!$B$4:$E$7,2)&amp;" "&amp;" "&amp;VLOOKUP(H1526,Coefficients!$E$13:$H$17,2))</f>
        <v/>
      </c>
    </row>
    <row r="1527" spans="22:22" x14ac:dyDescent="0.25">
      <c r="V1527" s="138" t="str">
        <f>IF(ISBLANK(A1527),"",VLOOKUP(G1527,Coefficients!$B$4:$E$7,2)&amp;" "&amp;" "&amp;VLOOKUP(H1527,Coefficients!$E$13:$H$17,2))</f>
        <v/>
      </c>
    </row>
    <row r="1528" spans="22:22" x14ac:dyDescent="0.25">
      <c r="V1528" s="138" t="str">
        <f>IF(ISBLANK(A1528),"",VLOOKUP(G1528,Coefficients!$B$4:$E$7,2)&amp;" "&amp;" "&amp;VLOOKUP(H1528,Coefficients!$E$13:$H$17,2))</f>
        <v/>
      </c>
    </row>
    <row r="1529" spans="22:22" x14ac:dyDescent="0.25">
      <c r="V1529" s="138" t="str">
        <f>IF(ISBLANK(A1529),"",VLOOKUP(G1529,Coefficients!$B$4:$E$7,2)&amp;" "&amp;" "&amp;VLOOKUP(H1529,Coefficients!$E$13:$H$17,2))</f>
        <v/>
      </c>
    </row>
    <row r="1530" spans="22:22" x14ac:dyDescent="0.25">
      <c r="V1530" s="138" t="str">
        <f>IF(ISBLANK(A1530),"",VLOOKUP(G1530,Coefficients!$B$4:$E$7,2)&amp;" "&amp;" "&amp;VLOOKUP(H1530,Coefficients!$E$13:$H$17,2))</f>
        <v/>
      </c>
    </row>
    <row r="1531" spans="22:22" x14ac:dyDescent="0.25">
      <c r="V1531" s="138" t="str">
        <f>IF(ISBLANK(A1531),"",VLOOKUP(G1531,Coefficients!$B$4:$E$7,2)&amp;" "&amp;" "&amp;VLOOKUP(H1531,Coefficients!$E$13:$H$17,2))</f>
        <v/>
      </c>
    </row>
    <row r="1532" spans="22:22" x14ac:dyDescent="0.25">
      <c r="V1532" s="138" t="str">
        <f>IF(ISBLANK(A1532),"",VLOOKUP(G1532,Coefficients!$B$4:$E$7,2)&amp;" "&amp;" "&amp;VLOOKUP(H1532,Coefficients!$E$13:$H$17,2))</f>
        <v/>
      </c>
    </row>
    <row r="1533" spans="22:22" x14ac:dyDescent="0.25">
      <c r="V1533" s="138" t="str">
        <f>IF(ISBLANK(A1533),"",VLOOKUP(G1533,Coefficients!$B$4:$E$7,2)&amp;" "&amp;" "&amp;VLOOKUP(H1533,Coefficients!$E$13:$H$17,2))</f>
        <v/>
      </c>
    </row>
    <row r="1534" spans="22:22" x14ac:dyDescent="0.25">
      <c r="V1534" s="138" t="str">
        <f>IF(ISBLANK(A1534),"",VLOOKUP(G1534,Coefficients!$B$4:$E$7,2)&amp;" "&amp;" "&amp;VLOOKUP(H1534,Coefficients!$E$13:$H$17,2))</f>
        <v/>
      </c>
    </row>
    <row r="1535" spans="22:22" x14ac:dyDescent="0.25">
      <c r="V1535" s="138" t="str">
        <f>IF(ISBLANK(A1535),"",VLOOKUP(G1535,Coefficients!$B$4:$E$7,2)&amp;" "&amp;" "&amp;VLOOKUP(H1535,Coefficients!$E$13:$H$17,2))</f>
        <v/>
      </c>
    </row>
    <row r="1536" spans="22:22" x14ac:dyDescent="0.25">
      <c r="V1536" s="138" t="str">
        <f>IF(ISBLANK(A1536),"",VLOOKUP(G1536,Coefficients!$B$4:$E$7,2)&amp;" "&amp;" "&amp;VLOOKUP(H1536,Coefficients!$E$13:$H$17,2))</f>
        <v/>
      </c>
    </row>
    <row r="1537" spans="22:22" x14ac:dyDescent="0.25">
      <c r="V1537" s="138" t="str">
        <f>IF(ISBLANK(A1537),"",VLOOKUP(G1537,Coefficients!$B$4:$E$7,2)&amp;" "&amp;" "&amp;VLOOKUP(H1537,Coefficients!$E$13:$H$17,2))</f>
        <v/>
      </c>
    </row>
    <row r="1538" spans="22:22" x14ac:dyDescent="0.25">
      <c r="V1538" s="138" t="str">
        <f>IF(ISBLANK(A1538),"",VLOOKUP(G1538,Coefficients!$B$4:$E$7,2)&amp;" "&amp;" "&amp;VLOOKUP(H1538,Coefficients!$E$13:$H$17,2))</f>
        <v/>
      </c>
    </row>
    <row r="1539" spans="22:22" x14ac:dyDescent="0.25">
      <c r="V1539" s="138" t="str">
        <f>IF(ISBLANK(A1539),"",VLOOKUP(G1539,Coefficients!$B$4:$E$7,2)&amp;" "&amp;" "&amp;VLOOKUP(H1539,Coefficients!$E$13:$H$17,2))</f>
        <v/>
      </c>
    </row>
    <row r="1540" spans="22:22" x14ac:dyDescent="0.25">
      <c r="V1540" s="138" t="str">
        <f>IF(ISBLANK(A1540),"",VLOOKUP(G1540,Coefficients!$B$4:$E$7,2)&amp;" "&amp;" "&amp;VLOOKUP(H1540,Coefficients!$E$13:$H$17,2))</f>
        <v/>
      </c>
    </row>
    <row r="1541" spans="22:22" x14ac:dyDescent="0.25">
      <c r="V1541" s="138" t="str">
        <f>IF(ISBLANK(A1541),"",VLOOKUP(G1541,Coefficients!$B$4:$E$7,2)&amp;" "&amp;" "&amp;VLOOKUP(H1541,Coefficients!$E$13:$H$17,2))</f>
        <v/>
      </c>
    </row>
    <row r="1542" spans="22:22" x14ac:dyDescent="0.25">
      <c r="V1542" s="138" t="str">
        <f>IF(ISBLANK(A1542),"",VLOOKUP(G1542,Coefficients!$B$4:$E$7,2)&amp;" "&amp;" "&amp;VLOOKUP(H1542,Coefficients!$E$13:$H$17,2))</f>
        <v/>
      </c>
    </row>
    <row r="1543" spans="22:22" x14ac:dyDescent="0.25">
      <c r="V1543" s="138" t="str">
        <f>IF(ISBLANK(A1543),"",VLOOKUP(G1543,Coefficients!$B$4:$E$7,2)&amp;" "&amp;" "&amp;VLOOKUP(H1543,Coefficients!$E$13:$H$17,2))</f>
        <v/>
      </c>
    </row>
    <row r="1544" spans="22:22" x14ac:dyDescent="0.25">
      <c r="V1544" s="138" t="str">
        <f>IF(ISBLANK(A1544),"",VLOOKUP(G1544,Coefficients!$B$4:$E$7,2)&amp;" "&amp;" "&amp;VLOOKUP(H1544,Coefficients!$E$13:$H$17,2))</f>
        <v/>
      </c>
    </row>
    <row r="1545" spans="22:22" x14ac:dyDescent="0.25">
      <c r="V1545" s="138" t="str">
        <f>IF(ISBLANK(A1545),"",VLOOKUP(G1545,Coefficients!$B$4:$E$7,2)&amp;" "&amp;" "&amp;VLOOKUP(H1545,Coefficients!$E$13:$H$17,2))</f>
        <v/>
      </c>
    </row>
    <row r="1546" spans="22:22" x14ac:dyDescent="0.25">
      <c r="V1546" s="138" t="str">
        <f>IF(ISBLANK(A1546),"",VLOOKUP(G1546,Coefficients!$B$4:$E$7,2)&amp;" "&amp;" "&amp;VLOOKUP(H1546,Coefficients!$E$13:$H$17,2))</f>
        <v/>
      </c>
    </row>
    <row r="1547" spans="22:22" x14ac:dyDescent="0.25">
      <c r="V1547" s="138" t="str">
        <f>IF(ISBLANK(A1547),"",VLOOKUP(G1547,Coefficients!$B$4:$E$7,2)&amp;" "&amp;" "&amp;VLOOKUP(H1547,Coefficients!$E$13:$H$17,2))</f>
        <v/>
      </c>
    </row>
    <row r="1548" spans="22:22" x14ac:dyDescent="0.25">
      <c r="V1548" s="138" t="str">
        <f>IF(ISBLANK(A1548),"",VLOOKUP(G1548,Coefficients!$B$4:$E$7,2)&amp;" "&amp;" "&amp;VLOOKUP(H1548,Coefficients!$E$13:$H$17,2))</f>
        <v/>
      </c>
    </row>
    <row r="1549" spans="22:22" x14ac:dyDescent="0.25">
      <c r="V1549" s="138" t="str">
        <f>IF(ISBLANK(A1549),"",VLOOKUP(G1549,Coefficients!$B$4:$E$7,2)&amp;" "&amp;" "&amp;VLOOKUP(H1549,Coefficients!$E$13:$H$17,2))</f>
        <v/>
      </c>
    </row>
    <row r="1550" spans="22:22" x14ac:dyDescent="0.25">
      <c r="V1550" s="138" t="str">
        <f>IF(ISBLANK(A1550),"",VLOOKUP(G1550,Coefficients!$B$4:$E$7,2)&amp;" "&amp;" "&amp;VLOOKUP(H1550,Coefficients!$E$13:$H$17,2))</f>
        <v/>
      </c>
    </row>
    <row r="1551" spans="22:22" x14ac:dyDescent="0.25">
      <c r="V1551" s="138" t="str">
        <f>IF(ISBLANK(A1551),"",VLOOKUP(G1551,Coefficients!$B$4:$E$7,2)&amp;" "&amp;" "&amp;VLOOKUP(H1551,Coefficients!$E$13:$H$17,2))</f>
        <v/>
      </c>
    </row>
    <row r="1552" spans="22:22" x14ac:dyDescent="0.25">
      <c r="V1552" s="138" t="str">
        <f>IF(ISBLANK(A1552),"",VLOOKUP(G1552,Coefficients!$B$4:$E$7,2)&amp;" "&amp;" "&amp;VLOOKUP(H1552,Coefficients!$E$13:$H$17,2))</f>
        <v/>
      </c>
    </row>
    <row r="1553" spans="22:22" x14ac:dyDescent="0.25">
      <c r="V1553" s="138" t="str">
        <f>IF(ISBLANK(A1553),"",VLOOKUP(G1553,Coefficients!$B$4:$E$7,2)&amp;" "&amp;" "&amp;VLOOKUP(H1553,Coefficients!$E$13:$H$17,2))</f>
        <v/>
      </c>
    </row>
    <row r="1554" spans="22:22" x14ac:dyDescent="0.25">
      <c r="V1554" s="138" t="str">
        <f>IF(ISBLANK(A1554),"",VLOOKUP(G1554,Coefficients!$B$4:$E$7,2)&amp;" "&amp;" "&amp;VLOOKUP(H1554,Coefficients!$E$13:$H$17,2))</f>
        <v/>
      </c>
    </row>
    <row r="1555" spans="22:22" x14ac:dyDescent="0.25">
      <c r="V1555" s="138" t="str">
        <f>IF(ISBLANK(A1555),"",VLOOKUP(G1555,Coefficients!$B$4:$E$7,2)&amp;" "&amp;" "&amp;VLOOKUP(H1555,Coefficients!$E$13:$H$17,2))</f>
        <v/>
      </c>
    </row>
    <row r="1556" spans="22:22" x14ac:dyDescent="0.25">
      <c r="V1556" s="138" t="str">
        <f>IF(ISBLANK(A1556),"",VLOOKUP(G1556,Coefficients!$B$4:$E$7,2)&amp;" "&amp;" "&amp;VLOOKUP(H1556,Coefficients!$E$13:$H$17,2))</f>
        <v/>
      </c>
    </row>
    <row r="1557" spans="22:22" x14ac:dyDescent="0.25">
      <c r="V1557" s="138" t="str">
        <f>IF(ISBLANK(A1557),"",VLOOKUP(G1557,Coefficients!$B$4:$E$7,2)&amp;" "&amp;" "&amp;VLOOKUP(H1557,Coefficients!$E$13:$H$17,2))</f>
        <v/>
      </c>
    </row>
    <row r="1558" spans="22:22" x14ac:dyDescent="0.25">
      <c r="V1558" s="138" t="str">
        <f>IF(ISBLANK(A1558),"",VLOOKUP(G1558,Coefficients!$B$4:$E$7,2)&amp;" "&amp;" "&amp;VLOOKUP(H1558,Coefficients!$E$13:$H$17,2))</f>
        <v/>
      </c>
    </row>
    <row r="1559" spans="22:22" x14ac:dyDescent="0.25">
      <c r="V1559" s="138" t="str">
        <f>IF(ISBLANK(A1559),"",VLOOKUP(G1559,Coefficients!$B$4:$E$7,2)&amp;" "&amp;" "&amp;VLOOKUP(H1559,Coefficients!$E$13:$H$17,2))</f>
        <v/>
      </c>
    </row>
    <row r="1560" spans="22:22" x14ac:dyDescent="0.25">
      <c r="V1560" s="138" t="str">
        <f>IF(ISBLANK(A1560),"",VLOOKUP(G1560,Coefficients!$B$4:$E$7,2)&amp;" "&amp;" "&amp;VLOOKUP(H1560,Coefficients!$E$13:$H$17,2))</f>
        <v/>
      </c>
    </row>
    <row r="1561" spans="22:22" x14ac:dyDescent="0.25">
      <c r="V1561" s="138" t="str">
        <f>IF(ISBLANK(A1561),"",VLOOKUP(G1561,Coefficients!$B$4:$E$7,2)&amp;" "&amp;" "&amp;VLOOKUP(H1561,Coefficients!$E$13:$H$17,2))</f>
        <v/>
      </c>
    </row>
    <row r="1562" spans="22:22" x14ac:dyDescent="0.25">
      <c r="V1562" s="138" t="str">
        <f>IF(ISBLANK(A1562),"",VLOOKUP(G1562,Coefficients!$B$4:$E$7,2)&amp;" "&amp;" "&amp;VLOOKUP(H1562,Coefficients!$E$13:$H$17,2))</f>
        <v/>
      </c>
    </row>
    <row r="1563" spans="22:22" x14ac:dyDescent="0.25">
      <c r="V1563" s="138" t="str">
        <f>IF(ISBLANK(A1563),"",VLOOKUP(G1563,Coefficients!$B$4:$E$7,2)&amp;" "&amp;" "&amp;VLOOKUP(H1563,Coefficients!$E$13:$H$17,2))</f>
        <v/>
      </c>
    </row>
    <row r="1564" spans="22:22" x14ac:dyDescent="0.25">
      <c r="V1564" s="138" t="str">
        <f>IF(ISBLANK(A1564),"",VLOOKUP(G1564,Coefficients!$B$4:$E$7,2)&amp;" "&amp;" "&amp;VLOOKUP(H1564,Coefficients!$E$13:$H$17,2))</f>
        <v/>
      </c>
    </row>
    <row r="1565" spans="22:22" x14ac:dyDescent="0.25">
      <c r="V1565" s="138" t="str">
        <f>IF(ISBLANK(A1565),"",VLOOKUP(G1565,Coefficients!$B$4:$E$7,2)&amp;" "&amp;" "&amp;VLOOKUP(H1565,Coefficients!$E$13:$H$17,2))</f>
        <v/>
      </c>
    </row>
    <row r="1566" spans="22:22" x14ac:dyDescent="0.25">
      <c r="V1566" s="138" t="str">
        <f>IF(ISBLANK(A1566),"",VLOOKUP(G1566,Coefficients!$B$4:$E$7,2)&amp;" "&amp;" "&amp;VLOOKUP(H1566,Coefficients!$E$13:$H$17,2))</f>
        <v/>
      </c>
    </row>
    <row r="1567" spans="22:22" x14ac:dyDescent="0.25">
      <c r="V1567" s="138" t="str">
        <f>IF(ISBLANK(A1567),"",VLOOKUP(G1567,Coefficients!$B$4:$E$7,2)&amp;" "&amp;" "&amp;VLOOKUP(H1567,Coefficients!$E$13:$H$17,2))</f>
        <v/>
      </c>
    </row>
    <row r="1568" spans="22:22" x14ac:dyDescent="0.25">
      <c r="V1568" s="138" t="str">
        <f>IF(ISBLANK(A1568),"",VLOOKUP(G1568,Coefficients!$B$4:$E$7,2)&amp;" "&amp;" "&amp;VLOOKUP(H1568,Coefficients!$E$13:$H$17,2))</f>
        <v/>
      </c>
    </row>
    <row r="1569" spans="22:22" x14ac:dyDescent="0.25">
      <c r="V1569" s="138" t="str">
        <f>IF(ISBLANK(A1569),"",VLOOKUP(G1569,Coefficients!$B$4:$E$7,2)&amp;" "&amp;" "&amp;VLOOKUP(H1569,Coefficients!$E$13:$H$17,2))</f>
        <v/>
      </c>
    </row>
    <row r="1570" spans="22:22" x14ac:dyDescent="0.25">
      <c r="V1570" s="138" t="str">
        <f>IF(ISBLANK(A1570),"",VLOOKUP(G1570,Coefficients!$B$4:$E$7,2)&amp;" "&amp;" "&amp;VLOOKUP(H1570,Coefficients!$E$13:$H$17,2))</f>
        <v/>
      </c>
    </row>
    <row r="1571" spans="22:22" x14ac:dyDescent="0.25">
      <c r="V1571" s="138" t="str">
        <f>IF(ISBLANK(A1571),"",VLOOKUP(G1571,Coefficients!$B$4:$E$7,2)&amp;" "&amp;" "&amp;VLOOKUP(H1571,Coefficients!$E$13:$H$17,2))</f>
        <v/>
      </c>
    </row>
    <row r="1572" spans="22:22" x14ac:dyDescent="0.25">
      <c r="V1572" s="138" t="str">
        <f>IF(ISBLANK(A1572),"",VLOOKUP(G1572,Coefficients!$B$4:$E$7,2)&amp;" "&amp;" "&amp;VLOOKUP(H1572,Coefficients!$E$13:$H$17,2))</f>
        <v/>
      </c>
    </row>
    <row r="1573" spans="22:22" x14ac:dyDescent="0.25">
      <c r="V1573" s="138" t="str">
        <f>IF(ISBLANK(A1573),"",VLOOKUP(G1573,Coefficients!$B$4:$E$7,2)&amp;" "&amp;" "&amp;VLOOKUP(H1573,Coefficients!$E$13:$H$17,2))</f>
        <v/>
      </c>
    </row>
    <row r="1574" spans="22:22" x14ac:dyDescent="0.25">
      <c r="V1574" s="138" t="str">
        <f>IF(ISBLANK(A1574),"",VLOOKUP(G1574,Coefficients!$B$4:$E$7,2)&amp;" "&amp;" "&amp;VLOOKUP(H1574,Coefficients!$E$13:$H$17,2))</f>
        <v/>
      </c>
    </row>
    <row r="1575" spans="22:22" x14ac:dyDescent="0.25">
      <c r="V1575" s="138" t="str">
        <f>IF(ISBLANK(A1575),"",VLOOKUP(G1575,Coefficients!$B$4:$E$7,2)&amp;" "&amp;" "&amp;VLOOKUP(H1575,Coefficients!$E$13:$H$17,2))</f>
        <v/>
      </c>
    </row>
    <row r="1576" spans="22:22" x14ac:dyDescent="0.25">
      <c r="V1576" s="138" t="str">
        <f>IF(ISBLANK(A1576),"",VLOOKUP(G1576,Coefficients!$B$4:$E$7,2)&amp;" "&amp;" "&amp;VLOOKUP(H1576,Coefficients!$E$13:$H$17,2))</f>
        <v/>
      </c>
    </row>
    <row r="1577" spans="22:22" x14ac:dyDescent="0.25">
      <c r="V1577" s="138" t="str">
        <f>IF(ISBLANK(A1577),"",VLOOKUP(G1577,Coefficients!$B$4:$E$7,2)&amp;" "&amp;" "&amp;VLOOKUP(H1577,Coefficients!$E$13:$H$17,2))</f>
        <v/>
      </c>
    </row>
    <row r="1578" spans="22:22" x14ac:dyDescent="0.25">
      <c r="V1578" s="138" t="str">
        <f>IF(ISBLANK(A1578),"",VLOOKUP(G1578,Coefficients!$B$4:$E$7,2)&amp;" "&amp;" "&amp;VLOOKUP(H1578,Coefficients!$E$13:$H$17,2))</f>
        <v/>
      </c>
    </row>
    <row r="1579" spans="22:22" x14ac:dyDescent="0.25">
      <c r="V1579" s="138" t="str">
        <f>IF(ISBLANK(A1579),"",VLOOKUP(G1579,Coefficients!$B$4:$E$7,2)&amp;" "&amp;" "&amp;VLOOKUP(H1579,Coefficients!$E$13:$H$17,2))</f>
        <v/>
      </c>
    </row>
    <row r="1580" spans="22:22" x14ac:dyDescent="0.25">
      <c r="V1580" s="138" t="str">
        <f>IF(ISBLANK(A1580),"",VLOOKUP(G1580,Coefficients!$B$4:$E$7,2)&amp;" "&amp;" "&amp;VLOOKUP(H1580,Coefficients!$E$13:$H$17,2))</f>
        <v/>
      </c>
    </row>
    <row r="1581" spans="22:22" x14ac:dyDescent="0.25">
      <c r="V1581" s="138" t="str">
        <f>IF(ISBLANK(A1581),"",VLOOKUP(G1581,Coefficients!$B$4:$E$7,2)&amp;" "&amp;" "&amp;VLOOKUP(H1581,Coefficients!$E$13:$H$17,2))</f>
        <v/>
      </c>
    </row>
    <row r="1582" spans="22:22" x14ac:dyDescent="0.25">
      <c r="V1582" s="138" t="str">
        <f>IF(ISBLANK(A1582),"",VLOOKUP(G1582,Coefficients!$B$4:$E$7,2)&amp;" "&amp;" "&amp;VLOOKUP(H1582,Coefficients!$E$13:$H$17,2))</f>
        <v/>
      </c>
    </row>
    <row r="1583" spans="22:22" x14ac:dyDescent="0.25">
      <c r="V1583" s="138" t="str">
        <f>IF(ISBLANK(A1583),"",VLOOKUP(G1583,Coefficients!$B$4:$E$7,2)&amp;" "&amp;" "&amp;VLOOKUP(H1583,Coefficients!$E$13:$H$17,2))</f>
        <v/>
      </c>
    </row>
    <row r="1584" spans="22:22" x14ac:dyDescent="0.25">
      <c r="V1584" s="138" t="str">
        <f>IF(ISBLANK(A1584),"",VLOOKUP(G1584,Coefficients!$B$4:$E$7,2)&amp;" "&amp;" "&amp;VLOOKUP(H1584,Coefficients!$E$13:$H$17,2))</f>
        <v/>
      </c>
    </row>
    <row r="1585" spans="22:22" x14ac:dyDescent="0.25">
      <c r="V1585" s="138" t="str">
        <f>IF(ISBLANK(A1585),"",VLOOKUP(G1585,Coefficients!$B$4:$E$7,2)&amp;" "&amp;" "&amp;VLOOKUP(H1585,Coefficients!$E$13:$H$17,2))</f>
        <v/>
      </c>
    </row>
    <row r="1586" spans="22:22" x14ac:dyDescent="0.25">
      <c r="V1586" s="138" t="str">
        <f>IF(ISBLANK(A1586),"",VLOOKUP(G1586,Coefficients!$B$4:$E$7,2)&amp;" "&amp;" "&amp;VLOOKUP(H1586,Coefficients!$E$13:$H$17,2))</f>
        <v/>
      </c>
    </row>
    <row r="1587" spans="22:22" x14ac:dyDescent="0.25">
      <c r="V1587" s="138" t="str">
        <f>IF(ISBLANK(A1587),"",VLOOKUP(G1587,Coefficients!$B$4:$E$7,2)&amp;" "&amp;" "&amp;VLOOKUP(H1587,Coefficients!$E$13:$H$17,2))</f>
        <v/>
      </c>
    </row>
    <row r="1588" spans="22:22" x14ac:dyDescent="0.25">
      <c r="V1588" s="138" t="str">
        <f>IF(ISBLANK(A1588),"",VLOOKUP(G1588,Coefficients!$B$4:$E$7,2)&amp;" "&amp;" "&amp;VLOOKUP(H1588,Coefficients!$E$13:$H$17,2))</f>
        <v/>
      </c>
    </row>
    <row r="1589" spans="22:22" x14ac:dyDescent="0.25">
      <c r="V1589" s="138" t="str">
        <f>IF(ISBLANK(A1589),"",VLOOKUP(G1589,Coefficients!$B$4:$E$7,2)&amp;" "&amp;" "&amp;VLOOKUP(H1589,Coefficients!$E$13:$H$17,2))</f>
        <v/>
      </c>
    </row>
    <row r="1590" spans="22:22" x14ac:dyDescent="0.25">
      <c r="V1590" s="138" t="str">
        <f>IF(ISBLANK(A1590),"",VLOOKUP(G1590,Coefficients!$B$4:$E$7,2)&amp;" "&amp;" "&amp;VLOOKUP(H1590,Coefficients!$E$13:$H$17,2))</f>
        <v/>
      </c>
    </row>
    <row r="1591" spans="22:22" x14ac:dyDescent="0.25">
      <c r="V1591" s="138" t="str">
        <f>IF(ISBLANK(A1591),"",VLOOKUP(G1591,Coefficients!$B$4:$E$7,2)&amp;" "&amp;" "&amp;VLOOKUP(H1591,Coefficients!$E$13:$H$17,2))</f>
        <v/>
      </c>
    </row>
    <row r="1592" spans="22:22" x14ac:dyDescent="0.25">
      <c r="V1592" s="138" t="str">
        <f>IF(ISBLANK(A1592),"",VLOOKUP(G1592,Coefficients!$B$4:$E$7,2)&amp;" "&amp;" "&amp;VLOOKUP(H1592,Coefficients!$E$13:$H$17,2))</f>
        <v/>
      </c>
    </row>
    <row r="1593" spans="22:22" x14ac:dyDescent="0.25">
      <c r="V1593" s="138" t="str">
        <f>IF(ISBLANK(A1593),"",VLOOKUP(G1593,Coefficients!$B$4:$E$7,2)&amp;" "&amp;" "&amp;VLOOKUP(H1593,Coefficients!$E$13:$H$17,2))</f>
        <v/>
      </c>
    </row>
    <row r="1594" spans="22:22" x14ac:dyDescent="0.25">
      <c r="V1594" s="138" t="str">
        <f>IF(ISBLANK(A1594),"",VLOOKUP(G1594,Coefficients!$B$4:$E$7,2)&amp;" "&amp;" "&amp;VLOOKUP(H1594,Coefficients!$E$13:$H$17,2))</f>
        <v/>
      </c>
    </row>
    <row r="1595" spans="22:22" x14ac:dyDescent="0.25">
      <c r="V1595" s="138" t="str">
        <f>IF(ISBLANK(A1595),"",VLOOKUP(G1595,Coefficients!$B$4:$E$7,2)&amp;" "&amp;" "&amp;VLOOKUP(H1595,Coefficients!$E$13:$H$17,2))</f>
        <v/>
      </c>
    </row>
    <row r="1596" spans="22:22" x14ac:dyDescent="0.25">
      <c r="V1596" s="138" t="str">
        <f>IF(ISBLANK(A1596),"",VLOOKUP(G1596,Coefficients!$B$4:$E$7,2)&amp;" "&amp;" "&amp;VLOOKUP(H1596,Coefficients!$E$13:$H$17,2))</f>
        <v/>
      </c>
    </row>
    <row r="1597" spans="22:22" x14ac:dyDescent="0.25">
      <c r="V1597" s="138" t="str">
        <f>IF(ISBLANK(A1597),"",VLOOKUP(G1597,Coefficients!$B$4:$E$7,2)&amp;" "&amp;" "&amp;VLOOKUP(H1597,Coefficients!$E$13:$H$17,2))</f>
        <v/>
      </c>
    </row>
    <row r="1598" spans="22:22" x14ac:dyDescent="0.25">
      <c r="V1598" s="138" t="str">
        <f>IF(ISBLANK(A1598),"",VLOOKUP(G1598,Coefficients!$B$4:$E$7,2)&amp;" "&amp;" "&amp;VLOOKUP(H1598,Coefficients!$E$13:$H$17,2))</f>
        <v/>
      </c>
    </row>
    <row r="1599" spans="22:22" x14ac:dyDescent="0.25">
      <c r="V1599" s="138" t="str">
        <f>IF(ISBLANK(A1599),"",VLOOKUP(G1599,Coefficients!$B$4:$E$7,2)&amp;" "&amp;" "&amp;VLOOKUP(H1599,Coefficients!$E$13:$H$17,2))</f>
        <v/>
      </c>
    </row>
    <row r="1600" spans="22:22" x14ac:dyDescent="0.25">
      <c r="V1600" s="138" t="str">
        <f>IF(ISBLANK(A1600),"",VLOOKUP(G1600,Coefficients!$B$4:$E$7,2)&amp;" "&amp;" "&amp;VLOOKUP(H1600,Coefficients!$E$13:$H$17,2))</f>
        <v/>
      </c>
    </row>
    <row r="1601" spans="22:22" x14ac:dyDescent="0.25">
      <c r="V1601" s="138" t="str">
        <f>IF(ISBLANK(A1601),"",VLOOKUP(G1601,Coefficients!$B$4:$E$7,2)&amp;" "&amp;" "&amp;VLOOKUP(H1601,Coefficients!$E$13:$H$17,2))</f>
        <v/>
      </c>
    </row>
    <row r="1602" spans="22:22" x14ac:dyDescent="0.25">
      <c r="V1602" s="138" t="str">
        <f>IF(ISBLANK(A1602),"",VLOOKUP(G1602,Coefficients!$B$4:$E$7,2)&amp;" "&amp;" "&amp;VLOOKUP(H1602,Coefficients!$E$13:$H$17,2))</f>
        <v/>
      </c>
    </row>
    <row r="1603" spans="22:22" x14ac:dyDescent="0.25">
      <c r="V1603" s="138" t="str">
        <f>IF(ISBLANK(A1603),"",VLOOKUP(G1603,Coefficients!$B$4:$E$7,2)&amp;" "&amp;" "&amp;VLOOKUP(H1603,Coefficients!$E$13:$H$17,2))</f>
        <v/>
      </c>
    </row>
    <row r="1604" spans="22:22" x14ac:dyDescent="0.25">
      <c r="V1604" s="138" t="str">
        <f>IF(ISBLANK(A1604),"",VLOOKUP(G1604,Coefficients!$B$4:$E$7,2)&amp;" "&amp;" "&amp;VLOOKUP(H1604,Coefficients!$E$13:$H$17,2))</f>
        <v/>
      </c>
    </row>
    <row r="1605" spans="22:22" x14ac:dyDescent="0.25">
      <c r="V1605" s="138" t="str">
        <f>IF(ISBLANK(A1605),"",VLOOKUP(G1605,Coefficients!$B$4:$E$7,2)&amp;" "&amp;" "&amp;VLOOKUP(H1605,Coefficients!$E$13:$H$17,2))</f>
        <v/>
      </c>
    </row>
    <row r="1606" spans="22:22" x14ac:dyDescent="0.25">
      <c r="V1606" s="138" t="str">
        <f>IF(ISBLANK(A1606),"",VLOOKUP(G1606,Coefficients!$B$4:$E$7,2)&amp;" "&amp;" "&amp;VLOOKUP(H1606,Coefficients!$E$13:$H$17,2))</f>
        <v/>
      </c>
    </row>
    <row r="1607" spans="22:22" x14ac:dyDescent="0.25">
      <c r="V1607" s="138" t="str">
        <f>IF(ISBLANK(A1607),"",VLOOKUP(G1607,Coefficients!$B$4:$E$7,2)&amp;" "&amp;" "&amp;VLOOKUP(H1607,Coefficients!$E$13:$H$17,2))</f>
        <v/>
      </c>
    </row>
    <row r="1608" spans="22:22" x14ac:dyDescent="0.25">
      <c r="V1608" s="138" t="str">
        <f>IF(ISBLANK(A1608),"",VLOOKUP(G1608,Coefficients!$B$4:$E$7,2)&amp;" "&amp;" "&amp;VLOOKUP(H1608,Coefficients!$E$13:$H$17,2))</f>
        <v/>
      </c>
    </row>
    <row r="1609" spans="22:22" x14ac:dyDescent="0.25">
      <c r="V1609" s="138" t="str">
        <f>IF(ISBLANK(A1609),"",VLOOKUP(G1609,Coefficients!$B$4:$E$7,2)&amp;" "&amp;" "&amp;VLOOKUP(H1609,Coefficients!$E$13:$H$17,2))</f>
        <v/>
      </c>
    </row>
    <row r="1610" spans="22:22" x14ac:dyDescent="0.25">
      <c r="V1610" s="138" t="str">
        <f>IF(ISBLANK(A1610),"",VLOOKUP(G1610,Coefficients!$B$4:$E$7,2)&amp;" "&amp;" "&amp;VLOOKUP(H1610,Coefficients!$E$13:$H$17,2))</f>
        <v/>
      </c>
    </row>
    <row r="1611" spans="22:22" x14ac:dyDescent="0.25">
      <c r="V1611" s="138" t="str">
        <f>IF(ISBLANK(A1611),"",VLOOKUP(G1611,Coefficients!$B$4:$E$7,2)&amp;" "&amp;" "&amp;VLOOKUP(H1611,Coefficients!$E$13:$H$17,2))</f>
        <v/>
      </c>
    </row>
    <row r="1612" spans="22:22" x14ac:dyDescent="0.25">
      <c r="V1612" s="138" t="str">
        <f>IF(ISBLANK(A1612),"",VLOOKUP(G1612,Coefficients!$B$4:$E$7,2)&amp;" "&amp;" "&amp;VLOOKUP(H1612,Coefficients!$E$13:$H$17,2))</f>
        <v/>
      </c>
    </row>
    <row r="1613" spans="22:22" x14ac:dyDescent="0.25">
      <c r="V1613" s="138" t="str">
        <f>IF(ISBLANK(A1613),"",VLOOKUP(G1613,Coefficients!$B$4:$E$7,2)&amp;" "&amp;" "&amp;VLOOKUP(H1613,Coefficients!$E$13:$H$17,2))</f>
        <v/>
      </c>
    </row>
    <row r="1614" spans="22:22" x14ac:dyDescent="0.25">
      <c r="V1614" s="138" t="str">
        <f>IF(ISBLANK(A1614),"",VLOOKUP(G1614,Coefficients!$B$4:$E$7,2)&amp;" "&amp;" "&amp;VLOOKUP(H1614,Coefficients!$E$13:$H$17,2))</f>
        <v/>
      </c>
    </row>
    <row r="1615" spans="22:22" x14ac:dyDescent="0.25">
      <c r="V1615" s="138" t="str">
        <f>IF(ISBLANK(A1615),"",VLOOKUP(G1615,Coefficients!$B$4:$E$7,2)&amp;" "&amp;" "&amp;VLOOKUP(H1615,Coefficients!$E$13:$H$17,2))</f>
        <v/>
      </c>
    </row>
    <row r="1616" spans="22:22" x14ac:dyDescent="0.25">
      <c r="V1616" s="138" t="str">
        <f>IF(ISBLANK(A1616),"",VLOOKUP(G1616,Coefficients!$B$4:$E$7,2)&amp;" "&amp;" "&amp;VLOOKUP(H1616,Coefficients!$E$13:$H$17,2))</f>
        <v/>
      </c>
    </row>
    <row r="1617" spans="22:22" x14ac:dyDescent="0.25">
      <c r="V1617" s="138" t="str">
        <f>IF(ISBLANK(A1617),"",VLOOKUP(G1617,Coefficients!$B$4:$E$7,2)&amp;" "&amp;" "&amp;VLOOKUP(H1617,Coefficients!$E$13:$H$17,2))</f>
        <v/>
      </c>
    </row>
    <row r="1618" spans="22:22" x14ac:dyDescent="0.25">
      <c r="V1618" s="138" t="str">
        <f>IF(ISBLANK(A1618),"",VLOOKUP(G1618,Coefficients!$B$4:$E$7,2)&amp;" "&amp;" "&amp;VLOOKUP(H1618,Coefficients!$E$13:$H$17,2))</f>
        <v/>
      </c>
    </row>
    <row r="1619" spans="22:22" x14ac:dyDescent="0.25">
      <c r="V1619" s="138" t="str">
        <f>IF(ISBLANK(A1619),"",VLOOKUP(G1619,Coefficients!$B$4:$E$7,2)&amp;" "&amp;" "&amp;VLOOKUP(H1619,Coefficients!$E$13:$H$17,2))</f>
        <v/>
      </c>
    </row>
    <row r="1620" spans="22:22" x14ac:dyDescent="0.25">
      <c r="V1620" s="138" t="str">
        <f>IF(ISBLANK(A1620),"",VLOOKUP(G1620,Coefficients!$B$4:$E$7,2)&amp;" "&amp;" "&amp;VLOOKUP(H1620,Coefficients!$E$13:$H$17,2))</f>
        <v/>
      </c>
    </row>
    <row r="1621" spans="22:22" x14ac:dyDescent="0.25">
      <c r="V1621" s="138" t="str">
        <f>IF(ISBLANK(A1621),"",VLOOKUP(G1621,Coefficients!$B$4:$E$7,2)&amp;" "&amp;" "&amp;VLOOKUP(H1621,Coefficients!$E$13:$H$17,2))</f>
        <v/>
      </c>
    </row>
    <row r="1622" spans="22:22" x14ac:dyDescent="0.25">
      <c r="V1622" s="138" t="str">
        <f>IF(ISBLANK(A1622),"",VLOOKUP(G1622,Coefficients!$B$4:$E$7,2)&amp;" "&amp;" "&amp;VLOOKUP(H1622,Coefficients!$E$13:$H$17,2))</f>
        <v/>
      </c>
    </row>
    <row r="1623" spans="22:22" x14ac:dyDescent="0.25">
      <c r="V1623" s="138" t="str">
        <f>IF(ISBLANK(A1623),"",VLOOKUP(G1623,Coefficients!$B$4:$E$7,2)&amp;" "&amp;" "&amp;VLOOKUP(H1623,Coefficients!$E$13:$H$17,2))</f>
        <v/>
      </c>
    </row>
    <row r="1624" spans="22:22" x14ac:dyDescent="0.25">
      <c r="V1624" s="138" t="str">
        <f>IF(ISBLANK(A1624),"",VLOOKUP(G1624,Coefficients!$B$4:$E$7,2)&amp;" "&amp;" "&amp;VLOOKUP(H1624,Coefficients!$E$13:$H$17,2))</f>
        <v/>
      </c>
    </row>
    <row r="1625" spans="22:22" x14ac:dyDescent="0.25">
      <c r="V1625" s="138" t="str">
        <f>IF(ISBLANK(A1625),"",VLOOKUP(G1625,Coefficients!$B$4:$E$7,2)&amp;" "&amp;" "&amp;VLOOKUP(H1625,Coefficients!$E$13:$H$17,2))</f>
        <v/>
      </c>
    </row>
    <row r="1626" spans="22:22" x14ac:dyDescent="0.25">
      <c r="V1626" s="138" t="str">
        <f>IF(ISBLANK(A1626),"",VLOOKUP(G1626,Coefficients!$B$4:$E$7,2)&amp;" "&amp;" "&amp;VLOOKUP(H1626,Coefficients!$E$13:$H$17,2))</f>
        <v/>
      </c>
    </row>
    <row r="1627" spans="22:22" x14ac:dyDescent="0.25">
      <c r="V1627" s="138" t="str">
        <f>IF(ISBLANK(A1627),"",VLOOKUP(G1627,Coefficients!$B$4:$E$7,2)&amp;" "&amp;" "&amp;VLOOKUP(H1627,Coefficients!$E$13:$H$17,2))</f>
        <v/>
      </c>
    </row>
    <row r="1628" spans="22:22" x14ac:dyDescent="0.25">
      <c r="V1628" s="138" t="str">
        <f>IF(ISBLANK(A1628),"",VLOOKUP(G1628,Coefficients!$B$4:$E$7,2)&amp;" "&amp;" "&amp;VLOOKUP(H1628,Coefficients!$E$13:$H$17,2))</f>
        <v/>
      </c>
    </row>
    <row r="1629" spans="22:22" x14ac:dyDescent="0.25">
      <c r="V1629" s="138" t="str">
        <f>IF(ISBLANK(A1629),"",VLOOKUP(G1629,Coefficients!$B$4:$E$7,2)&amp;" "&amp;" "&amp;VLOOKUP(H1629,Coefficients!$E$13:$H$17,2))</f>
        <v/>
      </c>
    </row>
    <row r="1630" spans="22:22" x14ac:dyDescent="0.25">
      <c r="V1630" s="138" t="str">
        <f>IF(ISBLANK(A1630),"",VLOOKUP(G1630,Coefficients!$B$4:$E$7,2)&amp;" "&amp;" "&amp;VLOOKUP(H1630,Coefficients!$E$13:$H$17,2))</f>
        <v/>
      </c>
    </row>
    <row r="1631" spans="22:22" x14ac:dyDescent="0.25">
      <c r="V1631" s="138" t="str">
        <f>IF(ISBLANK(A1631),"",VLOOKUP(G1631,Coefficients!$B$4:$E$7,2)&amp;" "&amp;" "&amp;VLOOKUP(H1631,Coefficients!$E$13:$H$17,2))</f>
        <v/>
      </c>
    </row>
    <row r="1632" spans="22:22" x14ac:dyDescent="0.25">
      <c r="V1632" s="138" t="str">
        <f>IF(ISBLANK(A1632),"",VLOOKUP(G1632,Coefficients!$B$4:$E$7,2)&amp;" "&amp;" "&amp;VLOOKUP(H1632,Coefficients!$E$13:$H$17,2))</f>
        <v/>
      </c>
    </row>
    <row r="1633" spans="22:22" x14ac:dyDescent="0.25">
      <c r="V1633" s="138" t="str">
        <f>IF(ISBLANK(A1633),"",VLOOKUP(G1633,Coefficients!$B$4:$E$7,2)&amp;" "&amp;" "&amp;VLOOKUP(H1633,Coefficients!$E$13:$H$17,2))</f>
        <v/>
      </c>
    </row>
    <row r="1634" spans="22:22" x14ac:dyDescent="0.25">
      <c r="V1634" s="138" t="str">
        <f>IF(ISBLANK(A1634),"",VLOOKUP(G1634,Coefficients!$B$4:$E$7,2)&amp;" "&amp;" "&amp;VLOOKUP(H1634,Coefficients!$E$13:$H$17,2))</f>
        <v/>
      </c>
    </row>
    <row r="1635" spans="22:22" x14ac:dyDescent="0.25">
      <c r="V1635" s="138" t="str">
        <f>IF(ISBLANK(A1635),"",VLOOKUP(G1635,Coefficients!$B$4:$E$7,2)&amp;" "&amp;" "&amp;VLOOKUP(H1635,Coefficients!$E$13:$H$17,2))</f>
        <v/>
      </c>
    </row>
    <row r="1636" spans="22:22" x14ac:dyDescent="0.25">
      <c r="V1636" s="138" t="str">
        <f>IF(ISBLANK(A1636),"",VLOOKUP(G1636,Coefficients!$B$4:$E$7,2)&amp;" "&amp;" "&amp;VLOOKUP(H1636,Coefficients!$E$13:$H$17,2))</f>
        <v/>
      </c>
    </row>
    <row r="1637" spans="22:22" x14ac:dyDescent="0.25">
      <c r="V1637" s="138" t="str">
        <f>IF(ISBLANK(A1637),"",VLOOKUP(G1637,Coefficients!$B$4:$E$7,2)&amp;" "&amp;" "&amp;VLOOKUP(H1637,Coefficients!$E$13:$H$17,2))</f>
        <v/>
      </c>
    </row>
    <row r="1638" spans="22:22" x14ac:dyDescent="0.25">
      <c r="V1638" s="138" t="str">
        <f>IF(ISBLANK(A1638),"",VLOOKUP(G1638,Coefficients!$B$4:$E$7,2)&amp;" "&amp;" "&amp;VLOOKUP(H1638,Coefficients!$E$13:$H$17,2))</f>
        <v/>
      </c>
    </row>
    <row r="1639" spans="22:22" x14ac:dyDescent="0.25">
      <c r="V1639" s="138" t="str">
        <f>IF(ISBLANK(A1639),"",VLOOKUP(G1639,Coefficients!$B$4:$E$7,2)&amp;" "&amp;" "&amp;VLOOKUP(H1639,Coefficients!$E$13:$H$17,2))</f>
        <v/>
      </c>
    </row>
    <row r="1640" spans="22:22" x14ac:dyDescent="0.25">
      <c r="V1640" s="138" t="str">
        <f>IF(ISBLANK(A1640),"",VLOOKUP(G1640,Coefficients!$B$4:$E$7,2)&amp;" "&amp;" "&amp;VLOOKUP(H1640,Coefficients!$E$13:$H$17,2))</f>
        <v/>
      </c>
    </row>
    <row r="1641" spans="22:22" x14ac:dyDescent="0.25">
      <c r="V1641" s="138" t="str">
        <f>IF(ISBLANK(A1641),"",VLOOKUP(G1641,Coefficients!$B$4:$E$7,2)&amp;" "&amp;" "&amp;VLOOKUP(H1641,Coefficients!$E$13:$H$17,2))</f>
        <v/>
      </c>
    </row>
    <row r="1642" spans="22:22" x14ac:dyDescent="0.25">
      <c r="V1642" s="138" t="str">
        <f>IF(ISBLANK(A1642),"",VLOOKUP(G1642,Coefficients!$B$4:$E$7,2)&amp;" "&amp;" "&amp;VLOOKUP(H1642,Coefficients!$E$13:$H$17,2))</f>
        <v/>
      </c>
    </row>
    <row r="1643" spans="22:22" x14ac:dyDescent="0.25">
      <c r="V1643" s="138" t="str">
        <f>IF(ISBLANK(A1643),"",VLOOKUP(G1643,Coefficients!$B$4:$E$7,2)&amp;" "&amp;" "&amp;VLOOKUP(H1643,Coefficients!$E$13:$H$17,2))</f>
        <v/>
      </c>
    </row>
    <row r="1644" spans="22:22" x14ac:dyDescent="0.25">
      <c r="V1644" s="138" t="str">
        <f>IF(ISBLANK(A1644),"",VLOOKUP(G1644,Coefficients!$B$4:$E$7,2)&amp;" "&amp;" "&amp;VLOOKUP(H1644,Coefficients!$E$13:$H$17,2))</f>
        <v/>
      </c>
    </row>
    <row r="1645" spans="22:22" x14ac:dyDescent="0.25">
      <c r="V1645" s="138" t="str">
        <f>IF(ISBLANK(A1645),"",VLOOKUP(G1645,Coefficients!$B$4:$E$7,2)&amp;" "&amp;" "&amp;VLOOKUP(H1645,Coefficients!$E$13:$H$17,2))</f>
        <v/>
      </c>
    </row>
    <row r="1646" spans="22:22" x14ac:dyDescent="0.25">
      <c r="V1646" s="138" t="str">
        <f>IF(ISBLANK(A1646),"",VLOOKUP(G1646,Coefficients!$B$4:$E$7,2)&amp;" "&amp;" "&amp;VLOOKUP(H1646,Coefficients!$E$13:$H$17,2))</f>
        <v/>
      </c>
    </row>
    <row r="1647" spans="22:22" x14ac:dyDescent="0.25">
      <c r="V1647" s="138" t="str">
        <f>IF(ISBLANK(A1647),"",VLOOKUP(G1647,Coefficients!$B$4:$E$7,2)&amp;" "&amp;" "&amp;VLOOKUP(H1647,Coefficients!$E$13:$H$17,2))</f>
        <v/>
      </c>
    </row>
    <row r="1648" spans="22:22" x14ac:dyDescent="0.25">
      <c r="V1648" s="138" t="str">
        <f>IF(ISBLANK(A1648),"",VLOOKUP(G1648,Coefficients!$B$4:$E$7,2)&amp;" "&amp;" "&amp;VLOOKUP(H1648,Coefficients!$E$13:$H$17,2))</f>
        <v/>
      </c>
    </row>
    <row r="1649" spans="22:22" x14ac:dyDescent="0.25">
      <c r="V1649" s="138" t="str">
        <f>IF(ISBLANK(A1649),"",VLOOKUP(G1649,Coefficients!$B$4:$E$7,2)&amp;" "&amp;" "&amp;VLOOKUP(H1649,Coefficients!$E$13:$H$17,2))</f>
        <v/>
      </c>
    </row>
    <row r="1650" spans="22:22" x14ac:dyDescent="0.25">
      <c r="V1650" s="138" t="str">
        <f>IF(ISBLANK(A1650),"",VLOOKUP(G1650,Coefficients!$B$4:$E$7,2)&amp;" "&amp;" "&amp;VLOOKUP(H1650,Coefficients!$E$13:$H$17,2))</f>
        <v/>
      </c>
    </row>
    <row r="1651" spans="22:22" x14ac:dyDescent="0.25">
      <c r="V1651" s="138" t="str">
        <f>IF(ISBLANK(A1651),"",VLOOKUP(G1651,Coefficients!$B$4:$E$7,2)&amp;" "&amp;" "&amp;VLOOKUP(H1651,Coefficients!$E$13:$H$17,2))</f>
        <v/>
      </c>
    </row>
    <row r="1652" spans="22:22" x14ac:dyDescent="0.25">
      <c r="V1652" s="138" t="str">
        <f>IF(ISBLANK(A1652),"",VLOOKUP(G1652,Coefficients!$B$4:$E$7,2)&amp;" "&amp;" "&amp;VLOOKUP(H1652,Coefficients!$E$13:$H$17,2))</f>
        <v/>
      </c>
    </row>
    <row r="1653" spans="22:22" x14ac:dyDescent="0.25">
      <c r="V1653" s="138" t="str">
        <f>IF(ISBLANK(A1653),"",VLOOKUP(G1653,Coefficients!$B$4:$E$7,2)&amp;" "&amp;" "&amp;VLOOKUP(H1653,Coefficients!$E$13:$H$17,2))</f>
        <v/>
      </c>
    </row>
    <row r="1654" spans="22:22" x14ac:dyDescent="0.25">
      <c r="V1654" s="138" t="str">
        <f>IF(ISBLANK(A1654),"",VLOOKUP(G1654,Coefficients!$B$4:$E$7,2)&amp;" "&amp;" "&amp;VLOOKUP(H1654,Coefficients!$E$13:$H$17,2))</f>
        <v/>
      </c>
    </row>
    <row r="1655" spans="22:22" x14ac:dyDescent="0.25">
      <c r="V1655" s="138" t="str">
        <f>IF(ISBLANK(A1655),"",VLOOKUP(G1655,Coefficients!$B$4:$E$7,2)&amp;" "&amp;" "&amp;VLOOKUP(H1655,Coefficients!$E$13:$H$17,2))</f>
        <v/>
      </c>
    </row>
    <row r="1656" spans="22:22" x14ac:dyDescent="0.25">
      <c r="V1656" s="138" t="str">
        <f>IF(ISBLANK(A1656),"",VLOOKUP(G1656,Coefficients!$B$4:$E$7,2)&amp;" "&amp;" "&amp;VLOOKUP(H1656,Coefficients!$E$13:$H$17,2))</f>
        <v/>
      </c>
    </row>
    <row r="1657" spans="22:22" x14ac:dyDescent="0.25">
      <c r="V1657" s="138" t="str">
        <f>IF(ISBLANK(A1657),"",VLOOKUP(G1657,Coefficients!$B$4:$E$7,2)&amp;" "&amp;" "&amp;VLOOKUP(H1657,Coefficients!$E$13:$H$17,2))</f>
        <v/>
      </c>
    </row>
    <row r="1658" spans="22:22" x14ac:dyDescent="0.25">
      <c r="V1658" s="138" t="str">
        <f>IF(ISBLANK(A1658),"",VLOOKUP(G1658,Coefficients!$B$4:$E$7,2)&amp;" "&amp;" "&amp;VLOOKUP(H1658,Coefficients!$E$13:$H$17,2))</f>
        <v/>
      </c>
    </row>
    <row r="1659" spans="22:22" x14ac:dyDescent="0.25">
      <c r="V1659" s="138" t="str">
        <f>IF(ISBLANK(A1659),"",VLOOKUP(G1659,Coefficients!$B$4:$E$7,2)&amp;" "&amp;" "&amp;VLOOKUP(H1659,Coefficients!$E$13:$H$17,2))</f>
        <v/>
      </c>
    </row>
    <row r="1660" spans="22:22" x14ac:dyDescent="0.25">
      <c r="V1660" s="138" t="str">
        <f>IF(ISBLANK(A1660),"",VLOOKUP(G1660,Coefficients!$B$4:$E$7,2)&amp;" "&amp;" "&amp;VLOOKUP(H1660,Coefficients!$E$13:$H$17,2))</f>
        <v/>
      </c>
    </row>
    <row r="1661" spans="22:22" x14ac:dyDescent="0.25">
      <c r="V1661" s="138" t="str">
        <f>IF(ISBLANK(A1661),"",VLOOKUP(G1661,Coefficients!$B$4:$E$7,2)&amp;" "&amp;" "&amp;VLOOKUP(H1661,Coefficients!$E$13:$H$17,2))</f>
        <v/>
      </c>
    </row>
    <row r="1662" spans="22:22" x14ac:dyDescent="0.25">
      <c r="V1662" s="138" t="str">
        <f>IF(ISBLANK(A1662),"",VLOOKUP(G1662,Coefficients!$B$4:$E$7,2)&amp;" "&amp;" "&amp;VLOOKUP(H1662,Coefficients!$E$13:$H$17,2))</f>
        <v/>
      </c>
    </row>
    <row r="1663" spans="22:22" x14ac:dyDescent="0.25">
      <c r="V1663" s="138" t="str">
        <f>IF(ISBLANK(A1663),"",VLOOKUP(G1663,Coefficients!$B$4:$E$7,2)&amp;" "&amp;" "&amp;VLOOKUP(H1663,Coefficients!$E$13:$H$17,2))</f>
        <v/>
      </c>
    </row>
    <row r="1664" spans="22:22" x14ac:dyDescent="0.25">
      <c r="V1664" s="138" t="str">
        <f>IF(ISBLANK(A1664),"",VLOOKUP(G1664,Coefficients!$B$4:$E$7,2)&amp;" "&amp;" "&amp;VLOOKUP(H1664,Coefficients!$E$13:$H$17,2))</f>
        <v/>
      </c>
    </row>
    <row r="1665" spans="22:22" x14ac:dyDescent="0.25">
      <c r="V1665" s="138" t="str">
        <f>IF(ISBLANK(A1665),"",VLOOKUP(G1665,Coefficients!$B$4:$E$7,2)&amp;" "&amp;" "&amp;VLOOKUP(H1665,Coefficients!$E$13:$H$17,2))</f>
        <v/>
      </c>
    </row>
    <row r="1666" spans="22:22" x14ac:dyDescent="0.25">
      <c r="V1666" s="138" t="str">
        <f>IF(ISBLANK(A1666),"",VLOOKUP(G1666,Coefficients!$B$4:$E$7,2)&amp;" "&amp;" "&amp;VLOOKUP(H1666,Coefficients!$E$13:$H$17,2))</f>
        <v/>
      </c>
    </row>
    <row r="1667" spans="22:22" x14ac:dyDescent="0.25">
      <c r="V1667" s="138" t="str">
        <f>IF(ISBLANK(A1667),"",VLOOKUP(G1667,Coefficients!$B$4:$E$7,2)&amp;" "&amp;" "&amp;VLOOKUP(H1667,Coefficients!$E$13:$H$17,2))</f>
        <v/>
      </c>
    </row>
    <row r="1668" spans="22:22" x14ac:dyDescent="0.25">
      <c r="V1668" s="138" t="str">
        <f>IF(ISBLANK(A1668),"",VLOOKUP(G1668,Coefficients!$B$4:$E$7,2)&amp;" "&amp;" "&amp;VLOOKUP(H1668,Coefficients!$E$13:$H$17,2))</f>
        <v/>
      </c>
    </row>
    <row r="1669" spans="22:22" x14ac:dyDescent="0.25">
      <c r="V1669" s="138" t="str">
        <f>IF(ISBLANK(A1669),"",VLOOKUP(G1669,Coefficients!$B$4:$E$7,2)&amp;" "&amp;" "&amp;VLOOKUP(H1669,Coefficients!$E$13:$H$17,2))</f>
        <v/>
      </c>
    </row>
    <row r="1670" spans="22:22" x14ac:dyDescent="0.25">
      <c r="V1670" s="138" t="str">
        <f>IF(ISBLANK(A1670),"",VLOOKUP(G1670,Coefficients!$B$4:$E$7,2)&amp;" "&amp;" "&amp;VLOOKUP(H1670,Coefficients!$E$13:$H$17,2))</f>
        <v/>
      </c>
    </row>
    <row r="1671" spans="22:22" x14ac:dyDescent="0.25">
      <c r="V1671" s="138" t="str">
        <f>IF(ISBLANK(A1671),"",VLOOKUP(G1671,Coefficients!$B$4:$E$7,2)&amp;" "&amp;" "&amp;VLOOKUP(H1671,Coefficients!$E$13:$H$17,2))</f>
        <v/>
      </c>
    </row>
    <row r="1672" spans="22:22" x14ac:dyDescent="0.25">
      <c r="V1672" s="138" t="str">
        <f>IF(ISBLANK(A1672),"",VLOOKUP(G1672,Coefficients!$B$4:$E$7,2)&amp;" "&amp;" "&amp;VLOOKUP(H1672,Coefficients!$E$13:$H$17,2))</f>
        <v/>
      </c>
    </row>
    <row r="1673" spans="22:22" x14ac:dyDescent="0.25">
      <c r="V1673" s="138" t="str">
        <f>IF(ISBLANK(A1673),"",VLOOKUP(G1673,Coefficients!$B$4:$E$7,2)&amp;" "&amp;" "&amp;VLOOKUP(H1673,Coefficients!$E$13:$H$17,2))</f>
        <v/>
      </c>
    </row>
    <row r="1674" spans="22:22" x14ac:dyDescent="0.25">
      <c r="V1674" s="138" t="str">
        <f>IF(ISBLANK(A1674),"",VLOOKUP(G1674,Coefficients!$B$4:$E$7,2)&amp;" "&amp;" "&amp;VLOOKUP(H1674,Coefficients!$E$13:$H$17,2))</f>
        <v/>
      </c>
    </row>
    <row r="1675" spans="22:22" x14ac:dyDescent="0.25">
      <c r="V1675" s="138" t="str">
        <f>IF(ISBLANK(A1675),"",VLOOKUP(G1675,Coefficients!$B$4:$E$7,2)&amp;" "&amp;" "&amp;VLOOKUP(H1675,Coefficients!$E$13:$H$17,2))</f>
        <v/>
      </c>
    </row>
    <row r="1676" spans="22:22" x14ac:dyDescent="0.25">
      <c r="V1676" s="138" t="str">
        <f>IF(ISBLANK(A1676),"",VLOOKUP(G1676,Coefficients!$B$4:$E$7,2)&amp;" "&amp;" "&amp;VLOOKUP(H1676,Coefficients!$E$13:$H$17,2))</f>
        <v/>
      </c>
    </row>
    <row r="1677" spans="22:22" x14ac:dyDescent="0.25">
      <c r="V1677" s="138" t="str">
        <f>IF(ISBLANK(A1677),"",VLOOKUP(G1677,Coefficients!$B$4:$E$7,2)&amp;" "&amp;" "&amp;VLOOKUP(H1677,Coefficients!$E$13:$H$17,2))</f>
        <v/>
      </c>
    </row>
    <row r="1678" spans="22:22" x14ac:dyDescent="0.25">
      <c r="V1678" s="138" t="str">
        <f>IF(ISBLANK(A1678),"",VLOOKUP(G1678,Coefficients!$B$4:$E$7,2)&amp;" "&amp;" "&amp;VLOOKUP(H1678,Coefficients!$E$13:$H$17,2))</f>
        <v/>
      </c>
    </row>
    <row r="1679" spans="22:22" x14ac:dyDescent="0.25">
      <c r="V1679" s="138" t="str">
        <f>IF(ISBLANK(A1679),"",VLOOKUP(G1679,Coefficients!$B$4:$E$7,2)&amp;" "&amp;" "&amp;VLOOKUP(H1679,Coefficients!$E$13:$H$17,2))</f>
        <v/>
      </c>
    </row>
    <row r="1680" spans="22:22" x14ac:dyDescent="0.25">
      <c r="V1680" s="138" t="str">
        <f>IF(ISBLANK(A1680),"",VLOOKUP(G1680,Coefficients!$B$4:$E$7,2)&amp;" "&amp;" "&amp;VLOOKUP(H1680,Coefficients!$E$13:$H$17,2))</f>
        <v/>
      </c>
    </row>
    <row r="1681" spans="22:22" x14ac:dyDescent="0.25">
      <c r="V1681" s="138" t="str">
        <f>IF(ISBLANK(A1681),"",VLOOKUP(G1681,Coefficients!$B$4:$E$7,2)&amp;" "&amp;" "&amp;VLOOKUP(H1681,Coefficients!$E$13:$H$17,2))</f>
        <v/>
      </c>
    </row>
    <row r="1682" spans="22:22" x14ac:dyDescent="0.25">
      <c r="V1682" s="138" t="str">
        <f>IF(ISBLANK(A1682),"",VLOOKUP(G1682,Coefficients!$B$4:$E$7,2)&amp;" "&amp;" "&amp;VLOOKUP(H1682,Coefficients!$E$13:$H$17,2))</f>
        <v/>
      </c>
    </row>
    <row r="1683" spans="22:22" x14ac:dyDescent="0.25">
      <c r="V1683" s="138" t="str">
        <f>IF(ISBLANK(A1683),"",VLOOKUP(G1683,Coefficients!$B$4:$E$7,2)&amp;" "&amp;" "&amp;VLOOKUP(H1683,Coefficients!$E$13:$H$17,2))</f>
        <v/>
      </c>
    </row>
    <row r="1684" spans="22:22" x14ac:dyDescent="0.25">
      <c r="V1684" s="138" t="str">
        <f>IF(ISBLANK(A1684),"",VLOOKUP(G1684,Coefficients!$B$4:$E$7,2)&amp;" "&amp;" "&amp;VLOOKUP(H1684,Coefficients!$E$13:$H$17,2))</f>
        <v/>
      </c>
    </row>
    <row r="1685" spans="22:22" x14ac:dyDescent="0.25">
      <c r="V1685" s="138" t="str">
        <f>IF(ISBLANK(A1685),"",VLOOKUP(G1685,Coefficients!$B$4:$E$7,2)&amp;" "&amp;" "&amp;VLOOKUP(H1685,Coefficients!$E$13:$H$17,2))</f>
        <v/>
      </c>
    </row>
    <row r="1686" spans="22:22" x14ac:dyDescent="0.25">
      <c r="V1686" s="138" t="str">
        <f>IF(ISBLANK(A1686),"",VLOOKUP(G1686,Coefficients!$B$4:$E$7,2)&amp;" "&amp;" "&amp;VLOOKUP(H1686,Coefficients!$E$13:$H$17,2))</f>
        <v/>
      </c>
    </row>
    <row r="1687" spans="22:22" x14ac:dyDescent="0.25">
      <c r="V1687" s="138" t="str">
        <f>IF(ISBLANK(A1687),"",VLOOKUP(G1687,Coefficients!$B$4:$E$7,2)&amp;" "&amp;" "&amp;VLOOKUP(H1687,Coefficients!$E$13:$H$17,2))</f>
        <v/>
      </c>
    </row>
    <row r="1688" spans="22:22" x14ac:dyDescent="0.25">
      <c r="V1688" s="138" t="str">
        <f>IF(ISBLANK(A1688),"",VLOOKUP(G1688,Coefficients!$B$4:$E$7,2)&amp;" "&amp;" "&amp;VLOOKUP(H1688,Coefficients!$E$13:$H$17,2))</f>
        <v/>
      </c>
    </row>
    <row r="1689" spans="22:22" x14ac:dyDescent="0.25">
      <c r="V1689" s="138" t="str">
        <f>IF(ISBLANK(A1689),"",VLOOKUP(G1689,Coefficients!$B$4:$E$7,2)&amp;" "&amp;" "&amp;VLOOKUP(H1689,Coefficients!$E$13:$H$17,2))</f>
        <v/>
      </c>
    </row>
    <row r="1690" spans="22:22" x14ac:dyDescent="0.25">
      <c r="V1690" s="138" t="str">
        <f>IF(ISBLANK(A1690),"",VLOOKUP(G1690,Coefficients!$B$4:$E$7,2)&amp;" "&amp;" "&amp;VLOOKUP(H1690,Coefficients!$E$13:$H$17,2))</f>
        <v/>
      </c>
    </row>
    <row r="1691" spans="22:22" x14ac:dyDescent="0.25">
      <c r="V1691" s="138" t="str">
        <f>IF(ISBLANK(A1691),"",VLOOKUP(G1691,Coefficients!$B$4:$E$7,2)&amp;" "&amp;" "&amp;VLOOKUP(H1691,Coefficients!$E$13:$H$17,2))</f>
        <v/>
      </c>
    </row>
    <row r="1692" spans="22:22" x14ac:dyDescent="0.25">
      <c r="V1692" s="138" t="str">
        <f>IF(ISBLANK(A1692),"",VLOOKUP(G1692,Coefficients!$B$4:$E$7,2)&amp;" "&amp;" "&amp;VLOOKUP(H1692,Coefficients!$E$13:$H$17,2))</f>
        <v/>
      </c>
    </row>
    <row r="1693" spans="22:22" x14ac:dyDescent="0.25">
      <c r="V1693" s="138" t="str">
        <f>IF(ISBLANK(A1693),"",VLOOKUP(G1693,Coefficients!$B$4:$E$7,2)&amp;" "&amp;" "&amp;VLOOKUP(H1693,Coefficients!$E$13:$H$17,2))</f>
        <v/>
      </c>
    </row>
    <row r="1694" spans="22:22" x14ac:dyDescent="0.25">
      <c r="V1694" s="138" t="str">
        <f>IF(ISBLANK(A1694),"",VLOOKUP(G1694,Coefficients!$B$4:$E$7,2)&amp;" "&amp;" "&amp;VLOOKUP(H1694,Coefficients!$E$13:$H$17,2))</f>
        <v/>
      </c>
    </row>
    <row r="1695" spans="22:22" x14ac:dyDescent="0.25">
      <c r="V1695" s="138" t="str">
        <f>IF(ISBLANK(A1695),"",VLOOKUP(G1695,Coefficients!$B$4:$E$7,2)&amp;" "&amp;" "&amp;VLOOKUP(H1695,Coefficients!$E$13:$H$17,2))</f>
        <v/>
      </c>
    </row>
    <row r="1696" spans="22:22" x14ac:dyDescent="0.25">
      <c r="V1696" s="138" t="str">
        <f>IF(ISBLANK(A1696),"",VLOOKUP(G1696,Coefficients!$B$4:$E$7,2)&amp;" "&amp;" "&amp;VLOOKUP(H1696,Coefficients!$E$13:$H$17,2))</f>
        <v/>
      </c>
    </row>
    <row r="1697" spans="22:22" x14ac:dyDescent="0.25">
      <c r="V1697" s="138" t="str">
        <f>IF(ISBLANK(A1697),"",VLOOKUP(G1697,Coefficients!$B$4:$E$7,2)&amp;" "&amp;" "&amp;VLOOKUP(H1697,Coefficients!$E$13:$H$17,2))</f>
        <v/>
      </c>
    </row>
    <row r="1698" spans="22:22" x14ac:dyDescent="0.25">
      <c r="V1698" s="138" t="str">
        <f>IF(ISBLANK(A1698),"",VLOOKUP(G1698,Coefficients!$B$4:$E$7,2)&amp;" "&amp;" "&amp;VLOOKUP(H1698,Coefficients!$E$13:$H$17,2))</f>
        <v/>
      </c>
    </row>
    <row r="1699" spans="22:22" x14ac:dyDescent="0.25">
      <c r="V1699" s="138" t="str">
        <f>IF(ISBLANK(A1699),"",VLOOKUP(G1699,Coefficients!$B$4:$E$7,2)&amp;" "&amp;" "&amp;VLOOKUP(H1699,Coefficients!$E$13:$H$17,2))</f>
        <v/>
      </c>
    </row>
    <row r="1700" spans="22:22" x14ac:dyDescent="0.25">
      <c r="V1700" s="138" t="str">
        <f>IF(ISBLANK(A1700),"",VLOOKUP(G1700,Coefficients!$B$4:$E$7,2)&amp;" "&amp;" "&amp;VLOOKUP(H1700,Coefficients!$E$13:$H$17,2))</f>
        <v/>
      </c>
    </row>
    <row r="1701" spans="22:22" x14ac:dyDescent="0.25">
      <c r="V1701" s="138" t="str">
        <f>IF(ISBLANK(A1701),"",VLOOKUP(G1701,Coefficients!$B$4:$E$7,2)&amp;" "&amp;" "&amp;VLOOKUP(H1701,Coefficients!$E$13:$H$17,2))</f>
        <v/>
      </c>
    </row>
    <row r="1702" spans="22:22" x14ac:dyDescent="0.25">
      <c r="V1702" s="138" t="str">
        <f>IF(ISBLANK(A1702),"",VLOOKUP(G1702,Coefficients!$B$4:$E$7,2)&amp;" "&amp;" "&amp;VLOOKUP(H1702,Coefficients!$E$13:$H$17,2))</f>
        <v/>
      </c>
    </row>
    <row r="1703" spans="22:22" x14ac:dyDescent="0.25">
      <c r="V1703" s="138" t="str">
        <f>IF(ISBLANK(A1703),"",VLOOKUP(G1703,Coefficients!$B$4:$E$7,2)&amp;" "&amp;" "&amp;VLOOKUP(H1703,Coefficients!$E$13:$H$17,2))</f>
        <v/>
      </c>
    </row>
    <row r="1704" spans="22:22" x14ac:dyDescent="0.25">
      <c r="V1704" s="138" t="str">
        <f>IF(ISBLANK(A1704),"",VLOOKUP(G1704,Coefficients!$B$4:$E$7,2)&amp;" "&amp;" "&amp;VLOOKUP(H1704,Coefficients!$E$13:$H$17,2))</f>
        <v/>
      </c>
    </row>
    <row r="1705" spans="22:22" x14ac:dyDescent="0.25">
      <c r="V1705" s="138" t="str">
        <f>IF(ISBLANK(A1705),"",VLOOKUP(G1705,Coefficients!$B$4:$E$7,2)&amp;" "&amp;" "&amp;VLOOKUP(H1705,Coefficients!$E$13:$H$17,2))</f>
        <v/>
      </c>
    </row>
    <row r="1706" spans="22:22" x14ac:dyDescent="0.25">
      <c r="V1706" s="138" t="str">
        <f>IF(ISBLANK(A1706),"",VLOOKUP(G1706,Coefficients!$B$4:$E$7,2)&amp;" "&amp;" "&amp;VLOOKUP(H1706,Coefficients!$E$13:$H$17,2))</f>
        <v/>
      </c>
    </row>
    <row r="1707" spans="22:22" x14ac:dyDescent="0.25">
      <c r="V1707" s="138" t="str">
        <f>IF(ISBLANK(A1707),"",VLOOKUP(G1707,Coefficients!$B$4:$E$7,2)&amp;" "&amp;" "&amp;VLOOKUP(H1707,Coefficients!$E$13:$H$17,2))</f>
        <v/>
      </c>
    </row>
    <row r="1708" spans="22:22" x14ac:dyDescent="0.25">
      <c r="V1708" s="138" t="str">
        <f>IF(ISBLANK(A1708),"",VLOOKUP(G1708,Coefficients!$B$4:$E$7,2)&amp;" "&amp;" "&amp;VLOOKUP(H1708,Coefficients!$E$13:$H$17,2))</f>
        <v/>
      </c>
    </row>
    <row r="1709" spans="22:22" x14ac:dyDescent="0.25">
      <c r="V1709" s="138" t="str">
        <f>IF(ISBLANK(A1709),"",VLOOKUP(G1709,Coefficients!$B$4:$E$7,2)&amp;" "&amp;" "&amp;VLOOKUP(H1709,Coefficients!$E$13:$H$17,2))</f>
        <v/>
      </c>
    </row>
    <row r="1710" spans="22:22" x14ac:dyDescent="0.25">
      <c r="V1710" s="138" t="str">
        <f>IF(ISBLANK(A1710),"",VLOOKUP(G1710,Coefficients!$B$4:$E$7,2)&amp;" "&amp;" "&amp;VLOOKUP(H1710,Coefficients!$E$13:$H$17,2))</f>
        <v/>
      </c>
    </row>
    <row r="1711" spans="22:22" x14ac:dyDescent="0.25">
      <c r="V1711" s="138" t="str">
        <f>IF(ISBLANK(A1711),"",VLOOKUP(G1711,Coefficients!$B$4:$E$7,2)&amp;" "&amp;" "&amp;VLOOKUP(H1711,Coefficients!$E$13:$H$17,2))</f>
        <v/>
      </c>
    </row>
    <row r="1712" spans="22:22" x14ac:dyDescent="0.25">
      <c r="V1712" s="138" t="str">
        <f>IF(ISBLANK(A1712),"",VLOOKUP(G1712,Coefficients!$B$4:$E$7,2)&amp;" "&amp;" "&amp;VLOOKUP(H1712,Coefficients!$E$13:$H$17,2))</f>
        <v/>
      </c>
    </row>
    <row r="1713" spans="22:22" x14ac:dyDescent="0.25">
      <c r="V1713" s="138" t="str">
        <f>IF(ISBLANK(A1713),"",VLOOKUP(G1713,Coefficients!$B$4:$E$7,2)&amp;" "&amp;" "&amp;VLOOKUP(H1713,Coefficients!$E$13:$H$17,2))</f>
        <v/>
      </c>
    </row>
    <row r="1714" spans="22:22" x14ac:dyDescent="0.25">
      <c r="V1714" s="138" t="str">
        <f>IF(ISBLANK(A1714),"",VLOOKUP(G1714,Coefficients!$B$4:$E$7,2)&amp;" "&amp;" "&amp;VLOOKUP(H1714,Coefficients!$E$13:$H$17,2))</f>
        <v/>
      </c>
    </row>
    <row r="1715" spans="22:22" x14ac:dyDescent="0.25">
      <c r="V1715" s="138" t="str">
        <f>IF(ISBLANK(A1715),"",VLOOKUP(G1715,Coefficients!$B$4:$E$7,2)&amp;" "&amp;" "&amp;VLOOKUP(H1715,Coefficients!$E$13:$H$17,2))</f>
        <v/>
      </c>
    </row>
    <row r="1716" spans="22:22" x14ac:dyDescent="0.25">
      <c r="V1716" s="138" t="str">
        <f>IF(ISBLANK(A1716),"",VLOOKUP(G1716,Coefficients!$B$4:$E$7,2)&amp;" "&amp;" "&amp;VLOOKUP(H1716,Coefficients!$E$13:$H$17,2))</f>
        <v/>
      </c>
    </row>
    <row r="1717" spans="22:22" x14ac:dyDescent="0.25">
      <c r="V1717" s="138" t="str">
        <f>IF(ISBLANK(A1717),"",VLOOKUP(G1717,Coefficients!$B$4:$E$7,2)&amp;" "&amp;" "&amp;VLOOKUP(H1717,Coefficients!$E$13:$H$17,2))</f>
        <v/>
      </c>
    </row>
    <row r="1718" spans="22:22" x14ac:dyDescent="0.25">
      <c r="V1718" s="138" t="str">
        <f>IF(ISBLANK(A1718),"",VLOOKUP(G1718,Coefficients!$B$4:$E$7,2)&amp;" "&amp;" "&amp;VLOOKUP(H1718,Coefficients!$E$13:$H$17,2))</f>
        <v/>
      </c>
    </row>
    <row r="1719" spans="22:22" x14ac:dyDescent="0.25">
      <c r="V1719" s="138" t="str">
        <f>IF(ISBLANK(A1719),"",VLOOKUP(G1719,Coefficients!$B$4:$E$7,2)&amp;" "&amp;" "&amp;VLOOKUP(H1719,Coefficients!$E$13:$H$17,2))</f>
        <v/>
      </c>
    </row>
    <row r="1720" spans="22:22" x14ac:dyDescent="0.25">
      <c r="V1720" s="138" t="str">
        <f>IF(ISBLANK(A1720),"",VLOOKUP(G1720,Coefficients!$B$4:$E$7,2)&amp;" "&amp;" "&amp;VLOOKUP(H1720,Coefficients!$E$13:$H$17,2))</f>
        <v/>
      </c>
    </row>
    <row r="1721" spans="22:22" x14ac:dyDescent="0.25">
      <c r="V1721" s="138" t="str">
        <f>IF(ISBLANK(A1721),"",VLOOKUP(G1721,Coefficients!$B$4:$E$7,2)&amp;" "&amp;" "&amp;VLOOKUP(H1721,Coefficients!$E$13:$H$17,2))</f>
        <v/>
      </c>
    </row>
    <row r="1722" spans="22:22" x14ac:dyDescent="0.25">
      <c r="V1722" s="138" t="str">
        <f>IF(ISBLANK(A1722),"",VLOOKUP(G1722,Coefficients!$B$4:$E$7,2)&amp;" "&amp;" "&amp;VLOOKUP(H1722,Coefficients!$E$13:$H$17,2))</f>
        <v/>
      </c>
    </row>
    <row r="1723" spans="22:22" x14ac:dyDescent="0.25">
      <c r="V1723" s="138" t="str">
        <f>IF(ISBLANK(A1723),"",VLOOKUP(G1723,Coefficients!$B$4:$E$7,2)&amp;" "&amp;" "&amp;VLOOKUP(H1723,Coefficients!$E$13:$H$17,2))</f>
        <v/>
      </c>
    </row>
    <row r="1724" spans="22:22" x14ac:dyDescent="0.25">
      <c r="V1724" s="138" t="str">
        <f>IF(ISBLANK(A1724),"",VLOOKUP(G1724,Coefficients!$B$4:$E$7,2)&amp;" "&amp;" "&amp;VLOOKUP(H1724,Coefficients!$E$13:$H$17,2))</f>
        <v/>
      </c>
    </row>
    <row r="1725" spans="22:22" x14ac:dyDescent="0.25">
      <c r="V1725" s="138" t="str">
        <f>IF(ISBLANK(A1725),"",VLOOKUP(G1725,Coefficients!$B$4:$E$7,2)&amp;" "&amp;" "&amp;VLOOKUP(H1725,Coefficients!$E$13:$H$17,2))</f>
        <v/>
      </c>
    </row>
    <row r="1726" spans="22:22" x14ac:dyDescent="0.25">
      <c r="V1726" s="138" t="str">
        <f>IF(ISBLANK(A1726),"",VLOOKUP(G1726,Coefficients!$B$4:$E$7,2)&amp;" "&amp;" "&amp;VLOOKUP(H1726,Coefficients!$E$13:$H$17,2))</f>
        <v/>
      </c>
    </row>
    <row r="1727" spans="22:22" x14ac:dyDescent="0.25">
      <c r="V1727" s="138" t="str">
        <f>IF(ISBLANK(A1727),"",VLOOKUP(G1727,Coefficients!$B$4:$E$7,2)&amp;" "&amp;" "&amp;VLOOKUP(H1727,Coefficients!$E$13:$H$17,2))</f>
        <v/>
      </c>
    </row>
    <row r="1728" spans="22:22" x14ac:dyDescent="0.25">
      <c r="V1728" s="138" t="str">
        <f>IF(ISBLANK(A1728),"",VLOOKUP(G1728,Coefficients!$B$4:$E$7,2)&amp;" "&amp;" "&amp;VLOOKUP(H1728,Coefficients!$E$13:$H$17,2))</f>
        <v/>
      </c>
    </row>
    <row r="1729" spans="22:22" x14ac:dyDescent="0.25">
      <c r="V1729" s="138" t="str">
        <f>IF(ISBLANK(A1729),"",VLOOKUP(G1729,Coefficients!$B$4:$E$7,2)&amp;" "&amp;" "&amp;VLOOKUP(H1729,Coefficients!$E$13:$H$17,2))</f>
        <v/>
      </c>
    </row>
    <row r="1730" spans="22:22" x14ac:dyDescent="0.25">
      <c r="V1730" s="138" t="str">
        <f>IF(ISBLANK(A1730),"",VLOOKUP(G1730,Coefficients!$B$4:$E$7,2)&amp;" "&amp;" "&amp;VLOOKUP(H1730,Coefficients!$E$13:$H$17,2))</f>
        <v/>
      </c>
    </row>
    <row r="1731" spans="22:22" x14ac:dyDescent="0.25">
      <c r="V1731" s="138" t="str">
        <f>IF(ISBLANK(A1731),"",VLOOKUP(G1731,Coefficients!$B$4:$E$7,2)&amp;" "&amp;" "&amp;VLOOKUP(H1731,Coefficients!$E$13:$H$17,2))</f>
        <v/>
      </c>
    </row>
    <row r="1732" spans="22:22" x14ac:dyDescent="0.25">
      <c r="V1732" s="138" t="str">
        <f>IF(ISBLANK(A1732),"",VLOOKUP(G1732,Coefficients!$B$4:$E$7,2)&amp;" "&amp;" "&amp;VLOOKUP(H1732,Coefficients!$E$13:$H$17,2))</f>
        <v/>
      </c>
    </row>
    <row r="1733" spans="22:22" x14ac:dyDescent="0.25">
      <c r="V1733" s="138" t="str">
        <f>IF(ISBLANK(A1733),"",VLOOKUP(G1733,Coefficients!$B$4:$E$7,2)&amp;" "&amp;" "&amp;VLOOKUP(H1733,Coefficients!$E$13:$H$17,2))</f>
        <v/>
      </c>
    </row>
    <row r="1734" spans="22:22" x14ac:dyDescent="0.25">
      <c r="V1734" s="138" t="str">
        <f>IF(ISBLANK(A1734),"",VLOOKUP(G1734,Coefficients!$B$4:$E$7,2)&amp;" "&amp;" "&amp;VLOOKUP(H1734,Coefficients!$E$13:$H$17,2))</f>
        <v/>
      </c>
    </row>
    <row r="1735" spans="22:22" x14ac:dyDescent="0.25">
      <c r="V1735" s="138" t="str">
        <f>IF(ISBLANK(A1735),"",VLOOKUP(G1735,Coefficients!$B$4:$E$7,2)&amp;" "&amp;" "&amp;VLOOKUP(H1735,Coefficients!$E$13:$H$17,2))</f>
        <v/>
      </c>
    </row>
    <row r="1736" spans="22:22" x14ac:dyDescent="0.25">
      <c r="V1736" s="138" t="str">
        <f>IF(ISBLANK(A1736),"",VLOOKUP(G1736,Coefficients!$B$4:$E$7,2)&amp;" "&amp;" "&amp;VLOOKUP(H1736,Coefficients!$E$13:$H$17,2))</f>
        <v/>
      </c>
    </row>
    <row r="1737" spans="22:22" x14ac:dyDescent="0.25">
      <c r="V1737" s="138" t="str">
        <f>IF(ISBLANK(A1737),"",VLOOKUP(G1737,Coefficients!$B$4:$E$7,2)&amp;" "&amp;" "&amp;VLOOKUP(H1737,Coefficients!$E$13:$H$17,2))</f>
        <v/>
      </c>
    </row>
    <row r="1738" spans="22:22" x14ac:dyDescent="0.25">
      <c r="V1738" s="138" t="str">
        <f>IF(ISBLANK(A1738),"",VLOOKUP(G1738,Coefficients!$B$4:$E$7,2)&amp;" "&amp;" "&amp;VLOOKUP(H1738,Coefficients!$E$13:$H$17,2))</f>
        <v/>
      </c>
    </row>
    <row r="1739" spans="22:22" x14ac:dyDescent="0.25">
      <c r="V1739" s="138" t="str">
        <f>IF(ISBLANK(A1739),"",VLOOKUP(G1739,Coefficients!$B$4:$E$7,2)&amp;" "&amp;" "&amp;VLOOKUP(H1739,Coefficients!$E$13:$H$17,2))</f>
        <v/>
      </c>
    </row>
    <row r="1740" spans="22:22" x14ac:dyDescent="0.25">
      <c r="V1740" s="138" t="str">
        <f>IF(ISBLANK(A1740),"",VLOOKUP(G1740,Coefficients!$B$4:$E$7,2)&amp;" "&amp;" "&amp;VLOOKUP(H1740,Coefficients!$E$13:$H$17,2))</f>
        <v/>
      </c>
    </row>
    <row r="1741" spans="22:22" x14ac:dyDescent="0.25">
      <c r="V1741" s="138" t="str">
        <f>IF(ISBLANK(A1741),"",VLOOKUP(G1741,Coefficients!$B$4:$E$7,2)&amp;" "&amp;" "&amp;VLOOKUP(H1741,Coefficients!$E$13:$H$17,2))</f>
        <v/>
      </c>
    </row>
    <row r="1742" spans="22:22" x14ac:dyDescent="0.25">
      <c r="V1742" s="138" t="str">
        <f>IF(ISBLANK(A1742),"",VLOOKUP(G1742,Coefficients!$B$4:$E$7,2)&amp;" "&amp;" "&amp;VLOOKUP(H1742,Coefficients!$E$13:$H$17,2))</f>
        <v/>
      </c>
    </row>
    <row r="1743" spans="22:22" x14ac:dyDescent="0.25">
      <c r="V1743" s="138" t="str">
        <f>IF(ISBLANK(A1743),"",VLOOKUP(G1743,Coefficients!$B$4:$E$7,2)&amp;" "&amp;" "&amp;VLOOKUP(H1743,Coefficients!$E$13:$H$17,2))</f>
        <v/>
      </c>
    </row>
    <row r="1744" spans="22:22" x14ac:dyDescent="0.25">
      <c r="V1744" s="138" t="str">
        <f>IF(ISBLANK(A1744),"",VLOOKUP(G1744,Coefficients!$B$4:$E$7,2)&amp;" "&amp;" "&amp;VLOOKUP(H1744,Coefficients!$E$13:$H$17,2))</f>
        <v/>
      </c>
    </row>
    <row r="1745" spans="22:22" x14ac:dyDescent="0.25">
      <c r="V1745" s="138" t="str">
        <f>IF(ISBLANK(A1745),"",VLOOKUP(G1745,Coefficients!$B$4:$E$7,2)&amp;" "&amp;" "&amp;VLOOKUP(H1745,Coefficients!$E$13:$H$17,2))</f>
        <v/>
      </c>
    </row>
    <row r="1746" spans="22:22" x14ac:dyDescent="0.25">
      <c r="V1746" s="138" t="str">
        <f>IF(ISBLANK(A1746),"",VLOOKUP(G1746,Coefficients!$B$4:$E$7,2)&amp;" "&amp;" "&amp;VLOOKUP(H1746,Coefficients!$E$13:$H$17,2))</f>
        <v/>
      </c>
    </row>
    <row r="1747" spans="22:22" x14ac:dyDescent="0.25">
      <c r="V1747" s="138" t="str">
        <f>IF(ISBLANK(A1747),"",VLOOKUP(G1747,Coefficients!$B$4:$E$7,2)&amp;" "&amp;" "&amp;VLOOKUP(H1747,Coefficients!$E$13:$H$17,2))</f>
        <v/>
      </c>
    </row>
    <row r="1748" spans="22:22" x14ac:dyDescent="0.25">
      <c r="V1748" s="138" t="str">
        <f>IF(ISBLANK(A1748),"",VLOOKUP(G1748,Coefficients!$B$4:$E$7,2)&amp;" "&amp;" "&amp;VLOOKUP(H1748,Coefficients!$E$13:$H$17,2))</f>
        <v/>
      </c>
    </row>
    <row r="1749" spans="22:22" x14ac:dyDescent="0.25">
      <c r="V1749" s="138" t="str">
        <f>IF(ISBLANK(A1749),"",VLOOKUP(G1749,Coefficients!$B$4:$E$7,2)&amp;" "&amp;" "&amp;VLOOKUP(H1749,Coefficients!$E$13:$H$17,2))</f>
        <v/>
      </c>
    </row>
    <row r="1750" spans="22:22" x14ac:dyDescent="0.25">
      <c r="V1750" s="138" t="str">
        <f>IF(ISBLANK(A1750),"",VLOOKUP(G1750,Coefficients!$B$4:$E$7,2)&amp;" "&amp;" "&amp;VLOOKUP(H1750,Coefficients!$E$13:$H$17,2))</f>
        <v/>
      </c>
    </row>
    <row r="1751" spans="22:22" x14ac:dyDescent="0.25">
      <c r="V1751" s="138" t="str">
        <f>IF(ISBLANK(A1751),"",VLOOKUP(G1751,Coefficients!$B$4:$E$7,2)&amp;" "&amp;" "&amp;VLOOKUP(H1751,Coefficients!$E$13:$H$17,2))</f>
        <v/>
      </c>
    </row>
    <row r="1752" spans="22:22" x14ac:dyDescent="0.25">
      <c r="V1752" s="138" t="str">
        <f>IF(ISBLANK(A1752),"",VLOOKUP(G1752,Coefficients!$B$4:$E$7,2)&amp;" "&amp;" "&amp;VLOOKUP(H1752,Coefficients!$E$13:$H$17,2))</f>
        <v/>
      </c>
    </row>
    <row r="1753" spans="22:22" x14ac:dyDescent="0.25">
      <c r="V1753" s="138" t="str">
        <f>IF(ISBLANK(A1753),"",VLOOKUP(G1753,Coefficients!$B$4:$E$7,2)&amp;" "&amp;" "&amp;VLOOKUP(H1753,Coefficients!$E$13:$H$17,2))</f>
        <v/>
      </c>
    </row>
    <row r="1754" spans="22:22" x14ac:dyDescent="0.25">
      <c r="V1754" s="138" t="str">
        <f>IF(ISBLANK(A1754),"",VLOOKUP(G1754,Coefficients!$B$4:$E$7,2)&amp;" "&amp;" "&amp;VLOOKUP(H1754,Coefficients!$E$13:$H$17,2))</f>
        <v/>
      </c>
    </row>
    <row r="1755" spans="22:22" x14ac:dyDescent="0.25">
      <c r="V1755" s="138" t="str">
        <f>IF(ISBLANK(A1755),"",VLOOKUP(G1755,Coefficients!$B$4:$E$7,2)&amp;" "&amp;" "&amp;VLOOKUP(H1755,Coefficients!$E$13:$H$17,2))</f>
        <v/>
      </c>
    </row>
    <row r="1756" spans="22:22" x14ac:dyDescent="0.25">
      <c r="V1756" s="138" t="str">
        <f>IF(ISBLANK(A1756),"",VLOOKUP(G1756,Coefficients!$B$4:$E$7,2)&amp;" "&amp;" "&amp;VLOOKUP(H1756,Coefficients!$E$13:$H$17,2))</f>
        <v/>
      </c>
    </row>
    <row r="1757" spans="22:22" x14ac:dyDescent="0.25">
      <c r="V1757" s="138" t="str">
        <f>IF(ISBLANK(A1757),"",VLOOKUP(G1757,Coefficients!$B$4:$E$7,2)&amp;" "&amp;" "&amp;VLOOKUP(H1757,Coefficients!$E$13:$H$17,2))</f>
        <v/>
      </c>
    </row>
    <row r="1758" spans="22:22" x14ac:dyDescent="0.25">
      <c r="V1758" s="138" t="str">
        <f>IF(ISBLANK(A1758),"",VLOOKUP(G1758,Coefficients!$B$4:$E$7,2)&amp;" "&amp;" "&amp;VLOOKUP(H1758,Coefficients!$E$13:$H$17,2))</f>
        <v/>
      </c>
    </row>
    <row r="1759" spans="22:22" x14ac:dyDescent="0.25">
      <c r="V1759" s="138" t="str">
        <f>IF(ISBLANK(A1759),"",VLOOKUP(G1759,Coefficients!$B$4:$E$7,2)&amp;" "&amp;" "&amp;VLOOKUP(H1759,Coefficients!$E$13:$H$17,2))</f>
        <v/>
      </c>
    </row>
    <row r="1760" spans="22:22" x14ac:dyDescent="0.25">
      <c r="V1760" s="138" t="str">
        <f>IF(ISBLANK(A1760),"",VLOOKUP(G1760,Coefficients!$B$4:$E$7,2)&amp;" "&amp;" "&amp;VLOOKUP(H1760,Coefficients!$E$13:$H$17,2))</f>
        <v/>
      </c>
    </row>
    <row r="1761" spans="22:22" x14ac:dyDescent="0.25">
      <c r="V1761" s="138" t="str">
        <f>IF(ISBLANK(A1761),"",VLOOKUP(G1761,Coefficients!$B$4:$E$7,2)&amp;" "&amp;" "&amp;VLOOKUP(H1761,Coefficients!$E$13:$H$17,2))</f>
        <v/>
      </c>
    </row>
    <row r="1762" spans="22:22" x14ac:dyDescent="0.25">
      <c r="V1762" s="138" t="str">
        <f>IF(ISBLANK(A1762),"",VLOOKUP(G1762,Coefficients!$B$4:$E$7,2)&amp;" "&amp;" "&amp;VLOOKUP(H1762,Coefficients!$E$13:$H$17,2))</f>
        <v/>
      </c>
    </row>
    <row r="1763" spans="22:22" x14ac:dyDescent="0.25">
      <c r="V1763" s="138" t="str">
        <f>IF(ISBLANK(A1763),"",VLOOKUP(G1763,Coefficients!$B$4:$E$7,2)&amp;" "&amp;" "&amp;VLOOKUP(H1763,Coefficients!$E$13:$H$17,2))</f>
        <v/>
      </c>
    </row>
    <row r="1764" spans="22:22" x14ac:dyDescent="0.25">
      <c r="V1764" s="138" t="str">
        <f>IF(ISBLANK(A1764),"",VLOOKUP(G1764,Coefficients!$B$4:$E$7,2)&amp;" "&amp;" "&amp;VLOOKUP(H1764,Coefficients!$E$13:$H$17,2))</f>
        <v/>
      </c>
    </row>
    <row r="1765" spans="22:22" x14ac:dyDescent="0.25">
      <c r="V1765" s="138" t="str">
        <f>IF(ISBLANK(A1765),"",VLOOKUP(G1765,Coefficients!$B$4:$E$7,2)&amp;" "&amp;" "&amp;VLOOKUP(H1765,Coefficients!$E$13:$H$17,2))</f>
        <v/>
      </c>
    </row>
    <row r="1766" spans="22:22" x14ac:dyDescent="0.25">
      <c r="V1766" s="138" t="str">
        <f>IF(ISBLANK(A1766),"",VLOOKUP(G1766,Coefficients!$B$4:$E$7,2)&amp;" "&amp;" "&amp;VLOOKUP(H1766,Coefficients!$E$13:$H$17,2))</f>
        <v/>
      </c>
    </row>
    <row r="1767" spans="22:22" x14ac:dyDescent="0.25">
      <c r="V1767" s="138" t="str">
        <f>IF(ISBLANK(A1767),"",VLOOKUP(G1767,Coefficients!$B$4:$E$7,2)&amp;" "&amp;" "&amp;VLOOKUP(H1767,Coefficients!$E$13:$H$17,2))</f>
        <v/>
      </c>
    </row>
    <row r="1768" spans="22:22" x14ac:dyDescent="0.25">
      <c r="V1768" s="138" t="str">
        <f>IF(ISBLANK(A1768),"",VLOOKUP(G1768,Coefficients!$B$4:$E$7,2)&amp;" "&amp;" "&amp;VLOOKUP(H1768,Coefficients!$E$13:$H$17,2))</f>
        <v/>
      </c>
    </row>
    <row r="1769" spans="22:22" x14ac:dyDescent="0.25">
      <c r="V1769" s="138" t="str">
        <f>IF(ISBLANK(A1769),"",VLOOKUP(G1769,Coefficients!$B$4:$E$7,2)&amp;" "&amp;" "&amp;VLOOKUP(H1769,Coefficients!$E$13:$H$17,2))</f>
        <v/>
      </c>
    </row>
    <row r="1770" spans="22:22" x14ac:dyDescent="0.25">
      <c r="V1770" s="138" t="str">
        <f>IF(ISBLANK(A1770),"",VLOOKUP(G1770,Coefficients!$B$4:$E$7,2)&amp;" "&amp;" "&amp;VLOOKUP(H1770,Coefficients!$E$13:$H$17,2))</f>
        <v/>
      </c>
    </row>
    <row r="1771" spans="22:22" x14ac:dyDescent="0.25">
      <c r="V1771" s="138" t="str">
        <f>IF(ISBLANK(A1771),"",VLOOKUP(G1771,Coefficients!$B$4:$E$7,2)&amp;" "&amp;" "&amp;VLOOKUP(H1771,Coefficients!$E$13:$H$17,2))</f>
        <v/>
      </c>
    </row>
    <row r="1772" spans="22:22" x14ac:dyDescent="0.25">
      <c r="V1772" s="138" t="str">
        <f>IF(ISBLANK(A1772),"",VLOOKUP(G1772,Coefficients!$B$4:$E$7,2)&amp;" "&amp;" "&amp;VLOOKUP(H1772,Coefficients!$E$13:$H$17,2))</f>
        <v/>
      </c>
    </row>
    <row r="1773" spans="22:22" x14ac:dyDescent="0.25">
      <c r="V1773" s="138" t="str">
        <f>IF(ISBLANK(A1773),"",VLOOKUP(G1773,Coefficients!$B$4:$E$7,2)&amp;" "&amp;" "&amp;VLOOKUP(H1773,Coefficients!$E$13:$H$17,2))</f>
        <v/>
      </c>
    </row>
    <row r="1774" spans="22:22" x14ac:dyDescent="0.25">
      <c r="V1774" s="138" t="str">
        <f>IF(ISBLANK(A1774),"",VLOOKUP(G1774,Coefficients!$B$4:$E$7,2)&amp;" "&amp;" "&amp;VLOOKUP(H1774,Coefficients!$E$13:$H$17,2))</f>
        <v/>
      </c>
    </row>
    <row r="1775" spans="22:22" x14ac:dyDescent="0.25">
      <c r="V1775" s="138" t="str">
        <f>IF(ISBLANK(A1775),"",VLOOKUP(G1775,Coefficients!$B$4:$E$7,2)&amp;" "&amp;" "&amp;VLOOKUP(H1775,Coefficients!$E$13:$H$17,2))</f>
        <v/>
      </c>
    </row>
    <row r="1776" spans="22:22" x14ac:dyDescent="0.25">
      <c r="V1776" s="138" t="str">
        <f>IF(ISBLANK(A1776),"",VLOOKUP(G1776,Coefficients!$B$4:$E$7,2)&amp;" "&amp;" "&amp;VLOOKUP(H1776,Coefficients!$E$13:$H$17,2))</f>
        <v/>
      </c>
    </row>
    <row r="1777" spans="22:22" x14ac:dyDescent="0.25">
      <c r="V1777" s="138" t="str">
        <f>IF(ISBLANK(A1777),"",VLOOKUP(G1777,Coefficients!$B$4:$E$7,2)&amp;" "&amp;" "&amp;VLOOKUP(H1777,Coefficients!$E$13:$H$17,2))</f>
        <v/>
      </c>
    </row>
    <row r="1778" spans="22:22" x14ac:dyDescent="0.25">
      <c r="V1778" s="138" t="str">
        <f>IF(ISBLANK(A1778),"",VLOOKUP(G1778,Coefficients!$B$4:$E$7,2)&amp;" "&amp;" "&amp;VLOOKUP(H1778,Coefficients!$E$13:$H$17,2))</f>
        <v/>
      </c>
    </row>
    <row r="1779" spans="22:22" x14ac:dyDescent="0.25">
      <c r="V1779" s="138" t="str">
        <f>IF(ISBLANK(A1779),"",VLOOKUP(G1779,Coefficients!$B$4:$E$7,2)&amp;" "&amp;" "&amp;VLOOKUP(H1779,Coefficients!$E$13:$H$17,2))</f>
        <v/>
      </c>
    </row>
    <row r="1780" spans="22:22" x14ac:dyDescent="0.25">
      <c r="V1780" s="138" t="str">
        <f>IF(ISBLANK(A1780),"",VLOOKUP(G1780,Coefficients!$B$4:$E$7,2)&amp;" "&amp;" "&amp;VLOOKUP(H1780,Coefficients!$E$13:$H$17,2))</f>
        <v/>
      </c>
    </row>
    <row r="1781" spans="22:22" x14ac:dyDescent="0.25">
      <c r="V1781" s="138" t="str">
        <f>IF(ISBLANK(A1781),"",VLOOKUP(G1781,Coefficients!$B$4:$E$7,2)&amp;" "&amp;" "&amp;VLOOKUP(H1781,Coefficients!$E$13:$H$17,2))</f>
        <v/>
      </c>
    </row>
    <row r="1782" spans="22:22" x14ac:dyDescent="0.25">
      <c r="V1782" s="138" t="str">
        <f>IF(ISBLANK(A1782),"",VLOOKUP(G1782,Coefficients!$B$4:$E$7,2)&amp;" "&amp;" "&amp;VLOOKUP(H1782,Coefficients!$E$13:$H$17,2))</f>
        <v/>
      </c>
    </row>
    <row r="1783" spans="22:22" x14ac:dyDescent="0.25">
      <c r="V1783" s="138" t="str">
        <f>IF(ISBLANK(A1783),"",VLOOKUP(G1783,Coefficients!$B$4:$E$7,2)&amp;" "&amp;" "&amp;VLOOKUP(H1783,Coefficients!$E$13:$H$17,2))</f>
        <v/>
      </c>
    </row>
    <row r="1784" spans="22:22" x14ac:dyDescent="0.25">
      <c r="V1784" s="138" t="str">
        <f>IF(ISBLANK(A1784),"",VLOOKUP(G1784,Coefficients!$B$4:$E$7,2)&amp;" "&amp;" "&amp;VLOOKUP(H1784,Coefficients!$E$13:$H$17,2))</f>
        <v/>
      </c>
    </row>
    <row r="1785" spans="22:22" x14ac:dyDescent="0.25">
      <c r="V1785" s="138" t="str">
        <f>IF(ISBLANK(A1785),"",VLOOKUP(G1785,Coefficients!$B$4:$E$7,2)&amp;" "&amp;" "&amp;VLOOKUP(H1785,Coefficients!$E$13:$H$17,2))</f>
        <v/>
      </c>
    </row>
    <row r="1786" spans="22:22" x14ac:dyDescent="0.25">
      <c r="V1786" s="138" t="str">
        <f>IF(ISBLANK(A1786),"",VLOOKUP(G1786,Coefficients!$B$4:$E$7,2)&amp;" "&amp;" "&amp;VLOOKUP(H1786,Coefficients!$E$13:$H$17,2))</f>
        <v/>
      </c>
    </row>
    <row r="1787" spans="22:22" x14ac:dyDescent="0.25">
      <c r="V1787" s="138" t="str">
        <f>IF(ISBLANK(A1787),"",VLOOKUP(G1787,Coefficients!$B$4:$E$7,2)&amp;" "&amp;" "&amp;VLOOKUP(H1787,Coefficients!$E$13:$H$17,2))</f>
        <v/>
      </c>
    </row>
    <row r="1788" spans="22:22" x14ac:dyDescent="0.25">
      <c r="V1788" s="138" t="str">
        <f>IF(ISBLANK(A1788),"",VLOOKUP(G1788,Coefficients!$B$4:$E$7,2)&amp;" "&amp;" "&amp;VLOOKUP(H1788,Coefficients!$E$13:$H$17,2))</f>
        <v/>
      </c>
    </row>
    <row r="1789" spans="22:22" x14ac:dyDescent="0.25">
      <c r="V1789" s="138" t="str">
        <f>IF(ISBLANK(A1789),"",VLOOKUP(G1789,Coefficients!$B$4:$E$7,2)&amp;" "&amp;" "&amp;VLOOKUP(H1789,Coefficients!$E$13:$H$17,2))</f>
        <v/>
      </c>
    </row>
    <row r="1790" spans="22:22" x14ac:dyDescent="0.25">
      <c r="V1790" s="138" t="str">
        <f>IF(ISBLANK(A1790),"",VLOOKUP(G1790,Coefficients!$B$4:$E$7,2)&amp;" "&amp;" "&amp;VLOOKUP(H1790,Coefficients!$E$13:$H$17,2))</f>
        <v/>
      </c>
    </row>
    <row r="1791" spans="22:22" x14ac:dyDescent="0.25">
      <c r="V1791" s="138" t="str">
        <f>IF(ISBLANK(A1791),"",VLOOKUP(G1791,Coefficients!$B$4:$E$7,2)&amp;" "&amp;" "&amp;VLOOKUP(H1791,Coefficients!$E$13:$H$17,2))</f>
        <v/>
      </c>
    </row>
    <row r="1792" spans="22:22" x14ac:dyDescent="0.25">
      <c r="V1792" s="138" t="str">
        <f>IF(ISBLANK(A1792),"",VLOOKUP(G1792,Coefficients!$B$4:$E$7,2)&amp;" "&amp;" "&amp;VLOOKUP(H1792,Coefficients!$E$13:$H$17,2))</f>
        <v/>
      </c>
    </row>
    <row r="1793" spans="22:22" x14ac:dyDescent="0.25">
      <c r="V1793" s="138" t="str">
        <f>IF(ISBLANK(A1793),"",VLOOKUP(G1793,Coefficients!$B$4:$E$7,2)&amp;" "&amp;" "&amp;VLOOKUP(H1793,Coefficients!$E$13:$H$17,2))</f>
        <v/>
      </c>
    </row>
    <row r="1794" spans="22:22" x14ac:dyDescent="0.25">
      <c r="V1794" s="138" t="str">
        <f>IF(ISBLANK(A1794),"",VLOOKUP(G1794,Coefficients!$B$4:$E$7,2)&amp;" "&amp;" "&amp;VLOOKUP(H1794,Coefficients!$E$13:$H$17,2))</f>
        <v/>
      </c>
    </row>
    <row r="1795" spans="22:22" x14ac:dyDescent="0.25">
      <c r="V1795" s="138" t="str">
        <f>IF(ISBLANK(A1795),"",VLOOKUP(G1795,Coefficients!$B$4:$E$7,2)&amp;" "&amp;" "&amp;VLOOKUP(H1795,Coefficients!$E$13:$H$17,2))</f>
        <v/>
      </c>
    </row>
    <row r="1796" spans="22:22" x14ac:dyDescent="0.25">
      <c r="V1796" s="138" t="str">
        <f>IF(ISBLANK(A1796),"",VLOOKUP(G1796,Coefficients!$B$4:$E$7,2)&amp;" "&amp;" "&amp;VLOOKUP(H1796,Coefficients!$E$13:$H$17,2))</f>
        <v/>
      </c>
    </row>
    <row r="1797" spans="22:22" x14ac:dyDescent="0.25">
      <c r="V1797" s="138" t="str">
        <f>IF(ISBLANK(A1797),"",VLOOKUP(G1797,Coefficients!$B$4:$E$7,2)&amp;" "&amp;" "&amp;VLOOKUP(H1797,Coefficients!$E$13:$H$17,2))</f>
        <v/>
      </c>
    </row>
    <row r="1798" spans="22:22" x14ac:dyDescent="0.25">
      <c r="V1798" s="138" t="str">
        <f>IF(ISBLANK(A1798),"",VLOOKUP(G1798,Coefficients!$B$4:$E$7,2)&amp;" "&amp;" "&amp;VLOOKUP(H1798,Coefficients!$E$13:$H$17,2))</f>
        <v/>
      </c>
    </row>
    <row r="1799" spans="22:22" x14ac:dyDescent="0.25">
      <c r="V1799" s="138" t="str">
        <f>IF(ISBLANK(A1799),"",VLOOKUP(G1799,Coefficients!$B$4:$E$7,2)&amp;" "&amp;" "&amp;VLOOKUP(H1799,Coefficients!$E$13:$H$17,2))</f>
        <v/>
      </c>
    </row>
    <row r="1800" spans="22:22" x14ac:dyDescent="0.25">
      <c r="V1800" s="138" t="str">
        <f>IF(ISBLANK(A1800),"",VLOOKUP(G1800,Coefficients!$B$4:$E$7,2)&amp;" "&amp;" "&amp;VLOOKUP(H1800,Coefficients!$E$13:$H$17,2))</f>
        <v/>
      </c>
    </row>
    <row r="1801" spans="22:22" x14ac:dyDescent="0.25">
      <c r="V1801" s="138" t="str">
        <f>IF(ISBLANK(A1801),"",VLOOKUP(G1801,Coefficients!$B$4:$E$7,2)&amp;" "&amp;" "&amp;VLOOKUP(H1801,Coefficients!$E$13:$H$17,2))</f>
        <v/>
      </c>
    </row>
    <row r="1802" spans="22:22" x14ac:dyDescent="0.25">
      <c r="V1802" s="138" t="str">
        <f>IF(ISBLANK(A1802),"",VLOOKUP(G1802,Coefficients!$B$4:$E$7,2)&amp;" "&amp;" "&amp;VLOOKUP(H1802,Coefficients!$E$13:$H$17,2))</f>
        <v/>
      </c>
    </row>
    <row r="1803" spans="22:22" x14ac:dyDescent="0.25">
      <c r="V1803" s="138" t="str">
        <f>IF(ISBLANK(A1803),"",VLOOKUP(G1803,Coefficients!$B$4:$E$7,2)&amp;" "&amp;" "&amp;VLOOKUP(H1803,Coefficients!$E$13:$H$17,2))</f>
        <v/>
      </c>
    </row>
    <row r="1804" spans="22:22" x14ac:dyDescent="0.25">
      <c r="V1804" s="138" t="str">
        <f>IF(ISBLANK(A1804),"",VLOOKUP(G1804,Coefficients!$B$4:$E$7,2)&amp;" "&amp;" "&amp;VLOOKUP(H1804,Coefficients!$E$13:$H$17,2))</f>
        <v/>
      </c>
    </row>
    <row r="1805" spans="22:22" x14ac:dyDescent="0.25">
      <c r="V1805" s="138" t="str">
        <f>IF(ISBLANK(A1805),"",VLOOKUP(G1805,Coefficients!$B$4:$E$7,2)&amp;" "&amp;" "&amp;VLOOKUP(H1805,Coefficients!$E$13:$H$17,2))</f>
        <v/>
      </c>
    </row>
    <row r="1806" spans="22:22" x14ac:dyDescent="0.25">
      <c r="V1806" s="138" t="str">
        <f>IF(ISBLANK(A1806),"",VLOOKUP(G1806,Coefficients!$B$4:$E$7,2)&amp;" "&amp;" "&amp;VLOOKUP(H1806,Coefficients!$E$13:$H$17,2))</f>
        <v/>
      </c>
    </row>
    <row r="1807" spans="22:22" x14ac:dyDescent="0.25">
      <c r="V1807" s="138" t="str">
        <f>IF(ISBLANK(A1807),"",VLOOKUP(G1807,Coefficients!$B$4:$E$7,2)&amp;" "&amp;" "&amp;VLOOKUP(H1807,Coefficients!$E$13:$H$17,2))</f>
        <v/>
      </c>
    </row>
    <row r="1808" spans="22:22" x14ac:dyDescent="0.25">
      <c r="V1808" s="138" t="str">
        <f>IF(ISBLANK(A1808),"",VLOOKUP(G1808,Coefficients!$B$4:$E$7,2)&amp;" "&amp;" "&amp;VLOOKUP(H1808,Coefficients!$E$13:$H$17,2))</f>
        <v/>
      </c>
    </row>
    <row r="1809" spans="22:22" x14ac:dyDescent="0.25">
      <c r="V1809" s="138" t="str">
        <f>IF(ISBLANK(A1809),"",VLOOKUP(G1809,Coefficients!$B$4:$E$7,2)&amp;" "&amp;" "&amp;VLOOKUP(H1809,Coefficients!$E$13:$H$17,2))</f>
        <v/>
      </c>
    </row>
    <row r="1810" spans="22:22" x14ac:dyDescent="0.25">
      <c r="V1810" s="138" t="str">
        <f>IF(ISBLANK(A1810),"",VLOOKUP(G1810,Coefficients!$B$4:$E$7,2)&amp;" "&amp;" "&amp;VLOOKUP(H1810,Coefficients!$E$13:$H$17,2))</f>
        <v/>
      </c>
    </row>
    <row r="1811" spans="22:22" x14ac:dyDescent="0.25">
      <c r="V1811" s="138" t="str">
        <f>IF(ISBLANK(A1811),"",VLOOKUP(G1811,Coefficients!$B$4:$E$7,2)&amp;" "&amp;" "&amp;VLOOKUP(H1811,Coefficients!$E$13:$H$17,2))</f>
        <v/>
      </c>
    </row>
    <row r="1812" spans="22:22" x14ac:dyDescent="0.25">
      <c r="V1812" s="138" t="str">
        <f>IF(ISBLANK(A1812),"",VLOOKUP(G1812,Coefficients!$B$4:$E$7,2)&amp;" "&amp;" "&amp;VLOOKUP(H1812,Coefficients!$E$13:$H$17,2))</f>
        <v/>
      </c>
    </row>
    <row r="1813" spans="22:22" x14ac:dyDescent="0.25">
      <c r="V1813" s="138" t="str">
        <f>IF(ISBLANK(A1813),"",VLOOKUP(G1813,Coefficients!$B$4:$E$7,2)&amp;" "&amp;" "&amp;VLOOKUP(H1813,Coefficients!$E$13:$H$17,2))</f>
        <v/>
      </c>
    </row>
    <row r="1814" spans="22:22" x14ac:dyDescent="0.25">
      <c r="V1814" s="138" t="str">
        <f>IF(ISBLANK(A1814),"",VLOOKUP(G1814,Coefficients!$B$4:$E$7,2)&amp;" "&amp;" "&amp;VLOOKUP(H1814,Coefficients!$E$13:$H$17,2))</f>
        <v/>
      </c>
    </row>
    <row r="1815" spans="22:22" x14ac:dyDescent="0.25">
      <c r="V1815" s="138" t="str">
        <f>IF(ISBLANK(A1815),"",VLOOKUP(G1815,Coefficients!$B$4:$E$7,2)&amp;" "&amp;" "&amp;VLOOKUP(H1815,Coefficients!$E$13:$H$17,2))</f>
        <v/>
      </c>
    </row>
    <row r="1816" spans="22:22" x14ac:dyDescent="0.25">
      <c r="V1816" s="138" t="str">
        <f>IF(ISBLANK(A1816),"",VLOOKUP(G1816,Coefficients!$B$4:$E$7,2)&amp;" "&amp;" "&amp;VLOOKUP(H1816,Coefficients!$E$13:$H$17,2))</f>
        <v/>
      </c>
    </row>
    <row r="1817" spans="22:22" x14ac:dyDescent="0.25">
      <c r="V1817" s="138" t="str">
        <f>IF(ISBLANK(A1817),"",VLOOKUP(G1817,Coefficients!$B$4:$E$7,2)&amp;" "&amp;" "&amp;VLOOKUP(H1817,Coefficients!$E$13:$H$17,2))</f>
        <v/>
      </c>
    </row>
    <row r="1818" spans="22:22" x14ac:dyDescent="0.25">
      <c r="V1818" s="138" t="str">
        <f>IF(ISBLANK(A1818),"",VLOOKUP(G1818,Coefficients!$B$4:$E$7,2)&amp;" "&amp;" "&amp;VLOOKUP(H1818,Coefficients!$E$13:$H$17,2))</f>
        <v/>
      </c>
    </row>
    <row r="1819" spans="22:22" x14ac:dyDescent="0.25">
      <c r="V1819" s="138" t="str">
        <f>IF(ISBLANK(A1819),"",VLOOKUP(G1819,Coefficients!$B$4:$E$7,2)&amp;" "&amp;" "&amp;VLOOKUP(H1819,Coefficients!$E$13:$H$17,2))</f>
        <v/>
      </c>
    </row>
    <row r="1820" spans="22:22" x14ac:dyDescent="0.25">
      <c r="V1820" s="138" t="str">
        <f>IF(ISBLANK(A1820),"",VLOOKUP(G1820,Coefficients!$B$4:$E$7,2)&amp;" "&amp;" "&amp;VLOOKUP(H1820,Coefficients!$E$13:$H$17,2))</f>
        <v/>
      </c>
    </row>
    <row r="1821" spans="22:22" x14ac:dyDescent="0.25">
      <c r="V1821" s="138" t="str">
        <f>IF(ISBLANK(A1821),"",VLOOKUP(G1821,Coefficients!$B$4:$E$7,2)&amp;" "&amp;" "&amp;VLOOKUP(H1821,Coefficients!$E$13:$H$17,2))</f>
        <v/>
      </c>
    </row>
    <row r="1822" spans="22:22" x14ac:dyDescent="0.25">
      <c r="V1822" s="138" t="str">
        <f>IF(ISBLANK(A1822),"",VLOOKUP(G1822,Coefficients!$B$4:$E$7,2)&amp;" "&amp;" "&amp;VLOOKUP(H1822,Coefficients!$E$13:$H$17,2))</f>
        <v/>
      </c>
    </row>
    <row r="1823" spans="22:22" x14ac:dyDescent="0.25">
      <c r="V1823" s="138" t="str">
        <f>IF(ISBLANK(A1823),"",VLOOKUP(G1823,Coefficients!$B$4:$E$7,2)&amp;" "&amp;" "&amp;VLOOKUP(H1823,Coefficients!$E$13:$H$17,2))</f>
        <v/>
      </c>
    </row>
    <row r="1824" spans="22:22" x14ac:dyDescent="0.25">
      <c r="V1824" s="138" t="str">
        <f>IF(ISBLANK(A1824),"",VLOOKUP(G1824,Coefficients!$B$4:$E$7,2)&amp;" "&amp;" "&amp;VLOOKUP(H1824,Coefficients!$E$13:$H$17,2))</f>
        <v/>
      </c>
    </row>
    <row r="1825" spans="22:22" x14ac:dyDescent="0.25">
      <c r="V1825" s="138" t="str">
        <f>IF(ISBLANK(A1825),"",VLOOKUP(G1825,Coefficients!$B$4:$E$7,2)&amp;" "&amp;" "&amp;VLOOKUP(H1825,Coefficients!$E$13:$H$17,2))</f>
        <v/>
      </c>
    </row>
    <row r="1826" spans="22:22" x14ac:dyDescent="0.25">
      <c r="V1826" s="138" t="str">
        <f>IF(ISBLANK(A1826),"",VLOOKUP(G1826,Coefficients!$B$4:$E$7,2)&amp;" "&amp;" "&amp;VLOOKUP(H1826,Coefficients!$E$13:$H$17,2))</f>
        <v/>
      </c>
    </row>
    <row r="1827" spans="22:22" x14ac:dyDescent="0.25">
      <c r="V1827" s="138" t="str">
        <f>IF(ISBLANK(A1827),"",VLOOKUP(G1827,Coefficients!$B$4:$E$7,2)&amp;" "&amp;" "&amp;VLOOKUP(H1827,Coefficients!$E$13:$H$17,2))</f>
        <v/>
      </c>
    </row>
    <row r="1828" spans="22:22" x14ac:dyDescent="0.25">
      <c r="V1828" s="138" t="str">
        <f>IF(ISBLANK(A1828),"",VLOOKUP(G1828,Coefficients!$B$4:$E$7,2)&amp;" "&amp;" "&amp;VLOOKUP(H1828,Coefficients!$E$13:$H$17,2))</f>
        <v/>
      </c>
    </row>
    <row r="1829" spans="22:22" x14ac:dyDescent="0.25">
      <c r="V1829" s="138" t="str">
        <f>IF(ISBLANK(A1829),"",VLOOKUP(G1829,Coefficients!$B$4:$E$7,2)&amp;" "&amp;" "&amp;VLOOKUP(H1829,Coefficients!$E$13:$H$17,2))</f>
        <v/>
      </c>
    </row>
    <row r="1830" spans="22:22" x14ac:dyDescent="0.25">
      <c r="V1830" s="138" t="str">
        <f>IF(ISBLANK(A1830),"",VLOOKUP(G1830,Coefficients!$B$4:$E$7,2)&amp;" "&amp;" "&amp;VLOOKUP(H1830,Coefficients!$E$13:$H$17,2))</f>
        <v/>
      </c>
    </row>
    <row r="1831" spans="22:22" x14ac:dyDescent="0.25">
      <c r="V1831" s="138" t="str">
        <f>IF(ISBLANK(A1831),"",VLOOKUP(G1831,Coefficients!$B$4:$E$7,2)&amp;" "&amp;" "&amp;VLOOKUP(H1831,Coefficients!$E$13:$H$17,2))</f>
        <v/>
      </c>
    </row>
    <row r="1832" spans="22:22" x14ac:dyDescent="0.25">
      <c r="V1832" s="138" t="str">
        <f>IF(ISBLANK(A1832),"",VLOOKUP(G1832,Coefficients!$B$4:$E$7,2)&amp;" "&amp;" "&amp;VLOOKUP(H1832,Coefficients!$E$13:$H$17,2))</f>
        <v/>
      </c>
    </row>
    <row r="1833" spans="22:22" x14ac:dyDescent="0.25">
      <c r="V1833" s="138" t="str">
        <f>IF(ISBLANK(A1833),"",VLOOKUP(G1833,Coefficients!$B$4:$E$7,2)&amp;" "&amp;" "&amp;VLOOKUP(H1833,Coefficients!$E$13:$H$17,2))</f>
        <v/>
      </c>
    </row>
    <row r="1834" spans="22:22" x14ac:dyDescent="0.25">
      <c r="V1834" s="138" t="str">
        <f>IF(ISBLANK(A1834),"",VLOOKUP(G1834,Coefficients!$B$4:$E$7,2)&amp;" "&amp;" "&amp;VLOOKUP(H1834,Coefficients!$E$13:$H$17,2))</f>
        <v/>
      </c>
    </row>
    <row r="1835" spans="22:22" x14ac:dyDescent="0.25">
      <c r="V1835" s="138" t="str">
        <f>IF(ISBLANK(A1835),"",VLOOKUP(G1835,Coefficients!$B$4:$E$7,2)&amp;" "&amp;" "&amp;VLOOKUP(H1835,Coefficients!$E$13:$H$17,2))</f>
        <v/>
      </c>
    </row>
    <row r="1836" spans="22:22" x14ac:dyDescent="0.25">
      <c r="V1836" s="138" t="str">
        <f>IF(ISBLANK(A1836),"",VLOOKUP(G1836,Coefficients!$B$4:$E$7,2)&amp;" "&amp;" "&amp;VLOOKUP(H1836,Coefficients!$E$13:$H$17,2))</f>
        <v/>
      </c>
    </row>
    <row r="1837" spans="22:22" x14ac:dyDescent="0.25">
      <c r="V1837" s="138" t="str">
        <f>IF(ISBLANK(A1837),"",VLOOKUP(G1837,Coefficients!$B$4:$E$7,2)&amp;" "&amp;" "&amp;VLOOKUP(H1837,Coefficients!$E$13:$H$17,2))</f>
        <v/>
      </c>
    </row>
    <row r="1838" spans="22:22" x14ac:dyDescent="0.25">
      <c r="V1838" s="138" t="str">
        <f>IF(ISBLANK(A1838),"",VLOOKUP(G1838,Coefficients!$B$4:$E$7,2)&amp;" "&amp;" "&amp;VLOOKUP(H1838,Coefficients!$E$13:$H$17,2))</f>
        <v/>
      </c>
    </row>
    <row r="1839" spans="22:22" x14ac:dyDescent="0.25">
      <c r="V1839" s="138" t="str">
        <f>IF(ISBLANK(A1839),"",VLOOKUP(G1839,Coefficients!$B$4:$E$7,2)&amp;" "&amp;" "&amp;VLOOKUP(H1839,Coefficients!$E$13:$H$17,2))</f>
        <v/>
      </c>
    </row>
    <row r="1840" spans="22:22" x14ac:dyDescent="0.25">
      <c r="V1840" s="138" t="str">
        <f>IF(ISBLANK(A1840),"",VLOOKUP(G1840,Coefficients!$B$4:$E$7,2)&amp;" "&amp;" "&amp;VLOOKUP(H1840,Coefficients!$E$13:$H$17,2))</f>
        <v/>
      </c>
    </row>
    <row r="1841" spans="22:22" x14ac:dyDescent="0.25">
      <c r="V1841" s="138" t="str">
        <f>IF(ISBLANK(A1841),"",VLOOKUP(G1841,Coefficients!$B$4:$E$7,2)&amp;" "&amp;" "&amp;VLOOKUP(H1841,Coefficients!$E$13:$H$17,2))</f>
        <v/>
      </c>
    </row>
    <row r="1842" spans="22:22" x14ac:dyDescent="0.25">
      <c r="V1842" s="138" t="str">
        <f>IF(ISBLANK(A1842),"",VLOOKUP(G1842,Coefficients!$B$4:$E$7,2)&amp;" "&amp;" "&amp;VLOOKUP(H1842,Coefficients!$E$13:$H$17,2))</f>
        <v/>
      </c>
    </row>
    <row r="1843" spans="22:22" x14ac:dyDescent="0.25">
      <c r="V1843" s="138" t="str">
        <f>IF(ISBLANK(A1843),"",VLOOKUP(G1843,Coefficients!$B$4:$E$7,2)&amp;" "&amp;" "&amp;VLOOKUP(H1843,Coefficients!$E$13:$H$17,2))</f>
        <v/>
      </c>
    </row>
    <row r="1844" spans="22:22" x14ac:dyDescent="0.25">
      <c r="V1844" s="138" t="str">
        <f>IF(ISBLANK(A1844),"",VLOOKUP(G1844,Coefficients!$B$4:$E$7,2)&amp;" "&amp;" "&amp;VLOOKUP(H1844,Coefficients!$E$13:$H$17,2))</f>
        <v/>
      </c>
    </row>
    <row r="1845" spans="22:22" x14ac:dyDescent="0.25">
      <c r="V1845" s="138" t="str">
        <f>IF(ISBLANK(A1845),"",VLOOKUP(G1845,Coefficients!$B$4:$E$7,2)&amp;" "&amp;" "&amp;VLOOKUP(H1845,Coefficients!$E$13:$H$17,2))</f>
        <v/>
      </c>
    </row>
    <row r="1846" spans="22:22" x14ac:dyDescent="0.25">
      <c r="V1846" s="138" t="str">
        <f>IF(ISBLANK(A1846),"",VLOOKUP(G1846,Coefficients!$B$4:$E$7,2)&amp;" "&amp;" "&amp;VLOOKUP(H1846,Coefficients!$E$13:$H$17,2))</f>
        <v/>
      </c>
    </row>
    <row r="1847" spans="22:22" x14ac:dyDescent="0.25">
      <c r="V1847" s="138" t="str">
        <f>IF(ISBLANK(A1847),"",VLOOKUP(G1847,Coefficients!$B$4:$E$7,2)&amp;" "&amp;" "&amp;VLOOKUP(H1847,Coefficients!$E$13:$H$17,2))</f>
        <v/>
      </c>
    </row>
    <row r="1848" spans="22:22" x14ac:dyDescent="0.25">
      <c r="V1848" s="138" t="str">
        <f>IF(ISBLANK(A1848),"",VLOOKUP(G1848,Coefficients!$B$4:$E$7,2)&amp;" "&amp;" "&amp;VLOOKUP(H1848,Coefficients!$E$13:$H$17,2))</f>
        <v/>
      </c>
    </row>
    <row r="1849" spans="22:22" x14ac:dyDescent="0.25">
      <c r="V1849" s="138" t="str">
        <f>IF(ISBLANK(A1849),"",VLOOKUP(G1849,Coefficients!$B$4:$E$7,2)&amp;" "&amp;" "&amp;VLOOKUP(H1849,Coefficients!$E$13:$H$17,2))</f>
        <v/>
      </c>
    </row>
    <row r="1850" spans="22:22" x14ac:dyDescent="0.25">
      <c r="V1850" s="138" t="str">
        <f>IF(ISBLANK(A1850),"",VLOOKUP(G1850,Coefficients!$B$4:$E$7,2)&amp;" "&amp;" "&amp;VLOOKUP(H1850,Coefficients!$E$13:$H$17,2))</f>
        <v/>
      </c>
    </row>
    <row r="1851" spans="22:22" x14ac:dyDescent="0.25">
      <c r="V1851" s="138" t="str">
        <f>IF(ISBLANK(A1851),"",VLOOKUP(G1851,Coefficients!$B$4:$E$7,2)&amp;" "&amp;" "&amp;VLOOKUP(H1851,Coefficients!$E$13:$H$17,2))</f>
        <v/>
      </c>
    </row>
    <row r="1852" spans="22:22" x14ac:dyDescent="0.25">
      <c r="V1852" s="138" t="str">
        <f>IF(ISBLANK(A1852),"",VLOOKUP(G1852,Coefficients!$B$4:$E$7,2)&amp;" "&amp;" "&amp;VLOOKUP(H1852,Coefficients!$E$13:$H$17,2))</f>
        <v/>
      </c>
    </row>
    <row r="1853" spans="22:22" x14ac:dyDescent="0.25">
      <c r="V1853" s="138" t="str">
        <f>IF(ISBLANK(A1853),"",VLOOKUP(G1853,Coefficients!$B$4:$E$7,2)&amp;" "&amp;" "&amp;VLOOKUP(H1853,Coefficients!$E$13:$H$17,2))</f>
        <v/>
      </c>
    </row>
    <row r="1854" spans="22:22" x14ac:dyDescent="0.25">
      <c r="V1854" s="138" t="str">
        <f>IF(ISBLANK(A1854),"",VLOOKUP(G1854,Coefficients!$B$4:$E$7,2)&amp;" "&amp;" "&amp;VLOOKUP(H1854,Coefficients!$E$13:$H$17,2))</f>
        <v/>
      </c>
    </row>
    <row r="1855" spans="22:22" x14ac:dyDescent="0.25">
      <c r="V1855" s="138" t="str">
        <f>IF(ISBLANK(A1855),"",VLOOKUP(G1855,Coefficients!$B$4:$E$7,2)&amp;" "&amp;" "&amp;VLOOKUP(H1855,Coefficients!$E$13:$H$17,2))</f>
        <v/>
      </c>
    </row>
    <row r="1856" spans="22:22" x14ac:dyDescent="0.25">
      <c r="V1856" s="138" t="str">
        <f>IF(ISBLANK(A1856),"",VLOOKUP(G1856,Coefficients!$B$4:$E$7,2)&amp;" "&amp;" "&amp;VLOOKUP(H1856,Coefficients!$E$13:$H$17,2))</f>
        <v/>
      </c>
    </row>
    <row r="1857" spans="22:22" x14ac:dyDescent="0.25">
      <c r="V1857" s="138" t="str">
        <f>IF(ISBLANK(A1857),"",VLOOKUP(G1857,Coefficients!$B$4:$E$7,2)&amp;" "&amp;" "&amp;VLOOKUP(H1857,Coefficients!$E$13:$H$17,2))</f>
        <v/>
      </c>
    </row>
    <row r="1858" spans="22:22" x14ac:dyDescent="0.25">
      <c r="V1858" s="138" t="str">
        <f>IF(ISBLANK(A1858),"",VLOOKUP(G1858,Coefficients!$B$4:$E$7,2)&amp;" "&amp;" "&amp;VLOOKUP(H1858,Coefficients!$E$13:$H$17,2))</f>
        <v/>
      </c>
    </row>
    <row r="1859" spans="22:22" x14ac:dyDescent="0.25">
      <c r="V1859" s="138" t="str">
        <f>IF(ISBLANK(A1859),"",VLOOKUP(G1859,Coefficients!$B$4:$E$7,2)&amp;" "&amp;" "&amp;VLOOKUP(H1859,Coefficients!$E$13:$H$17,2))</f>
        <v/>
      </c>
    </row>
    <row r="1860" spans="22:22" x14ac:dyDescent="0.25">
      <c r="V1860" s="138" t="str">
        <f>IF(ISBLANK(A1860),"",VLOOKUP(G1860,Coefficients!$B$4:$E$7,2)&amp;" "&amp;" "&amp;VLOOKUP(H1860,Coefficients!$E$13:$H$17,2))</f>
        <v/>
      </c>
    </row>
    <row r="1861" spans="22:22" x14ac:dyDescent="0.25">
      <c r="V1861" s="138" t="str">
        <f>IF(ISBLANK(A1861),"",VLOOKUP(G1861,Coefficients!$B$4:$E$7,2)&amp;" "&amp;" "&amp;VLOOKUP(H1861,Coefficients!$E$13:$H$17,2))</f>
        <v/>
      </c>
    </row>
    <row r="1862" spans="22:22" x14ac:dyDescent="0.25">
      <c r="V1862" s="138" t="str">
        <f>IF(ISBLANK(A1862),"",VLOOKUP(G1862,Coefficients!$B$4:$E$7,2)&amp;" "&amp;" "&amp;VLOOKUP(H1862,Coefficients!$E$13:$H$17,2))</f>
        <v/>
      </c>
    </row>
    <row r="1863" spans="22:22" x14ac:dyDescent="0.25">
      <c r="V1863" s="138" t="str">
        <f>IF(ISBLANK(A1863),"",VLOOKUP(G1863,Coefficients!$B$4:$E$7,2)&amp;" "&amp;" "&amp;VLOOKUP(H1863,Coefficients!$E$13:$H$17,2))</f>
        <v/>
      </c>
    </row>
    <row r="1864" spans="22:22" x14ac:dyDescent="0.25">
      <c r="V1864" s="138" t="str">
        <f>IF(ISBLANK(A1864),"",VLOOKUP(G1864,Coefficients!$B$4:$E$7,2)&amp;" "&amp;" "&amp;VLOOKUP(H1864,Coefficients!$E$13:$H$17,2))</f>
        <v/>
      </c>
    </row>
    <row r="1865" spans="22:22" x14ac:dyDescent="0.25">
      <c r="V1865" s="138" t="str">
        <f>IF(ISBLANK(A1865),"",VLOOKUP(G1865,Coefficients!$B$4:$E$7,2)&amp;" "&amp;" "&amp;VLOOKUP(H1865,Coefficients!$E$13:$H$17,2))</f>
        <v/>
      </c>
    </row>
    <row r="1866" spans="22:22" x14ac:dyDescent="0.25">
      <c r="V1866" s="138" t="str">
        <f>IF(ISBLANK(A1866),"",VLOOKUP(G1866,Coefficients!$B$4:$E$7,2)&amp;" "&amp;" "&amp;VLOOKUP(H1866,Coefficients!$E$13:$H$17,2))</f>
        <v/>
      </c>
    </row>
    <row r="1867" spans="22:22" x14ac:dyDescent="0.25">
      <c r="V1867" s="138" t="str">
        <f>IF(ISBLANK(A1867),"",VLOOKUP(G1867,Coefficients!$B$4:$E$7,2)&amp;" "&amp;" "&amp;VLOOKUP(H1867,Coefficients!$E$13:$H$17,2))</f>
        <v/>
      </c>
    </row>
    <row r="1868" spans="22:22" x14ac:dyDescent="0.25">
      <c r="V1868" s="138" t="str">
        <f>IF(ISBLANK(A1868),"",VLOOKUP(G1868,Coefficients!$B$4:$E$7,2)&amp;" "&amp;" "&amp;VLOOKUP(H1868,Coefficients!$E$13:$H$17,2))</f>
        <v/>
      </c>
    </row>
    <row r="1869" spans="22:22" x14ac:dyDescent="0.25">
      <c r="V1869" s="138" t="str">
        <f>IF(ISBLANK(A1869),"",VLOOKUP(G1869,Coefficients!$B$4:$E$7,2)&amp;" "&amp;" "&amp;VLOOKUP(H1869,Coefficients!$E$13:$H$17,2))</f>
        <v/>
      </c>
    </row>
    <row r="1870" spans="22:22" x14ac:dyDescent="0.25">
      <c r="V1870" s="138" t="str">
        <f>IF(ISBLANK(A1870),"",VLOOKUP(G1870,Coefficients!$B$4:$E$7,2)&amp;" "&amp;" "&amp;VLOOKUP(H1870,Coefficients!$E$13:$H$17,2))</f>
        <v/>
      </c>
    </row>
    <row r="1871" spans="22:22" x14ac:dyDescent="0.25">
      <c r="V1871" s="138" t="str">
        <f>IF(ISBLANK(A1871),"",VLOOKUP(G1871,Coefficients!$B$4:$E$7,2)&amp;" "&amp;" "&amp;VLOOKUP(H1871,Coefficients!$E$13:$H$17,2))</f>
        <v/>
      </c>
    </row>
    <row r="1872" spans="22:22" x14ac:dyDescent="0.25">
      <c r="V1872" s="138" t="str">
        <f>IF(ISBLANK(A1872),"",VLOOKUP(G1872,Coefficients!$B$4:$E$7,2)&amp;" "&amp;" "&amp;VLOOKUP(H1872,Coefficients!$E$13:$H$17,2))</f>
        <v/>
      </c>
    </row>
    <row r="1873" spans="22:22" x14ac:dyDescent="0.25">
      <c r="V1873" s="138" t="str">
        <f>IF(ISBLANK(A1873),"",VLOOKUP(G1873,Coefficients!$B$4:$E$7,2)&amp;" "&amp;" "&amp;VLOOKUP(H1873,Coefficients!$E$13:$H$17,2))</f>
        <v/>
      </c>
    </row>
    <row r="1874" spans="22:22" x14ac:dyDescent="0.25">
      <c r="V1874" s="138" t="str">
        <f>IF(ISBLANK(A1874),"",VLOOKUP(G1874,Coefficients!$B$4:$E$7,2)&amp;" "&amp;" "&amp;VLOOKUP(H1874,Coefficients!$E$13:$H$17,2))</f>
        <v/>
      </c>
    </row>
    <row r="1875" spans="22:22" x14ac:dyDescent="0.25">
      <c r="V1875" s="138" t="str">
        <f>IF(ISBLANK(A1875),"",VLOOKUP(G1875,Coefficients!$B$4:$E$7,2)&amp;" "&amp;" "&amp;VLOOKUP(H1875,Coefficients!$E$13:$H$17,2))</f>
        <v/>
      </c>
    </row>
    <row r="1876" spans="22:22" x14ac:dyDescent="0.25">
      <c r="V1876" s="138" t="str">
        <f>IF(ISBLANK(A1876),"",VLOOKUP(G1876,Coefficients!$B$4:$E$7,2)&amp;" "&amp;" "&amp;VLOOKUP(H1876,Coefficients!$E$13:$H$17,2))</f>
        <v/>
      </c>
    </row>
    <row r="1877" spans="22:22" x14ac:dyDescent="0.25">
      <c r="V1877" s="138" t="str">
        <f>IF(ISBLANK(A1877),"",VLOOKUP(G1877,Coefficients!$B$4:$E$7,2)&amp;" "&amp;" "&amp;VLOOKUP(H1877,Coefficients!$E$13:$H$17,2))</f>
        <v/>
      </c>
    </row>
    <row r="1878" spans="22:22" x14ac:dyDescent="0.25">
      <c r="V1878" s="138" t="str">
        <f>IF(ISBLANK(A1878),"",VLOOKUP(G1878,Coefficients!$B$4:$E$7,2)&amp;" "&amp;" "&amp;VLOOKUP(H1878,Coefficients!$E$13:$H$17,2))</f>
        <v/>
      </c>
    </row>
    <row r="1879" spans="22:22" x14ac:dyDescent="0.25">
      <c r="V1879" s="138" t="str">
        <f>IF(ISBLANK(A1879),"",VLOOKUP(G1879,Coefficients!$B$4:$E$7,2)&amp;" "&amp;" "&amp;VLOOKUP(H1879,Coefficients!$E$13:$H$17,2))</f>
        <v/>
      </c>
    </row>
    <row r="1880" spans="22:22" x14ac:dyDescent="0.25">
      <c r="V1880" s="138" t="str">
        <f>IF(ISBLANK(A1880),"",VLOOKUP(G1880,Coefficients!$B$4:$E$7,2)&amp;" "&amp;" "&amp;VLOOKUP(H1880,Coefficients!$E$13:$H$17,2))</f>
        <v/>
      </c>
    </row>
    <row r="1881" spans="22:22" x14ac:dyDescent="0.25">
      <c r="V1881" s="138" t="str">
        <f>IF(ISBLANK(A1881),"",VLOOKUP(G1881,Coefficients!$B$4:$E$7,2)&amp;" "&amp;" "&amp;VLOOKUP(H1881,Coefficients!$E$13:$H$17,2))</f>
        <v/>
      </c>
    </row>
    <row r="1882" spans="22:22" x14ac:dyDescent="0.25">
      <c r="V1882" s="138" t="str">
        <f>IF(ISBLANK(A1882),"",VLOOKUP(G1882,Coefficients!$B$4:$E$7,2)&amp;" "&amp;" "&amp;VLOOKUP(H1882,Coefficients!$E$13:$H$17,2))</f>
        <v/>
      </c>
    </row>
    <row r="1883" spans="22:22" x14ac:dyDescent="0.25">
      <c r="V1883" s="138" t="str">
        <f>IF(ISBLANK(A1883),"",VLOOKUP(G1883,Coefficients!$B$4:$E$7,2)&amp;" "&amp;" "&amp;VLOOKUP(H1883,Coefficients!$E$13:$H$17,2))</f>
        <v/>
      </c>
    </row>
    <row r="1884" spans="22:22" x14ac:dyDescent="0.25">
      <c r="V1884" s="138" t="str">
        <f>IF(ISBLANK(A1884),"",VLOOKUP(G1884,Coefficients!$B$4:$E$7,2)&amp;" "&amp;" "&amp;VLOOKUP(H1884,Coefficients!$E$13:$H$17,2))</f>
        <v/>
      </c>
    </row>
    <row r="1885" spans="22:22" x14ac:dyDescent="0.25">
      <c r="V1885" s="138" t="str">
        <f>IF(ISBLANK(A1885),"",VLOOKUP(G1885,Coefficients!$B$4:$E$7,2)&amp;" "&amp;" "&amp;VLOOKUP(H1885,Coefficients!$E$13:$H$17,2))</f>
        <v/>
      </c>
    </row>
    <row r="1886" spans="22:22" x14ac:dyDescent="0.25">
      <c r="V1886" s="138" t="str">
        <f>IF(ISBLANK(A1886),"",VLOOKUP(G1886,Coefficients!$B$4:$E$7,2)&amp;" "&amp;" "&amp;VLOOKUP(H1886,Coefficients!$E$13:$H$17,2))</f>
        <v/>
      </c>
    </row>
    <row r="1887" spans="22:22" x14ac:dyDescent="0.25">
      <c r="V1887" s="138" t="str">
        <f>IF(ISBLANK(A1887),"",VLOOKUP(G1887,Coefficients!$B$4:$E$7,2)&amp;" "&amp;" "&amp;VLOOKUP(H1887,Coefficients!$E$13:$H$17,2))</f>
        <v/>
      </c>
    </row>
    <row r="1888" spans="22:22" x14ac:dyDescent="0.25">
      <c r="V1888" s="138" t="str">
        <f>IF(ISBLANK(A1888),"",VLOOKUP(G1888,Coefficients!$B$4:$E$7,2)&amp;" "&amp;" "&amp;VLOOKUP(H1888,Coefficients!$E$13:$H$17,2))</f>
        <v/>
      </c>
    </row>
    <row r="1889" spans="22:22" x14ac:dyDescent="0.25">
      <c r="V1889" s="138" t="str">
        <f>IF(ISBLANK(A1889),"",VLOOKUP(G1889,Coefficients!$B$4:$E$7,2)&amp;" "&amp;" "&amp;VLOOKUP(H1889,Coefficients!$E$13:$H$17,2))</f>
        <v/>
      </c>
    </row>
    <row r="1890" spans="22:22" x14ac:dyDescent="0.25">
      <c r="V1890" s="138" t="str">
        <f>IF(ISBLANK(A1890),"",VLOOKUP(G1890,Coefficients!$B$4:$E$7,2)&amp;" "&amp;" "&amp;VLOOKUP(H1890,Coefficients!$E$13:$H$17,2))</f>
        <v/>
      </c>
    </row>
    <row r="1891" spans="22:22" x14ac:dyDescent="0.25">
      <c r="V1891" s="138" t="str">
        <f>IF(ISBLANK(A1891),"",VLOOKUP(G1891,Coefficients!$B$4:$E$7,2)&amp;" "&amp;" "&amp;VLOOKUP(H1891,Coefficients!$E$13:$H$17,2))</f>
        <v/>
      </c>
    </row>
    <row r="1892" spans="22:22" x14ac:dyDescent="0.25">
      <c r="V1892" s="138" t="str">
        <f>IF(ISBLANK(A1892),"",VLOOKUP(G1892,Coefficients!$B$4:$E$7,2)&amp;" "&amp;" "&amp;VLOOKUP(H1892,Coefficients!$E$13:$H$17,2))</f>
        <v/>
      </c>
    </row>
    <row r="1893" spans="22:22" x14ac:dyDescent="0.25">
      <c r="V1893" s="138" t="str">
        <f>IF(ISBLANK(A1893),"",VLOOKUP(G1893,Coefficients!$B$4:$E$7,2)&amp;" "&amp;" "&amp;VLOOKUP(H1893,Coefficients!$E$13:$H$17,2))</f>
        <v/>
      </c>
    </row>
    <row r="1894" spans="22:22" x14ac:dyDescent="0.25">
      <c r="V1894" s="138" t="str">
        <f>IF(ISBLANK(A1894),"",VLOOKUP(G1894,Coefficients!$B$4:$E$7,2)&amp;" "&amp;" "&amp;VLOOKUP(H1894,Coefficients!$E$13:$H$17,2))</f>
        <v/>
      </c>
    </row>
    <row r="1895" spans="22:22" x14ac:dyDescent="0.25">
      <c r="V1895" s="138" t="str">
        <f>IF(ISBLANK(A1895),"",VLOOKUP(G1895,Coefficients!$B$4:$E$7,2)&amp;" "&amp;" "&amp;VLOOKUP(H1895,Coefficients!$E$13:$H$17,2))</f>
        <v/>
      </c>
    </row>
    <row r="1896" spans="22:22" x14ac:dyDescent="0.25">
      <c r="V1896" s="138" t="str">
        <f>IF(ISBLANK(A1896),"",VLOOKUP(G1896,Coefficients!$B$4:$E$7,2)&amp;" "&amp;" "&amp;VLOOKUP(H1896,Coefficients!$E$13:$H$17,2))</f>
        <v/>
      </c>
    </row>
    <row r="1897" spans="22:22" x14ac:dyDescent="0.25">
      <c r="V1897" s="138" t="str">
        <f>IF(ISBLANK(A1897),"",VLOOKUP(G1897,Coefficients!$B$4:$E$7,2)&amp;" "&amp;" "&amp;VLOOKUP(H1897,Coefficients!$E$13:$H$17,2))</f>
        <v/>
      </c>
    </row>
    <row r="1898" spans="22:22" x14ac:dyDescent="0.25">
      <c r="V1898" s="138" t="str">
        <f>IF(ISBLANK(A1898),"",VLOOKUP(G1898,Coefficients!$B$4:$E$7,2)&amp;" "&amp;" "&amp;VLOOKUP(H1898,Coefficients!$E$13:$H$17,2))</f>
        <v/>
      </c>
    </row>
    <row r="1899" spans="22:22" x14ac:dyDescent="0.25">
      <c r="V1899" s="138" t="str">
        <f>IF(ISBLANK(A1899),"",VLOOKUP(G1899,Coefficients!$B$4:$E$7,2)&amp;" "&amp;" "&amp;VLOOKUP(H1899,Coefficients!$E$13:$H$17,2))</f>
        <v/>
      </c>
    </row>
    <row r="1900" spans="22:22" x14ac:dyDescent="0.25">
      <c r="V1900" s="138" t="str">
        <f>IF(ISBLANK(A1900),"",VLOOKUP(G1900,Coefficients!$B$4:$E$7,2)&amp;" "&amp;" "&amp;VLOOKUP(H1900,Coefficients!$E$13:$H$17,2))</f>
        <v/>
      </c>
    </row>
    <row r="1901" spans="22:22" x14ac:dyDescent="0.25">
      <c r="V1901" s="138" t="str">
        <f>IF(ISBLANK(A1901),"",VLOOKUP(G1901,Coefficients!$B$4:$E$7,2)&amp;" "&amp;" "&amp;VLOOKUP(H1901,Coefficients!$E$13:$H$17,2))</f>
        <v/>
      </c>
    </row>
    <row r="1902" spans="22:22" x14ac:dyDescent="0.25">
      <c r="V1902" s="138" t="str">
        <f>IF(ISBLANK(A1902),"",VLOOKUP(G1902,Coefficients!$B$4:$E$7,2)&amp;" "&amp;" "&amp;VLOOKUP(H1902,Coefficients!$E$13:$H$17,2))</f>
        <v/>
      </c>
    </row>
    <row r="1903" spans="22:22" x14ac:dyDescent="0.25">
      <c r="V1903" s="138" t="str">
        <f>IF(ISBLANK(A1903),"",VLOOKUP(G1903,Coefficients!$B$4:$E$7,2)&amp;" "&amp;" "&amp;VLOOKUP(H1903,Coefficients!$E$13:$H$17,2))</f>
        <v/>
      </c>
    </row>
    <row r="1904" spans="22:22" x14ac:dyDescent="0.25">
      <c r="V1904" s="138" t="str">
        <f>IF(ISBLANK(A1904),"",VLOOKUP(G1904,Coefficients!$B$4:$E$7,2)&amp;" "&amp;" "&amp;VLOOKUP(H1904,Coefficients!$E$13:$H$17,2))</f>
        <v/>
      </c>
    </row>
    <row r="1905" spans="22:22" x14ac:dyDescent="0.25">
      <c r="V1905" s="138" t="str">
        <f>IF(ISBLANK(A1905),"",VLOOKUP(G1905,Coefficients!$B$4:$E$7,2)&amp;" "&amp;" "&amp;VLOOKUP(H1905,Coefficients!$E$13:$H$17,2))</f>
        <v/>
      </c>
    </row>
    <row r="1906" spans="22:22" x14ac:dyDescent="0.25">
      <c r="V1906" s="138" t="str">
        <f>IF(ISBLANK(A1906),"",VLOOKUP(G1906,Coefficients!$B$4:$E$7,2)&amp;" "&amp;" "&amp;VLOOKUP(H1906,Coefficients!$E$13:$H$17,2))</f>
        <v/>
      </c>
    </row>
    <row r="1907" spans="22:22" x14ac:dyDescent="0.25">
      <c r="V1907" s="138" t="str">
        <f>IF(ISBLANK(A1907),"",VLOOKUP(G1907,Coefficients!$B$4:$E$7,2)&amp;" "&amp;" "&amp;VLOOKUP(H1907,Coefficients!$E$13:$H$17,2))</f>
        <v/>
      </c>
    </row>
    <row r="1908" spans="22:22" x14ac:dyDescent="0.25">
      <c r="V1908" s="138" t="str">
        <f>IF(ISBLANK(A1908),"",VLOOKUP(G1908,Coefficients!$B$4:$E$7,2)&amp;" "&amp;" "&amp;VLOOKUP(H1908,Coefficients!$E$13:$H$17,2))</f>
        <v/>
      </c>
    </row>
    <row r="1909" spans="22:22" x14ac:dyDescent="0.25">
      <c r="V1909" s="138" t="str">
        <f>IF(ISBLANK(A1909),"",VLOOKUP(G1909,Coefficients!$B$4:$E$7,2)&amp;" "&amp;" "&amp;VLOOKUP(H1909,Coefficients!$E$13:$H$17,2))</f>
        <v/>
      </c>
    </row>
    <row r="1910" spans="22:22" x14ac:dyDescent="0.25">
      <c r="V1910" s="138" t="str">
        <f>IF(ISBLANK(A1910),"",VLOOKUP(G1910,Coefficients!$B$4:$E$7,2)&amp;" "&amp;" "&amp;VLOOKUP(H1910,Coefficients!$E$13:$H$17,2))</f>
        <v/>
      </c>
    </row>
    <row r="1911" spans="22:22" x14ac:dyDescent="0.25">
      <c r="V1911" s="138" t="str">
        <f>IF(ISBLANK(A1911),"",VLOOKUP(G1911,Coefficients!$B$4:$E$7,2)&amp;" "&amp;" "&amp;VLOOKUP(H1911,Coefficients!$E$13:$H$17,2))</f>
        <v/>
      </c>
    </row>
    <row r="1912" spans="22:22" x14ac:dyDescent="0.25">
      <c r="V1912" s="138" t="str">
        <f>IF(ISBLANK(A1912),"",VLOOKUP(G1912,Coefficients!$B$4:$E$7,2)&amp;" "&amp;" "&amp;VLOOKUP(H1912,Coefficients!$E$13:$H$17,2))</f>
        <v/>
      </c>
    </row>
    <row r="1913" spans="22:22" x14ac:dyDescent="0.25">
      <c r="V1913" s="138" t="str">
        <f>IF(ISBLANK(A1913),"",VLOOKUP(G1913,Coefficients!$B$4:$E$7,2)&amp;" "&amp;" "&amp;VLOOKUP(H1913,Coefficients!$E$13:$H$17,2))</f>
        <v/>
      </c>
    </row>
    <row r="1914" spans="22:22" x14ac:dyDescent="0.25">
      <c r="V1914" s="138" t="str">
        <f>IF(ISBLANK(A1914),"",VLOOKUP(G1914,Coefficients!$B$4:$E$7,2)&amp;" "&amp;" "&amp;VLOOKUP(H1914,Coefficients!$E$13:$H$17,2))</f>
        <v/>
      </c>
    </row>
    <row r="1915" spans="22:22" x14ac:dyDescent="0.25">
      <c r="V1915" s="138" t="str">
        <f>IF(ISBLANK(A1915),"",VLOOKUP(G1915,Coefficients!$B$4:$E$7,2)&amp;" "&amp;" "&amp;VLOOKUP(H1915,Coefficients!$E$13:$H$17,2))</f>
        <v/>
      </c>
    </row>
    <row r="1916" spans="22:22" x14ac:dyDescent="0.25">
      <c r="V1916" s="138" t="str">
        <f>IF(ISBLANK(A1916),"",VLOOKUP(G1916,Coefficients!$B$4:$E$7,2)&amp;" "&amp;" "&amp;VLOOKUP(H1916,Coefficients!$E$13:$H$17,2))</f>
        <v/>
      </c>
    </row>
    <row r="1917" spans="22:22" x14ac:dyDescent="0.25">
      <c r="V1917" s="138" t="str">
        <f>IF(ISBLANK(A1917),"",VLOOKUP(G1917,Coefficients!$B$4:$E$7,2)&amp;" "&amp;" "&amp;VLOOKUP(H1917,Coefficients!$E$13:$H$17,2))</f>
        <v/>
      </c>
    </row>
    <row r="1918" spans="22:22" x14ac:dyDescent="0.25">
      <c r="V1918" s="138" t="str">
        <f>IF(ISBLANK(A1918),"",VLOOKUP(G1918,Coefficients!$B$4:$E$7,2)&amp;" "&amp;" "&amp;VLOOKUP(H1918,Coefficients!$E$13:$H$17,2))</f>
        <v/>
      </c>
    </row>
    <row r="1919" spans="22:22" x14ac:dyDescent="0.25">
      <c r="V1919" s="138" t="str">
        <f>IF(ISBLANK(A1919),"",VLOOKUP(G1919,Coefficients!$B$4:$E$7,2)&amp;" "&amp;" "&amp;VLOOKUP(H1919,Coefficients!$E$13:$H$17,2))</f>
        <v/>
      </c>
    </row>
    <row r="1920" spans="22:22" x14ac:dyDescent="0.25">
      <c r="V1920" s="138" t="str">
        <f>IF(ISBLANK(A1920),"",VLOOKUP(G1920,Coefficients!$B$4:$E$7,2)&amp;" "&amp;" "&amp;VLOOKUP(H1920,Coefficients!$E$13:$H$17,2))</f>
        <v/>
      </c>
    </row>
    <row r="1921" spans="22:22" x14ac:dyDescent="0.25">
      <c r="V1921" s="138" t="str">
        <f>IF(ISBLANK(A1921),"",VLOOKUP(G1921,Coefficients!$B$4:$E$7,2)&amp;" "&amp;" "&amp;VLOOKUP(H1921,Coefficients!$E$13:$H$17,2))</f>
        <v/>
      </c>
    </row>
    <row r="1922" spans="22:22" x14ac:dyDescent="0.25">
      <c r="V1922" s="138" t="str">
        <f>IF(ISBLANK(A1922),"",VLOOKUP(G1922,Coefficients!$B$4:$E$7,2)&amp;" "&amp;" "&amp;VLOOKUP(H1922,Coefficients!$E$13:$H$17,2))</f>
        <v/>
      </c>
    </row>
    <row r="1923" spans="22:22" x14ac:dyDescent="0.25">
      <c r="V1923" s="138" t="str">
        <f>IF(ISBLANK(A1923),"",VLOOKUP(G1923,Coefficients!$B$4:$E$7,2)&amp;" "&amp;" "&amp;VLOOKUP(H1923,Coefficients!$E$13:$H$17,2))</f>
        <v/>
      </c>
    </row>
    <row r="1924" spans="22:22" x14ac:dyDescent="0.25">
      <c r="V1924" s="138" t="str">
        <f>IF(ISBLANK(A1924),"",VLOOKUP(G1924,Coefficients!$B$4:$E$7,2)&amp;" "&amp;" "&amp;VLOOKUP(H1924,Coefficients!$E$13:$H$17,2))</f>
        <v/>
      </c>
    </row>
    <row r="1925" spans="22:22" x14ac:dyDescent="0.25">
      <c r="V1925" s="138" t="str">
        <f>IF(ISBLANK(A1925),"",VLOOKUP(G1925,Coefficients!$B$4:$E$7,2)&amp;" "&amp;" "&amp;VLOOKUP(H1925,Coefficients!$E$13:$H$17,2))</f>
        <v/>
      </c>
    </row>
    <row r="1926" spans="22:22" x14ac:dyDescent="0.25">
      <c r="V1926" s="138" t="str">
        <f>IF(ISBLANK(A1926),"",VLOOKUP(G1926,Coefficients!$B$4:$E$7,2)&amp;" "&amp;" "&amp;VLOOKUP(H1926,Coefficients!$E$13:$H$17,2))</f>
        <v/>
      </c>
    </row>
    <row r="1927" spans="22:22" x14ac:dyDescent="0.25">
      <c r="V1927" s="138" t="str">
        <f>IF(ISBLANK(A1927),"",VLOOKUP(G1927,Coefficients!$B$4:$E$7,2)&amp;" "&amp;" "&amp;VLOOKUP(H1927,Coefficients!$E$13:$H$17,2))</f>
        <v/>
      </c>
    </row>
    <row r="1928" spans="22:22" x14ac:dyDescent="0.25">
      <c r="V1928" s="138" t="str">
        <f>IF(ISBLANK(A1928),"",VLOOKUP(G1928,Coefficients!$B$4:$E$7,2)&amp;" "&amp;" "&amp;VLOOKUP(H1928,Coefficients!$E$13:$H$17,2))</f>
        <v/>
      </c>
    </row>
    <row r="1929" spans="22:22" x14ac:dyDescent="0.25">
      <c r="V1929" s="138" t="str">
        <f>IF(ISBLANK(A1929),"",VLOOKUP(G1929,Coefficients!$B$4:$E$7,2)&amp;" "&amp;" "&amp;VLOOKUP(H1929,Coefficients!$E$13:$H$17,2))</f>
        <v/>
      </c>
    </row>
    <row r="1930" spans="22:22" x14ac:dyDescent="0.25">
      <c r="V1930" s="138" t="str">
        <f>IF(ISBLANK(A1930),"",VLOOKUP(G1930,Coefficients!$B$4:$E$7,2)&amp;" "&amp;" "&amp;VLOOKUP(H1930,Coefficients!$E$13:$H$17,2))</f>
        <v/>
      </c>
    </row>
    <row r="1931" spans="22:22" x14ac:dyDescent="0.25">
      <c r="V1931" s="138" t="str">
        <f>IF(ISBLANK(A1931),"",VLOOKUP(G1931,Coefficients!$B$4:$E$7,2)&amp;" "&amp;" "&amp;VLOOKUP(H1931,Coefficients!$E$13:$H$17,2))</f>
        <v/>
      </c>
    </row>
    <row r="1932" spans="22:22" x14ac:dyDescent="0.25">
      <c r="V1932" s="138" t="str">
        <f>IF(ISBLANK(A1932),"",VLOOKUP(G1932,Coefficients!$B$4:$E$7,2)&amp;" "&amp;" "&amp;VLOOKUP(H1932,Coefficients!$E$13:$H$17,2))</f>
        <v/>
      </c>
    </row>
    <row r="1933" spans="22:22" x14ac:dyDescent="0.25">
      <c r="V1933" s="138" t="str">
        <f>IF(ISBLANK(A1933),"",VLOOKUP(G1933,Coefficients!$B$4:$E$7,2)&amp;" "&amp;" "&amp;VLOOKUP(H1933,Coefficients!$E$13:$H$17,2))</f>
        <v/>
      </c>
    </row>
    <row r="1934" spans="22:22" x14ac:dyDescent="0.25">
      <c r="V1934" s="138" t="str">
        <f>IF(ISBLANK(A1934),"",VLOOKUP(G1934,Coefficients!$B$4:$E$7,2)&amp;" "&amp;" "&amp;VLOOKUP(H1934,Coefficients!$E$13:$H$17,2))</f>
        <v/>
      </c>
    </row>
    <row r="1935" spans="22:22" x14ac:dyDescent="0.25">
      <c r="V1935" s="138" t="str">
        <f>IF(ISBLANK(A1935),"",VLOOKUP(G1935,Coefficients!$B$4:$E$7,2)&amp;" "&amp;" "&amp;VLOOKUP(H1935,Coefficients!$E$13:$H$17,2))</f>
        <v/>
      </c>
    </row>
    <row r="1936" spans="22:22" x14ac:dyDescent="0.25">
      <c r="V1936" s="138" t="str">
        <f>IF(ISBLANK(A1936),"",VLOOKUP(G1936,Coefficients!$B$4:$E$7,2)&amp;" "&amp;" "&amp;VLOOKUP(H1936,Coefficients!$E$13:$H$17,2))</f>
        <v/>
      </c>
    </row>
    <row r="1937" spans="22:22" x14ac:dyDescent="0.25">
      <c r="V1937" s="138" t="str">
        <f>IF(ISBLANK(A1937),"",VLOOKUP(G1937,Coefficients!$B$4:$E$7,2)&amp;" "&amp;" "&amp;VLOOKUP(H1937,Coefficients!$E$13:$H$17,2))</f>
        <v/>
      </c>
    </row>
    <row r="1938" spans="22:22" x14ac:dyDescent="0.25">
      <c r="V1938" s="138" t="str">
        <f>IF(ISBLANK(A1938),"",VLOOKUP(G1938,Coefficients!$B$4:$E$7,2)&amp;" "&amp;" "&amp;VLOOKUP(H1938,Coefficients!$E$13:$H$17,2))</f>
        <v/>
      </c>
    </row>
    <row r="1939" spans="22:22" x14ac:dyDescent="0.25">
      <c r="V1939" s="138" t="str">
        <f>IF(ISBLANK(A1939),"",VLOOKUP(G1939,Coefficients!$B$4:$E$7,2)&amp;" "&amp;" "&amp;VLOOKUP(H1939,Coefficients!$E$13:$H$17,2))</f>
        <v/>
      </c>
    </row>
    <row r="1940" spans="22:22" x14ac:dyDescent="0.25">
      <c r="V1940" s="138" t="str">
        <f>IF(ISBLANK(A1940),"",VLOOKUP(G1940,Coefficients!$B$4:$E$7,2)&amp;" "&amp;" "&amp;VLOOKUP(H1940,Coefficients!$E$13:$H$17,2))</f>
        <v/>
      </c>
    </row>
    <row r="1941" spans="22:22" x14ac:dyDescent="0.25">
      <c r="V1941" s="138" t="str">
        <f>IF(ISBLANK(A1941),"",VLOOKUP(G1941,Coefficients!$B$4:$E$7,2)&amp;" "&amp;" "&amp;VLOOKUP(H1941,Coefficients!$E$13:$H$17,2))</f>
        <v/>
      </c>
    </row>
    <row r="1942" spans="22:22" x14ac:dyDescent="0.25">
      <c r="V1942" s="138" t="str">
        <f>IF(ISBLANK(A1942),"",VLOOKUP(G1942,Coefficients!$B$4:$E$7,2)&amp;" "&amp;" "&amp;VLOOKUP(H1942,Coefficients!$E$13:$H$17,2))</f>
        <v/>
      </c>
    </row>
    <row r="1943" spans="22:22" x14ac:dyDescent="0.25">
      <c r="V1943" s="138" t="str">
        <f>IF(ISBLANK(A1943),"",VLOOKUP(G1943,Coefficients!$B$4:$E$7,2)&amp;" "&amp;" "&amp;VLOOKUP(H1943,Coefficients!$E$13:$H$17,2))</f>
        <v/>
      </c>
    </row>
    <row r="1944" spans="22:22" x14ac:dyDescent="0.25">
      <c r="V1944" s="138" t="str">
        <f>IF(ISBLANK(A1944),"",VLOOKUP(G1944,Coefficients!$B$4:$E$7,2)&amp;" "&amp;" "&amp;VLOOKUP(H1944,Coefficients!$E$13:$H$17,2))</f>
        <v/>
      </c>
    </row>
    <row r="1945" spans="22:22" x14ac:dyDescent="0.25">
      <c r="V1945" s="138" t="str">
        <f>IF(ISBLANK(A1945),"",VLOOKUP(G1945,Coefficients!$B$4:$E$7,2)&amp;" "&amp;" "&amp;VLOOKUP(H1945,Coefficients!$E$13:$H$17,2))</f>
        <v/>
      </c>
    </row>
    <row r="1946" spans="22:22" x14ac:dyDescent="0.25">
      <c r="V1946" s="138" t="str">
        <f>IF(ISBLANK(A1946),"",VLOOKUP(G1946,Coefficients!$B$4:$E$7,2)&amp;" "&amp;" "&amp;VLOOKUP(H1946,Coefficients!$E$13:$H$17,2))</f>
        <v/>
      </c>
    </row>
    <row r="1947" spans="22:22" x14ac:dyDescent="0.25">
      <c r="V1947" s="138" t="str">
        <f>IF(ISBLANK(A1947),"",VLOOKUP(G1947,Coefficients!$B$4:$E$7,2)&amp;" "&amp;" "&amp;VLOOKUP(H1947,Coefficients!$E$13:$H$17,2))</f>
        <v/>
      </c>
    </row>
    <row r="1948" spans="22:22" x14ac:dyDescent="0.25">
      <c r="V1948" s="138" t="str">
        <f>IF(ISBLANK(A1948),"",VLOOKUP(G1948,Coefficients!$B$4:$E$7,2)&amp;" "&amp;" "&amp;VLOOKUP(H1948,Coefficients!$E$13:$H$17,2))</f>
        <v/>
      </c>
    </row>
    <row r="1949" spans="22:22" x14ac:dyDescent="0.25">
      <c r="V1949" s="138" t="str">
        <f>IF(ISBLANK(A1949),"",VLOOKUP(G1949,Coefficients!$B$4:$E$7,2)&amp;" "&amp;" "&amp;VLOOKUP(H1949,Coefficients!$E$13:$H$17,2))</f>
        <v/>
      </c>
    </row>
    <row r="1950" spans="22:22" x14ac:dyDescent="0.25">
      <c r="V1950" s="138" t="str">
        <f>IF(ISBLANK(A1950),"",VLOOKUP(G1950,Coefficients!$B$4:$E$7,2)&amp;" "&amp;" "&amp;VLOOKUP(H1950,Coefficients!$E$13:$H$17,2))</f>
        <v/>
      </c>
    </row>
    <row r="1951" spans="22:22" x14ac:dyDescent="0.25">
      <c r="V1951" s="138" t="str">
        <f>IF(ISBLANK(A1951),"",VLOOKUP(G1951,Coefficients!$B$4:$E$7,2)&amp;" "&amp;" "&amp;VLOOKUP(H1951,Coefficients!$E$13:$H$17,2))</f>
        <v/>
      </c>
    </row>
    <row r="1952" spans="22:22" x14ac:dyDescent="0.25">
      <c r="V1952" s="138" t="str">
        <f>IF(ISBLANK(A1952),"",VLOOKUP(G1952,Coefficients!$B$4:$E$7,2)&amp;" "&amp;" "&amp;VLOOKUP(H1952,Coefficients!$E$13:$H$17,2))</f>
        <v/>
      </c>
    </row>
    <row r="1953" spans="22:22" x14ac:dyDescent="0.25">
      <c r="V1953" s="138" t="str">
        <f>IF(ISBLANK(A1953),"",VLOOKUP(G1953,Coefficients!$B$4:$E$7,2)&amp;" "&amp;" "&amp;VLOOKUP(H1953,Coefficients!$E$13:$H$17,2))</f>
        <v/>
      </c>
    </row>
    <row r="1954" spans="22:22" x14ac:dyDescent="0.25">
      <c r="V1954" s="138" t="str">
        <f>IF(ISBLANK(A1954),"",VLOOKUP(G1954,Coefficients!$B$4:$E$7,2)&amp;" "&amp;" "&amp;VLOOKUP(H1954,Coefficients!$E$13:$H$17,2))</f>
        <v/>
      </c>
    </row>
    <row r="1955" spans="22:22" x14ac:dyDescent="0.25">
      <c r="V1955" s="138" t="str">
        <f>IF(ISBLANK(A1955),"",VLOOKUP(G1955,Coefficients!$B$4:$E$7,2)&amp;" "&amp;" "&amp;VLOOKUP(H1955,Coefficients!$E$13:$H$17,2))</f>
        <v/>
      </c>
    </row>
    <row r="1956" spans="22:22" x14ac:dyDescent="0.25">
      <c r="V1956" s="138" t="str">
        <f>IF(ISBLANK(A1956),"",VLOOKUP(G1956,Coefficients!$B$4:$E$7,2)&amp;" "&amp;" "&amp;VLOOKUP(H1956,Coefficients!$E$13:$H$17,2))</f>
        <v/>
      </c>
    </row>
    <row r="1957" spans="22:22" x14ac:dyDescent="0.25">
      <c r="V1957" s="138" t="str">
        <f>IF(ISBLANK(A1957),"",VLOOKUP(G1957,Coefficients!$B$4:$E$7,2)&amp;" "&amp;" "&amp;VLOOKUP(H1957,Coefficients!$E$13:$H$17,2))</f>
        <v/>
      </c>
    </row>
    <row r="1958" spans="22:22" x14ac:dyDescent="0.25">
      <c r="V1958" s="138" t="str">
        <f>IF(ISBLANK(A1958),"",VLOOKUP(G1958,Coefficients!$B$4:$E$7,2)&amp;" "&amp;" "&amp;VLOOKUP(H1958,Coefficients!$E$13:$H$17,2))</f>
        <v/>
      </c>
    </row>
    <row r="1959" spans="22:22" x14ac:dyDescent="0.25">
      <c r="V1959" s="138" t="str">
        <f>IF(ISBLANK(A1959),"",VLOOKUP(G1959,Coefficients!$B$4:$E$7,2)&amp;" "&amp;" "&amp;VLOOKUP(H1959,Coefficients!$E$13:$H$17,2))</f>
        <v/>
      </c>
    </row>
    <row r="1960" spans="22:22" x14ac:dyDescent="0.25">
      <c r="V1960" s="138" t="str">
        <f>IF(ISBLANK(A1960),"",VLOOKUP(G1960,Coefficients!$B$4:$E$7,2)&amp;" "&amp;" "&amp;VLOOKUP(H1960,Coefficients!$E$13:$H$17,2))</f>
        <v/>
      </c>
    </row>
    <row r="1961" spans="22:22" x14ac:dyDescent="0.25">
      <c r="V1961" s="138" t="str">
        <f>IF(ISBLANK(A1961),"",VLOOKUP(G1961,Coefficients!$B$4:$E$7,2)&amp;" "&amp;" "&amp;VLOOKUP(H1961,Coefficients!$E$13:$H$17,2))</f>
        <v/>
      </c>
    </row>
    <row r="1962" spans="22:22" x14ac:dyDescent="0.25">
      <c r="V1962" s="138" t="str">
        <f>IF(ISBLANK(A1962),"",VLOOKUP(G1962,Coefficients!$B$4:$E$7,2)&amp;" "&amp;" "&amp;VLOOKUP(H1962,Coefficients!$E$13:$H$17,2))</f>
        <v/>
      </c>
    </row>
    <row r="1963" spans="22:22" x14ac:dyDescent="0.25">
      <c r="V1963" s="138" t="str">
        <f>IF(ISBLANK(A1963),"",VLOOKUP(G1963,Coefficients!$B$4:$E$7,2)&amp;" "&amp;" "&amp;VLOOKUP(H1963,Coefficients!$E$13:$H$17,2))</f>
        <v/>
      </c>
    </row>
    <row r="1964" spans="22:22" x14ac:dyDescent="0.25">
      <c r="V1964" s="138" t="str">
        <f>IF(ISBLANK(A1964),"",VLOOKUP(G1964,Coefficients!$B$4:$E$7,2)&amp;" "&amp;" "&amp;VLOOKUP(H1964,Coefficients!$E$13:$H$17,2))</f>
        <v/>
      </c>
    </row>
    <row r="1965" spans="22:22" x14ac:dyDescent="0.25">
      <c r="V1965" s="138" t="str">
        <f>IF(ISBLANK(A1965),"",VLOOKUP(G1965,Coefficients!$B$4:$E$7,2)&amp;" "&amp;" "&amp;VLOOKUP(H1965,Coefficients!$E$13:$H$17,2))</f>
        <v/>
      </c>
    </row>
    <row r="1966" spans="22:22" x14ac:dyDescent="0.25">
      <c r="V1966" s="138" t="str">
        <f>IF(ISBLANK(A1966),"",VLOOKUP(G1966,Coefficients!$B$4:$E$7,2)&amp;" "&amp;" "&amp;VLOOKUP(H1966,Coefficients!$E$13:$H$17,2))</f>
        <v/>
      </c>
    </row>
    <row r="1967" spans="22:22" x14ac:dyDescent="0.25">
      <c r="V1967" s="138" t="str">
        <f>IF(ISBLANK(A1967),"",VLOOKUP(G1967,Coefficients!$B$4:$E$7,2)&amp;" "&amp;" "&amp;VLOOKUP(H1967,Coefficients!$E$13:$H$17,2))</f>
        <v/>
      </c>
    </row>
    <row r="1968" spans="22:22" x14ac:dyDescent="0.25">
      <c r="V1968" s="138" t="str">
        <f>IF(ISBLANK(A1968),"",VLOOKUP(G1968,Coefficients!$B$4:$E$7,2)&amp;" "&amp;" "&amp;VLOOKUP(H1968,Coefficients!$E$13:$H$17,2))</f>
        <v/>
      </c>
    </row>
    <row r="1969" spans="22:22" x14ac:dyDescent="0.25">
      <c r="V1969" s="138" t="str">
        <f>IF(ISBLANK(A1969),"",VLOOKUP(G1969,Coefficients!$B$4:$E$7,2)&amp;" "&amp;" "&amp;VLOOKUP(H1969,Coefficients!$E$13:$H$17,2))</f>
        <v/>
      </c>
    </row>
    <row r="1970" spans="22:22" x14ac:dyDescent="0.25">
      <c r="V1970" s="138" t="str">
        <f>IF(ISBLANK(A1970),"",VLOOKUP(G1970,Coefficients!$B$4:$E$7,2)&amp;" "&amp;" "&amp;VLOOKUP(H1970,Coefficients!$E$13:$H$17,2))</f>
        <v/>
      </c>
    </row>
    <row r="1971" spans="22:22" x14ac:dyDescent="0.25">
      <c r="V1971" s="138" t="str">
        <f>IF(ISBLANK(A1971),"",VLOOKUP(G1971,Coefficients!$B$4:$E$7,2)&amp;" "&amp;" "&amp;VLOOKUP(H1971,Coefficients!$E$13:$H$17,2))</f>
        <v/>
      </c>
    </row>
    <row r="1972" spans="22:22" x14ac:dyDescent="0.25">
      <c r="V1972" s="138" t="str">
        <f>IF(ISBLANK(A1972),"",VLOOKUP(G1972,Coefficients!$B$4:$E$7,2)&amp;" "&amp;" "&amp;VLOOKUP(H1972,Coefficients!$E$13:$H$17,2))</f>
        <v/>
      </c>
    </row>
    <row r="1973" spans="22:22" x14ac:dyDescent="0.25">
      <c r="V1973" s="138" t="str">
        <f>IF(ISBLANK(A1973),"",VLOOKUP(G1973,Coefficients!$B$4:$E$7,2)&amp;" "&amp;" "&amp;VLOOKUP(H1973,Coefficients!$E$13:$H$17,2))</f>
        <v/>
      </c>
    </row>
    <row r="1974" spans="22:22" x14ac:dyDescent="0.25">
      <c r="V1974" s="138" t="str">
        <f>IF(ISBLANK(A1974),"",VLOOKUP(G1974,Coefficients!$B$4:$E$7,2)&amp;" "&amp;" "&amp;VLOOKUP(H1974,Coefficients!$E$13:$H$17,2))</f>
        <v/>
      </c>
    </row>
    <row r="1975" spans="22:22" x14ac:dyDescent="0.25">
      <c r="V1975" s="138" t="str">
        <f>IF(ISBLANK(A1975),"",VLOOKUP(G1975,Coefficients!$B$4:$E$7,2)&amp;" "&amp;" "&amp;VLOOKUP(H1975,Coefficients!$E$13:$H$17,2))</f>
        <v/>
      </c>
    </row>
    <row r="1976" spans="22:22" x14ac:dyDescent="0.25">
      <c r="V1976" s="138" t="str">
        <f>IF(ISBLANK(A1976),"",VLOOKUP(G1976,Coefficients!$B$4:$E$7,2)&amp;" "&amp;" "&amp;VLOOKUP(H1976,Coefficients!$E$13:$H$17,2))</f>
        <v/>
      </c>
    </row>
    <row r="1977" spans="22:22" x14ac:dyDescent="0.25">
      <c r="V1977" s="138" t="str">
        <f>IF(ISBLANK(A1977),"",VLOOKUP(G1977,Coefficients!$B$4:$E$7,2)&amp;" "&amp;" "&amp;VLOOKUP(H1977,Coefficients!$E$13:$H$17,2))</f>
        <v/>
      </c>
    </row>
    <row r="1978" spans="22:22" x14ac:dyDescent="0.25">
      <c r="V1978" s="138" t="str">
        <f>IF(ISBLANK(A1978),"",VLOOKUP(G1978,Coefficients!$B$4:$E$7,2)&amp;" "&amp;" "&amp;VLOOKUP(H1978,Coefficients!$E$13:$H$17,2))</f>
        <v/>
      </c>
    </row>
    <row r="1979" spans="22:22" x14ac:dyDescent="0.25">
      <c r="V1979" s="138" t="str">
        <f>IF(ISBLANK(A1979),"",VLOOKUP(G1979,Coefficients!$B$4:$E$7,2)&amp;" "&amp;" "&amp;VLOOKUP(H1979,Coefficients!$E$13:$H$17,2))</f>
        <v/>
      </c>
    </row>
    <row r="1980" spans="22:22" x14ac:dyDescent="0.25">
      <c r="V1980" s="138" t="str">
        <f>IF(ISBLANK(A1980),"",VLOOKUP(G1980,Coefficients!$B$4:$E$7,2)&amp;" "&amp;" "&amp;VLOOKUP(H1980,Coefficients!$E$13:$H$17,2))</f>
        <v/>
      </c>
    </row>
    <row r="1981" spans="22:22" x14ac:dyDescent="0.25">
      <c r="V1981" s="138" t="str">
        <f>IF(ISBLANK(A1981),"",VLOOKUP(G1981,Coefficients!$B$4:$E$7,2)&amp;" "&amp;" "&amp;VLOOKUP(H1981,Coefficients!$E$13:$H$17,2))</f>
        <v/>
      </c>
    </row>
    <row r="1982" spans="22:22" x14ac:dyDescent="0.25">
      <c r="V1982" s="138" t="str">
        <f>IF(ISBLANK(A1982),"",VLOOKUP(G1982,Coefficients!$B$4:$E$7,2)&amp;" "&amp;" "&amp;VLOOKUP(H1982,Coefficients!$E$13:$H$17,2))</f>
        <v/>
      </c>
    </row>
    <row r="1983" spans="22:22" x14ac:dyDescent="0.25">
      <c r="V1983" s="138" t="str">
        <f>IF(ISBLANK(A1983),"",VLOOKUP(G1983,Coefficients!$B$4:$E$7,2)&amp;" "&amp;" "&amp;VLOOKUP(H1983,Coefficients!$E$13:$H$17,2))</f>
        <v/>
      </c>
    </row>
    <row r="1984" spans="22:22" x14ac:dyDescent="0.25">
      <c r="V1984" s="138" t="str">
        <f>IF(ISBLANK(A1984),"",VLOOKUP(G1984,Coefficients!$B$4:$E$7,2)&amp;" "&amp;" "&amp;VLOOKUP(H1984,Coefficients!$E$13:$H$17,2))</f>
        <v/>
      </c>
    </row>
    <row r="1985" spans="22:22" x14ac:dyDescent="0.25">
      <c r="V1985" s="138" t="str">
        <f>IF(ISBLANK(A1985),"",VLOOKUP(G1985,Coefficients!$B$4:$E$7,2)&amp;" "&amp;" "&amp;VLOOKUP(H1985,Coefficients!$E$13:$H$17,2))</f>
        <v/>
      </c>
    </row>
    <row r="1986" spans="22:22" x14ac:dyDescent="0.25">
      <c r="V1986" s="138" t="str">
        <f>IF(ISBLANK(A1986),"",VLOOKUP(G1986,Coefficients!$B$4:$E$7,2)&amp;" "&amp;" "&amp;VLOOKUP(H1986,Coefficients!$E$13:$H$17,2))</f>
        <v/>
      </c>
    </row>
    <row r="1987" spans="22:22" x14ac:dyDescent="0.25">
      <c r="V1987" s="138" t="str">
        <f>IF(ISBLANK(A1987),"",VLOOKUP(G1987,Coefficients!$B$4:$E$7,2)&amp;" "&amp;" "&amp;VLOOKUP(H1987,Coefficients!$E$13:$H$17,2))</f>
        <v/>
      </c>
    </row>
    <row r="1988" spans="22:22" x14ac:dyDescent="0.25">
      <c r="V1988" s="138" t="str">
        <f>IF(ISBLANK(A1988),"",VLOOKUP(G1988,Coefficients!$B$4:$E$7,2)&amp;" "&amp;" "&amp;VLOOKUP(H1988,Coefficients!$E$13:$H$17,2))</f>
        <v/>
      </c>
    </row>
    <row r="1989" spans="22:22" x14ac:dyDescent="0.25">
      <c r="V1989" s="138" t="str">
        <f>IF(ISBLANK(A1989),"",VLOOKUP(G1989,Coefficients!$B$4:$E$7,2)&amp;" "&amp;" "&amp;VLOOKUP(H1989,Coefficients!$E$13:$H$17,2))</f>
        <v/>
      </c>
    </row>
    <row r="1990" spans="22:22" x14ac:dyDescent="0.25">
      <c r="V1990" s="138" t="str">
        <f>IF(ISBLANK(A1990),"",VLOOKUP(G1990,Coefficients!$B$4:$E$7,2)&amp;" "&amp;" "&amp;VLOOKUP(H1990,Coefficients!$E$13:$H$17,2))</f>
        <v/>
      </c>
    </row>
    <row r="1991" spans="22:22" x14ac:dyDescent="0.25">
      <c r="V1991" s="138" t="str">
        <f>IF(ISBLANK(A1991),"",VLOOKUP(G1991,Coefficients!$B$4:$E$7,2)&amp;" "&amp;" "&amp;VLOOKUP(H1991,Coefficients!$E$13:$H$17,2))</f>
        <v/>
      </c>
    </row>
    <row r="1992" spans="22:22" x14ac:dyDescent="0.25">
      <c r="V1992" s="138" t="str">
        <f>IF(ISBLANK(A1992),"",VLOOKUP(G1992,Coefficients!$B$4:$E$7,2)&amp;" "&amp;" "&amp;VLOOKUP(H1992,Coefficients!$E$13:$H$17,2))</f>
        <v/>
      </c>
    </row>
    <row r="1993" spans="22:22" x14ac:dyDescent="0.25">
      <c r="V1993" s="138" t="str">
        <f>IF(ISBLANK(A1993),"",VLOOKUP(G1993,Coefficients!$B$4:$E$7,2)&amp;" "&amp;" "&amp;VLOOKUP(H1993,Coefficients!$E$13:$H$17,2))</f>
        <v/>
      </c>
    </row>
    <row r="1994" spans="22:22" x14ac:dyDescent="0.25">
      <c r="V1994" s="138" t="str">
        <f>IF(ISBLANK(A1994),"",VLOOKUP(G1994,Coefficients!$B$4:$E$7,2)&amp;" "&amp;" "&amp;VLOOKUP(H1994,Coefficients!$E$13:$H$17,2))</f>
        <v/>
      </c>
    </row>
    <row r="1995" spans="22:22" x14ac:dyDescent="0.25">
      <c r="V1995" s="138" t="str">
        <f>IF(ISBLANK(A1995),"",VLOOKUP(G1995,Coefficients!$B$4:$E$7,2)&amp;" "&amp;" "&amp;VLOOKUP(H1995,Coefficients!$E$13:$H$17,2))</f>
        <v/>
      </c>
    </row>
    <row r="1996" spans="22:22" x14ac:dyDescent="0.25">
      <c r="V1996" s="138" t="str">
        <f>IF(ISBLANK(A1996),"",VLOOKUP(G1996,Coefficients!$B$4:$E$7,2)&amp;" "&amp;" "&amp;VLOOKUP(H1996,Coefficients!$E$13:$H$17,2))</f>
        <v/>
      </c>
    </row>
    <row r="1997" spans="22:22" x14ac:dyDescent="0.25">
      <c r="V1997" s="138" t="str">
        <f>IF(ISBLANK(A1997),"",VLOOKUP(G1997,Coefficients!$B$4:$E$7,2)&amp;" "&amp;" "&amp;VLOOKUP(H1997,Coefficients!$E$13:$H$17,2))</f>
        <v/>
      </c>
    </row>
    <row r="1998" spans="22:22" x14ac:dyDescent="0.25">
      <c r="V1998" s="138" t="str">
        <f>IF(ISBLANK(A1998),"",VLOOKUP(G1998,Coefficients!$B$4:$E$7,2)&amp;" "&amp;" "&amp;VLOOKUP(H1998,Coefficients!$E$13:$H$17,2))</f>
        <v/>
      </c>
    </row>
    <row r="1999" spans="22:22" x14ac:dyDescent="0.25">
      <c r="V1999" s="138" t="str">
        <f>IF(ISBLANK(A1999),"",VLOOKUP(G1999,Coefficients!$B$4:$E$7,2)&amp;" "&amp;" "&amp;VLOOKUP(H1999,Coefficients!$E$13:$H$17,2))</f>
        <v/>
      </c>
    </row>
    <row r="2000" spans="22:22" x14ac:dyDescent="0.25">
      <c r="V2000" s="138" t="str">
        <f>IF(ISBLANK(A2000),"",VLOOKUP(G2000,Coefficients!$B$4:$E$7,2)&amp;" "&amp;" "&amp;VLOOKUP(H2000,Coefficients!$E$13:$H$17,2))</f>
        <v/>
      </c>
    </row>
    <row r="2001" spans="22:22" x14ac:dyDescent="0.25">
      <c r="V2001" s="138" t="str">
        <f>IF(ISBLANK(A2001),"",VLOOKUP(G2001,Coefficients!$B$4:$E$7,2)&amp;" "&amp;" "&amp;VLOOKUP(H2001,Coefficients!$E$13:$H$17,2))</f>
        <v/>
      </c>
    </row>
    <row r="2002" spans="22:22" x14ac:dyDescent="0.25">
      <c r="V2002" s="138" t="str">
        <f>IF(ISBLANK(A2002),"",VLOOKUP(G2002,Coefficients!$B$4:$E$7,2)&amp;" "&amp;" "&amp;VLOOKUP(H2002,Coefficients!$E$13:$H$17,2))</f>
        <v/>
      </c>
    </row>
    <row r="2003" spans="22:22" x14ac:dyDescent="0.25">
      <c r="V2003" s="138" t="str">
        <f>IF(ISBLANK(A2003),"",VLOOKUP(G2003,Coefficients!$B$4:$E$7,2)&amp;" "&amp;" "&amp;VLOOKUP(H2003,Coefficients!$E$13:$H$17,2))</f>
        <v/>
      </c>
    </row>
    <row r="2004" spans="22:22" x14ac:dyDescent="0.25">
      <c r="V2004" s="138" t="str">
        <f>IF(ISBLANK(A2004),"",VLOOKUP(G2004,Coefficients!$B$4:$E$7,2)&amp;" "&amp;" "&amp;VLOOKUP(H2004,Coefficients!$E$13:$H$17,2))</f>
        <v/>
      </c>
    </row>
    <row r="2005" spans="22:22" x14ac:dyDescent="0.25">
      <c r="V2005" s="138" t="str">
        <f>IF(ISBLANK(A2005),"",VLOOKUP(G2005,Coefficients!$B$4:$E$7,2)&amp;" "&amp;" "&amp;VLOOKUP(H2005,Coefficients!$E$13:$H$17,2))</f>
        <v/>
      </c>
    </row>
    <row r="2006" spans="22:22" x14ac:dyDescent="0.25">
      <c r="V2006" s="138" t="str">
        <f>IF(ISBLANK(A2006),"",VLOOKUP(G2006,Coefficients!$B$4:$E$7,2)&amp;" "&amp;" "&amp;VLOOKUP(H2006,Coefficients!$E$13:$H$17,2))</f>
        <v/>
      </c>
    </row>
    <row r="2007" spans="22:22" x14ac:dyDescent="0.25">
      <c r="V2007" s="138" t="str">
        <f>IF(ISBLANK(A2007),"",VLOOKUP(G2007,Coefficients!$B$4:$E$7,2)&amp;" "&amp;" "&amp;VLOOKUP(H2007,Coefficients!$E$13:$H$17,2))</f>
        <v/>
      </c>
    </row>
    <row r="2008" spans="22:22" x14ac:dyDescent="0.25">
      <c r="V2008" s="138" t="str">
        <f>IF(ISBLANK(A2008),"",VLOOKUP(G2008,Coefficients!$B$4:$E$7,2)&amp;" "&amp;" "&amp;VLOOKUP(H2008,Coefficients!$E$13:$H$17,2))</f>
        <v/>
      </c>
    </row>
    <row r="2009" spans="22:22" x14ac:dyDescent="0.25">
      <c r="V2009" s="138" t="str">
        <f>IF(ISBLANK(A2009),"",VLOOKUP(G2009,Coefficients!$B$4:$E$7,2)&amp;" "&amp;" "&amp;VLOOKUP(H2009,Coefficients!$E$13:$H$17,2))</f>
        <v/>
      </c>
    </row>
    <row r="2010" spans="22:22" x14ac:dyDescent="0.25">
      <c r="V2010" s="138" t="str">
        <f>IF(ISBLANK(A2010),"",VLOOKUP(G2010,Coefficients!$B$4:$E$7,2)&amp;" "&amp;" "&amp;VLOOKUP(H2010,Coefficients!$E$13:$H$17,2))</f>
        <v/>
      </c>
    </row>
    <row r="2011" spans="22:22" x14ac:dyDescent="0.25">
      <c r="V2011" s="138" t="str">
        <f>IF(ISBLANK(A2011),"",VLOOKUP(G2011,Coefficients!$B$4:$E$7,2)&amp;" "&amp;" "&amp;VLOOKUP(H2011,Coefficients!$E$13:$H$17,2))</f>
        <v/>
      </c>
    </row>
    <row r="2012" spans="22:22" x14ac:dyDescent="0.25">
      <c r="V2012" s="138" t="str">
        <f>IF(ISBLANK(A2012),"",VLOOKUP(G2012,Coefficients!$B$4:$E$7,2)&amp;" "&amp;" "&amp;VLOOKUP(H2012,Coefficients!$E$13:$H$17,2))</f>
        <v/>
      </c>
    </row>
    <row r="2013" spans="22:22" x14ac:dyDescent="0.25">
      <c r="V2013" s="138" t="str">
        <f>IF(ISBLANK(A2013),"",VLOOKUP(G2013,Coefficients!$B$4:$E$7,2)&amp;" "&amp;" "&amp;VLOOKUP(H2013,Coefficients!$E$13:$H$17,2))</f>
        <v/>
      </c>
    </row>
    <row r="2014" spans="22:22" x14ac:dyDescent="0.25">
      <c r="V2014" s="138" t="str">
        <f>IF(ISBLANK(A2014),"",VLOOKUP(G2014,Coefficients!$B$4:$E$7,2)&amp;" "&amp;" "&amp;VLOOKUP(H2014,Coefficients!$E$13:$H$17,2))</f>
        <v/>
      </c>
    </row>
    <row r="2015" spans="22:22" x14ac:dyDescent="0.25">
      <c r="V2015" s="138" t="str">
        <f>IF(ISBLANK(A2015),"",VLOOKUP(G2015,Coefficients!$B$4:$E$7,2)&amp;" "&amp;" "&amp;VLOOKUP(H2015,Coefficients!$E$13:$H$17,2))</f>
        <v/>
      </c>
    </row>
    <row r="2016" spans="22:22" x14ac:dyDescent="0.25">
      <c r="V2016" s="138" t="str">
        <f>IF(ISBLANK(A2016),"",VLOOKUP(G2016,Coefficients!$B$4:$E$7,2)&amp;" "&amp;" "&amp;VLOOKUP(H2016,Coefficients!$E$13:$H$17,2))</f>
        <v/>
      </c>
    </row>
    <row r="2017" spans="22:22" x14ac:dyDescent="0.25">
      <c r="V2017" s="138" t="str">
        <f>IF(ISBLANK(A2017),"",VLOOKUP(G2017,Coefficients!$B$4:$E$7,2)&amp;" "&amp;" "&amp;VLOOKUP(H2017,Coefficients!$E$13:$H$17,2))</f>
        <v/>
      </c>
    </row>
    <row r="2018" spans="22:22" x14ac:dyDescent="0.25">
      <c r="V2018" s="138" t="str">
        <f>IF(ISBLANK(A2018),"",VLOOKUP(G2018,Coefficients!$B$4:$E$7,2)&amp;" "&amp;" "&amp;VLOOKUP(H2018,Coefficients!$E$13:$H$17,2))</f>
        <v/>
      </c>
    </row>
    <row r="2019" spans="22:22" x14ac:dyDescent="0.25">
      <c r="V2019" s="138" t="str">
        <f>IF(ISBLANK(A2019),"",VLOOKUP(G2019,Coefficients!$B$4:$E$7,2)&amp;" "&amp;" "&amp;VLOOKUP(H2019,Coefficients!$E$13:$H$17,2))</f>
        <v/>
      </c>
    </row>
    <row r="2020" spans="22:22" x14ac:dyDescent="0.25">
      <c r="V2020" s="138" t="str">
        <f>IF(ISBLANK(A2020),"",VLOOKUP(G2020,Coefficients!$B$4:$E$7,2)&amp;" "&amp;" "&amp;VLOOKUP(H2020,Coefficients!$E$13:$H$17,2))</f>
        <v/>
      </c>
    </row>
    <row r="2021" spans="22:22" x14ac:dyDescent="0.25">
      <c r="V2021" s="138" t="str">
        <f>IF(ISBLANK(A2021),"",VLOOKUP(G2021,Coefficients!$B$4:$E$7,2)&amp;" "&amp;" "&amp;VLOOKUP(H2021,Coefficients!$E$13:$H$17,2))</f>
        <v/>
      </c>
    </row>
    <row r="2022" spans="22:22" x14ac:dyDescent="0.25">
      <c r="V2022" s="138" t="str">
        <f>IF(ISBLANK(A2022),"",VLOOKUP(G2022,Coefficients!$B$4:$E$7,2)&amp;" "&amp;" "&amp;VLOOKUP(H2022,Coefficients!$E$13:$H$17,2))</f>
        <v/>
      </c>
    </row>
    <row r="2023" spans="22:22" x14ac:dyDescent="0.25">
      <c r="V2023" s="138" t="str">
        <f>IF(ISBLANK(A2023),"",VLOOKUP(G2023,Coefficients!$B$4:$E$7,2)&amp;" "&amp;" "&amp;VLOOKUP(H2023,Coefficients!$E$13:$H$17,2))</f>
        <v/>
      </c>
    </row>
    <row r="2024" spans="22:22" x14ac:dyDescent="0.25">
      <c r="V2024" s="138" t="str">
        <f>IF(ISBLANK(A2024),"",VLOOKUP(G2024,Coefficients!$B$4:$E$7,2)&amp;" "&amp;" "&amp;VLOOKUP(H2024,Coefficients!$E$13:$H$17,2))</f>
        <v/>
      </c>
    </row>
    <row r="2025" spans="22:22" x14ac:dyDescent="0.25">
      <c r="V2025" s="138" t="str">
        <f>IF(ISBLANK(A2025),"",VLOOKUP(G2025,Coefficients!$B$4:$E$7,2)&amp;" "&amp;" "&amp;VLOOKUP(H2025,Coefficients!$E$13:$H$17,2))</f>
        <v/>
      </c>
    </row>
    <row r="2026" spans="22:22" x14ac:dyDescent="0.25">
      <c r="V2026" s="138" t="str">
        <f>IF(ISBLANK(A2026),"",VLOOKUP(G2026,Coefficients!$B$4:$E$7,2)&amp;" "&amp;" "&amp;VLOOKUP(H2026,Coefficients!$E$13:$H$17,2))</f>
        <v/>
      </c>
    </row>
    <row r="2027" spans="22:22" x14ac:dyDescent="0.25">
      <c r="V2027" s="138" t="str">
        <f>IF(ISBLANK(A2027),"",VLOOKUP(G2027,Coefficients!$B$4:$E$7,2)&amp;" "&amp;" "&amp;VLOOKUP(H2027,Coefficients!$E$13:$H$17,2))</f>
        <v/>
      </c>
    </row>
    <row r="2028" spans="22:22" x14ac:dyDescent="0.25">
      <c r="V2028" s="138" t="str">
        <f>IF(ISBLANK(A2028),"",VLOOKUP(G2028,Coefficients!$B$4:$E$7,2)&amp;" "&amp;" "&amp;VLOOKUP(H2028,Coefficients!$E$13:$H$17,2))</f>
        <v/>
      </c>
    </row>
    <row r="2029" spans="22:22" x14ac:dyDescent="0.25">
      <c r="V2029" s="138" t="str">
        <f>IF(ISBLANK(A2029),"",VLOOKUP(G2029,Coefficients!$B$4:$E$7,2)&amp;" "&amp;" "&amp;VLOOKUP(H2029,Coefficients!$E$13:$H$17,2))</f>
        <v/>
      </c>
    </row>
    <row r="2030" spans="22:22" x14ac:dyDescent="0.25">
      <c r="V2030" s="138" t="str">
        <f>IF(ISBLANK(A2030),"",VLOOKUP(G2030,Coefficients!$B$4:$E$7,2)&amp;" "&amp;" "&amp;VLOOKUP(H2030,Coefficients!$E$13:$H$17,2))</f>
        <v/>
      </c>
    </row>
    <row r="2031" spans="22:22" x14ac:dyDescent="0.25">
      <c r="V2031" s="138" t="str">
        <f>IF(ISBLANK(A2031),"",VLOOKUP(G2031,Coefficients!$B$4:$E$7,2)&amp;" "&amp;" "&amp;VLOOKUP(H2031,Coefficients!$E$13:$H$17,2))</f>
        <v/>
      </c>
    </row>
    <row r="2032" spans="22:22" x14ac:dyDescent="0.25">
      <c r="V2032" s="138" t="str">
        <f>IF(ISBLANK(A2032),"",VLOOKUP(G2032,Coefficients!$B$4:$E$7,2)&amp;" "&amp;" "&amp;VLOOKUP(H2032,Coefficients!$E$13:$H$17,2))</f>
        <v/>
      </c>
    </row>
    <row r="2033" spans="22:22" x14ac:dyDescent="0.25">
      <c r="V2033" s="138" t="str">
        <f>IF(ISBLANK(A2033),"",VLOOKUP(G2033,Coefficients!$B$4:$E$7,2)&amp;" "&amp;" "&amp;VLOOKUP(H2033,Coefficients!$E$13:$H$17,2))</f>
        <v/>
      </c>
    </row>
    <row r="2034" spans="22:22" x14ac:dyDescent="0.25">
      <c r="V2034" s="138" t="str">
        <f>IF(ISBLANK(A2034),"",VLOOKUP(G2034,Coefficients!$B$4:$E$7,2)&amp;" "&amp;" "&amp;VLOOKUP(H2034,Coefficients!$E$13:$H$17,2))</f>
        <v/>
      </c>
    </row>
    <row r="2035" spans="22:22" x14ac:dyDescent="0.25">
      <c r="V2035" s="138" t="str">
        <f>IF(ISBLANK(A2035),"",VLOOKUP(G2035,Coefficients!$B$4:$E$7,2)&amp;" "&amp;" "&amp;VLOOKUP(H2035,Coefficients!$E$13:$H$17,2))</f>
        <v/>
      </c>
    </row>
    <row r="2036" spans="22:22" x14ac:dyDescent="0.25">
      <c r="V2036" s="138" t="str">
        <f>IF(ISBLANK(A2036),"",VLOOKUP(G2036,Coefficients!$B$4:$E$7,2)&amp;" "&amp;" "&amp;VLOOKUP(H2036,Coefficients!$E$13:$H$17,2))</f>
        <v/>
      </c>
    </row>
    <row r="2037" spans="22:22" x14ac:dyDescent="0.25">
      <c r="V2037" s="138" t="str">
        <f>IF(ISBLANK(A2037),"",VLOOKUP(G2037,Coefficients!$B$4:$E$7,2)&amp;" "&amp;" "&amp;VLOOKUP(H2037,Coefficients!$E$13:$H$17,2))</f>
        <v/>
      </c>
    </row>
    <row r="2038" spans="22:22" x14ac:dyDescent="0.25">
      <c r="V2038" s="138" t="str">
        <f>IF(ISBLANK(A2038),"",VLOOKUP(G2038,Coefficients!$B$4:$E$7,2)&amp;" "&amp;" "&amp;VLOOKUP(H2038,Coefficients!$E$13:$H$17,2))</f>
        <v/>
      </c>
    </row>
    <row r="2039" spans="22:22" x14ac:dyDescent="0.25">
      <c r="V2039" s="138" t="str">
        <f>IF(ISBLANK(A2039),"",VLOOKUP(G2039,Coefficients!$B$4:$E$7,2)&amp;" "&amp;" "&amp;VLOOKUP(H2039,Coefficients!$E$13:$H$17,2))</f>
        <v/>
      </c>
    </row>
    <row r="2040" spans="22:22" x14ac:dyDescent="0.25">
      <c r="V2040" s="138" t="str">
        <f>IF(ISBLANK(A2040),"",VLOOKUP(G2040,Coefficients!$B$4:$E$7,2)&amp;" "&amp;" "&amp;VLOOKUP(H2040,Coefficients!$E$13:$H$17,2))</f>
        <v/>
      </c>
    </row>
    <row r="2041" spans="22:22" x14ac:dyDescent="0.25">
      <c r="V2041" s="138" t="str">
        <f>IF(ISBLANK(A2041),"",VLOOKUP(G2041,Coefficients!$B$4:$E$7,2)&amp;" "&amp;" "&amp;VLOOKUP(H2041,Coefficients!$E$13:$H$17,2))</f>
        <v/>
      </c>
    </row>
    <row r="2042" spans="22:22" x14ac:dyDescent="0.25">
      <c r="V2042" s="138" t="str">
        <f>IF(ISBLANK(A2042),"",VLOOKUP(G2042,Coefficients!$B$4:$E$7,2)&amp;" "&amp;" "&amp;VLOOKUP(H2042,Coefficients!$E$13:$H$17,2))</f>
        <v/>
      </c>
    </row>
    <row r="2043" spans="22:22" x14ac:dyDescent="0.25">
      <c r="V2043" s="138" t="str">
        <f>IF(ISBLANK(A2043),"",VLOOKUP(G2043,Coefficients!$B$4:$E$7,2)&amp;" "&amp;" "&amp;VLOOKUP(H2043,Coefficients!$E$13:$H$17,2))</f>
        <v/>
      </c>
    </row>
    <row r="2044" spans="22:22" x14ac:dyDescent="0.25">
      <c r="V2044" s="138" t="str">
        <f>IF(ISBLANK(A2044),"",VLOOKUP(G2044,Coefficients!$B$4:$E$7,2)&amp;" "&amp;" "&amp;VLOOKUP(H2044,Coefficients!$E$13:$H$17,2))</f>
        <v/>
      </c>
    </row>
    <row r="2045" spans="22:22" x14ac:dyDescent="0.25">
      <c r="V2045" s="138" t="str">
        <f>IF(ISBLANK(A2045),"",VLOOKUP(G2045,Coefficients!$B$4:$E$7,2)&amp;" "&amp;" "&amp;VLOOKUP(H2045,Coefficients!$E$13:$H$17,2))</f>
        <v/>
      </c>
    </row>
    <row r="2046" spans="22:22" x14ac:dyDescent="0.25">
      <c r="V2046" s="138" t="str">
        <f>IF(ISBLANK(A2046),"",VLOOKUP(G2046,Coefficients!$B$4:$E$7,2)&amp;" "&amp;" "&amp;VLOOKUP(H2046,Coefficients!$E$13:$H$17,2))</f>
        <v/>
      </c>
    </row>
    <row r="2047" spans="22:22" x14ac:dyDescent="0.25">
      <c r="V2047" s="138" t="str">
        <f>IF(ISBLANK(A2047),"",VLOOKUP(G2047,Coefficients!$B$4:$E$7,2)&amp;" "&amp;" "&amp;VLOOKUP(H2047,Coefficients!$E$13:$H$17,2))</f>
        <v/>
      </c>
    </row>
    <row r="2048" spans="22:22" x14ac:dyDescent="0.25">
      <c r="V2048" s="138" t="str">
        <f>IF(ISBLANK(A2048),"",VLOOKUP(G2048,Coefficients!$B$4:$E$7,2)&amp;" "&amp;" "&amp;VLOOKUP(H2048,Coefficients!$E$13:$H$17,2))</f>
        <v/>
      </c>
    </row>
    <row r="2049" spans="22:22" x14ac:dyDescent="0.25">
      <c r="V2049" s="138" t="str">
        <f>IF(ISBLANK(A2049),"",VLOOKUP(G2049,Coefficients!$B$4:$E$7,2)&amp;" "&amp;" "&amp;VLOOKUP(H2049,Coefficients!$E$13:$H$17,2))</f>
        <v/>
      </c>
    </row>
    <row r="2050" spans="22:22" x14ac:dyDescent="0.25">
      <c r="V2050" s="138" t="str">
        <f>IF(ISBLANK(A2050),"",VLOOKUP(G2050,Coefficients!$B$4:$E$7,2)&amp;" "&amp;" "&amp;VLOOKUP(H2050,Coefficients!$E$13:$H$17,2))</f>
        <v/>
      </c>
    </row>
    <row r="2051" spans="22:22" x14ac:dyDescent="0.25">
      <c r="V2051" s="138" t="str">
        <f>IF(ISBLANK(A2051),"",VLOOKUP(G2051,Coefficients!$B$4:$E$7,2)&amp;" "&amp;" "&amp;VLOOKUP(H2051,Coefficients!$E$13:$H$17,2))</f>
        <v/>
      </c>
    </row>
    <row r="2052" spans="22:22" x14ac:dyDescent="0.25">
      <c r="V2052" s="138" t="str">
        <f>IF(ISBLANK(A2052),"",VLOOKUP(G2052,Coefficients!$B$4:$E$7,2)&amp;" "&amp;" "&amp;VLOOKUP(H2052,Coefficients!$E$13:$H$17,2))</f>
        <v/>
      </c>
    </row>
    <row r="2053" spans="22:22" x14ac:dyDescent="0.25">
      <c r="V2053" s="138" t="str">
        <f>IF(ISBLANK(A2053),"",VLOOKUP(G2053,Coefficients!$B$4:$E$7,2)&amp;" "&amp;" "&amp;VLOOKUP(H2053,Coefficients!$E$13:$H$17,2))</f>
        <v/>
      </c>
    </row>
    <row r="2054" spans="22:22" x14ac:dyDescent="0.25">
      <c r="V2054" s="138" t="str">
        <f>IF(ISBLANK(A2054),"",VLOOKUP(G2054,Coefficients!$B$4:$E$7,2)&amp;" "&amp;" "&amp;VLOOKUP(H2054,Coefficients!$E$13:$H$17,2))</f>
        <v/>
      </c>
    </row>
    <row r="2055" spans="22:22" x14ac:dyDescent="0.25">
      <c r="V2055" s="138" t="str">
        <f>IF(ISBLANK(A2055),"",VLOOKUP(G2055,Coefficients!$B$4:$E$7,2)&amp;" "&amp;" "&amp;VLOOKUP(H2055,Coefficients!$E$13:$H$17,2))</f>
        <v/>
      </c>
    </row>
    <row r="2056" spans="22:22" x14ac:dyDescent="0.25">
      <c r="V2056" s="138" t="str">
        <f>IF(ISBLANK(A2056),"",VLOOKUP(G2056,Coefficients!$B$4:$E$7,2)&amp;" "&amp;" "&amp;VLOOKUP(H2056,Coefficients!$E$13:$H$17,2))</f>
        <v/>
      </c>
    </row>
    <row r="2057" spans="22:22" x14ac:dyDescent="0.25">
      <c r="V2057" s="138" t="str">
        <f>IF(ISBLANK(A2057),"",VLOOKUP(G2057,Coefficients!$B$4:$E$7,2)&amp;" "&amp;" "&amp;VLOOKUP(H2057,Coefficients!$E$13:$H$17,2))</f>
        <v/>
      </c>
    </row>
    <row r="2058" spans="22:22" x14ac:dyDescent="0.25">
      <c r="V2058" s="138" t="str">
        <f>IF(ISBLANK(A2058),"",VLOOKUP(G2058,Coefficients!$B$4:$E$7,2)&amp;" "&amp;" "&amp;VLOOKUP(H2058,Coefficients!$E$13:$H$17,2))</f>
        <v/>
      </c>
    </row>
    <row r="2059" spans="22:22" x14ac:dyDescent="0.25">
      <c r="V2059" s="138" t="str">
        <f>IF(ISBLANK(A2059),"",VLOOKUP(G2059,Coefficients!$B$4:$E$7,2)&amp;" "&amp;" "&amp;VLOOKUP(H2059,Coefficients!$E$13:$H$17,2))</f>
        <v/>
      </c>
    </row>
    <row r="2060" spans="22:22" x14ac:dyDescent="0.25">
      <c r="V2060" s="138" t="str">
        <f>IF(ISBLANK(A2060),"",VLOOKUP(G2060,Coefficients!$B$4:$E$7,2)&amp;" "&amp;" "&amp;VLOOKUP(H2060,Coefficients!$E$13:$H$17,2))</f>
        <v/>
      </c>
    </row>
    <row r="2061" spans="22:22" x14ac:dyDescent="0.25">
      <c r="V2061" s="138" t="str">
        <f>IF(ISBLANK(A2061),"",VLOOKUP(G2061,Coefficients!$B$4:$E$7,2)&amp;" "&amp;" "&amp;VLOOKUP(H2061,Coefficients!$E$13:$H$17,2))</f>
        <v/>
      </c>
    </row>
    <row r="2062" spans="22:22" x14ac:dyDescent="0.25">
      <c r="V2062" s="138" t="str">
        <f>IF(ISBLANK(A2062),"",VLOOKUP(G2062,Coefficients!$B$4:$E$7,2)&amp;" "&amp;" "&amp;VLOOKUP(H2062,Coefficients!$E$13:$H$17,2))</f>
        <v/>
      </c>
    </row>
    <row r="2063" spans="22:22" x14ac:dyDescent="0.25">
      <c r="V2063" s="138" t="str">
        <f>IF(ISBLANK(A2063),"",VLOOKUP(G2063,Coefficients!$B$4:$E$7,2)&amp;" "&amp;" "&amp;VLOOKUP(H2063,Coefficients!$E$13:$H$17,2))</f>
        <v/>
      </c>
    </row>
    <row r="2064" spans="22:22" x14ac:dyDescent="0.25">
      <c r="V2064" s="138" t="str">
        <f>IF(ISBLANK(A2064),"",VLOOKUP(G2064,Coefficients!$B$4:$E$7,2)&amp;" "&amp;" "&amp;VLOOKUP(H2064,Coefficients!$E$13:$H$17,2))</f>
        <v/>
      </c>
    </row>
    <row r="2065" spans="22:22" x14ac:dyDescent="0.25">
      <c r="V2065" s="138" t="str">
        <f>IF(ISBLANK(A2065),"",VLOOKUP(G2065,Coefficients!$B$4:$E$7,2)&amp;" "&amp;" "&amp;VLOOKUP(H2065,Coefficients!$E$13:$H$17,2))</f>
        <v/>
      </c>
    </row>
    <row r="2066" spans="22:22" x14ac:dyDescent="0.25">
      <c r="V2066" s="138" t="str">
        <f>IF(ISBLANK(A2066),"",VLOOKUP(G2066,Coefficients!$B$4:$E$7,2)&amp;" "&amp;" "&amp;VLOOKUP(H2066,Coefficients!$E$13:$H$17,2))</f>
        <v/>
      </c>
    </row>
    <row r="2067" spans="22:22" x14ac:dyDescent="0.25">
      <c r="V2067" s="138" t="str">
        <f>IF(ISBLANK(A2067),"",VLOOKUP(G2067,Coefficients!$B$4:$E$7,2)&amp;" "&amp;" "&amp;VLOOKUP(H2067,Coefficients!$E$13:$H$17,2))</f>
        <v/>
      </c>
    </row>
    <row r="2068" spans="22:22" x14ac:dyDescent="0.25">
      <c r="V2068" s="138" t="str">
        <f>IF(ISBLANK(A2068),"",VLOOKUP(G2068,Coefficients!$B$4:$E$7,2)&amp;" "&amp;" "&amp;VLOOKUP(H2068,Coefficients!$E$13:$H$17,2))</f>
        <v/>
      </c>
    </row>
    <row r="2069" spans="22:22" x14ac:dyDescent="0.25">
      <c r="V2069" s="138" t="str">
        <f>IF(ISBLANK(A2069),"",VLOOKUP(G2069,Coefficients!$B$4:$E$7,2)&amp;" "&amp;" "&amp;VLOOKUP(H2069,Coefficients!$E$13:$H$17,2))</f>
        <v/>
      </c>
    </row>
    <row r="2070" spans="22:22" x14ac:dyDescent="0.25">
      <c r="V2070" s="138" t="str">
        <f>IF(ISBLANK(A2070),"",VLOOKUP(G2070,Coefficients!$B$4:$E$7,2)&amp;" "&amp;" "&amp;VLOOKUP(H2070,Coefficients!$E$13:$H$17,2))</f>
        <v/>
      </c>
    </row>
    <row r="2071" spans="22:22" x14ac:dyDescent="0.25">
      <c r="V2071" s="138" t="str">
        <f>IF(ISBLANK(A2071),"",VLOOKUP(G2071,Coefficients!$B$4:$E$7,2)&amp;" "&amp;" "&amp;VLOOKUP(H2071,Coefficients!$E$13:$H$17,2))</f>
        <v/>
      </c>
    </row>
    <row r="2072" spans="22:22" x14ac:dyDescent="0.25">
      <c r="V2072" s="138" t="str">
        <f>IF(ISBLANK(A2072),"",VLOOKUP(G2072,Coefficients!$B$4:$E$7,2)&amp;" "&amp;" "&amp;VLOOKUP(H2072,Coefficients!$E$13:$H$17,2))</f>
        <v/>
      </c>
    </row>
    <row r="2073" spans="22:22" x14ac:dyDescent="0.25">
      <c r="V2073" s="138" t="str">
        <f>IF(ISBLANK(A2073),"",VLOOKUP(G2073,Coefficients!$B$4:$E$7,2)&amp;" "&amp;" "&amp;VLOOKUP(H2073,Coefficients!$E$13:$H$17,2))</f>
        <v/>
      </c>
    </row>
    <row r="2074" spans="22:22" x14ac:dyDescent="0.25">
      <c r="V2074" s="138" t="str">
        <f>IF(ISBLANK(A2074),"",VLOOKUP(G2074,Coefficients!$B$4:$E$7,2)&amp;" "&amp;" "&amp;VLOOKUP(H2074,Coefficients!$E$13:$H$17,2))</f>
        <v/>
      </c>
    </row>
    <row r="2075" spans="22:22" x14ac:dyDescent="0.25">
      <c r="V2075" s="138" t="str">
        <f>IF(ISBLANK(A2075),"",VLOOKUP(G2075,Coefficients!$B$4:$E$7,2)&amp;" "&amp;" "&amp;VLOOKUP(H2075,Coefficients!$E$13:$H$17,2))</f>
        <v/>
      </c>
    </row>
    <row r="2076" spans="22:22" x14ac:dyDescent="0.25">
      <c r="V2076" s="138" t="str">
        <f>IF(ISBLANK(A2076),"",VLOOKUP(G2076,Coefficients!$B$4:$E$7,2)&amp;" "&amp;" "&amp;VLOOKUP(H2076,Coefficients!$E$13:$H$17,2))</f>
        <v/>
      </c>
    </row>
    <row r="2077" spans="22:22" x14ac:dyDescent="0.25">
      <c r="V2077" s="138" t="str">
        <f>IF(ISBLANK(A2077),"",VLOOKUP(G2077,Coefficients!$B$4:$E$7,2)&amp;" "&amp;" "&amp;VLOOKUP(H2077,Coefficients!$E$13:$H$17,2))</f>
        <v/>
      </c>
    </row>
    <row r="2078" spans="22:22" x14ac:dyDescent="0.25">
      <c r="V2078" s="138" t="str">
        <f>IF(ISBLANK(A2078),"",VLOOKUP(G2078,Coefficients!$B$4:$E$7,2)&amp;" "&amp;" "&amp;VLOOKUP(H2078,Coefficients!$E$13:$H$17,2))</f>
        <v/>
      </c>
    </row>
    <row r="2079" spans="22:22" x14ac:dyDescent="0.25">
      <c r="V2079" s="138" t="str">
        <f>IF(ISBLANK(A2079),"",VLOOKUP(G2079,Coefficients!$B$4:$E$7,2)&amp;" "&amp;" "&amp;VLOOKUP(H2079,Coefficients!$E$13:$H$17,2))</f>
        <v/>
      </c>
    </row>
    <row r="2080" spans="22:22" x14ac:dyDescent="0.25">
      <c r="V2080" s="138" t="str">
        <f>IF(ISBLANK(A2080),"",VLOOKUP(G2080,Coefficients!$B$4:$E$7,2)&amp;" "&amp;" "&amp;VLOOKUP(H2080,Coefficients!$E$13:$H$17,2))</f>
        <v/>
      </c>
    </row>
    <row r="2081" spans="22:22" x14ac:dyDescent="0.25">
      <c r="V2081" s="138" t="str">
        <f>IF(ISBLANK(A2081),"",VLOOKUP(G2081,Coefficients!$B$4:$E$7,2)&amp;" "&amp;" "&amp;VLOOKUP(H2081,Coefficients!$E$13:$H$17,2))</f>
        <v/>
      </c>
    </row>
    <row r="2082" spans="22:22" x14ac:dyDescent="0.25">
      <c r="V2082" s="138" t="str">
        <f>IF(ISBLANK(A2082),"",VLOOKUP(G2082,Coefficients!$B$4:$E$7,2)&amp;" "&amp;" "&amp;VLOOKUP(H2082,Coefficients!$E$13:$H$17,2))</f>
        <v/>
      </c>
    </row>
    <row r="2083" spans="22:22" x14ac:dyDescent="0.25">
      <c r="V2083" s="138" t="str">
        <f>IF(ISBLANK(A2083),"",VLOOKUP(G2083,Coefficients!$B$4:$E$7,2)&amp;" "&amp;" "&amp;VLOOKUP(H2083,Coefficients!$E$13:$H$17,2))</f>
        <v/>
      </c>
    </row>
    <row r="2084" spans="22:22" x14ac:dyDescent="0.25">
      <c r="V2084" s="138" t="str">
        <f>IF(ISBLANK(A2084),"",VLOOKUP(G2084,Coefficients!$B$4:$E$7,2)&amp;" "&amp;" "&amp;VLOOKUP(H2084,Coefficients!$E$13:$H$17,2))</f>
        <v/>
      </c>
    </row>
    <row r="2085" spans="22:22" x14ac:dyDescent="0.25">
      <c r="V2085" s="138" t="str">
        <f>IF(ISBLANK(A2085),"",VLOOKUP(G2085,Coefficients!$B$4:$E$7,2)&amp;" "&amp;" "&amp;VLOOKUP(H2085,Coefficients!$E$13:$H$17,2))</f>
        <v/>
      </c>
    </row>
    <row r="2086" spans="22:22" x14ac:dyDescent="0.25">
      <c r="V2086" s="138" t="str">
        <f>IF(ISBLANK(A2086),"",VLOOKUP(G2086,Coefficients!$B$4:$E$7,2)&amp;" "&amp;" "&amp;VLOOKUP(H2086,Coefficients!$E$13:$H$17,2))</f>
        <v/>
      </c>
    </row>
    <row r="2087" spans="22:22" x14ac:dyDescent="0.25">
      <c r="V2087" s="138" t="str">
        <f>IF(ISBLANK(A2087),"",VLOOKUP(G2087,Coefficients!$B$4:$E$7,2)&amp;" "&amp;" "&amp;VLOOKUP(H2087,Coefficients!$E$13:$H$17,2))</f>
        <v/>
      </c>
    </row>
    <row r="2088" spans="22:22" x14ac:dyDescent="0.25">
      <c r="V2088" s="138" t="str">
        <f>IF(ISBLANK(A2088),"",VLOOKUP(G2088,Coefficients!$B$4:$E$7,2)&amp;" "&amp;" "&amp;VLOOKUP(H2088,Coefficients!$E$13:$H$17,2))</f>
        <v/>
      </c>
    </row>
    <row r="2089" spans="22:22" x14ac:dyDescent="0.25">
      <c r="V2089" s="138" t="str">
        <f>IF(ISBLANK(A2089),"",VLOOKUP(G2089,Coefficients!$B$4:$E$7,2)&amp;" "&amp;" "&amp;VLOOKUP(H2089,Coefficients!$E$13:$H$17,2))</f>
        <v/>
      </c>
    </row>
    <row r="2090" spans="22:22" x14ac:dyDescent="0.25">
      <c r="V2090" s="138" t="str">
        <f>IF(ISBLANK(A2090),"",VLOOKUP(G2090,Coefficients!$B$4:$E$7,2)&amp;" "&amp;" "&amp;VLOOKUP(H2090,Coefficients!$E$13:$H$17,2))</f>
        <v/>
      </c>
    </row>
    <row r="2091" spans="22:22" x14ac:dyDescent="0.25">
      <c r="V2091" s="138" t="str">
        <f>IF(ISBLANK(A2091),"",VLOOKUP(G2091,Coefficients!$B$4:$E$7,2)&amp;" "&amp;" "&amp;VLOOKUP(H2091,Coefficients!$E$13:$H$17,2))</f>
        <v/>
      </c>
    </row>
    <row r="2092" spans="22:22" x14ac:dyDescent="0.25">
      <c r="V2092" s="138" t="str">
        <f>IF(ISBLANK(A2092),"",VLOOKUP(G2092,Coefficients!$B$4:$E$7,2)&amp;" "&amp;" "&amp;VLOOKUP(H2092,Coefficients!$E$13:$H$17,2))</f>
        <v/>
      </c>
    </row>
    <row r="2093" spans="22:22" x14ac:dyDescent="0.25">
      <c r="V2093" s="138" t="str">
        <f>IF(ISBLANK(A2093),"",VLOOKUP(G2093,Coefficients!$B$4:$E$7,2)&amp;" "&amp;" "&amp;VLOOKUP(H2093,Coefficients!$E$13:$H$17,2))</f>
        <v/>
      </c>
    </row>
    <row r="2094" spans="22:22" x14ac:dyDescent="0.25">
      <c r="V2094" s="138" t="str">
        <f>IF(ISBLANK(A2094),"",VLOOKUP(G2094,Coefficients!$B$4:$E$7,2)&amp;" "&amp;" "&amp;VLOOKUP(H2094,Coefficients!$E$13:$H$17,2))</f>
        <v/>
      </c>
    </row>
    <row r="2095" spans="22:22" x14ac:dyDescent="0.25">
      <c r="V2095" s="138" t="str">
        <f>IF(ISBLANK(A2095),"",VLOOKUP(G2095,Coefficients!$B$4:$E$7,2)&amp;" "&amp;" "&amp;VLOOKUP(H2095,Coefficients!$E$13:$H$17,2))</f>
        <v/>
      </c>
    </row>
    <row r="2096" spans="22:22" x14ac:dyDescent="0.25">
      <c r="V2096" s="138" t="str">
        <f>IF(ISBLANK(A2096),"",VLOOKUP(G2096,Coefficients!$B$4:$E$7,2)&amp;" "&amp;" "&amp;VLOOKUP(H2096,Coefficients!$E$13:$H$17,2))</f>
        <v/>
      </c>
    </row>
    <row r="2097" spans="22:22" x14ac:dyDescent="0.25">
      <c r="V2097" s="138" t="str">
        <f>IF(ISBLANK(A2097),"",VLOOKUP(G2097,Coefficients!$B$4:$E$7,2)&amp;" "&amp;" "&amp;VLOOKUP(H2097,Coefficients!$E$13:$H$17,2))</f>
        <v/>
      </c>
    </row>
    <row r="2098" spans="22:22" x14ac:dyDescent="0.25">
      <c r="V2098" s="138" t="str">
        <f>IF(ISBLANK(A2098),"",VLOOKUP(G2098,Coefficients!$B$4:$E$7,2)&amp;" "&amp;" "&amp;VLOOKUP(H2098,Coefficients!$E$13:$H$17,2))</f>
        <v/>
      </c>
    </row>
    <row r="2099" spans="22:22" x14ac:dyDescent="0.25">
      <c r="V2099" s="138" t="str">
        <f>IF(ISBLANK(A2099),"",VLOOKUP(G2099,Coefficients!$B$4:$E$7,2)&amp;" "&amp;" "&amp;VLOOKUP(H2099,Coefficients!$E$13:$H$17,2))</f>
        <v/>
      </c>
    </row>
    <row r="2100" spans="22:22" x14ac:dyDescent="0.25">
      <c r="V2100" s="138" t="str">
        <f>IF(ISBLANK(A2100),"",VLOOKUP(G2100,Coefficients!$B$4:$E$7,2)&amp;" "&amp;" "&amp;VLOOKUP(H2100,Coefficients!$E$13:$H$17,2))</f>
        <v/>
      </c>
    </row>
    <row r="2101" spans="22:22" x14ac:dyDescent="0.25">
      <c r="V2101" s="138" t="str">
        <f>IF(ISBLANK(A2101),"",VLOOKUP(G2101,Coefficients!$B$4:$E$7,2)&amp;" "&amp;" "&amp;VLOOKUP(H2101,Coefficients!$E$13:$H$17,2))</f>
        <v/>
      </c>
    </row>
    <row r="2102" spans="22:22" x14ac:dyDescent="0.25">
      <c r="V2102" s="138" t="str">
        <f>IF(ISBLANK(A2102),"",VLOOKUP(G2102,Coefficients!$B$4:$E$7,2)&amp;" "&amp;" "&amp;VLOOKUP(H2102,Coefficients!$E$13:$H$17,2))</f>
        <v/>
      </c>
    </row>
    <row r="2103" spans="22:22" x14ac:dyDescent="0.25">
      <c r="V2103" s="138" t="str">
        <f>IF(ISBLANK(A2103),"",VLOOKUP(G2103,Coefficients!$B$4:$E$7,2)&amp;" "&amp;" "&amp;VLOOKUP(H2103,Coefficients!$E$13:$H$17,2))</f>
        <v/>
      </c>
    </row>
    <row r="2104" spans="22:22" x14ac:dyDescent="0.25">
      <c r="V2104" s="138" t="str">
        <f>IF(ISBLANK(A2104),"",VLOOKUP(G2104,Coefficients!$B$4:$E$7,2)&amp;" "&amp;" "&amp;VLOOKUP(H2104,Coefficients!$E$13:$H$17,2))</f>
        <v/>
      </c>
    </row>
    <row r="2105" spans="22:22" x14ac:dyDescent="0.25">
      <c r="V2105" s="138" t="str">
        <f>IF(ISBLANK(A2105),"",VLOOKUP(G2105,Coefficients!$B$4:$E$7,2)&amp;" "&amp;" "&amp;VLOOKUP(H2105,Coefficients!$E$13:$H$17,2))</f>
        <v/>
      </c>
    </row>
    <row r="2106" spans="22:22" x14ac:dyDescent="0.25">
      <c r="V2106" s="138" t="str">
        <f>IF(ISBLANK(A2106),"",VLOOKUP(G2106,Coefficients!$B$4:$E$7,2)&amp;" "&amp;" "&amp;VLOOKUP(H2106,Coefficients!$E$13:$H$17,2))</f>
        <v/>
      </c>
    </row>
    <row r="2107" spans="22:22" x14ac:dyDescent="0.25">
      <c r="V2107" s="138" t="str">
        <f>IF(ISBLANK(A2107),"",VLOOKUP(G2107,Coefficients!$B$4:$E$7,2)&amp;" "&amp;" "&amp;VLOOKUP(H2107,Coefficients!$E$13:$H$17,2))</f>
        <v/>
      </c>
    </row>
    <row r="2108" spans="22:22" x14ac:dyDescent="0.25">
      <c r="V2108" s="138" t="str">
        <f>IF(ISBLANK(A2108),"",VLOOKUP(G2108,Coefficients!$B$4:$E$7,2)&amp;" "&amp;" "&amp;VLOOKUP(H2108,Coefficients!$E$13:$H$17,2))</f>
        <v/>
      </c>
    </row>
    <row r="2109" spans="22:22" x14ac:dyDescent="0.25">
      <c r="V2109" s="138" t="str">
        <f>IF(ISBLANK(A2109),"",VLOOKUP(G2109,Coefficients!$B$4:$E$7,2)&amp;" "&amp;" "&amp;VLOOKUP(H2109,Coefficients!$E$13:$H$17,2))</f>
        <v/>
      </c>
    </row>
    <row r="2110" spans="22:22" x14ac:dyDescent="0.25">
      <c r="V2110" s="138" t="str">
        <f>IF(ISBLANK(A2110),"",VLOOKUP(G2110,Coefficients!$B$4:$E$7,2)&amp;" "&amp;" "&amp;VLOOKUP(H2110,Coefficients!$E$13:$H$17,2))</f>
        <v/>
      </c>
    </row>
    <row r="2111" spans="22:22" x14ac:dyDescent="0.25">
      <c r="V2111" s="138" t="str">
        <f>IF(ISBLANK(A2111),"",VLOOKUP(G2111,Coefficients!$B$4:$E$7,2)&amp;" "&amp;" "&amp;VLOOKUP(H2111,Coefficients!$E$13:$H$17,2))</f>
        <v/>
      </c>
    </row>
    <row r="2112" spans="22:22" x14ac:dyDescent="0.25">
      <c r="V2112" s="138" t="str">
        <f>IF(ISBLANK(A2112),"",VLOOKUP(G2112,Coefficients!$B$4:$E$7,2)&amp;" "&amp;" "&amp;VLOOKUP(H2112,Coefficients!$E$13:$H$17,2))</f>
        <v/>
      </c>
    </row>
    <row r="2113" spans="22:22" x14ac:dyDescent="0.25">
      <c r="V2113" s="138" t="str">
        <f>IF(ISBLANK(A2113),"",VLOOKUP(G2113,Coefficients!$B$4:$E$7,2)&amp;" "&amp;" "&amp;VLOOKUP(H2113,Coefficients!$E$13:$H$17,2))</f>
        <v/>
      </c>
    </row>
    <row r="2114" spans="22:22" x14ac:dyDescent="0.25">
      <c r="V2114" s="138" t="str">
        <f>IF(ISBLANK(A2114),"",VLOOKUP(G2114,Coefficients!$B$4:$E$7,2)&amp;" "&amp;" "&amp;VLOOKUP(H2114,Coefficients!$E$13:$H$17,2))</f>
        <v/>
      </c>
    </row>
    <row r="2115" spans="22:22" x14ac:dyDescent="0.25">
      <c r="V2115" s="138" t="str">
        <f>IF(ISBLANK(A2115),"",VLOOKUP(G2115,Coefficients!$B$4:$E$7,2)&amp;" "&amp;" "&amp;VLOOKUP(H2115,Coefficients!$E$13:$H$17,2))</f>
        <v/>
      </c>
    </row>
    <row r="2116" spans="22:22" x14ac:dyDescent="0.25">
      <c r="V2116" s="138" t="str">
        <f>IF(ISBLANK(A2116),"",VLOOKUP(G2116,Coefficients!$B$4:$E$7,2)&amp;" "&amp;" "&amp;VLOOKUP(H2116,Coefficients!$E$13:$H$17,2))</f>
        <v/>
      </c>
    </row>
    <row r="2117" spans="22:22" x14ac:dyDescent="0.25">
      <c r="V2117" s="138" t="str">
        <f>IF(ISBLANK(A2117),"",VLOOKUP(G2117,Coefficients!$B$4:$E$7,2)&amp;" "&amp;" "&amp;VLOOKUP(H2117,Coefficients!$E$13:$H$17,2))</f>
        <v/>
      </c>
    </row>
    <row r="2118" spans="22:22" x14ac:dyDescent="0.25">
      <c r="V2118" s="138" t="str">
        <f>IF(ISBLANK(A2118),"",VLOOKUP(G2118,Coefficients!$B$4:$E$7,2)&amp;" "&amp;" "&amp;VLOOKUP(H2118,Coefficients!$E$13:$H$17,2))</f>
        <v/>
      </c>
    </row>
    <row r="2119" spans="22:22" x14ac:dyDescent="0.25">
      <c r="V2119" s="138" t="str">
        <f>IF(ISBLANK(A2119),"",VLOOKUP(G2119,Coefficients!$B$4:$E$7,2)&amp;" "&amp;" "&amp;VLOOKUP(H2119,Coefficients!$E$13:$H$17,2))</f>
        <v/>
      </c>
    </row>
    <row r="2120" spans="22:22" x14ac:dyDescent="0.25">
      <c r="V2120" s="138" t="str">
        <f>IF(ISBLANK(A2120),"",VLOOKUP(G2120,Coefficients!$B$4:$E$7,2)&amp;" "&amp;" "&amp;VLOOKUP(H2120,Coefficients!$E$13:$H$17,2))</f>
        <v/>
      </c>
    </row>
    <row r="2121" spans="22:22" x14ac:dyDescent="0.25">
      <c r="V2121" s="138" t="str">
        <f>IF(ISBLANK(A2121),"",VLOOKUP(G2121,Coefficients!$B$4:$E$7,2)&amp;" "&amp;" "&amp;VLOOKUP(H2121,Coefficients!$E$13:$H$17,2))</f>
        <v/>
      </c>
    </row>
    <row r="2122" spans="22:22" x14ac:dyDescent="0.25">
      <c r="V2122" s="138" t="str">
        <f>IF(ISBLANK(A2122),"",VLOOKUP(G2122,Coefficients!$B$4:$E$7,2)&amp;" "&amp;" "&amp;VLOOKUP(H2122,Coefficients!$E$13:$H$17,2))</f>
        <v/>
      </c>
    </row>
    <row r="2123" spans="22:22" x14ac:dyDescent="0.25">
      <c r="V2123" s="138" t="str">
        <f>IF(ISBLANK(A2123),"",VLOOKUP(G2123,Coefficients!$B$4:$E$7,2)&amp;" "&amp;" "&amp;VLOOKUP(H2123,Coefficients!$E$13:$H$17,2))</f>
        <v/>
      </c>
    </row>
    <row r="2124" spans="22:22" x14ac:dyDescent="0.25">
      <c r="V2124" s="138" t="str">
        <f>IF(ISBLANK(A2124),"",VLOOKUP(G2124,Coefficients!$B$4:$E$7,2)&amp;" "&amp;" "&amp;VLOOKUP(H2124,Coefficients!$E$13:$H$17,2))</f>
        <v/>
      </c>
    </row>
    <row r="2125" spans="22:22" x14ac:dyDescent="0.25">
      <c r="V2125" s="138" t="str">
        <f>IF(ISBLANK(A2125),"",VLOOKUP(G2125,Coefficients!$B$4:$E$7,2)&amp;" "&amp;" "&amp;VLOOKUP(H2125,Coefficients!$E$13:$H$17,2))</f>
        <v/>
      </c>
    </row>
    <row r="2126" spans="22:22" x14ac:dyDescent="0.25">
      <c r="V2126" s="138" t="str">
        <f>IF(ISBLANK(A2126),"",VLOOKUP(G2126,Coefficients!$B$4:$E$7,2)&amp;" "&amp;" "&amp;VLOOKUP(H2126,Coefficients!$E$13:$H$17,2))</f>
        <v/>
      </c>
    </row>
    <row r="2127" spans="22:22" x14ac:dyDescent="0.25">
      <c r="V2127" s="138" t="str">
        <f>IF(ISBLANK(A2127),"",VLOOKUP(G2127,Coefficients!$B$4:$E$7,2)&amp;" "&amp;" "&amp;VLOOKUP(H2127,Coefficients!$E$13:$H$17,2))</f>
        <v/>
      </c>
    </row>
    <row r="2128" spans="22:22" x14ac:dyDescent="0.25">
      <c r="V2128" s="138" t="str">
        <f>IF(ISBLANK(A2128),"",VLOOKUP(G2128,Coefficients!$B$4:$E$7,2)&amp;" "&amp;" "&amp;VLOOKUP(H2128,Coefficients!$E$13:$H$17,2))</f>
        <v/>
      </c>
    </row>
    <row r="2129" spans="22:22" x14ac:dyDescent="0.25">
      <c r="V2129" s="138" t="str">
        <f>IF(ISBLANK(A2129),"",VLOOKUP(G2129,Coefficients!$B$4:$E$7,2)&amp;" "&amp;" "&amp;VLOOKUP(H2129,Coefficients!$E$13:$H$17,2))</f>
        <v/>
      </c>
    </row>
    <row r="2130" spans="22:22" x14ac:dyDescent="0.25">
      <c r="V2130" s="138" t="str">
        <f>IF(ISBLANK(A2130),"",VLOOKUP(G2130,Coefficients!$B$4:$E$7,2)&amp;" "&amp;" "&amp;VLOOKUP(H2130,Coefficients!$E$13:$H$17,2))</f>
        <v/>
      </c>
    </row>
    <row r="2131" spans="22:22" x14ac:dyDescent="0.25">
      <c r="V2131" s="138" t="str">
        <f>IF(ISBLANK(A2131),"",VLOOKUP(G2131,Coefficients!$B$4:$E$7,2)&amp;" "&amp;" "&amp;VLOOKUP(H2131,Coefficients!$E$13:$H$17,2))</f>
        <v/>
      </c>
    </row>
    <row r="2132" spans="22:22" x14ac:dyDescent="0.25">
      <c r="V2132" s="138" t="str">
        <f>IF(ISBLANK(A2132),"",VLOOKUP(G2132,Coefficients!$B$4:$E$7,2)&amp;" "&amp;" "&amp;VLOOKUP(H2132,Coefficients!$E$13:$H$17,2))</f>
        <v/>
      </c>
    </row>
    <row r="2133" spans="22:22" x14ac:dyDescent="0.25">
      <c r="V2133" s="138" t="str">
        <f>IF(ISBLANK(A2133),"",VLOOKUP(G2133,Coefficients!$B$4:$E$7,2)&amp;" "&amp;" "&amp;VLOOKUP(H2133,Coefficients!$E$13:$H$17,2))</f>
        <v/>
      </c>
    </row>
    <row r="2134" spans="22:22" x14ac:dyDescent="0.25">
      <c r="V2134" s="138" t="str">
        <f>IF(ISBLANK(A2134),"",VLOOKUP(G2134,Coefficients!$B$4:$E$7,2)&amp;" "&amp;" "&amp;VLOOKUP(H2134,Coefficients!$E$13:$H$17,2))</f>
        <v/>
      </c>
    </row>
    <row r="2135" spans="22:22" x14ac:dyDescent="0.25">
      <c r="V2135" s="138" t="str">
        <f>IF(ISBLANK(A2135),"",VLOOKUP(G2135,Coefficients!$B$4:$E$7,2)&amp;" "&amp;" "&amp;VLOOKUP(H2135,Coefficients!$E$13:$H$17,2))</f>
        <v/>
      </c>
    </row>
    <row r="2136" spans="22:22" x14ac:dyDescent="0.25">
      <c r="V2136" s="138" t="str">
        <f>IF(ISBLANK(A2136),"",VLOOKUP(G2136,Coefficients!$B$4:$E$7,2)&amp;" "&amp;" "&amp;VLOOKUP(H2136,Coefficients!$E$13:$H$17,2))</f>
        <v/>
      </c>
    </row>
    <row r="2137" spans="22:22" x14ac:dyDescent="0.25">
      <c r="V2137" s="138" t="str">
        <f>IF(ISBLANK(A2137),"",VLOOKUP(G2137,Coefficients!$B$4:$E$7,2)&amp;" "&amp;" "&amp;VLOOKUP(H2137,Coefficients!$E$13:$H$17,2))</f>
        <v/>
      </c>
    </row>
    <row r="2138" spans="22:22" x14ac:dyDescent="0.25">
      <c r="V2138" s="138" t="str">
        <f>IF(ISBLANK(A2138),"",VLOOKUP(G2138,Coefficients!$B$4:$E$7,2)&amp;" "&amp;" "&amp;VLOOKUP(H2138,Coefficients!$E$13:$H$17,2))</f>
        <v/>
      </c>
    </row>
    <row r="2139" spans="22:22" x14ac:dyDescent="0.25">
      <c r="V2139" s="138" t="str">
        <f>IF(ISBLANK(A2139),"",VLOOKUP(G2139,Coefficients!$B$4:$E$7,2)&amp;" "&amp;" "&amp;VLOOKUP(H2139,Coefficients!$E$13:$H$17,2))</f>
        <v/>
      </c>
    </row>
    <row r="2140" spans="22:22" x14ac:dyDescent="0.25">
      <c r="V2140" s="138" t="str">
        <f>IF(ISBLANK(A2140),"",VLOOKUP(G2140,Coefficients!$B$4:$E$7,2)&amp;" "&amp;" "&amp;VLOOKUP(H2140,Coefficients!$E$13:$H$17,2))</f>
        <v/>
      </c>
    </row>
    <row r="2141" spans="22:22" x14ac:dyDescent="0.25">
      <c r="V2141" s="138" t="str">
        <f>IF(ISBLANK(A2141),"",VLOOKUP(G2141,Coefficients!$B$4:$E$7,2)&amp;" "&amp;" "&amp;VLOOKUP(H2141,Coefficients!$E$13:$H$17,2))</f>
        <v/>
      </c>
    </row>
    <row r="2142" spans="22:22" x14ac:dyDescent="0.25">
      <c r="V2142" s="138" t="str">
        <f>IF(ISBLANK(A2142),"",VLOOKUP(G2142,Coefficients!$B$4:$E$7,2)&amp;" "&amp;" "&amp;VLOOKUP(H2142,Coefficients!$E$13:$H$17,2))</f>
        <v/>
      </c>
    </row>
    <row r="2143" spans="22:22" x14ac:dyDescent="0.25">
      <c r="V2143" s="138" t="str">
        <f>IF(ISBLANK(A2143),"",VLOOKUP(G2143,Coefficients!$B$4:$E$7,2)&amp;" "&amp;" "&amp;VLOOKUP(H2143,Coefficients!$E$13:$H$17,2))</f>
        <v/>
      </c>
    </row>
    <row r="2144" spans="22:22" x14ac:dyDescent="0.25">
      <c r="V2144" s="138" t="str">
        <f>IF(ISBLANK(A2144),"",VLOOKUP(G2144,Coefficients!$B$4:$E$7,2)&amp;" "&amp;" "&amp;VLOOKUP(H2144,Coefficients!$E$13:$H$17,2))</f>
        <v/>
      </c>
    </row>
    <row r="2145" spans="22:22" x14ac:dyDescent="0.25">
      <c r="V2145" s="138" t="str">
        <f>IF(ISBLANK(A2145),"",VLOOKUP(G2145,Coefficients!$B$4:$E$7,2)&amp;" "&amp;" "&amp;VLOOKUP(H2145,Coefficients!$E$13:$H$17,2))</f>
        <v/>
      </c>
    </row>
    <row r="2146" spans="22:22" x14ac:dyDescent="0.25">
      <c r="V2146" s="138" t="str">
        <f>IF(ISBLANK(A2146),"",VLOOKUP(G2146,Coefficients!$B$4:$E$7,2)&amp;" "&amp;" "&amp;VLOOKUP(H2146,Coefficients!$E$13:$H$17,2))</f>
        <v/>
      </c>
    </row>
    <row r="2147" spans="22:22" x14ac:dyDescent="0.25">
      <c r="V2147" s="138" t="str">
        <f>IF(ISBLANK(A2147),"",VLOOKUP(G2147,Coefficients!$B$4:$E$7,2)&amp;" "&amp;" "&amp;VLOOKUP(H2147,Coefficients!$E$13:$H$17,2))</f>
        <v/>
      </c>
    </row>
    <row r="2148" spans="22:22" x14ac:dyDescent="0.25">
      <c r="V2148" s="138" t="str">
        <f>IF(ISBLANK(A2148),"",VLOOKUP(G2148,Coefficients!$B$4:$E$7,2)&amp;" "&amp;" "&amp;VLOOKUP(H2148,Coefficients!$E$13:$H$17,2))</f>
        <v/>
      </c>
    </row>
    <row r="2149" spans="22:22" x14ac:dyDescent="0.25">
      <c r="V2149" s="138" t="str">
        <f>IF(ISBLANK(A2149),"",VLOOKUP(G2149,Coefficients!$B$4:$E$7,2)&amp;" "&amp;" "&amp;VLOOKUP(H2149,Coefficients!$E$13:$H$17,2))</f>
        <v/>
      </c>
    </row>
    <row r="2150" spans="22:22" x14ac:dyDescent="0.25">
      <c r="V2150" s="138" t="str">
        <f>IF(ISBLANK(A2150),"",VLOOKUP(G2150,Coefficients!$B$4:$E$7,2)&amp;" "&amp;" "&amp;VLOOKUP(H2150,Coefficients!$E$13:$H$17,2))</f>
        <v/>
      </c>
    </row>
    <row r="2151" spans="22:22" x14ac:dyDescent="0.25">
      <c r="V2151" s="138" t="str">
        <f>IF(ISBLANK(A2151),"",VLOOKUP(G2151,Coefficients!$B$4:$E$7,2)&amp;" "&amp;" "&amp;VLOOKUP(H2151,Coefficients!$E$13:$H$17,2))</f>
        <v/>
      </c>
    </row>
    <row r="2152" spans="22:22" x14ac:dyDescent="0.25">
      <c r="V2152" s="138" t="str">
        <f>IF(ISBLANK(A2152),"",VLOOKUP(G2152,Coefficients!$B$4:$E$7,2)&amp;" "&amp;" "&amp;VLOOKUP(H2152,Coefficients!$E$13:$H$17,2))</f>
        <v/>
      </c>
    </row>
    <row r="2153" spans="22:22" x14ac:dyDescent="0.25">
      <c r="V2153" s="138" t="str">
        <f>IF(ISBLANK(A2153),"",VLOOKUP(G2153,Coefficients!$B$4:$E$7,2)&amp;" "&amp;" "&amp;VLOOKUP(H2153,Coefficients!$E$13:$H$17,2))</f>
        <v/>
      </c>
    </row>
    <row r="2154" spans="22:22" x14ac:dyDescent="0.25">
      <c r="V2154" s="138" t="str">
        <f>IF(ISBLANK(A2154),"",VLOOKUP(G2154,Coefficients!$B$4:$E$7,2)&amp;" "&amp;" "&amp;VLOOKUP(H2154,Coefficients!$E$13:$H$17,2))</f>
        <v/>
      </c>
    </row>
    <row r="2155" spans="22:22" x14ac:dyDescent="0.25">
      <c r="V2155" s="138" t="str">
        <f>IF(ISBLANK(A2155),"",VLOOKUP(G2155,Coefficients!$B$4:$E$7,2)&amp;" "&amp;" "&amp;VLOOKUP(H2155,Coefficients!$E$13:$H$17,2))</f>
        <v/>
      </c>
    </row>
    <row r="2156" spans="22:22" x14ac:dyDescent="0.25">
      <c r="V2156" s="138" t="str">
        <f>IF(ISBLANK(A2156),"",VLOOKUP(G2156,Coefficients!$B$4:$E$7,2)&amp;" "&amp;" "&amp;VLOOKUP(H2156,Coefficients!$E$13:$H$17,2))</f>
        <v/>
      </c>
    </row>
    <row r="2157" spans="22:22" x14ac:dyDescent="0.25">
      <c r="V2157" s="138" t="str">
        <f>IF(ISBLANK(A2157),"",VLOOKUP(G2157,Coefficients!$B$4:$E$7,2)&amp;" "&amp;" "&amp;VLOOKUP(H2157,Coefficients!$E$13:$H$17,2))</f>
        <v/>
      </c>
    </row>
    <row r="2158" spans="22:22" x14ac:dyDescent="0.25">
      <c r="V2158" s="138" t="str">
        <f>IF(ISBLANK(A2158),"",VLOOKUP(G2158,Coefficients!$B$4:$E$7,2)&amp;" "&amp;" "&amp;VLOOKUP(H2158,Coefficients!$E$13:$H$17,2))</f>
        <v/>
      </c>
    </row>
    <row r="2159" spans="22:22" x14ac:dyDescent="0.25">
      <c r="V2159" s="138" t="str">
        <f>IF(ISBLANK(A2159),"",VLOOKUP(G2159,Coefficients!$B$4:$E$7,2)&amp;" "&amp;" "&amp;VLOOKUP(H2159,Coefficients!$E$13:$H$17,2))</f>
        <v/>
      </c>
    </row>
    <row r="2160" spans="22:22" x14ac:dyDescent="0.25">
      <c r="V2160" s="138" t="str">
        <f>IF(ISBLANK(A2160),"",VLOOKUP(G2160,Coefficients!$B$4:$E$7,2)&amp;" "&amp;" "&amp;VLOOKUP(H2160,Coefficients!$E$13:$H$17,2))</f>
        <v/>
      </c>
    </row>
    <row r="2161" spans="22:22" x14ac:dyDescent="0.25">
      <c r="V2161" s="138" t="str">
        <f>IF(ISBLANK(A2161),"",VLOOKUP(G2161,Coefficients!$B$4:$E$7,2)&amp;" "&amp;" "&amp;VLOOKUP(H2161,Coefficients!$E$13:$H$17,2))</f>
        <v/>
      </c>
    </row>
    <row r="2162" spans="22:22" x14ac:dyDescent="0.25">
      <c r="V2162" s="138" t="str">
        <f>IF(ISBLANK(A2162),"",VLOOKUP(G2162,Coefficients!$B$4:$E$7,2)&amp;" "&amp;" "&amp;VLOOKUP(H2162,Coefficients!$E$13:$H$17,2))</f>
        <v/>
      </c>
    </row>
    <row r="2163" spans="22:22" x14ac:dyDescent="0.25">
      <c r="V2163" s="138" t="str">
        <f>IF(ISBLANK(A2163),"",VLOOKUP(G2163,Coefficients!$B$4:$E$7,2)&amp;" "&amp;" "&amp;VLOOKUP(H2163,Coefficients!$E$13:$H$17,2))</f>
        <v/>
      </c>
    </row>
    <row r="2164" spans="22:22" x14ac:dyDescent="0.25">
      <c r="V2164" s="138" t="str">
        <f>IF(ISBLANK(A2164),"",VLOOKUP(G2164,Coefficients!$B$4:$E$7,2)&amp;" "&amp;" "&amp;VLOOKUP(H2164,Coefficients!$E$13:$H$17,2))</f>
        <v/>
      </c>
    </row>
    <row r="2165" spans="22:22" x14ac:dyDescent="0.25">
      <c r="V2165" s="138" t="str">
        <f>IF(ISBLANK(A2165),"",VLOOKUP(G2165,Coefficients!$B$4:$E$7,2)&amp;" "&amp;" "&amp;VLOOKUP(H2165,Coefficients!$E$13:$H$17,2))</f>
        <v/>
      </c>
    </row>
    <row r="2166" spans="22:22" x14ac:dyDescent="0.25">
      <c r="V2166" s="138" t="str">
        <f>IF(ISBLANK(A2166),"",VLOOKUP(G2166,Coefficients!$B$4:$E$7,2)&amp;" "&amp;" "&amp;VLOOKUP(H2166,Coefficients!$E$13:$H$17,2))</f>
        <v/>
      </c>
    </row>
    <row r="2167" spans="22:22" x14ac:dyDescent="0.25">
      <c r="V2167" s="138" t="str">
        <f>IF(ISBLANK(A2167),"",VLOOKUP(G2167,Coefficients!$B$4:$E$7,2)&amp;" "&amp;" "&amp;VLOOKUP(H2167,Coefficients!$E$13:$H$17,2))</f>
        <v/>
      </c>
    </row>
    <row r="2168" spans="22:22" x14ac:dyDescent="0.25">
      <c r="V2168" s="138" t="str">
        <f>IF(ISBLANK(A2168),"",VLOOKUP(G2168,Coefficients!$B$4:$E$7,2)&amp;" "&amp;" "&amp;VLOOKUP(H2168,Coefficients!$E$13:$H$17,2))</f>
        <v/>
      </c>
    </row>
    <row r="2169" spans="22:22" x14ac:dyDescent="0.25">
      <c r="V2169" s="138" t="str">
        <f>IF(ISBLANK(A2169),"",VLOOKUP(G2169,Coefficients!$B$4:$E$7,2)&amp;" "&amp;" "&amp;VLOOKUP(H2169,Coefficients!$E$13:$H$17,2))</f>
        <v/>
      </c>
    </row>
    <row r="2170" spans="22:22" x14ac:dyDescent="0.25">
      <c r="V2170" s="138" t="str">
        <f>IF(ISBLANK(A2170),"",VLOOKUP(G2170,Coefficients!$B$4:$E$7,2)&amp;" "&amp;" "&amp;VLOOKUP(H2170,Coefficients!$E$13:$H$17,2))</f>
        <v/>
      </c>
    </row>
    <row r="2171" spans="22:22" x14ac:dyDescent="0.25">
      <c r="V2171" s="138" t="str">
        <f>IF(ISBLANK(A2171),"",VLOOKUP(G2171,Coefficients!$B$4:$E$7,2)&amp;" "&amp;" "&amp;VLOOKUP(H2171,Coefficients!$E$13:$H$17,2))</f>
        <v/>
      </c>
    </row>
    <row r="2172" spans="22:22" x14ac:dyDescent="0.25">
      <c r="V2172" s="138" t="str">
        <f>IF(ISBLANK(A2172),"",VLOOKUP(G2172,Coefficients!$B$4:$E$7,2)&amp;" "&amp;" "&amp;VLOOKUP(H2172,Coefficients!$E$13:$H$17,2))</f>
        <v/>
      </c>
    </row>
    <row r="2173" spans="22:22" x14ac:dyDescent="0.25">
      <c r="V2173" s="138" t="str">
        <f>IF(ISBLANK(A2173),"",VLOOKUP(G2173,Coefficients!$B$4:$E$7,2)&amp;" "&amp;" "&amp;VLOOKUP(H2173,Coefficients!$E$13:$H$17,2))</f>
        <v/>
      </c>
    </row>
    <row r="2174" spans="22:22" x14ac:dyDescent="0.25">
      <c r="V2174" s="138" t="str">
        <f>IF(ISBLANK(A2174),"",VLOOKUP(G2174,Coefficients!$B$4:$E$7,2)&amp;" "&amp;" "&amp;VLOOKUP(H2174,Coefficients!$E$13:$H$17,2))</f>
        <v/>
      </c>
    </row>
    <row r="2175" spans="22:22" x14ac:dyDescent="0.25">
      <c r="V2175" s="138" t="str">
        <f>IF(ISBLANK(A2175),"",VLOOKUP(G2175,Coefficients!$B$4:$E$7,2)&amp;" "&amp;" "&amp;VLOOKUP(H2175,Coefficients!$E$13:$H$17,2))</f>
        <v/>
      </c>
    </row>
    <row r="2176" spans="22:22" x14ac:dyDescent="0.25">
      <c r="V2176" s="138" t="str">
        <f>IF(ISBLANK(A2176),"",VLOOKUP(G2176,Coefficients!$B$4:$E$7,2)&amp;" "&amp;" "&amp;VLOOKUP(H2176,Coefficients!$E$13:$H$17,2))</f>
        <v/>
      </c>
    </row>
    <row r="2177" spans="22:22" x14ac:dyDescent="0.25">
      <c r="V2177" s="138" t="str">
        <f>IF(ISBLANK(A2177),"",VLOOKUP(G2177,Coefficients!$B$4:$E$7,2)&amp;" "&amp;" "&amp;VLOOKUP(H2177,Coefficients!$E$13:$H$17,2))</f>
        <v/>
      </c>
    </row>
    <row r="2178" spans="22:22" x14ac:dyDescent="0.25">
      <c r="V2178" s="138" t="str">
        <f>IF(ISBLANK(A2178),"",VLOOKUP(G2178,Coefficients!$B$4:$E$7,2)&amp;" "&amp;" "&amp;VLOOKUP(H2178,Coefficients!$E$13:$H$17,2))</f>
        <v/>
      </c>
    </row>
    <row r="2179" spans="22:22" x14ac:dyDescent="0.25">
      <c r="V2179" s="138" t="str">
        <f>IF(ISBLANK(A2179),"",VLOOKUP(G2179,Coefficients!$B$4:$E$7,2)&amp;" "&amp;" "&amp;VLOOKUP(H2179,Coefficients!$E$13:$H$17,2))</f>
        <v/>
      </c>
    </row>
    <row r="2180" spans="22:22" x14ac:dyDescent="0.25">
      <c r="V2180" s="138" t="str">
        <f>IF(ISBLANK(A2180),"",VLOOKUP(G2180,Coefficients!$B$4:$E$7,2)&amp;" "&amp;" "&amp;VLOOKUP(H2180,Coefficients!$E$13:$H$17,2))</f>
        <v/>
      </c>
    </row>
    <row r="2181" spans="22:22" x14ac:dyDescent="0.25">
      <c r="V2181" s="138" t="str">
        <f>IF(ISBLANK(A2181),"",VLOOKUP(G2181,Coefficients!$B$4:$E$7,2)&amp;" "&amp;" "&amp;VLOOKUP(H2181,Coefficients!$E$13:$H$17,2))</f>
        <v/>
      </c>
    </row>
    <row r="2182" spans="22:22" x14ac:dyDescent="0.25">
      <c r="V2182" s="138" t="str">
        <f>IF(ISBLANK(A2182),"",VLOOKUP(G2182,Coefficients!$B$4:$E$7,2)&amp;" "&amp;" "&amp;VLOOKUP(H2182,Coefficients!$E$13:$H$17,2))</f>
        <v/>
      </c>
    </row>
    <row r="2183" spans="22:22" x14ac:dyDescent="0.25">
      <c r="V2183" s="138" t="str">
        <f>IF(ISBLANK(A2183),"",VLOOKUP(G2183,Coefficients!$B$4:$E$7,2)&amp;" "&amp;" "&amp;VLOOKUP(H2183,Coefficients!$E$13:$H$17,2))</f>
        <v/>
      </c>
    </row>
    <row r="2184" spans="22:22" x14ac:dyDescent="0.25">
      <c r="V2184" s="138" t="str">
        <f>IF(ISBLANK(A2184),"",VLOOKUP(G2184,Coefficients!$B$4:$E$7,2)&amp;" "&amp;" "&amp;VLOOKUP(H2184,Coefficients!$E$13:$H$17,2))</f>
        <v/>
      </c>
    </row>
    <row r="2185" spans="22:22" x14ac:dyDescent="0.25">
      <c r="V2185" s="138" t="str">
        <f>IF(ISBLANK(A2185),"",VLOOKUP(G2185,Coefficients!$B$4:$E$7,2)&amp;" "&amp;" "&amp;VLOOKUP(H2185,Coefficients!$E$13:$H$17,2))</f>
        <v/>
      </c>
    </row>
    <row r="2186" spans="22:22" x14ac:dyDescent="0.25">
      <c r="V2186" s="138" t="str">
        <f>IF(ISBLANK(A2186),"",VLOOKUP(G2186,Coefficients!$B$4:$E$7,2)&amp;" "&amp;" "&amp;VLOOKUP(H2186,Coefficients!$E$13:$H$17,2))</f>
        <v/>
      </c>
    </row>
    <row r="2187" spans="22:22" x14ac:dyDescent="0.25">
      <c r="V2187" s="138" t="str">
        <f>IF(ISBLANK(A2187),"",VLOOKUP(G2187,Coefficients!$B$4:$E$7,2)&amp;" "&amp;" "&amp;VLOOKUP(H2187,Coefficients!$E$13:$H$17,2))</f>
        <v/>
      </c>
    </row>
    <row r="2188" spans="22:22" x14ac:dyDescent="0.25">
      <c r="V2188" s="138" t="str">
        <f>IF(ISBLANK(A2188),"",VLOOKUP(G2188,Coefficients!$B$4:$E$7,2)&amp;" "&amp;" "&amp;VLOOKUP(H2188,Coefficients!$E$13:$H$17,2))</f>
        <v/>
      </c>
    </row>
    <row r="2189" spans="22:22" x14ac:dyDescent="0.25">
      <c r="V2189" s="138" t="str">
        <f>IF(ISBLANK(A2189),"",VLOOKUP(G2189,Coefficients!$B$4:$E$7,2)&amp;" "&amp;" "&amp;VLOOKUP(H2189,Coefficients!$E$13:$H$17,2))</f>
        <v/>
      </c>
    </row>
    <row r="2190" spans="22:22" x14ac:dyDescent="0.25">
      <c r="V2190" s="138" t="str">
        <f>IF(ISBLANK(A2190),"",VLOOKUP(G2190,Coefficients!$B$4:$E$7,2)&amp;" "&amp;" "&amp;VLOOKUP(H2190,Coefficients!$E$13:$H$17,2))</f>
        <v/>
      </c>
    </row>
    <row r="2191" spans="22:22" x14ac:dyDescent="0.25">
      <c r="V2191" s="138" t="str">
        <f>IF(ISBLANK(A2191),"",VLOOKUP(G2191,Coefficients!$B$4:$E$7,2)&amp;" "&amp;" "&amp;VLOOKUP(H2191,Coefficients!$E$13:$H$17,2))</f>
        <v/>
      </c>
    </row>
    <row r="2192" spans="22:22" x14ac:dyDescent="0.25">
      <c r="V2192" s="138" t="str">
        <f>IF(ISBLANK(A2192),"",VLOOKUP(G2192,Coefficients!$B$4:$E$7,2)&amp;" "&amp;" "&amp;VLOOKUP(H2192,Coefficients!$E$13:$H$17,2))</f>
        <v/>
      </c>
    </row>
    <row r="2193" spans="22:22" x14ac:dyDescent="0.25">
      <c r="V2193" s="138" t="str">
        <f>IF(ISBLANK(A2193),"",VLOOKUP(G2193,Coefficients!$B$4:$E$7,2)&amp;" "&amp;" "&amp;VLOOKUP(H2193,Coefficients!$E$13:$H$17,2))</f>
        <v/>
      </c>
    </row>
    <row r="2194" spans="22:22" x14ac:dyDescent="0.25">
      <c r="V2194" s="138" t="str">
        <f>IF(ISBLANK(A2194),"",VLOOKUP(G2194,Coefficients!$B$4:$E$7,2)&amp;" "&amp;" "&amp;VLOOKUP(H2194,Coefficients!$E$13:$H$17,2))</f>
        <v/>
      </c>
    </row>
    <row r="2195" spans="22:22" x14ac:dyDescent="0.25">
      <c r="V2195" s="138" t="str">
        <f>IF(ISBLANK(A2195),"",VLOOKUP(G2195,Coefficients!$B$4:$E$7,2)&amp;" "&amp;" "&amp;VLOOKUP(H2195,Coefficients!$E$13:$H$17,2))</f>
        <v/>
      </c>
    </row>
    <row r="2196" spans="22:22" x14ac:dyDescent="0.25">
      <c r="V2196" s="138" t="str">
        <f>IF(ISBLANK(A2196),"",VLOOKUP(G2196,Coefficients!$B$4:$E$7,2)&amp;" "&amp;" "&amp;VLOOKUP(H2196,Coefficients!$E$13:$H$17,2))</f>
        <v/>
      </c>
    </row>
    <row r="2197" spans="22:22" x14ac:dyDescent="0.25">
      <c r="V2197" s="138" t="str">
        <f>IF(ISBLANK(A2197),"",VLOOKUP(G2197,Coefficients!$B$4:$E$7,2)&amp;" "&amp;" "&amp;VLOOKUP(H2197,Coefficients!$E$13:$H$17,2))</f>
        <v/>
      </c>
    </row>
    <row r="2198" spans="22:22" x14ac:dyDescent="0.25">
      <c r="V2198" s="138" t="str">
        <f>IF(ISBLANK(A2198),"",VLOOKUP(G2198,Coefficients!$B$4:$E$7,2)&amp;" "&amp;" "&amp;VLOOKUP(H2198,Coefficients!$E$13:$H$17,2))</f>
        <v/>
      </c>
    </row>
    <row r="2199" spans="22:22" x14ac:dyDescent="0.25">
      <c r="V2199" s="138" t="str">
        <f>IF(ISBLANK(A2199),"",VLOOKUP(G2199,Coefficients!$B$4:$E$7,2)&amp;" "&amp;" "&amp;VLOOKUP(H2199,Coefficients!$E$13:$H$17,2))</f>
        <v/>
      </c>
    </row>
    <row r="2200" spans="22:22" x14ac:dyDescent="0.25">
      <c r="V2200" s="138" t="str">
        <f>IF(ISBLANK(A2200),"",VLOOKUP(G2200,Coefficients!$B$4:$E$7,2)&amp;" "&amp;" "&amp;VLOOKUP(H2200,Coefficients!$E$13:$H$17,2))</f>
        <v/>
      </c>
    </row>
    <row r="2201" spans="22:22" x14ac:dyDescent="0.25">
      <c r="V2201" s="138" t="str">
        <f>IF(ISBLANK(A2201),"",VLOOKUP(G2201,Coefficients!$B$4:$E$7,2)&amp;" "&amp;" "&amp;VLOOKUP(H2201,Coefficients!$E$13:$H$17,2))</f>
        <v/>
      </c>
    </row>
    <row r="2202" spans="22:22" x14ac:dyDescent="0.25">
      <c r="V2202" s="138" t="str">
        <f>IF(ISBLANK(A2202),"",VLOOKUP(G2202,Coefficients!$B$4:$E$7,2)&amp;" "&amp;" "&amp;VLOOKUP(H2202,Coefficients!$E$13:$H$17,2))</f>
        <v/>
      </c>
    </row>
    <row r="2203" spans="22:22" x14ac:dyDescent="0.25">
      <c r="V2203" s="138" t="str">
        <f>IF(ISBLANK(A2203),"",VLOOKUP(G2203,Coefficients!$B$4:$E$7,2)&amp;" "&amp;" "&amp;VLOOKUP(H2203,Coefficients!$E$13:$H$17,2))</f>
        <v/>
      </c>
    </row>
    <row r="2204" spans="22:22" x14ac:dyDescent="0.25">
      <c r="V2204" s="138" t="str">
        <f>IF(ISBLANK(A2204),"",VLOOKUP(G2204,Coefficients!$B$4:$E$7,2)&amp;" "&amp;" "&amp;VLOOKUP(H2204,Coefficients!$E$13:$H$17,2))</f>
        <v/>
      </c>
    </row>
    <row r="2205" spans="22:22" x14ac:dyDescent="0.25">
      <c r="V2205" s="138" t="str">
        <f>IF(ISBLANK(A2205),"",VLOOKUP(G2205,Coefficients!$B$4:$E$7,2)&amp;" "&amp;" "&amp;VLOOKUP(H2205,Coefficients!$E$13:$H$17,2))</f>
        <v/>
      </c>
    </row>
    <row r="2206" spans="22:22" x14ac:dyDescent="0.25">
      <c r="V2206" s="138" t="str">
        <f>IF(ISBLANK(A2206),"",VLOOKUP(G2206,Coefficients!$B$4:$E$7,2)&amp;" "&amp;" "&amp;VLOOKUP(H2206,Coefficients!$E$13:$H$17,2))</f>
        <v/>
      </c>
    </row>
    <row r="2207" spans="22:22" x14ac:dyDescent="0.25">
      <c r="V2207" s="138" t="str">
        <f>IF(ISBLANK(A2207),"",VLOOKUP(G2207,Coefficients!$B$4:$E$7,2)&amp;" "&amp;" "&amp;VLOOKUP(H2207,Coefficients!$E$13:$H$17,2))</f>
        <v/>
      </c>
    </row>
    <row r="2208" spans="22:22" x14ac:dyDescent="0.25">
      <c r="V2208" s="138" t="str">
        <f>IF(ISBLANK(A2208),"",VLOOKUP(G2208,Coefficients!$B$4:$E$7,2)&amp;" "&amp;" "&amp;VLOOKUP(H2208,Coefficients!$E$13:$H$17,2))</f>
        <v/>
      </c>
    </row>
    <row r="2209" spans="22:22" x14ac:dyDescent="0.25">
      <c r="V2209" s="138" t="str">
        <f>IF(ISBLANK(A2209),"",VLOOKUP(G2209,Coefficients!$B$4:$E$7,2)&amp;" "&amp;" "&amp;VLOOKUP(H2209,Coefficients!$E$13:$H$17,2))</f>
        <v/>
      </c>
    </row>
    <row r="2210" spans="22:22" x14ac:dyDescent="0.25">
      <c r="V2210" s="138" t="str">
        <f>IF(ISBLANK(A2210),"",VLOOKUP(G2210,Coefficients!$B$4:$E$7,2)&amp;" "&amp;" "&amp;VLOOKUP(H2210,Coefficients!$E$13:$H$17,2))</f>
        <v/>
      </c>
    </row>
    <row r="2211" spans="22:22" x14ac:dyDescent="0.25">
      <c r="V2211" s="138" t="str">
        <f>IF(ISBLANK(A2211),"",VLOOKUP(G2211,Coefficients!$B$4:$E$7,2)&amp;" "&amp;" "&amp;VLOOKUP(H2211,Coefficients!$E$13:$H$17,2))</f>
        <v/>
      </c>
    </row>
    <row r="2212" spans="22:22" x14ac:dyDescent="0.25">
      <c r="V2212" s="138" t="str">
        <f>IF(ISBLANK(A2212),"",VLOOKUP(G2212,Coefficients!$B$4:$E$7,2)&amp;" "&amp;" "&amp;VLOOKUP(H2212,Coefficients!$E$13:$H$17,2))</f>
        <v/>
      </c>
    </row>
    <row r="2213" spans="22:22" x14ac:dyDescent="0.25">
      <c r="V2213" s="138" t="str">
        <f>IF(ISBLANK(A2213),"",VLOOKUP(G2213,Coefficients!$B$4:$E$7,2)&amp;" "&amp;" "&amp;VLOOKUP(H2213,Coefficients!$E$13:$H$17,2))</f>
        <v/>
      </c>
    </row>
    <row r="2214" spans="22:22" x14ac:dyDescent="0.25">
      <c r="V2214" s="138" t="str">
        <f>IF(ISBLANK(A2214),"",VLOOKUP(G2214,Coefficients!$B$4:$E$7,2)&amp;" "&amp;" "&amp;VLOOKUP(H2214,Coefficients!$E$13:$H$17,2))</f>
        <v/>
      </c>
    </row>
    <row r="2215" spans="22:22" x14ac:dyDescent="0.25">
      <c r="V2215" s="138" t="str">
        <f>IF(ISBLANK(A2215),"",VLOOKUP(G2215,Coefficients!$B$4:$E$7,2)&amp;" "&amp;" "&amp;VLOOKUP(H2215,Coefficients!$E$13:$H$17,2))</f>
        <v/>
      </c>
    </row>
    <row r="2216" spans="22:22" x14ac:dyDescent="0.25">
      <c r="V2216" s="138" t="str">
        <f>IF(ISBLANK(A2216),"",VLOOKUP(G2216,Coefficients!$B$4:$E$7,2)&amp;" "&amp;" "&amp;VLOOKUP(H2216,Coefficients!$E$13:$H$17,2))</f>
        <v/>
      </c>
    </row>
    <row r="2217" spans="22:22" x14ac:dyDescent="0.25">
      <c r="V2217" s="138" t="str">
        <f>IF(ISBLANK(A2217),"",VLOOKUP(G2217,Coefficients!$B$4:$E$7,2)&amp;" "&amp;" "&amp;VLOOKUP(H2217,Coefficients!$E$13:$H$17,2))</f>
        <v/>
      </c>
    </row>
    <row r="2218" spans="22:22" x14ac:dyDescent="0.25">
      <c r="V2218" s="138" t="str">
        <f>IF(ISBLANK(A2218),"",VLOOKUP(G2218,Coefficients!$B$4:$E$7,2)&amp;" "&amp;" "&amp;VLOOKUP(H2218,Coefficients!$E$13:$H$17,2))</f>
        <v/>
      </c>
    </row>
    <row r="2219" spans="22:22" x14ac:dyDescent="0.25">
      <c r="V2219" s="138" t="str">
        <f>IF(ISBLANK(A2219),"",VLOOKUP(G2219,Coefficients!$B$4:$E$7,2)&amp;" "&amp;" "&amp;VLOOKUP(H2219,Coefficients!$E$13:$H$17,2))</f>
        <v/>
      </c>
    </row>
    <row r="2220" spans="22:22" x14ac:dyDescent="0.25">
      <c r="V2220" s="138" t="str">
        <f>IF(ISBLANK(A2220),"",VLOOKUP(G2220,Coefficients!$B$4:$E$7,2)&amp;" "&amp;" "&amp;VLOOKUP(H2220,Coefficients!$E$13:$H$17,2))</f>
        <v/>
      </c>
    </row>
    <row r="2221" spans="22:22" x14ac:dyDescent="0.25">
      <c r="V2221" s="138" t="str">
        <f>IF(ISBLANK(A2221),"",VLOOKUP(G2221,Coefficients!$B$4:$E$7,2)&amp;" "&amp;" "&amp;VLOOKUP(H2221,Coefficients!$E$13:$H$17,2))</f>
        <v/>
      </c>
    </row>
    <row r="2222" spans="22:22" x14ac:dyDescent="0.25">
      <c r="V2222" s="138" t="str">
        <f>IF(ISBLANK(A2222),"",VLOOKUP(G2222,Coefficients!$B$4:$E$7,2)&amp;" "&amp;" "&amp;VLOOKUP(H2222,Coefficients!$E$13:$H$17,2))</f>
        <v/>
      </c>
    </row>
    <row r="2223" spans="22:22" x14ac:dyDescent="0.25">
      <c r="V2223" s="138" t="str">
        <f>IF(ISBLANK(A2223),"",VLOOKUP(G2223,Coefficients!$B$4:$E$7,2)&amp;" "&amp;" "&amp;VLOOKUP(H2223,Coefficients!$E$13:$H$17,2))</f>
        <v/>
      </c>
    </row>
    <row r="2224" spans="22:22" x14ac:dyDescent="0.25">
      <c r="V2224" s="138" t="str">
        <f>IF(ISBLANK(A2224),"",VLOOKUP(G2224,Coefficients!$B$4:$E$7,2)&amp;" "&amp;" "&amp;VLOOKUP(H2224,Coefficients!$E$13:$H$17,2))</f>
        <v/>
      </c>
    </row>
    <row r="2225" spans="22:22" x14ac:dyDescent="0.25">
      <c r="V2225" s="138" t="str">
        <f>IF(ISBLANK(A2225),"",VLOOKUP(G2225,Coefficients!$B$4:$E$7,2)&amp;" "&amp;" "&amp;VLOOKUP(H2225,Coefficients!$E$13:$H$17,2))</f>
        <v/>
      </c>
    </row>
    <row r="2226" spans="22:22" x14ac:dyDescent="0.25">
      <c r="V2226" s="138" t="str">
        <f>IF(ISBLANK(A2226),"",VLOOKUP(G2226,Coefficients!$B$4:$E$7,2)&amp;" "&amp;" "&amp;VLOOKUP(H2226,Coefficients!$E$13:$H$17,2))</f>
        <v/>
      </c>
    </row>
    <row r="2227" spans="22:22" x14ac:dyDescent="0.25">
      <c r="V2227" s="138" t="str">
        <f>IF(ISBLANK(A2227),"",VLOOKUP(G2227,Coefficients!$B$4:$E$7,2)&amp;" "&amp;" "&amp;VLOOKUP(H2227,Coefficients!$E$13:$H$17,2))</f>
        <v/>
      </c>
    </row>
    <row r="2228" spans="22:22" x14ac:dyDescent="0.25">
      <c r="V2228" s="138" t="str">
        <f>IF(ISBLANK(A2228),"",VLOOKUP(G2228,Coefficients!$B$4:$E$7,2)&amp;" "&amp;" "&amp;VLOOKUP(H2228,Coefficients!$E$13:$H$17,2))</f>
        <v/>
      </c>
    </row>
    <row r="2229" spans="22:22" x14ac:dyDescent="0.25">
      <c r="V2229" s="138" t="str">
        <f>IF(ISBLANK(A2229),"",VLOOKUP(G2229,Coefficients!$B$4:$E$7,2)&amp;" "&amp;" "&amp;VLOOKUP(H2229,Coefficients!$E$13:$H$17,2))</f>
        <v/>
      </c>
    </row>
    <row r="2230" spans="22:22" x14ac:dyDescent="0.25">
      <c r="V2230" s="138" t="str">
        <f>IF(ISBLANK(A2230),"",VLOOKUP(G2230,Coefficients!$B$4:$E$7,2)&amp;" "&amp;" "&amp;VLOOKUP(H2230,Coefficients!$E$13:$H$17,2))</f>
        <v/>
      </c>
    </row>
    <row r="2231" spans="22:22" x14ac:dyDescent="0.25">
      <c r="V2231" s="138" t="str">
        <f>IF(ISBLANK(A2231),"",VLOOKUP(G2231,Coefficients!$B$4:$E$7,2)&amp;" "&amp;" "&amp;VLOOKUP(H2231,Coefficients!$E$13:$H$17,2))</f>
        <v/>
      </c>
    </row>
    <row r="2232" spans="22:22" x14ac:dyDescent="0.25">
      <c r="V2232" s="138" t="str">
        <f>IF(ISBLANK(A2232),"",VLOOKUP(G2232,Coefficients!$B$4:$E$7,2)&amp;" "&amp;" "&amp;VLOOKUP(H2232,Coefficients!$E$13:$H$17,2))</f>
        <v/>
      </c>
    </row>
    <row r="2233" spans="22:22" x14ac:dyDescent="0.25">
      <c r="V2233" s="138" t="str">
        <f>IF(ISBLANK(A2233),"",VLOOKUP(G2233,Coefficients!$B$4:$E$7,2)&amp;" "&amp;" "&amp;VLOOKUP(H2233,Coefficients!$E$13:$H$17,2))</f>
        <v/>
      </c>
    </row>
    <row r="2234" spans="22:22" x14ac:dyDescent="0.25">
      <c r="V2234" s="138" t="str">
        <f>IF(ISBLANK(A2234),"",VLOOKUP(G2234,Coefficients!$B$4:$E$7,2)&amp;" "&amp;" "&amp;VLOOKUP(H2234,Coefficients!$E$13:$H$17,2))</f>
        <v/>
      </c>
    </row>
    <row r="2235" spans="22:22" x14ac:dyDescent="0.25">
      <c r="V2235" s="138" t="str">
        <f>IF(ISBLANK(A2235),"",VLOOKUP(G2235,Coefficients!$B$4:$E$7,2)&amp;" "&amp;" "&amp;VLOOKUP(H2235,Coefficients!$E$13:$H$17,2))</f>
        <v/>
      </c>
    </row>
    <row r="2236" spans="22:22" x14ac:dyDescent="0.25">
      <c r="V2236" s="138" t="str">
        <f>IF(ISBLANK(A2236),"",VLOOKUP(G2236,Coefficients!$B$4:$E$7,2)&amp;" "&amp;" "&amp;VLOOKUP(H2236,Coefficients!$E$13:$H$17,2))</f>
        <v/>
      </c>
    </row>
    <row r="2237" spans="22:22" x14ac:dyDescent="0.25">
      <c r="V2237" s="138" t="str">
        <f>IF(ISBLANK(A2237),"",VLOOKUP(G2237,Coefficients!$B$4:$E$7,2)&amp;" "&amp;" "&amp;VLOOKUP(H2237,Coefficients!$E$13:$H$17,2))</f>
        <v/>
      </c>
    </row>
    <row r="2238" spans="22:22" x14ac:dyDescent="0.25">
      <c r="V2238" s="138" t="str">
        <f>IF(ISBLANK(A2238),"",VLOOKUP(G2238,Coefficients!$B$4:$E$7,2)&amp;" "&amp;" "&amp;VLOOKUP(H2238,Coefficients!$E$13:$H$17,2))</f>
        <v/>
      </c>
    </row>
    <row r="2239" spans="22:22" x14ac:dyDescent="0.25">
      <c r="V2239" s="138" t="str">
        <f>IF(ISBLANK(A2239),"",VLOOKUP(G2239,Coefficients!$B$4:$E$7,2)&amp;" "&amp;" "&amp;VLOOKUP(H2239,Coefficients!$E$13:$H$17,2))</f>
        <v/>
      </c>
    </row>
    <row r="2240" spans="22:22" x14ac:dyDescent="0.25">
      <c r="V2240" s="138" t="str">
        <f>IF(ISBLANK(A2240),"",VLOOKUP(G2240,Coefficients!$B$4:$E$7,2)&amp;" "&amp;" "&amp;VLOOKUP(H2240,Coefficients!$E$13:$H$17,2))</f>
        <v/>
      </c>
    </row>
    <row r="2241" spans="22:22" x14ac:dyDescent="0.25">
      <c r="V2241" s="138" t="str">
        <f>IF(ISBLANK(A2241),"",VLOOKUP(G2241,Coefficients!$B$4:$E$7,2)&amp;" "&amp;" "&amp;VLOOKUP(H2241,Coefficients!$E$13:$H$17,2))</f>
        <v/>
      </c>
    </row>
    <row r="2242" spans="22:22" x14ac:dyDescent="0.25">
      <c r="V2242" s="138" t="str">
        <f>IF(ISBLANK(A2242),"",VLOOKUP(G2242,Coefficients!$B$4:$E$7,2)&amp;" "&amp;" "&amp;VLOOKUP(H2242,Coefficients!$E$13:$H$17,2))</f>
        <v/>
      </c>
    </row>
    <row r="2243" spans="22:22" x14ac:dyDescent="0.25">
      <c r="V2243" s="138" t="str">
        <f>IF(ISBLANK(A2243),"",VLOOKUP(G2243,Coefficients!$B$4:$E$7,2)&amp;" "&amp;" "&amp;VLOOKUP(H2243,Coefficients!$E$13:$H$17,2))</f>
        <v/>
      </c>
    </row>
    <row r="2244" spans="22:22" x14ac:dyDescent="0.25">
      <c r="V2244" s="138" t="str">
        <f>IF(ISBLANK(A2244),"",VLOOKUP(G2244,Coefficients!$B$4:$E$7,2)&amp;" "&amp;" "&amp;VLOOKUP(H2244,Coefficients!$E$13:$H$17,2))</f>
        <v/>
      </c>
    </row>
    <row r="2245" spans="22:22" x14ac:dyDescent="0.25">
      <c r="V2245" s="138" t="str">
        <f>IF(ISBLANK(A2245),"",VLOOKUP(G2245,Coefficients!$B$4:$E$7,2)&amp;" "&amp;" "&amp;VLOOKUP(H2245,Coefficients!$E$13:$H$17,2))</f>
        <v/>
      </c>
    </row>
    <row r="2246" spans="22:22" x14ac:dyDescent="0.25">
      <c r="V2246" s="138" t="str">
        <f>IF(ISBLANK(A2246),"",VLOOKUP(G2246,Coefficients!$B$4:$E$7,2)&amp;" "&amp;" "&amp;VLOOKUP(H2246,Coefficients!$E$13:$H$17,2))</f>
        <v/>
      </c>
    </row>
    <row r="2247" spans="22:22" x14ac:dyDescent="0.25">
      <c r="V2247" s="138" t="str">
        <f>IF(ISBLANK(A2247),"",VLOOKUP(G2247,Coefficients!$B$4:$E$7,2)&amp;" "&amp;" "&amp;VLOOKUP(H2247,Coefficients!$E$13:$H$17,2))</f>
        <v/>
      </c>
    </row>
    <row r="2248" spans="22:22" x14ac:dyDescent="0.25">
      <c r="V2248" s="138" t="str">
        <f>IF(ISBLANK(A2248),"",VLOOKUP(G2248,Coefficients!$B$4:$E$7,2)&amp;" "&amp;" "&amp;VLOOKUP(H2248,Coefficients!$E$13:$H$17,2))</f>
        <v/>
      </c>
    </row>
    <row r="2249" spans="22:22" x14ac:dyDescent="0.25">
      <c r="V2249" s="138" t="str">
        <f>IF(ISBLANK(A2249),"",VLOOKUP(G2249,Coefficients!$B$4:$E$7,2)&amp;" "&amp;" "&amp;VLOOKUP(H2249,Coefficients!$E$13:$H$17,2))</f>
        <v/>
      </c>
    </row>
    <row r="2250" spans="22:22" x14ac:dyDescent="0.25">
      <c r="V2250" s="138" t="str">
        <f>IF(ISBLANK(A2250),"",VLOOKUP(G2250,Coefficients!$B$4:$E$7,2)&amp;" "&amp;" "&amp;VLOOKUP(H2250,Coefficients!$E$13:$H$17,2))</f>
        <v/>
      </c>
    </row>
    <row r="2251" spans="22:22" x14ac:dyDescent="0.25">
      <c r="V2251" s="138" t="str">
        <f>IF(ISBLANK(A2251),"",VLOOKUP(G2251,Coefficients!$B$4:$E$7,2)&amp;" "&amp;" "&amp;VLOOKUP(H2251,Coefficients!$E$13:$H$17,2))</f>
        <v/>
      </c>
    </row>
    <row r="2252" spans="22:22" x14ac:dyDescent="0.25">
      <c r="V2252" s="138" t="str">
        <f>IF(ISBLANK(A2252),"",VLOOKUP(G2252,Coefficients!$B$4:$E$7,2)&amp;" "&amp;" "&amp;VLOOKUP(H2252,Coefficients!$E$13:$H$17,2))</f>
        <v/>
      </c>
    </row>
    <row r="2253" spans="22:22" x14ac:dyDescent="0.25">
      <c r="V2253" s="138" t="str">
        <f>IF(ISBLANK(A2253),"",VLOOKUP(G2253,Coefficients!$B$4:$E$7,2)&amp;" "&amp;" "&amp;VLOOKUP(H2253,Coefficients!$E$13:$H$17,2))</f>
        <v/>
      </c>
    </row>
    <row r="2254" spans="22:22" x14ac:dyDescent="0.25">
      <c r="V2254" s="138" t="str">
        <f>IF(ISBLANK(A2254),"",VLOOKUP(G2254,Coefficients!$B$4:$E$7,2)&amp;" "&amp;" "&amp;VLOOKUP(H2254,Coefficients!$E$13:$H$17,2))</f>
        <v/>
      </c>
    </row>
    <row r="2255" spans="22:22" x14ac:dyDescent="0.25">
      <c r="V2255" s="138" t="str">
        <f>IF(ISBLANK(A2255),"",VLOOKUP(G2255,Coefficients!$B$4:$E$7,2)&amp;" "&amp;" "&amp;VLOOKUP(H2255,Coefficients!$E$13:$H$17,2))</f>
        <v/>
      </c>
    </row>
    <row r="2256" spans="22:22" x14ac:dyDescent="0.25">
      <c r="V2256" s="138" t="str">
        <f>IF(ISBLANK(A2256),"",VLOOKUP(G2256,Coefficients!$B$4:$E$7,2)&amp;" "&amp;" "&amp;VLOOKUP(H2256,Coefficients!$E$13:$H$17,2))</f>
        <v/>
      </c>
    </row>
    <row r="2257" spans="22:22" x14ac:dyDescent="0.25">
      <c r="V2257" s="138" t="str">
        <f>IF(ISBLANK(A2257),"",VLOOKUP(G2257,Coefficients!$B$4:$E$7,2)&amp;" "&amp;" "&amp;VLOOKUP(H2257,Coefficients!$E$13:$H$17,2))</f>
        <v/>
      </c>
    </row>
    <row r="2258" spans="22:22" x14ac:dyDescent="0.25">
      <c r="V2258" s="138" t="str">
        <f>IF(ISBLANK(A2258),"",VLOOKUP(G2258,Coefficients!$B$4:$E$7,2)&amp;" "&amp;" "&amp;VLOOKUP(H2258,Coefficients!$E$13:$H$17,2))</f>
        <v/>
      </c>
    </row>
    <row r="2259" spans="22:22" x14ac:dyDescent="0.25">
      <c r="V2259" s="138" t="str">
        <f>IF(ISBLANK(A2259),"",VLOOKUP(G2259,Coefficients!$B$4:$E$7,2)&amp;" "&amp;" "&amp;VLOOKUP(H2259,Coefficients!$E$13:$H$17,2))</f>
        <v/>
      </c>
    </row>
    <row r="2260" spans="22:22" x14ac:dyDescent="0.25">
      <c r="V2260" s="138" t="str">
        <f>IF(ISBLANK(A2260),"",VLOOKUP(G2260,Coefficients!$B$4:$E$7,2)&amp;" "&amp;" "&amp;VLOOKUP(H2260,Coefficients!$E$13:$H$17,2))</f>
        <v/>
      </c>
    </row>
    <row r="2261" spans="22:22" x14ac:dyDescent="0.25">
      <c r="V2261" s="138" t="str">
        <f>IF(ISBLANK(A2261),"",VLOOKUP(G2261,Coefficients!$B$4:$E$7,2)&amp;" "&amp;" "&amp;VLOOKUP(H2261,Coefficients!$E$13:$H$17,2))</f>
        <v/>
      </c>
    </row>
    <row r="2262" spans="22:22" x14ac:dyDescent="0.25">
      <c r="V2262" s="138" t="str">
        <f>IF(ISBLANK(A2262),"",VLOOKUP(G2262,Coefficients!$B$4:$E$7,2)&amp;" "&amp;" "&amp;VLOOKUP(H2262,Coefficients!$E$13:$H$17,2))</f>
        <v/>
      </c>
    </row>
    <row r="2263" spans="22:22" x14ac:dyDescent="0.25">
      <c r="V2263" s="138" t="str">
        <f>IF(ISBLANK(A2263),"",VLOOKUP(G2263,Coefficients!$B$4:$E$7,2)&amp;" "&amp;" "&amp;VLOOKUP(H2263,Coefficients!$E$13:$H$17,2))</f>
        <v/>
      </c>
    </row>
    <row r="2264" spans="22:22" x14ac:dyDescent="0.25">
      <c r="V2264" s="138" t="str">
        <f>IF(ISBLANK(A2264),"",VLOOKUP(G2264,Coefficients!$B$4:$E$7,2)&amp;" "&amp;" "&amp;VLOOKUP(H2264,Coefficients!$E$13:$H$17,2))</f>
        <v/>
      </c>
    </row>
    <row r="2265" spans="22:22" x14ac:dyDescent="0.25">
      <c r="V2265" s="138" t="str">
        <f>IF(ISBLANK(A2265),"",VLOOKUP(G2265,Coefficients!$B$4:$E$7,2)&amp;" "&amp;" "&amp;VLOOKUP(H2265,Coefficients!$E$13:$H$17,2))</f>
        <v/>
      </c>
    </row>
    <row r="2266" spans="22:22" x14ac:dyDescent="0.25">
      <c r="V2266" s="138" t="str">
        <f>IF(ISBLANK(A2266),"",VLOOKUP(G2266,Coefficients!$B$4:$E$7,2)&amp;" "&amp;" "&amp;VLOOKUP(H2266,Coefficients!$E$13:$H$17,2))</f>
        <v/>
      </c>
    </row>
    <row r="2267" spans="22:22" x14ac:dyDescent="0.25">
      <c r="V2267" s="138" t="str">
        <f>IF(ISBLANK(A2267),"",VLOOKUP(G2267,Coefficients!$B$4:$E$7,2)&amp;" "&amp;" "&amp;VLOOKUP(H2267,Coefficients!$E$13:$H$17,2))</f>
        <v/>
      </c>
    </row>
    <row r="2268" spans="22:22" x14ac:dyDescent="0.25">
      <c r="V2268" s="138" t="str">
        <f>IF(ISBLANK(A2268),"",VLOOKUP(G2268,Coefficients!$B$4:$E$7,2)&amp;" "&amp;" "&amp;VLOOKUP(H2268,Coefficients!$E$13:$H$17,2))</f>
        <v/>
      </c>
    </row>
    <row r="2269" spans="22:22" x14ac:dyDescent="0.25">
      <c r="V2269" s="138" t="str">
        <f>IF(ISBLANK(A2269),"",VLOOKUP(G2269,Coefficients!$B$4:$E$7,2)&amp;" "&amp;" "&amp;VLOOKUP(H2269,Coefficients!$E$13:$H$17,2))</f>
        <v/>
      </c>
    </row>
    <row r="2270" spans="22:22" x14ac:dyDescent="0.25">
      <c r="V2270" s="138" t="str">
        <f>IF(ISBLANK(A2270),"",VLOOKUP(G2270,Coefficients!$B$4:$E$7,2)&amp;" "&amp;" "&amp;VLOOKUP(H2270,Coefficients!$E$13:$H$17,2))</f>
        <v/>
      </c>
    </row>
    <row r="2271" spans="22:22" x14ac:dyDescent="0.25">
      <c r="V2271" s="138" t="str">
        <f>IF(ISBLANK(A2271),"",VLOOKUP(G2271,Coefficients!$B$4:$E$7,2)&amp;" "&amp;" "&amp;VLOOKUP(H2271,Coefficients!$E$13:$H$17,2))</f>
        <v/>
      </c>
    </row>
    <row r="2272" spans="22:22" x14ac:dyDescent="0.25">
      <c r="V2272" s="138" t="str">
        <f>IF(ISBLANK(A2272),"",VLOOKUP(G2272,Coefficients!$B$4:$E$7,2)&amp;" "&amp;" "&amp;VLOOKUP(H2272,Coefficients!$E$13:$H$17,2))</f>
        <v/>
      </c>
    </row>
    <row r="2273" spans="22:22" x14ac:dyDescent="0.25">
      <c r="V2273" s="138" t="str">
        <f>IF(ISBLANK(A2273),"",VLOOKUP(G2273,Coefficients!$B$4:$E$7,2)&amp;" "&amp;" "&amp;VLOOKUP(H2273,Coefficients!$E$13:$H$17,2))</f>
        <v/>
      </c>
    </row>
    <row r="2274" spans="22:22" x14ac:dyDescent="0.25">
      <c r="V2274" s="138" t="str">
        <f>IF(ISBLANK(A2274),"",VLOOKUP(G2274,Coefficients!$B$4:$E$7,2)&amp;" "&amp;" "&amp;VLOOKUP(H2274,Coefficients!$E$13:$H$17,2))</f>
        <v/>
      </c>
    </row>
    <row r="2275" spans="22:22" x14ac:dyDescent="0.25">
      <c r="V2275" s="138" t="str">
        <f>IF(ISBLANK(A2275),"",VLOOKUP(G2275,Coefficients!$B$4:$E$7,2)&amp;" "&amp;" "&amp;VLOOKUP(H2275,Coefficients!$E$13:$H$17,2))</f>
        <v/>
      </c>
    </row>
    <row r="2276" spans="22:22" x14ac:dyDescent="0.25">
      <c r="V2276" s="138" t="str">
        <f>IF(ISBLANK(A2276),"",VLOOKUP(G2276,Coefficients!$B$4:$E$7,2)&amp;" "&amp;" "&amp;VLOOKUP(H2276,Coefficients!$E$13:$H$17,2))</f>
        <v/>
      </c>
    </row>
    <row r="2277" spans="22:22" x14ac:dyDescent="0.25">
      <c r="V2277" s="138" t="str">
        <f>IF(ISBLANK(A2277),"",VLOOKUP(G2277,Coefficients!$B$4:$E$7,2)&amp;" "&amp;" "&amp;VLOOKUP(H2277,Coefficients!$E$13:$H$17,2))</f>
        <v/>
      </c>
    </row>
    <row r="2278" spans="22:22" x14ac:dyDescent="0.25">
      <c r="V2278" s="138" t="str">
        <f>IF(ISBLANK(A2278),"",VLOOKUP(G2278,Coefficients!$B$4:$E$7,2)&amp;" "&amp;" "&amp;VLOOKUP(H2278,Coefficients!$E$13:$H$17,2))</f>
        <v/>
      </c>
    </row>
    <row r="2279" spans="22:22" x14ac:dyDescent="0.25">
      <c r="V2279" s="138" t="str">
        <f>IF(ISBLANK(A2279),"",VLOOKUP(G2279,Coefficients!$B$4:$E$7,2)&amp;" "&amp;" "&amp;VLOOKUP(H2279,Coefficients!$E$13:$H$17,2))</f>
        <v/>
      </c>
    </row>
    <row r="2280" spans="22:22" x14ac:dyDescent="0.25">
      <c r="V2280" s="138" t="str">
        <f>IF(ISBLANK(A2280),"",VLOOKUP(G2280,Coefficients!$B$4:$E$7,2)&amp;" "&amp;" "&amp;VLOOKUP(H2280,Coefficients!$E$13:$H$17,2))</f>
        <v/>
      </c>
    </row>
    <row r="2281" spans="22:22" x14ac:dyDescent="0.25">
      <c r="V2281" s="138" t="str">
        <f>IF(ISBLANK(A2281),"",VLOOKUP(G2281,Coefficients!$B$4:$E$7,2)&amp;" "&amp;" "&amp;VLOOKUP(H2281,Coefficients!$E$13:$H$17,2))</f>
        <v/>
      </c>
    </row>
    <row r="2282" spans="22:22" x14ac:dyDescent="0.25">
      <c r="V2282" s="138" t="str">
        <f>IF(ISBLANK(A2282),"",VLOOKUP(G2282,Coefficients!$B$4:$E$7,2)&amp;" "&amp;" "&amp;VLOOKUP(H2282,Coefficients!$E$13:$H$17,2))</f>
        <v/>
      </c>
    </row>
    <row r="2283" spans="22:22" x14ac:dyDescent="0.25">
      <c r="V2283" s="138" t="str">
        <f>IF(ISBLANK(A2283),"",VLOOKUP(G2283,Coefficients!$B$4:$E$7,2)&amp;" "&amp;" "&amp;VLOOKUP(H2283,Coefficients!$E$13:$H$17,2))</f>
        <v/>
      </c>
    </row>
    <row r="2284" spans="22:22" x14ac:dyDescent="0.25">
      <c r="V2284" s="138" t="str">
        <f>IF(ISBLANK(A2284),"",VLOOKUP(G2284,Coefficients!$B$4:$E$7,2)&amp;" "&amp;" "&amp;VLOOKUP(H2284,Coefficients!$E$13:$H$17,2))</f>
        <v/>
      </c>
    </row>
    <row r="2285" spans="22:22" x14ac:dyDescent="0.25">
      <c r="V2285" s="138" t="str">
        <f>IF(ISBLANK(A2285),"",VLOOKUP(G2285,Coefficients!$B$4:$E$7,2)&amp;" "&amp;" "&amp;VLOOKUP(H2285,Coefficients!$E$13:$H$17,2))</f>
        <v/>
      </c>
    </row>
    <row r="2286" spans="22:22" x14ac:dyDescent="0.25">
      <c r="V2286" s="138" t="str">
        <f>IF(ISBLANK(A2286),"",VLOOKUP(G2286,Coefficients!$B$4:$E$7,2)&amp;" "&amp;" "&amp;VLOOKUP(H2286,Coefficients!$E$13:$H$17,2))</f>
        <v/>
      </c>
    </row>
    <row r="2287" spans="22:22" x14ac:dyDescent="0.25">
      <c r="V2287" s="138" t="str">
        <f>IF(ISBLANK(A2287),"",VLOOKUP(G2287,Coefficients!$B$4:$E$7,2)&amp;" "&amp;" "&amp;VLOOKUP(H2287,Coefficients!$E$13:$H$17,2))</f>
        <v/>
      </c>
    </row>
    <row r="2288" spans="22:22" x14ac:dyDescent="0.25">
      <c r="V2288" s="138" t="str">
        <f>IF(ISBLANK(A2288),"",VLOOKUP(G2288,Coefficients!$B$4:$E$7,2)&amp;" "&amp;" "&amp;VLOOKUP(H2288,Coefficients!$E$13:$H$17,2))</f>
        <v/>
      </c>
    </row>
    <row r="2289" spans="22:22" x14ac:dyDescent="0.25">
      <c r="V2289" s="138" t="str">
        <f>IF(ISBLANK(A2289),"",VLOOKUP(G2289,Coefficients!$B$4:$E$7,2)&amp;" "&amp;" "&amp;VLOOKUP(H2289,Coefficients!$E$13:$H$17,2))</f>
        <v/>
      </c>
    </row>
    <row r="2290" spans="22:22" x14ac:dyDescent="0.25">
      <c r="V2290" s="138" t="str">
        <f>IF(ISBLANK(A2290),"",VLOOKUP(G2290,Coefficients!$B$4:$E$7,2)&amp;" "&amp;" "&amp;VLOOKUP(H2290,Coefficients!$E$13:$H$17,2))</f>
        <v/>
      </c>
    </row>
    <row r="2291" spans="22:22" x14ac:dyDescent="0.25">
      <c r="V2291" s="138" t="str">
        <f>IF(ISBLANK(A2291),"",VLOOKUP(G2291,Coefficients!$B$4:$E$7,2)&amp;" "&amp;" "&amp;VLOOKUP(H2291,Coefficients!$E$13:$H$17,2))</f>
        <v/>
      </c>
    </row>
    <row r="2292" spans="22:22" x14ac:dyDescent="0.25">
      <c r="V2292" s="138" t="str">
        <f>IF(ISBLANK(A2292),"",VLOOKUP(G2292,Coefficients!$B$4:$E$7,2)&amp;" "&amp;" "&amp;VLOOKUP(H2292,Coefficients!$E$13:$H$17,2))</f>
        <v/>
      </c>
    </row>
    <row r="2293" spans="22:22" x14ac:dyDescent="0.25">
      <c r="V2293" s="138" t="str">
        <f>IF(ISBLANK(A2293),"",VLOOKUP(G2293,Coefficients!$B$4:$E$7,2)&amp;" "&amp;" "&amp;VLOOKUP(H2293,Coefficients!$E$13:$H$17,2))</f>
        <v/>
      </c>
    </row>
    <row r="2294" spans="22:22" x14ac:dyDescent="0.25">
      <c r="V2294" s="138" t="str">
        <f>IF(ISBLANK(A2294),"",VLOOKUP(G2294,Coefficients!$B$4:$E$7,2)&amp;" "&amp;" "&amp;VLOOKUP(H2294,Coefficients!$E$13:$H$17,2))</f>
        <v/>
      </c>
    </row>
    <row r="2295" spans="22:22" x14ac:dyDescent="0.25">
      <c r="V2295" s="138" t="str">
        <f>IF(ISBLANK(A2295),"",VLOOKUP(G2295,Coefficients!$B$4:$E$7,2)&amp;" "&amp;" "&amp;VLOOKUP(H2295,Coefficients!$E$13:$H$17,2))</f>
        <v/>
      </c>
    </row>
    <row r="2296" spans="22:22" x14ac:dyDescent="0.25">
      <c r="V2296" s="138" t="str">
        <f>IF(ISBLANK(A2296),"",VLOOKUP(G2296,Coefficients!$B$4:$E$7,2)&amp;" "&amp;" "&amp;VLOOKUP(H2296,Coefficients!$E$13:$H$17,2))</f>
        <v/>
      </c>
    </row>
    <row r="2297" spans="22:22" x14ac:dyDescent="0.25">
      <c r="V2297" s="138" t="str">
        <f>IF(ISBLANK(A2297),"",VLOOKUP(G2297,Coefficients!$B$4:$E$7,2)&amp;" "&amp;" "&amp;VLOOKUP(H2297,Coefficients!$E$13:$H$17,2))</f>
        <v/>
      </c>
    </row>
    <row r="2298" spans="22:22" x14ac:dyDescent="0.25">
      <c r="V2298" s="138" t="str">
        <f>IF(ISBLANK(A2298),"",VLOOKUP(G2298,Coefficients!$B$4:$E$7,2)&amp;" "&amp;" "&amp;VLOOKUP(H2298,Coefficients!$E$13:$H$17,2))</f>
        <v/>
      </c>
    </row>
    <row r="2299" spans="22:22" x14ac:dyDescent="0.25">
      <c r="V2299" s="138" t="str">
        <f>IF(ISBLANK(A2299),"",VLOOKUP(G2299,Coefficients!$B$4:$E$7,2)&amp;" "&amp;" "&amp;VLOOKUP(H2299,Coefficients!$E$13:$H$17,2))</f>
        <v/>
      </c>
    </row>
    <row r="2300" spans="22:22" x14ac:dyDescent="0.25">
      <c r="V2300" s="138" t="str">
        <f>IF(ISBLANK(A2300),"",VLOOKUP(G2300,Coefficients!$B$4:$E$7,2)&amp;" "&amp;" "&amp;VLOOKUP(H2300,Coefficients!$E$13:$H$17,2))</f>
        <v/>
      </c>
    </row>
    <row r="2301" spans="22:22" x14ac:dyDescent="0.25">
      <c r="V2301" s="138" t="str">
        <f>IF(ISBLANK(A2301),"",VLOOKUP(G2301,Coefficients!$B$4:$E$7,2)&amp;" "&amp;" "&amp;VLOOKUP(H2301,Coefficients!$E$13:$H$17,2))</f>
        <v/>
      </c>
    </row>
    <row r="2302" spans="22:22" x14ac:dyDescent="0.25">
      <c r="V2302" s="138" t="str">
        <f>IF(ISBLANK(A2302),"",VLOOKUP(G2302,Coefficients!$B$4:$E$7,2)&amp;" "&amp;" "&amp;VLOOKUP(H2302,Coefficients!$E$13:$H$17,2))</f>
        <v/>
      </c>
    </row>
    <row r="2303" spans="22:22" x14ac:dyDescent="0.25">
      <c r="V2303" s="138" t="str">
        <f>IF(ISBLANK(A2303),"",VLOOKUP(G2303,Coefficients!$B$4:$E$7,2)&amp;" "&amp;" "&amp;VLOOKUP(H2303,Coefficients!$E$13:$H$17,2))</f>
        <v/>
      </c>
    </row>
    <row r="2304" spans="22:22" x14ac:dyDescent="0.25">
      <c r="V2304" s="138" t="str">
        <f>IF(ISBLANK(A2304),"",VLOOKUP(G2304,Coefficients!$B$4:$E$7,2)&amp;" "&amp;" "&amp;VLOOKUP(H2304,Coefficients!$E$13:$H$17,2))</f>
        <v/>
      </c>
    </row>
    <row r="2305" spans="22:22" x14ac:dyDescent="0.25">
      <c r="V2305" s="138" t="str">
        <f>IF(ISBLANK(A2305),"",VLOOKUP(G2305,Coefficients!$B$4:$E$7,2)&amp;" "&amp;" "&amp;VLOOKUP(H2305,Coefficients!$E$13:$H$17,2))</f>
        <v/>
      </c>
    </row>
    <row r="2306" spans="22:22" x14ac:dyDescent="0.25">
      <c r="V2306" s="138" t="str">
        <f>IF(ISBLANK(A2306),"",VLOOKUP(G2306,Coefficients!$B$4:$E$7,2)&amp;" "&amp;" "&amp;VLOOKUP(H2306,Coefficients!$E$13:$H$17,2))</f>
        <v/>
      </c>
    </row>
    <row r="2307" spans="22:22" x14ac:dyDescent="0.25">
      <c r="V2307" s="138" t="str">
        <f>IF(ISBLANK(A2307),"",VLOOKUP(G2307,Coefficients!$B$4:$E$7,2)&amp;" "&amp;" "&amp;VLOOKUP(H2307,Coefficients!$E$13:$H$17,2))</f>
        <v/>
      </c>
    </row>
    <row r="2308" spans="22:22" x14ac:dyDescent="0.25">
      <c r="V2308" s="138" t="str">
        <f>IF(ISBLANK(A2308),"",VLOOKUP(G2308,Coefficients!$B$4:$E$7,2)&amp;" "&amp;" "&amp;VLOOKUP(H2308,Coefficients!$E$13:$H$17,2))</f>
        <v/>
      </c>
    </row>
    <row r="2309" spans="22:22" x14ac:dyDescent="0.25">
      <c r="V2309" s="138" t="str">
        <f>IF(ISBLANK(A2309),"",VLOOKUP(G2309,Coefficients!$B$4:$E$7,2)&amp;" "&amp;" "&amp;VLOOKUP(H2309,Coefficients!$E$13:$H$17,2))</f>
        <v/>
      </c>
    </row>
    <row r="2310" spans="22:22" x14ac:dyDescent="0.25">
      <c r="V2310" s="138" t="str">
        <f>IF(ISBLANK(A2310),"",VLOOKUP(G2310,Coefficients!$B$4:$E$7,2)&amp;" "&amp;" "&amp;VLOOKUP(H2310,Coefficients!$E$13:$H$17,2))</f>
        <v/>
      </c>
    </row>
    <row r="2311" spans="22:22" x14ac:dyDescent="0.25">
      <c r="V2311" s="138" t="str">
        <f>IF(ISBLANK(A2311),"",VLOOKUP(G2311,Coefficients!$B$4:$E$7,2)&amp;" "&amp;" "&amp;VLOOKUP(H2311,Coefficients!$E$13:$H$17,2))</f>
        <v/>
      </c>
    </row>
    <row r="2312" spans="22:22" x14ac:dyDescent="0.25">
      <c r="V2312" s="138" t="str">
        <f>IF(ISBLANK(A2312),"",VLOOKUP(G2312,Coefficients!$B$4:$E$7,2)&amp;" "&amp;" "&amp;VLOOKUP(H2312,Coefficients!$E$13:$H$17,2))</f>
        <v/>
      </c>
    </row>
    <row r="2313" spans="22:22" x14ac:dyDescent="0.25">
      <c r="V2313" s="138" t="str">
        <f>IF(ISBLANK(A2313),"",VLOOKUP(G2313,Coefficients!$B$4:$E$7,2)&amp;" "&amp;" "&amp;VLOOKUP(H2313,Coefficients!$E$13:$H$17,2))</f>
        <v/>
      </c>
    </row>
    <row r="2314" spans="22:22" x14ac:dyDescent="0.25">
      <c r="V2314" s="138" t="str">
        <f>IF(ISBLANK(A2314),"",VLOOKUP(G2314,Coefficients!$B$4:$E$7,2)&amp;" "&amp;" "&amp;VLOOKUP(H2314,Coefficients!$E$13:$H$17,2))</f>
        <v/>
      </c>
    </row>
    <row r="2315" spans="22:22" x14ac:dyDescent="0.25">
      <c r="V2315" s="138" t="str">
        <f>IF(ISBLANK(A2315),"",VLOOKUP(G2315,Coefficients!$B$4:$E$7,2)&amp;" "&amp;" "&amp;VLOOKUP(H2315,Coefficients!$E$13:$H$17,2))</f>
        <v/>
      </c>
    </row>
    <row r="2316" spans="22:22" x14ac:dyDescent="0.25">
      <c r="V2316" s="138" t="str">
        <f>IF(ISBLANK(A2316),"",VLOOKUP(G2316,Coefficients!$B$4:$E$7,2)&amp;" "&amp;" "&amp;VLOOKUP(H2316,Coefficients!$E$13:$H$17,2))</f>
        <v/>
      </c>
    </row>
    <row r="2317" spans="22:22" x14ac:dyDescent="0.25">
      <c r="V2317" s="138" t="str">
        <f>IF(ISBLANK(A2317),"",VLOOKUP(G2317,Coefficients!$B$4:$E$7,2)&amp;" "&amp;" "&amp;VLOOKUP(H2317,Coefficients!$E$13:$H$17,2))</f>
        <v/>
      </c>
    </row>
    <row r="2318" spans="22:22" x14ac:dyDescent="0.25">
      <c r="V2318" s="138" t="str">
        <f>IF(ISBLANK(A2318),"",VLOOKUP(G2318,Coefficients!$B$4:$E$7,2)&amp;" "&amp;" "&amp;VLOOKUP(H2318,Coefficients!$E$13:$H$17,2))</f>
        <v/>
      </c>
    </row>
    <row r="2319" spans="22:22" x14ac:dyDescent="0.25">
      <c r="V2319" s="138" t="str">
        <f>IF(ISBLANK(A2319),"",VLOOKUP(G2319,Coefficients!$B$4:$E$7,2)&amp;" "&amp;" "&amp;VLOOKUP(H2319,Coefficients!$E$13:$H$17,2))</f>
        <v/>
      </c>
    </row>
    <row r="2320" spans="22:22" x14ac:dyDescent="0.25">
      <c r="V2320" s="138" t="str">
        <f>IF(ISBLANK(A2320),"",VLOOKUP(G2320,Coefficients!$B$4:$E$7,2)&amp;" "&amp;" "&amp;VLOOKUP(H2320,Coefficients!$E$13:$H$17,2))</f>
        <v/>
      </c>
    </row>
    <row r="2321" spans="22:22" x14ac:dyDescent="0.25">
      <c r="V2321" s="138" t="str">
        <f>IF(ISBLANK(A2321),"",VLOOKUP(G2321,Coefficients!$B$4:$E$7,2)&amp;" "&amp;" "&amp;VLOOKUP(H2321,Coefficients!$E$13:$H$17,2))</f>
        <v/>
      </c>
    </row>
    <row r="2322" spans="22:22" x14ac:dyDescent="0.25">
      <c r="V2322" s="138" t="str">
        <f>IF(ISBLANK(A2322),"",VLOOKUP(G2322,Coefficients!$B$4:$E$7,2)&amp;" "&amp;" "&amp;VLOOKUP(H2322,Coefficients!$E$13:$H$17,2))</f>
        <v/>
      </c>
    </row>
    <row r="2323" spans="22:22" x14ac:dyDescent="0.25">
      <c r="V2323" s="138" t="str">
        <f>IF(ISBLANK(A2323),"",VLOOKUP(G2323,Coefficients!$B$4:$E$7,2)&amp;" "&amp;" "&amp;VLOOKUP(H2323,Coefficients!$E$13:$H$17,2))</f>
        <v/>
      </c>
    </row>
    <row r="2324" spans="22:22" x14ac:dyDescent="0.25">
      <c r="V2324" s="138" t="str">
        <f>IF(ISBLANK(A2324),"",VLOOKUP(G2324,Coefficients!$B$4:$E$7,2)&amp;" "&amp;" "&amp;VLOOKUP(H2324,Coefficients!$E$13:$H$17,2))</f>
        <v/>
      </c>
    </row>
    <row r="2325" spans="22:22" x14ac:dyDescent="0.25">
      <c r="V2325" s="138" t="str">
        <f>IF(ISBLANK(A2325),"",VLOOKUP(G2325,Coefficients!$B$4:$E$7,2)&amp;" "&amp;" "&amp;VLOOKUP(H2325,Coefficients!$E$13:$H$17,2))</f>
        <v/>
      </c>
    </row>
    <row r="2326" spans="22:22" x14ac:dyDescent="0.25">
      <c r="V2326" s="138" t="str">
        <f>IF(ISBLANK(A2326),"",VLOOKUP(G2326,Coefficients!$B$4:$E$7,2)&amp;" "&amp;" "&amp;VLOOKUP(H2326,Coefficients!$E$13:$H$17,2))</f>
        <v/>
      </c>
    </row>
    <row r="2327" spans="22:22" x14ac:dyDescent="0.25">
      <c r="V2327" s="138" t="str">
        <f>IF(ISBLANK(A2327),"",VLOOKUP(G2327,Coefficients!$B$4:$E$7,2)&amp;" "&amp;" "&amp;VLOOKUP(H2327,Coefficients!$E$13:$H$17,2))</f>
        <v/>
      </c>
    </row>
    <row r="2328" spans="22:22" x14ac:dyDescent="0.25">
      <c r="V2328" s="138" t="str">
        <f>IF(ISBLANK(A2328),"",VLOOKUP(G2328,Coefficients!$B$4:$E$7,2)&amp;" "&amp;" "&amp;VLOOKUP(H2328,Coefficients!$E$13:$H$17,2))</f>
        <v/>
      </c>
    </row>
    <row r="2329" spans="22:22" x14ac:dyDescent="0.25">
      <c r="V2329" s="138" t="str">
        <f>IF(ISBLANK(A2329),"",VLOOKUP(G2329,Coefficients!$B$4:$E$7,2)&amp;" "&amp;" "&amp;VLOOKUP(H2329,Coefficients!$E$13:$H$17,2))</f>
        <v/>
      </c>
    </row>
    <row r="2330" spans="22:22" x14ac:dyDescent="0.25">
      <c r="V2330" s="138" t="str">
        <f>IF(ISBLANK(A2330),"",VLOOKUP(G2330,Coefficients!$B$4:$E$7,2)&amp;" "&amp;" "&amp;VLOOKUP(H2330,Coefficients!$E$13:$H$17,2))</f>
        <v/>
      </c>
    </row>
    <row r="2331" spans="22:22" x14ac:dyDescent="0.25">
      <c r="V2331" s="138" t="str">
        <f>IF(ISBLANK(A2331),"",VLOOKUP(G2331,Coefficients!$B$4:$E$7,2)&amp;" "&amp;" "&amp;VLOOKUP(H2331,Coefficients!$E$13:$H$17,2))</f>
        <v/>
      </c>
    </row>
    <row r="2332" spans="22:22" x14ac:dyDescent="0.25">
      <c r="V2332" s="138" t="str">
        <f>IF(ISBLANK(A2332),"",VLOOKUP(G2332,Coefficients!$B$4:$E$7,2)&amp;" "&amp;" "&amp;VLOOKUP(H2332,Coefficients!$E$13:$H$17,2))</f>
        <v/>
      </c>
    </row>
    <row r="2333" spans="22:22" x14ac:dyDescent="0.25">
      <c r="V2333" s="138" t="str">
        <f>IF(ISBLANK(A2333),"",VLOOKUP(G2333,Coefficients!$B$4:$E$7,2)&amp;" "&amp;" "&amp;VLOOKUP(H2333,Coefficients!$E$13:$H$17,2))</f>
        <v/>
      </c>
    </row>
    <row r="2334" spans="22:22" x14ac:dyDescent="0.25">
      <c r="V2334" s="138" t="str">
        <f>IF(ISBLANK(A2334),"",VLOOKUP(G2334,Coefficients!$B$4:$E$7,2)&amp;" "&amp;" "&amp;VLOOKUP(H2334,Coefficients!$E$13:$H$17,2))</f>
        <v/>
      </c>
    </row>
    <row r="2335" spans="22:22" x14ac:dyDescent="0.25">
      <c r="V2335" s="138" t="str">
        <f>IF(ISBLANK(A2335),"",VLOOKUP(G2335,Coefficients!$B$4:$E$7,2)&amp;" "&amp;" "&amp;VLOOKUP(H2335,Coefficients!$E$13:$H$17,2))</f>
        <v/>
      </c>
    </row>
    <row r="2336" spans="22:22" x14ac:dyDescent="0.25">
      <c r="V2336" s="138" t="str">
        <f>IF(ISBLANK(A2336),"",VLOOKUP(G2336,Coefficients!$B$4:$E$7,2)&amp;" "&amp;" "&amp;VLOOKUP(H2336,Coefficients!$E$13:$H$17,2))</f>
        <v/>
      </c>
    </row>
    <row r="2337" spans="22:22" x14ac:dyDescent="0.25">
      <c r="V2337" s="138" t="str">
        <f>IF(ISBLANK(A2337),"",VLOOKUP(G2337,Coefficients!$B$4:$E$7,2)&amp;" "&amp;" "&amp;VLOOKUP(H2337,Coefficients!$E$13:$H$17,2))</f>
        <v/>
      </c>
    </row>
    <row r="2338" spans="22:22" x14ac:dyDescent="0.25">
      <c r="V2338" s="138" t="str">
        <f>IF(ISBLANK(A2338),"",VLOOKUP(G2338,Coefficients!$B$4:$E$7,2)&amp;" "&amp;" "&amp;VLOOKUP(H2338,Coefficients!$E$13:$H$17,2))</f>
        <v/>
      </c>
    </row>
    <row r="2339" spans="22:22" x14ac:dyDescent="0.25">
      <c r="V2339" s="138" t="str">
        <f>IF(ISBLANK(A2339),"",VLOOKUP(G2339,Coefficients!$B$4:$E$7,2)&amp;" "&amp;" "&amp;VLOOKUP(H2339,Coefficients!$E$13:$H$17,2))</f>
        <v/>
      </c>
    </row>
    <row r="2340" spans="22:22" x14ac:dyDescent="0.25">
      <c r="V2340" s="138" t="str">
        <f>IF(ISBLANK(A2340),"",VLOOKUP(G2340,Coefficients!$B$4:$E$7,2)&amp;" "&amp;" "&amp;VLOOKUP(H2340,Coefficients!$E$13:$H$17,2))</f>
        <v/>
      </c>
    </row>
    <row r="2341" spans="22:22" x14ac:dyDescent="0.25">
      <c r="V2341" s="138" t="str">
        <f>IF(ISBLANK(A2341),"",VLOOKUP(G2341,Coefficients!$B$4:$E$7,2)&amp;" "&amp;" "&amp;VLOOKUP(H2341,Coefficients!$E$13:$H$17,2))</f>
        <v/>
      </c>
    </row>
    <row r="2342" spans="22:22" x14ac:dyDescent="0.25">
      <c r="V2342" s="138" t="str">
        <f>IF(ISBLANK(A2342),"",VLOOKUP(G2342,Coefficients!$B$4:$E$7,2)&amp;" "&amp;" "&amp;VLOOKUP(H2342,Coefficients!$E$13:$H$17,2))</f>
        <v/>
      </c>
    </row>
    <row r="2343" spans="22:22" x14ac:dyDescent="0.25">
      <c r="V2343" s="138" t="str">
        <f>IF(ISBLANK(A2343),"",VLOOKUP(G2343,Coefficients!$B$4:$E$7,2)&amp;" "&amp;" "&amp;VLOOKUP(H2343,Coefficients!$E$13:$H$17,2))</f>
        <v/>
      </c>
    </row>
    <row r="2344" spans="22:22" x14ac:dyDescent="0.25">
      <c r="V2344" s="138" t="str">
        <f>IF(ISBLANK(A2344),"",VLOOKUP(G2344,Coefficients!$B$4:$E$7,2)&amp;" "&amp;" "&amp;VLOOKUP(H2344,Coefficients!$E$13:$H$17,2))</f>
        <v/>
      </c>
    </row>
    <row r="2345" spans="22:22" x14ac:dyDescent="0.25">
      <c r="V2345" s="138" t="str">
        <f>IF(ISBLANK(A2345),"",VLOOKUP(G2345,Coefficients!$B$4:$E$7,2)&amp;" "&amp;" "&amp;VLOOKUP(H2345,Coefficients!$E$13:$H$17,2))</f>
        <v/>
      </c>
    </row>
    <row r="2346" spans="22:22" x14ac:dyDescent="0.25">
      <c r="V2346" s="138" t="str">
        <f>IF(ISBLANK(A2346),"",VLOOKUP(G2346,Coefficients!$B$4:$E$7,2)&amp;" "&amp;" "&amp;VLOOKUP(H2346,Coefficients!$E$13:$H$17,2))</f>
        <v/>
      </c>
    </row>
    <row r="2347" spans="22:22" x14ac:dyDescent="0.25">
      <c r="V2347" s="138" t="str">
        <f>IF(ISBLANK(A2347),"",VLOOKUP(G2347,Coefficients!$B$4:$E$7,2)&amp;" "&amp;" "&amp;VLOOKUP(H2347,Coefficients!$E$13:$H$17,2))</f>
        <v/>
      </c>
    </row>
    <row r="2348" spans="22:22" x14ac:dyDescent="0.25">
      <c r="V2348" s="138" t="str">
        <f>IF(ISBLANK(A2348),"",VLOOKUP(G2348,Coefficients!$B$4:$E$7,2)&amp;" "&amp;" "&amp;VLOOKUP(H2348,Coefficients!$E$13:$H$17,2))</f>
        <v/>
      </c>
    </row>
    <row r="2349" spans="22:22" x14ac:dyDescent="0.25">
      <c r="V2349" s="138" t="str">
        <f>IF(ISBLANK(A2349),"",VLOOKUP(G2349,Coefficients!$B$4:$E$7,2)&amp;" "&amp;" "&amp;VLOOKUP(H2349,Coefficients!$E$13:$H$17,2))</f>
        <v/>
      </c>
    </row>
    <row r="2350" spans="22:22" x14ac:dyDescent="0.25">
      <c r="V2350" s="138" t="str">
        <f>IF(ISBLANK(A2350),"",VLOOKUP(G2350,Coefficients!$B$4:$E$7,2)&amp;" "&amp;" "&amp;VLOOKUP(H2350,Coefficients!$E$13:$H$17,2))</f>
        <v/>
      </c>
    </row>
    <row r="2351" spans="22:22" x14ac:dyDescent="0.25">
      <c r="V2351" s="138" t="str">
        <f>IF(ISBLANK(A2351),"",VLOOKUP(G2351,Coefficients!$B$4:$E$7,2)&amp;" "&amp;" "&amp;VLOOKUP(H2351,Coefficients!$E$13:$H$17,2))</f>
        <v/>
      </c>
    </row>
    <row r="2352" spans="22:22" x14ac:dyDescent="0.25">
      <c r="V2352" s="138" t="str">
        <f>IF(ISBLANK(A2352),"",VLOOKUP(G2352,Coefficients!$B$4:$E$7,2)&amp;" "&amp;" "&amp;VLOOKUP(H2352,Coefficients!$E$13:$H$17,2))</f>
        <v/>
      </c>
    </row>
    <row r="2353" spans="22:22" x14ac:dyDescent="0.25">
      <c r="V2353" s="138" t="str">
        <f>IF(ISBLANK(A2353),"",VLOOKUP(G2353,Coefficients!$B$4:$E$7,2)&amp;" "&amp;" "&amp;VLOOKUP(H2353,Coefficients!$E$13:$H$17,2))</f>
        <v/>
      </c>
    </row>
    <row r="2354" spans="22:22" x14ac:dyDescent="0.25">
      <c r="V2354" s="138" t="str">
        <f>IF(ISBLANK(A2354),"",VLOOKUP(G2354,Coefficients!$B$4:$E$7,2)&amp;" "&amp;" "&amp;VLOOKUP(H2354,Coefficients!$E$13:$H$17,2))</f>
        <v/>
      </c>
    </row>
    <row r="2355" spans="22:22" x14ac:dyDescent="0.25">
      <c r="V2355" s="138" t="str">
        <f>IF(ISBLANK(A2355),"",VLOOKUP(G2355,Coefficients!$B$4:$E$7,2)&amp;" "&amp;" "&amp;VLOOKUP(H2355,Coefficients!$E$13:$H$17,2))</f>
        <v/>
      </c>
    </row>
    <row r="2356" spans="22:22" x14ac:dyDescent="0.25">
      <c r="V2356" s="138" t="str">
        <f>IF(ISBLANK(A2356),"",VLOOKUP(G2356,Coefficients!$B$4:$E$7,2)&amp;" "&amp;" "&amp;VLOOKUP(H2356,Coefficients!$E$13:$H$17,2))</f>
        <v/>
      </c>
    </row>
    <row r="2357" spans="22:22" x14ac:dyDescent="0.25">
      <c r="V2357" s="138" t="str">
        <f>IF(ISBLANK(A2357),"",VLOOKUP(G2357,Coefficients!$B$4:$E$7,2)&amp;" "&amp;" "&amp;VLOOKUP(H2357,Coefficients!$E$13:$H$17,2))</f>
        <v/>
      </c>
    </row>
    <row r="2358" spans="22:22" x14ac:dyDescent="0.25">
      <c r="V2358" s="138" t="str">
        <f>IF(ISBLANK(A2358),"",VLOOKUP(G2358,Coefficients!$B$4:$E$7,2)&amp;" "&amp;" "&amp;VLOOKUP(H2358,Coefficients!$E$13:$H$17,2))</f>
        <v/>
      </c>
    </row>
    <row r="2359" spans="22:22" x14ac:dyDescent="0.25">
      <c r="V2359" s="138" t="str">
        <f>IF(ISBLANK(A2359),"",VLOOKUP(G2359,Coefficients!$B$4:$E$7,2)&amp;" "&amp;" "&amp;VLOOKUP(H2359,Coefficients!$E$13:$H$17,2))</f>
        <v/>
      </c>
    </row>
    <row r="2360" spans="22:22" x14ac:dyDescent="0.25">
      <c r="V2360" s="138" t="str">
        <f>IF(ISBLANK(A2360),"",VLOOKUP(G2360,Coefficients!$B$4:$E$7,2)&amp;" "&amp;" "&amp;VLOOKUP(H2360,Coefficients!$E$13:$H$17,2))</f>
        <v/>
      </c>
    </row>
    <row r="2361" spans="22:22" x14ac:dyDescent="0.25">
      <c r="V2361" s="138" t="str">
        <f>IF(ISBLANK(A2361),"",VLOOKUP(G2361,Coefficients!$B$4:$E$7,2)&amp;" "&amp;" "&amp;VLOOKUP(H2361,Coefficients!$E$13:$H$17,2))</f>
        <v/>
      </c>
    </row>
    <row r="2362" spans="22:22" x14ac:dyDescent="0.25">
      <c r="V2362" s="138" t="str">
        <f>IF(ISBLANK(A2362),"",VLOOKUP(G2362,Coefficients!$B$4:$E$7,2)&amp;" "&amp;" "&amp;VLOOKUP(H2362,Coefficients!$E$13:$H$17,2))</f>
        <v/>
      </c>
    </row>
    <row r="2363" spans="22:22" x14ac:dyDescent="0.25">
      <c r="V2363" s="138" t="str">
        <f>IF(ISBLANK(A2363),"",VLOOKUP(G2363,Coefficients!$B$4:$E$7,2)&amp;" "&amp;" "&amp;VLOOKUP(H2363,Coefficients!$E$13:$H$17,2))</f>
        <v/>
      </c>
    </row>
    <row r="2364" spans="22:22" x14ac:dyDescent="0.25">
      <c r="V2364" s="138" t="str">
        <f>IF(ISBLANK(A2364),"",VLOOKUP(G2364,Coefficients!$B$4:$E$7,2)&amp;" "&amp;" "&amp;VLOOKUP(H2364,Coefficients!$E$13:$H$17,2))</f>
        <v/>
      </c>
    </row>
    <row r="2365" spans="22:22" x14ac:dyDescent="0.25">
      <c r="V2365" s="138" t="str">
        <f>IF(ISBLANK(A2365),"",VLOOKUP(G2365,Coefficients!$B$4:$E$7,2)&amp;" "&amp;" "&amp;VLOOKUP(H2365,Coefficients!$E$13:$H$17,2))</f>
        <v/>
      </c>
    </row>
    <row r="2366" spans="22:22" x14ac:dyDescent="0.25">
      <c r="V2366" s="138" t="str">
        <f>IF(ISBLANK(A2366),"",VLOOKUP(G2366,Coefficients!$B$4:$E$7,2)&amp;" "&amp;" "&amp;VLOOKUP(H2366,Coefficients!$E$13:$H$17,2))</f>
        <v/>
      </c>
    </row>
    <row r="2367" spans="22:22" x14ac:dyDescent="0.25">
      <c r="V2367" s="138" t="str">
        <f>IF(ISBLANK(A2367),"",VLOOKUP(G2367,Coefficients!$B$4:$E$7,2)&amp;" "&amp;" "&amp;VLOOKUP(H2367,Coefficients!$E$13:$H$17,2))</f>
        <v/>
      </c>
    </row>
    <row r="2368" spans="22:22" x14ac:dyDescent="0.25">
      <c r="V2368" s="138" t="str">
        <f>IF(ISBLANK(A2368),"",VLOOKUP(G2368,Coefficients!$B$4:$E$7,2)&amp;" "&amp;" "&amp;VLOOKUP(H2368,Coefficients!$E$13:$H$17,2))</f>
        <v/>
      </c>
    </row>
    <row r="2369" spans="22:22" x14ac:dyDescent="0.25">
      <c r="V2369" s="138" t="str">
        <f>IF(ISBLANK(A2369),"",VLOOKUP(G2369,Coefficients!$B$4:$E$7,2)&amp;" "&amp;" "&amp;VLOOKUP(H2369,Coefficients!$E$13:$H$17,2))</f>
        <v/>
      </c>
    </row>
    <row r="2370" spans="22:22" x14ac:dyDescent="0.25">
      <c r="V2370" s="138" t="str">
        <f>IF(ISBLANK(A2370),"",VLOOKUP(G2370,Coefficients!$B$4:$E$7,2)&amp;" "&amp;" "&amp;VLOOKUP(H2370,Coefficients!$E$13:$H$17,2))</f>
        <v/>
      </c>
    </row>
    <row r="2371" spans="22:22" x14ac:dyDescent="0.25">
      <c r="V2371" s="138" t="str">
        <f>IF(ISBLANK(A2371),"",VLOOKUP(G2371,Coefficients!$B$4:$E$7,2)&amp;" "&amp;" "&amp;VLOOKUP(H2371,Coefficients!$E$13:$H$17,2))</f>
        <v/>
      </c>
    </row>
    <row r="2372" spans="22:22" x14ac:dyDescent="0.25">
      <c r="V2372" s="138" t="str">
        <f>IF(ISBLANK(A2372),"",VLOOKUP(G2372,Coefficients!$B$4:$E$7,2)&amp;" "&amp;" "&amp;VLOOKUP(H2372,Coefficients!$E$13:$H$17,2))</f>
        <v/>
      </c>
    </row>
    <row r="2373" spans="22:22" x14ac:dyDescent="0.25">
      <c r="V2373" s="138" t="str">
        <f>IF(ISBLANK(A2373),"",VLOOKUP(G2373,Coefficients!$B$4:$E$7,2)&amp;" "&amp;" "&amp;VLOOKUP(H2373,Coefficients!$E$13:$H$17,2))</f>
        <v/>
      </c>
    </row>
    <row r="2374" spans="22:22" x14ac:dyDescent="0.25">
      <c r="V2374" s="138" t="str">
        <f>IF(ISBLANK(A2374),"",VLOOKUP(G2374,Coefficients!$B$4:$E$7,2)&amp;" "&amp;" "&amp;VLOOKUP(H2374,Coefficients!$E$13:$H$17,2))</f>
        <v/>
      </c>
    </row>
    <row r="2375" spans="22:22" x14ac:dyDescent="0.25">
      <c r="V2375" s="138" t="str">
        <f>IF(ISBLANK(A2375),"",VLOOKUP(G2375,Coefficients!$B$4:$E$7,2)&amp;" "&amp;" "&amp;VLOOKUP(H2375,Coefficients!$E$13:$H$17,2))</f>
        <v/>
      </c>
    </row>
    <row r="2376" spans="22:22" x14ac:dyDescent="0.25">
      <c r="V2376" s="138" t="str">
        <f>IF(ISBLANK(A2376),"",VLOOKUP(G2376,Coefficients!$B$4:$E$7,2)&amp;" "&amp;" "&amp;VLOOKUP(H2376,Coefficients!$E$13:$H$17,2))</f>
        <v/>
      </c>
    </row>
    <row r="2377" spans="22:22" x14ac:dyDescent="0.25">
      <c r="V2377" s="138" t="str">
        <f>IF(ISBLANK(A2377),"",VLOOKUP(G2377,Coefficients!$B$4:$E$7,2)&amp;" "&amp;" "&amp;VLOOKUP(H2377,Coefficients!$E$13:$H$17,2))</f>
        <v/>
      </c>
    </row>
    <row r="2378" spans="22:22" x14ac:dyDescent="0.25">
      <c r="V2378" s="138" t="str">
        <f>IF(ISBLANK(A2378),"",VLOOKUP(G2378,Coefficients!$B$4:$E$7,2)&amp;" "&amp;" "&amp;VLOOKUP(H2378,Coefficients!$E$13:$H$17,2))</f>
        <v/>
      </c>
    </row>
    <row r="2379" spans="22:22" x14ac:dyDescent="0.25">
      <c r="V2379" s="138" t="str">
        <f>IF(ISBLANK(A2379),"",VLOOKUP(G2379,Coefficients!$B$4:$E$7,2)&amp;" "&amp;" "&amp;VLOOKUP(H2379,Coefficients!$E$13:$H$17,2))</f>
        <v/>
      </c>
    </row>
    <row r="2380" spans="22:22" x14ac:dyDescent="0.25">
      <c r="V2380" s="138" t="str">
        <f>IF(ISBLANK(A2380),"",VLOOKUP(G2380,Coefficients!$B$4:$E$7,2)&amp;" "&amp;" "&amp;VLOOKUP(H2380,Coefficients!$E$13:$H$17,2))</f>
        <v/>
      </c>
    </row>
    <row r="2381" spans="22:22" x14ac:dyDescent="0.25">
      <c r="V2381" s="138" t="str">
        <f>IF(ISBLANK(A2381),"",VLOOKUP(G2381,Coefficients!$B$4:$E$7,2)&amp;" "&amp;" "&amp;VLOOKUP(H2381,Coefficients!$E$13:$H$17,2))</f>
        <v/>
      </c>
    </row>
    <row r="2382" spans="22:22" x14ac:dyDescent="0.25">
      <c r="V2382" s="138" t="str">
        <f>IF(ISBLANK(A2382),"",VLOOKUP(G2382,Coefficients!$B$4:$E$7,2)&amp;" "&amp;" "&amp;VLOOKUP(H2382,Coefficients!$E$13:$H$17,2))</f>
        <v/>
      </c>
    </row>
    <row r="2383" spans="22:22" x14ac:dyDescent="0.25">
      <c r="V2383" s="138" t="str">
        <f>IF(ISBLANK(A2383),"",VLOOKUP(G2383,Coefficients!$B$4:$E$7,2)&amp;" "&amp;" "&amp;VLOOKUP(H2383,Coefficients!$E$13:$H$17,2))</f>
        <v/>
      </c>
    </row>
    <row r="2384" spans="22:22" x14ac:dyDescent="0.25">
      <c r="V2384" s="138" t="str">
        <f>IF(ISBLANK(A2384),"",VLOOKUP(G2384,Coefficients!$B$4:$E$7,2)&amp;" "&amp;" "&amp;VLOOKUP(H2384,Coefficients!$E$13:$H$17,2))</f>
        <v/>
      </c>
    </row>
    <row r="2385" spans="22:22" x14ac:dyDescent="0.25">
      <c r="V2385" s="138" t="str">
        <f>IF(ISBLANK(A2385),"",VLOOKUP(G2385,Coefficients!$B$4:$E$7,2)&amp;" "&amp;" "&amp;VLOOKUP(H2385,Coefficients!$E$13:$H$17,2))</f>
        <v/>
      </c>
    </row>
    <row r="2386" spans="22:22" x14ac:dyDescent="0.25">
      <c r="V2386" s="138" t="str">
        <f>IF(ISBLANK(A2386),"",VLOOKUP(G2386,Coefficients!$B$4:$E$7,2)&amp;" "&amp;" "&amp;VLOOKUP(H2386,Coefficients!$E$13:$H$17,2))</f>
        <v/>
      </c>
    </row>
    <row r="2387" spans="22:22" x14ac:dyDescent="0.25">
      <c r="V2387" s="138" t="str">
        <f>IF(ISBLANK(A2387),"",VLOOKUP(G2387,Coefficients!$B$4:$E$7,2)&amp;" "&amp;" "&amp;VLOOKUP(H2387,Coefficients!$E$13:$H$17,2))</f>
        <v/>
      </c>
    </row>
    <row r="2388" spans="22:22" x14ac:dyDescent="0.25">
      <c r="V2388" s="138" t="str">
        <f>IF(ISBLANK(A2388),"",VLOOKUP(G2388,Coefficients!$B$4:$E$7,2)&amp;" "&amp;" "&amp;VLOOKUP(H2388,Coefficients!$E$13:$H$17,2))</f>
        <v/>
      </c>
    </row>
    <row r="2389" spans="22:22" x14ac:dyDescent="0.25">
      <c r="V2389" s="138" t="str">
        <f>IF(ISBLANK(A2389),"",VLOOKUP(G2389,Coefficients!$B$4:$E$7,2)&amp;" "&amp;" "&amp;VLOOKUP(H2389,Coefficients!$E$13:$H$17,2))</f>
        <v/>
      </c>
    </row>
    <row r="2390" spans="22:22" x14ac:dyDescent="0.25">
      <c r="V2390" s="138" t="str">
        <f>IF(ISBLANK(A2390),"",VLOOKUP(G2390,Coefficients!$B$4:$E$7,2)&amp;" "&amp;" "&amp;VLOOKUP(H2390,Coefficients!$E$13:$H$17,2))</f>
        <v/>
      </c>
    </row>
    <row r="2391" spans="22:22" x14ac:dyDescent="0.25">
      <c r="V2391" s="138" t="str">
        <f>IF(ISBLANK(A2391),"",VLOOKUP(G2391,Coefficients!$B$4:$E$7,2)&amp;" "&amp;" "&amp;VLOOKUP(H2391,Coefficients!$E$13:$H$17,2))</f>
        <v/>
      </c>
    </row>
    <row r="2392" spans="22:22" x14ac:dyDescent="0.25">
      <c r="V2392" s="138" t="str">
        <f>IF(ISBLANK(A2392),"",VLOOKUP(G2392,Coefficients!$B$4:$E$7,2)&amp;" "&amp;" "&amp;VLOOKUP(H2392,Coefficients!$E$13:$H$17,2))</f>
        <v/>
      </c>
    </row>
    <row r="2393" spans="22:22" x14ac:dyDescent="0.25">
      <c r="V2393" s="138" t="str">
        <f>IF(ISBLANK(A2393),"",VLOOKUP(G2393,Coefficients!$B$4:$E$7,2)&amp;" "&amp;" "&amp;VLOOKUP(H2393,Coefficients!$E$13:$H$17,2))</f>
        <v/>
      </c>
    </row>
    <row r="2394" spans="22:22" x14ac:dyDescent="0.25">
      <c r="V2394" s="138" t="str">
        <f>IF(ISBLANK(A2394),"",VLOOKUP(G2394,Coefficients!$B$4:$E$7,2)&amp;" "&amp;" "&amp;VLOOKUP(H2394,Coefficients!$E$13:$H$17,2))</f>
        <v/>
      </c>
    </row>
    <row r="2395" spans="22:22" x14ac:dyDescent="0.25">
      <c r="V2395" s="138" t="str">
        <f>IF(ISBLANK(A2395),"",VLOOKUP(G2395,Coefficients!$B$4:$E$7,2)&amp;" "&amp;" "&amp;VLOOKUP(H2395,Coefficients!$E$13:$H$17,2))</f>
        <v/>
      </c>
    </row>
    <row r="2396" spans="22:22" x14ac:dyDescent="0.25">
      <c r="V2396" s="138" t="str">
        <f>IF(ISBLANK(A2396),"",VLOOKUP(G2396,Coefficients!$B$4:$E$7,2)&amp;" "&amp;" "&amp;VLOOKUP(H2396,Coefficients!$E$13:$H$17,2))</f>
        <v/>
      </c>
    </row>
    <row r="2397" spans="22:22" x14ac:dyDescent="0.25">
      <c r="V2397" s="138" t="str">
        <f>IF(ISBLANK(A2397),"",VLOOKUP(G2397,Coefficients!$B$4:$E$7,2)&amp;" "&amp;" "&amp;VLOOKUP(H2397,Coefficients!$E$13:$H$17,2))</f>
        <v/>
      </c>
    </row>
    <row r="2398" spans="22:22" x14ac:dyDescent="0.25">
      <c r="V2398" s="138" t="str">
        <f>IF(ISBLANK(A2398),"",VLOOKUP(G2398,Coefficients!$B$4:$E$7,2)&amp;" "&amp;" "&amp;VLOOKUP(H2398,Coefficients!$E$13:$H$17,2))</f>
        <v/>
      </c>
    </row>
    <row r="2399" spans="22:22" x14ac:dyDescent="0.25">
      <c r="V2399" s="138" t="str">
        <f>IF(ISBLANK(A2399),"",VLOOKUP(G2399,Coefficients!$B$4:$E$7,2)&amp;" "&amp;" "&amp;VLOOKUP(H2399,Coefficients!$E$13:$H$17,2))</f>
        <v/>
      </c>
    </row>
    <row r="2400" spans="22:22" x14ac:dyDescent="0.25">
      <c r="V2400" s="138" t="str">
        <f>IF(ISBLANK(A2400),"",VLOOKUP(G2400,Coefficients!$B$4:$E$7,2)&amp;" "&amp;" "&amp;VLOOKUP(H2400,Coefficients!$E$13:$H$17,2))</f>
        <v/>
      </c>
    </row>
    <row r="2401" spans="22:22" x14ac:dyDescent="0.25">
      <c r="V2401" s="138" t="str">
        <f>IF(ISBLANK(A2401),"",VLOOKUP(G2401,Coefficients!$B$4:$E$7,2)&amp;" "&amp;" "&amp;VLOOKUP(H2401,Coefficients!$E$13:$H$17,2))</f>
        <v/>
      </c>
    </row>
    <row r="2402" spans="22:22" x14ac:dyDescent="0.25">
      <c r="V2402" s="138" t="str">
        <f>IF(ISBLANK(A2402),"",VLOOKUP(G2402,Coefficients!$B$4:$E$7,2)&amp;" "&amp;" "&amp;VLOOKUP(H2402,Coefficients!$E$13:$H$17,2))</f>
        <v/>
      </c>
    </row>
    <row r="2403" spans="22:22" x14ac:dyDescent="0.25">
      <c r="V2403" s="138" t="str">
        <f>IF(ISBLANK(A2403),"",VLOOKUP(G2403,Coefficients!$B$4:$E$7,2)&amp;" "&amp;" "&amp;VLOOKUP(H2403,Coefficients!$E$13:$H$17,2))</f>
        <v/>
      </c>
    </row>
    <row r="2404" spans="22:22" x14ac:dyDescent="0.25">
      <c r="V2404" s="138" t="str">
        <f>IF(ISBLANK(A2404),"",VLOOKUP(G2404,Coefficients!$B$4:$E$7,2)&amp;" "&amp;" "&amp;VLOOKUP(H2404,Coefficients!$E$13:$H$17,2))</f>
        <v/>
      </c>
    </row>
    <row r="2405" spans="22:22" x14ac:dyDescent="0.25">
      <c r="V2405" s="138" t="str">
        <f>IF(ISBLANK(A2405),"",VLOOKUP(G2405,Coefficients!$B$4:$E$7,2)&amp;" "&amp;" "&amp;VLOOKUP(H2405,Coefficients!$E$13:$H$17,2))</f>
        <v/>
      </c>
    </row>
    <row r="2406" spans="22:22" x14ac:dyDescent="0.25">
      <c r="V2406" s="138" t="str">
        <f>IF(ISBLANK(A2406),"",VLOOKUP(G2406,Coefficients!$B$4:$E$7,2)&amp;" "&amp;" "&amp;VLOOKUP(H2406,Coefficients!$E$13:$H$17,2))</f>
        <v/>
      </c>
    </row>
    <row r="2407" spans="22:22" x14ac:dyDescent="0.25">
      <c r="V2407" s="138" t="str">
        <f>IF(ISBLANK(A2407),"",VLOOKUP(G2407,Coefficients!$B$4:$E$7,2)&amp;" "&amp;" "&amp;VLOOKUP(H2407,Coefficients!$E$13:$H$17,2))</f>
        <v/>
      </c>
    </row>
    <row r="2408" spans="22:22" x14ac:dyDescent="0.25">
      <c r="V2408" s="138" t="str">
        <f>IF(ISBLANK(A2408),"",VLOOKUP(G2408,Coefficients!$B$4:$E$7,2)&amp;" "&amp;" "&amp;VLOOKUP(H2408,Coefficients!$E$13:$H$17,2))</f>
        <v/>
      </c>
    </row>
    <row r="2409" spans="22:22" x14ac:dyDescent="0.25">
      <c r="V2409" s="138" t="str">
        <f>IF(ISBLANK(A2409),"",VLOOKUP(G2409,Coefficients!$B$4:$E$7,2)&amp;" "&amp;" "&amp;VLOOKUP(H2409,Coefficients!$E$13:$H$17,2))</f>
        <v/>
      </c>
    </row>
    <row r="2410" spans="22:22" x14ac:dyDescent="0.25">
      <c r="V2410" s="138" t="str">
        <f>IF(ISBLANK(A2410),"",VLOOKUP(G2410,Coefficients!$B$4:$E$7,2)&amp;" "&amp;" "&amp;VLOOKUP(H2410,Coefficients!$E$13:$H$17,2))</f>
        <v/>
      </c>
    </row>
    <row r="2411" spans="22:22" x14ac:dyDescent="0.25">
      <c r="V2411" s="138" t="str">
        <f>IF(ISBLANK(A2411),"",VLOOKUP(G2411,Coefficients!$B$4:$E$7,2)&amp;" "&amp;" "&amp;VLOOKUP(H2411,Coefficients!$E$13:$H$17,2))</f>
        <v/>
      </c>
    </row>
    <row r="2412" spans="22:22" x14ac:dyDescent="0.25">
      <c r="V2412" s="138" t="str">
        <f>IF(ISBLANK(A2412),"",VLOOKUP(G2412,Coefficients!$B$4:$E$7,2)&amp;" "&amp;" "&amp;VLOOKUP(H2412,Coefficients!$E$13:$H$17,2))</f>
        <v/>
      </c>
    </row>
    <row r="2413" spans="22:22" x14ac:dyDescent="0.25">
      <c r="V2413" s="138" t="str">
        <f>IF(ISBLANK(A2413),"",VLOOKUP(G2413,Coefficients!$B$4:$E$7,2)&amp;" "&amp;" "&amp;VLOOKUP(H2413,Coefficients!$E$13:$H$17,2))</f>
        <v/>
      </c>
    </row>
    <row r="2414" spans="22:22" x14ac:dyDescent="0.25">
      <c r="V2414" s="138" t="str">
        <f>IF(ISBLANK(A2414),"",VLOOKUP(G2414,Coefficients!$B$4:$E$7,2)&amp;" "&amp;" "&amp;VLOOKUP(H2414,Coefficients!$E$13:$H$17,2))</f>
        <v/>
      </c>
    </row>
    <row r="2415" spans="22:22" x14ac:dyDescent="0.25">
      <c r="V2415" s="138" t="str">
        <f>IF(ISBLANK(A2415),"",VLOOKUP(G2415,Coefficients!$B$4:$E$7,2)&amp;" "&amp;" "&amp;VLOOKUP(H2415,Coefficients!$E$13:$H$17,2))</f>
        <v/>
      </c>
    </row>
    <row r="2416" spans="22:22" x14ac:dyDescent="0.25">
      <c r="V2416" s="138" t="str">
        <f>IF(ISBLANK(A2416),"",VLOOKUP(G2416,Coefficients!$B$4:$E$7,2)&amp;" "&amp;" "&amp;VLOOKUP(H2416,Coefficients!$E$13:$H$17,2))</f>
        <v/>
      </c>
    </row>
    <row r="2417" spans="22:22" x14ac:dyDescent="0.25">
      <c r="V2417" s="138" t="str">
        <f>IF(ISBLANK(A2417),"",VLOOKUP(G2417,Coefficients!$B$4:$E$7,2)&amp;" "&amp;" "&amp;VLOOKUP(H2417,Coefficients!$E$13:$H$17,2))</f>
        <v/>
      </c>
    </row>
    <row r="2418" spans="22:22" x14ac:dyDescent="0.25">
      <c r="V2418" s="138" t="str">
        <f>IF(ISBLANK(A2418),"",VLOOKUP(G2418,Coefficients!$B$4:$E$7,2)&amp;" "&amp;" "&amp;VLOOKUP(H2418,Coefficients!$E$13:$H$17,2))</f>
        <v/>
      </c>
    </row>
    <row r="2419" spans="22:22" x14ac:dyDescent="0.25">
      <c r="V2419" s="138" t="str">
        <f>IF(ISBLANK(A2419),"",VLOOKUP(G2419,Coefficients!$B$4:$E$7,2)&amp;" "&amp;" "&amp;VLOOKUP(H2419,Coefficients!$E$13:$H$17,2))</f>
        <v/>
      </c>
    </row>
    <row r="2420" spans="22:22" x14ac:dyDescent="0.25">
      <c r="V2420" s="138" t="str">
        <f>IF(ISBLANK(A2420),"",VLOOKUP(G2420,Coefficients!$B$4:$E$7,2)&amp;" "&amp;" "&amp;VLOOKUP(H2420,Coefficients!$E$13:$H$17,2))</f>
        <v/>
      </c>
    </row>
    <row r="2421" spans="22:22" x14ac:dyDescent="0.25">
      <c r="V2421" s="138" t="str">
        <f>IF(ISBLANK(A2421),"",VLOOKUP(G2421,Coefficients!$B$4:$E$7,2)&amp;" "&amp;" "&amp;VLOOKUP(H2421,Coefficients!$E$13:$H$17,2))</f>
        <v/>
      </c>
    </row>
    <row r="2422" spans="22:22" x14ac:dyDescent="0.25">
      <c r="V2422" s="138" t="str">
        <f>IF(ISBLANK(A2422),"",VLOOKUP(G2422,Coefficients!$B$4:$E$7,2)&amp;" "&amp;" "&amp;VLOOKUP(H2422,Coefficients!$E$13:$H$17,2))</f>
        <v/>
      </c>
    </row>
    <row r="2423" spans="22:22" x14ac:dyDescent="0.25">
      <c r="V2423" s="138" t="str">
        <f>IF(ISBLANK(A2423),"",VLOOKUP(G2423,Coefficients!$B$4:$E$7,2)&amp;" "&amp;" "&amp;VLOOKUP(H2423,Coefficients!$E$13:$H$17,2))</f>
        <v/>
      </c>
    </row>
    <row r="2424" spans="22:22" x14ac:dyDescent="0.25">
      <c r="V2424" s="138" t="str">
        <f>IF(ISBLANK(A2424),"",VLOOKUP(G2424,Coefficients!$B$4:$E$7,2)&amp;" "&amp;" "&amp;VLOOKUP(H2424,Coefficients!$E$13:$H$17,2))</f>
        <v/>
      </c>
    </row>
    <row r="2425" spans="22:22" x14ac:dyDescent="0.25">
      <c r="V2425" s="138" t="str">
        <f>IF(ISBLANK(A2425),"",VLOOKUP(G2425,Coefficients!$B$4:$E$7,2)&amp;" "&amp;" "&amp;VLOOKUP(H2425,Coefficients!$E$13:$H$17,2))</f>
        <v/>
      </c>
    </row>
    <row r="2426" spans="22:22" x14ac:dyDescent="0.25">
      <c r="V2426" s="138" t="str">
        <f>IF(ISBLANK(A2426),"",VLOOKUP(G2426,Coefficients!$B$4:$E$7,2)&amp;" "&amp;" "&amp;VLOOKUP(H2426,Coefficients!$E$13:$H$17,2))</f>
        <v/>
      </c>
    </row>
    <row r="2427" spans="22:22" x14ac:dyDescent="0.25">
      <c r="V2427" s="138" t="str">
        <f>IF(ISBLANK(A2427),"",VLOOKUP(G2427,Coefficients!$B$4:$E$7,2)&amp;" "&amp;" "&amp;VLOOKUP(H2427,Coefficients!$E$13:$H$17,2))</f>
        <v/>
      </c>
    </row>
    <row r="2428" spans="22:22" x14ac:dyDescent="0.25">
      <c r="V2428" s="138" t="str">
        <f>IF(ISBLANK(A2428),"",VLOOKUP(G2428,Coefficients!$B$4:$E$7,2)&amp;" "&amp;" "&amp;VLOOKUP(H2428,Coefficients!$E$13:$H$17,2))</f>
        <v/>
      </c>
    </row>
    <row r="2429" spans="22:22" x14ac:dyDescent="0.25">
      <c r="V2429" s="138" t="str">
        <f>IF(ISBLANK(A2429),"",VLOOKUP(G2429,Coefficients!$B$4:$E$7,2)&amp;" "&amp;" "&amp;VLOOKUP(H2429,Coefficients!$E$13:$H$17,2))</f>
        <v/>
      </c>
    </row>
    <row r="2430" spans="22:22" x14ac:dyDescent="0.25">
      <c r="V2430" s="138" t="str">
        <f>IF(ISBLANK(A2430),"",VLOOKUP(G2430,Coefficients!$B$4:$E$7,2)&amp;" "&amp;" "&amp;VLOOKUP(H2430,Coefficients!$E$13:$H$17,2))</f>
        <v/>
      </c>
    </row>
    <row r="2431" spans="22:22" x14ac:dyDescent="0.25">
      <c r="V2431" s="138" t="str">
        <f>IF(ISBLANK(A2431),"",VLOOKUP(G2431,Coefficients!$B$4:$E$7,2)&amp;" "&amp;" "&amp;VLOOKUP(H2431,Coefficients!$E$13:$H$17,2))</f>
        <v/>
      </c>
    </row>
    <row r="2432" spans="22:22" x14ac:dyDescent="0.25">
      <c r="V2432" s="138" t="str">
        <f>IF(ISBLANK(A2432),"",VLOOKUP(G2432,Coefficients!$B$4:$E$7,2)&amp;" "&amp;" "&amp;VLOOKUP(H2432,Coefficients!$E$13:$H$17,2))</f>
        <v/>
      </c>
    </row>
    <row r="2433" spans="22:22" x14ac:dyDescent="0.25">
      <c r="V2433" s="138" t="str">
        <f>IF(ISBLANK(A2433),"",VLOOKUP(G2433,Coefficients!$B$4:$E$7,2)&amp;" "&amp;" "&amp;VLOOKUP(H2433,Coefficients!$E$13:$H$17,2))</f>
        <v/>
      </c>
    </row>
    <row r="2434" spans="22:22" x14ac:dyDescent="0.25">
      <c r="V2434" s="138" t="str">
        <f>IF(ISBLANK(A2434),"",VLOOKUP(G2434,Coefficients!$B$4:$E$7,2)&amp;" "&amp;" "&amp;VLOOKUP(H2434,Coefficients!$E$13:$H$17,2))</f>
        <v/>
      </c>
    </row>
    <row r="2435" spans="22:22" x14ac:dyDescent="0.25">
      <c r="V2435" s="138" t="str">
        <f>IF(ISBLANK(A2435),"",VLOOKUP(G2435,Coefficients!$B$4:$E$7,2)&amp;" "&amp;" "&amp;VLOOKUP(H2435,Coefficients!$E$13:$H$17,2))</f>
        <v/>
      </c>
    </row>
    <row r="2436" spans="22:22" x14ac:dyDescent="0.25">
      <c r="V2436" s="138" t="str">
        <f>IF(ISBLANK(A2436),"",VLOOKUP(G2436,Coefficients!$B$4:$E$7,2)&amp;" "&amp;" "&amp;VLOOKUP(H2436,Coefficients!$E$13:$H$17,2))</f>
        <v/>
      </c>
    </row>
    <row r="2437" spans="22:22" x14ac:dyDescent="0.25">
      <c r="V2437" s="138" t="str">
        <f>IF(ISBLANK(A2437),"",VLOOKUP(G2437,Coefficients!$B$4:$E$7,2)&amp;" "&amp;" "&amp;VLOOKUP(H2437,Coefficients!$E$13:$H$17,2))</f>
        <v/>
      </c>
    </row>
    <row r="2438" spans="22:22" x14ac:dyDescent="0.25">
      <c r="V2438" s="138" t="str">
        <f>IF(ISBLANK(A2438),"",VLOOKUP(G2438,Coefficients!$B$4:$E$7,2)&amp;" "&amp;" "&amp;VLOOKUP(H2438,Coefficients!$E$13:$H$17,2))</f>
        <v/>
      </c>
    </row>
    <row r="2439" spans="22:22" x14ac:dyDescent="0.25">
      <c r="V2439" s="138" t="str">
        <f>IF(ISBLANK(A2439),"",VLOOKUP(G2439,Coefficients!$B$4:$E$7,2)&amp;" "&amp;" "&amp;VLOOKUP(H2439,Coefficients!$E$13:$H$17,2))</f>
        <v/>
      </c>
    </row>
    <row r="2440" spans="22:22" x14ac:dyDescent="0.25">
      <c r="V2440" s="138" t="str">
        <f>IF(ISBLANK(A2440),"",VLOOKUP(G2440,Coefficients!$B$4:$E$7,2)&amp;" "&amp;" "&amp;VLOOKUP(H2440,Coefficients!$E$13:$H$17,2))</f>
        <v/>
      </c>
    </row>
    <row r="2441" spans="22:22" x14ac:dyDescent="0.25">
      <c r="V2441" s="138" t="str">
        <f>IF(ISBLANK(A2441),"",VLOOKUP(G2441,Coefficients!$B$4:$E$7,2)&amp;" "&amp;" "&amp;VLOOKUP(H2441,Coefficients!$E$13:$H$17,2))</f>
        <v/>
      </c>
    </row>
    <row r="2442" spans="22:22" x14ac:dyDescent="0.25">
      <c r="V2442" s="138" t="str">
        <f>IF(ISBLANK(A2442),"",VLOOKUP(G2442,Coefficients!$B$4:$E$7,2)&amp;" "&amp;" "&amp;VLOOKUP(H2442,Coefficients!$E$13:$H$17,2))</f>
        <v/>
      </c>
    </row>
    <row r="2443" spans="22:22" x14ac:dyDescent="0.25">
      <c r="V2443" s="138" t="str">
        <f>IF(ISBLANK(A2443),"",VLOOKUP(G2443,Coefficients!$B$4:$E$7,2)&amp;" "&amp;" "&amp;VLOOKUP(H2443,Coefficients!$E$13:$H$17,2))</f>
        <v/>
      </c>
    </row>
    <row r="2444" spans="22:22" x14ac:dyDescent="0.25">
      <c r="V2444" s="138" t="str">
        <f>IF(ISBLANK(A2444),"",VLOOKUP(G2444,Coefficients!$B$4:$E$7,2)&amp;" "&amp;" "&amp;VLOOKUP(H2444,Coefficients!$E$13:$H$17,2))</f>
        <v/>
      </c>
    </row>
    <row r="2445" spans="22:22" x14ac:dyDescent="0.25">
      <c r="V2445" s="138" t="str">
        <f>IF(ISBLANK(A2445),"",VLOOKUP(G2445,Coefficients!$B$4:$E$7,2)&amp;" "&amp;" "&amp;VLOOKUP(H2445,Coefficients!$E$13:$H$17,2))</f>
        <v/>
      </c>
    </row>
    <row r="2446" spans="22:22" x14ac:dyDescent="0.25">
      <c r="V2446" s="138" t="str">
        <f>IF(ISBLANK(A2446),"",VLOOKUP(G2446,Coefficients!$B$4:$E$7,2)&amp;" "&amp;" "&amp;VLOOKUP(H2446,Coefficients!$E$13:$H$17,2))</f>
        <v/>
      </c>
    </row>
    <row r="2447" spans="22:22" x14ac:dyDescent="0.25">
      <c r="V2447" s="138" t="str">
        <f>IF(ISBLANK(A2447),"",VLOOKUP(G2447,Coefficients!$B$4:$E$7,2)&amp;" "&amp;" "&amp;VLOOKUP(H2447,Coefficients!$E$13:$H$17,2))</f>
        <v/>
      </c>
    </row>
    <row r="2448" spans="22:22" x14ac:dyDescent="0.25">
      <c r="V2448" s="138" t="str">
        <f>IF(ISBLANK(A2448),"",VLOOKUP(G2448,Coefficients!$B$4:$E$7,2)&amp;" "&amp;" "&amp;VLOOKUP(H2448,Coefficients!$E$13:$H$17,2))</f>
        <v/>
      </c>
    </row>
    <row r="2449" spans="22:22" x14ac:dyDescent="0.25">
      <c r="V2449" s="138" t="str">
        <f>IF(ISBLANK(A2449),"",VLOOKUP(G2449,Coefficients!$B$4:$E$7,2)&amp;" "&amp;" "&amp;VLOOKUP(H2449,Coefficients!$E$13:$H$17,2))</f>
        <v/>
      </c>
    </row>
    <row r="2450" spans="22:22" x14ac:dyDescent="0.25">
      <c r="V2450" s="138" t="str">
        <f>IF(ISBLANK(A2450),"",VLOOKUP(G2450,Coefficients!$B$4:$E$7,2)&amp;" "&amp;" "&amp;VLOOKUP(H2450,Coefficients!$E$13:$H$17,2))</f>
        <v/>
      </c>
    </row>
    <row r="2451" spans="22:22" x14ac:dyDescent="0.25">
      <c r="V2451" s="138" t="str">
        <f>IF(ISBLANK(A2451),"",VLOOKUP(G2451,Coefficients!$B$4:$E$7,2)&amp;" "&amp;" "&amp;VLOOKUP(H2451,Coefficients!$E$13:$H$17,2))</f>
        <v/>
      </c>
    </row>
    <row r="2452" spans="22:22" x14ac:dyDescent="0.25">
      <c r="V2452" s="138" t="str">
        <f>IF(ISBLANK(A2452),"",VLOOKUP(G2452,Coefficients!$B$4:$E$7,2)&amp;" "&amp;" "&amp;VLOOKUP(H2452,Coefficients!$E$13:$H$17,2))</f>
        <v/>
      </c>
    </row>
    <row r="2453" spans="22:22" x14ac:dyDescent="0.25">
      <c r="V2453" s="138" t="str">
        <f>IF(ISBLANK(A2453),"",VLOOKUP(G2453,Coefficients!$B$4:$E$7,2)&amp;" "&amp;" "&amp;VLOOKUP(H2453,Coefficients!$E$13:$H$17,2))</f>
        <v/>
      </c>
    </row>
    <row r="2454" spans="22:22" x14ac:dyDescent="0.25">
      <c r="V2454" s="138" t="str">
        <f>IF(ISBLANK(A2454),"",VLOOKUP(G2454,Coefficients!$B$4:$E$7,2)&amp;" "&amp;" "&amp;VLOOKUP(H2454,Coefficients!$E$13:$H$17,2))</f>
        <v/>
      </c>
    </row>
    <row r="2455" spans="22:22" x14ac:dyDescent="0.25">
      <c r="V2455" s="138" t="str">
        <f>IF(ISBLANK(A2455),"",VLOOKUP(G2455,Coefficients!$B$4:$E$7,2)&amp;" "&amp;" "&amp;VLOOKUP(H2455,Coefficients!$E$13:$H$17,2))</f>
        <v/>
      </c>
    </row>
    <row r="2456" spans="22:22" x14ac:dyDescent="0.25">
      <c r="V2456" s="138" t="str">
        <f>IF(ISBLANK(A2456),"",VLOOKUP(G2456,Coefficients!$B$4:$E$7,2)&amp;" "&amp;" "&amp;VLOOKUP(H2456,Coefficients!$E$13:$H$17,2))</f>
        <v/>
      </c>
    </row>
    <row r="2457" spans="22:22" x14ac:dyDescent="0.25">
      <c r="V2457" s="138" t="str">
        <f>IF(ISBLANK(A2457),"",VLOOKUP(G2457,Coefficients!$B$4:$E$7,2)&amp;" "&amp;" "&amp;VLOOKUP(H2457,Coefficients!$E$13:$H$17,2))</f>
        <v/>
      </c>
    </row>
    <row r="2458" spans="22:22" x14ac:dyDescent="0.25">
      <c r="V2458" s="138" t="str">
        <f>IF(ISBLANK(A2458),"",VLOOKUP(G2458,Coefficients!$B$4:$E$7,2)&amp;" "&amp;" "&amp;VLOOKUP(H2458,Coefficients!$E$13:$H$17,2))</f>
        <v/>
      </c>
    </row>
    <row r="2459" spans="22:22" x14ac:dyDescent="0.25">
      <c r="V2459" s="138" t="str">
        <f>IF(ISBLANK(A2459),"",VLOOKUP(G2459,Coefficients!$B$4:$E$7,2)&amp;" "&amp;" "&amp;VLOOKUP(H2459,Coefficients!$E$13:$H$17,2))</f>
        <v/>
      </c>
    </row>
    <row r="2460" spans="22:22" x14ac:dyDescent="0.25">
      <c r="V2460" s="138" t="str">
        <f>IF(ISBLANK(A2460),"",VLOOKUP(G2460,Coefficients!$B$4:$E$7,2)&amp;" "&amp;" "&amp;VLOOKUP(H2460,Coefficients!$E$13:$H$17,2))</f>
        <v/>
      </c>
    </row>
    <row r="2461" spans="22:22" x14ac:dyDescent="0.25">
      <c r="V2461" s="138" t="str">
        <f>IF(ISBLANK(A2461),"",VLOOKUP(G2461,Coefficients!$B$4:$E$7,2)&amp;" "&amp;" "&amp;VLOOKUP(H2461,Coefficients!$E$13:$H$17,2))</f>
        <v/>
      </c>
    </row>
    <row r="2462" spans="22:22" x14ac:dyDescent="0.25">
      <c r="V2462" s="138" t="str">
        <f>IF(ISBLANK(A2462),"",VLOOKUP(G2462,Coefficients!$B$4:$E$7,2)&amp;" "&amp;" "&amp;VLOOKUP(H2462,Coefficients!$E$13:$H$17,2))</f>
        <v/>
      </c>
    </row>
    <row r="2463" spans="22:22" x14ac:dyDescent="0.25">
      <c r="V2463" s="138" t="str">
        <f>IF(ISBLANK(A2463),"",VLOOKUP(G2463,Coefficients!$B$4:$E$7,2)&amp;" "&amp;" "&amp;VLOOKUP(H2463,Coefficients!$E$13:$H$17,2))</f>
        <v/>
      </c>
    </row>
    <row r="2464" spans="22:22" x14ac:dyDescent="0.25">
      <c r="V2464" s="138" t="str">
        <f>IF(ISBLANK(A2464),"",VLOOKUP(G2464,Coefficients!$B$4:$E$7,2)&amp;" "&amp;" "&amp;VLOOKUP(H2464,Coefficients!$E$13:$H$17,2))</f>
        <v/>
      </c>
    </row>
    <row r="2465" spans="22:22" x14ac:dyDescent="0.25">
      <c r="V2465" s="138" t="str">
        <f>IF(ISBLANK(A2465),"",VLOOKUP(G2465,Coefficients!$B$4:$E$7,2)&amp;" "&amp;" "&amp;VLOOKUP(H2465,Coefficients!$E$13:$H$17,2))</f>
        <v/>
      </c>
    </row>
    <row r="2466" spans="22:22" x14ac:dyDescent="0.25">
      <c r="V2466" s="138" t="str">
        <f>IF(ISBLANK(A2466),"",VLOOKUP(G2466,Coefficients!$B$4:$E$7,2)&amp;" "&amp;" "&amp;VLOOKUP(H2466,Coefficients!$E$13:$H$17,2))</f>
        <v/>
      </c>
    </row>
    <row r="2467" spans="22:22" x14ac:dyDescent="0.25">
      <c r="V2467" s="138" t="str">
        <f>IF(ISBLANK(A2467),"",VLOOKUP(G2467,Coefficients!$B$4:$E$7,2)&amp;" "&amp;" "&amp;VLOOKUP(H2467,Coefficients!$E$13:$H$17,2))</f>
        <v/>
      </c>
    </row>
    <row r="2468" spans="22:22" x14ac:dyDescent="0.25">
      <c r="V2468" s="138" t="str">
        <f>IF(ISBLANK(A2468),"",VLOOKUP(G2468,Coefficients!$B$4:$E$7,2)&amp;" "&amp;" "&amp;VLOOKUP(H2468,Coefficients!$E$13:$H$17,2))</f>
        <v/>
      </c>
    </row>
    <row r="2469" spans="22:22" x14ac:dyDescent="0.25">
      <c r="V2469" s="138" t="str">
        <f>IF(ISBLANK(A2469),"",VLOOKUP(G2469,Coefficients!$B$4:$E$7,2)&amp;" "&amp;" "&amp;VLOOKUP(H2469,Coefficients!$E$13:$H$17,2))</f>
        <v/>
      </c>
    </row>
    <row r="2470" spans="22:22" x14ac:dyDescent="0.25">
      <c r="V2470" s="138" t="str">
        <f>IF(ISBLANK(A2470),"",VLOOKUP(G2470,Coefficients!$B$4:$E$7,2)&amp;" "&amp;" "&amp;VLOOKUP(H2470,Coefficients!$E$13:$H$17,2))</f>
        <v/>
      </c>
    </row>
    <row r="2471" spans="22:22" x14ac:dyDescent="0.25">
      <c r="V2471" s="138" t="str">
        <f>IF(ISBLANK(A2471),"",VLOOKUP(G2471,Coefficients!$B$4:$E$7,2)&amp;" "&amp;" "&amp;VLOOKUP(H2471,Coefficients!$E$13:$H$17,2))</f>
        <v/>
      </c>
    </row>
    <row r="2472" spans="22:22" x14ac:dyDescent="0.25">
      <c r="V2472" s="138" t="str">
        <f>IF(ISBLANK(A2472),"",VLOOKUP(G2472,Coefficients!$B$4:$E$7,2)&amp;" "&amp;" "&amp;VLOOKUP(H2472,Coefficients!$E$13:$H$17,2))</f>
        <v/>
      </c>
    </row>
    <row r="2473" spans="22:22" x14ac:dyDescent="0.25">
      <c r="V2473" s="138" t="str">
        <f>IF(ISBLANK(A2473),"",VLOOKUP(G2473,Coefficients!$B$4:$E$7,2)&amp;" "&amp;" "&amp;VLOOKUP(H2473,Coefficients!$E$13:$H$17,2))</f>
        <v/>
      </c>
    </row>
    <row r="2474" spans="22:22" x14ac:dyDescent="0.25">
      <c r="V2474" s="138" t="str">
        <f>IF(ISBLANK(A2474),"",VLOOKUP(G2474,Coefficients!$B$4:$E$7,2)&amp;" "&amp;" "&amp;VLOOKUP(H2474,Coefficients!$E$13:$H$17,2))</f>
        <v/>
      </c>
    </row>
    <row r="2475" spans="22:22" x14ac:dyDescent="0.25">
      <c r="V2475" s="138" t="str">
        <f>IF(ISBLANK(A2475),"",VLOOKUP(G2475,Coefficients!$B$4:$E$7,2)&amp;" "&amp;" "&amp;VLOOKUP(H2475,Coefficients!$E$13:$H$17,2))</f>
        <v/>
      </c>
    </row>
    <row r="2476" spans="22:22" x14ac:dyDescent="0.25">
      <c r="V2476" s="138" t="str">
        <f>IF(ISBLANK(A2476),"",VLOOKUP(G2476,Coefficients!$B$4:$E$7,2)&amp;" "&amp;" "&amp;VLOOKUP(H2476,Coefficients!$E$13:$H$17,2))</f>
        <v/>
      </c>
    </row>
    <row r="2477" spans="22:22" x14ac:dyDescent="0.25">
      <c r="V2477" s="138" t="str">
        <f>IF(ISBLANK(A2477),"",VLOOKUP(G2477,Coefficients!$B$4:$E$7,2)&amp;" "&amp;" "&amp;VLOOKUP(H2477,Coefficients!$E$13:$H$17,2))</f>
        <v/>
      </c>
    </row>
    <row r="2478" spans="22:22" x14ac:dyDescent="0.25">
      <c r="V2478" s="138" t="str">
        <f>IF(ISBLANK(A2478),"",VLOOKUP(G2478,Coefficients!$B$4:$E$7,2)&amp;" "&amp;" "&amp;VLOOKUP(H2478,Coefficients!$E$13:$H$17,2))</f>
        <v/>
      </c>
    </row>
    <row r="2479" spans="22:22" x14ac:dyDescent="0.25">
      <c r="V2479" s="138" t="str">
        <f>IF(ISBLANK(A2479),"",VLOOKUP(G2479,Coefficients!$B$4:$E$7,2)&amp;" "&amp;" "&amp;VLOOKUP(H2479,Coefficients!$E$13:$H$17,2))</f>
        <v/>
      </c>
    </row>
    <row r="2480" spans="22:22" x14ac:dyDescent="0.25">
      <c r="V2480" s="138" t="str">
        <f>IF(ISBLANK(A2480),"",VLOOKUP(G2480,Coefficients!$B$4:$E$7,2)&amp;" "&amp;" "&amp;VLOOKUP(H2480,Coefficients!$E$13:$H$17,2))</f>
        <v/>
      </c>
    </row>
    <row r="2481" spans="22:22" x14ac:dyDescent="0.25">
      <c r="V2481" s="138" t="str">
        <f>IF(ISBLANK(A2481),"",VLOOKUP(G2481,Coefficients!$B$4:$E$7,2)&amp;" "&amp;" "&amp;VLOOKUP(H2481,Coefficients!$E$13:$H$17,2))</f>
        <v/>
      </c>
    </row>
    <row r="2482" spans="22:22" x14ac:dyDescent="0.25">
      <c r="V2482" s="138" t="str">
        <f>IF(ISBLANK(A2482),"",VLOOKUP(G2482,Coefficients!$B$4:$E$7,2)&amp;" "&amp;" "&amp;VLOOKUP(H2482,Coefficients!$E$13:$H$17,2))</f>
        <v/>
      </c>
    </row>
    <row r="2483" spans="22:22" x14ac:dyDescent="0.25">
      <c r="V2483" s="138" t="str">
        <f>IF(ISBLANK(A2483),"",VLOOKUP(G2483,Coefficients!$B$4:$E$7,2)&amp;" "&amp;" "&amp;VLOOKUP(H2483,Coefficients!$E$13:$H$17,2))</f>
        <v/>
      </c>
    </row>
    <row r="2484" spans="22:22" x14ac:dyDescent="0.25">
      <c r="V2484" s="138" t="str">
        <f>IF(ISBLANK(A2484),"",VLOOKUP(G2484,Coefficients!$B$4:$E$7,2)&amp;" "&amp;" "&amp;VLOOKUP(H2484,Coefficients!$E$13:$H$17,2))</f>
        <v/>
      </c>
    </row>
    <row r="2485" spans="22:22" x14ac:dyDescent="0.25">
      <c r="V2485" s="138" t="str">
        <f>IF(ISBLANK(A2485),"",VLOOKUP(G2485,Coefficients!$B$4:$E$7,2)&amp;" "&amp;" "&amp;VLOOKUP(H2485,Coefficients!$E$13:$H$17,2))</f>
        <v/>
      </c>
    </row>
    <row r="2486" spans="22:22" x14ac:dyDescent="0.25">
      <c r="V2486" s="138" t="str">
        <f>IF(ISBLANK(A2486),"",VLOOKUP(G2486,Coefficients!$B$4:$E$7,2)&amp;" "&amp;" "&amp;VLOOKUP(H2486,Coefficients!$E$13:$H$17,2))</f>
        <v/>
      </c>
    </row>
    <row r="2487" spans="22:22" x14ac:dyDescent="0.25">
      <c r="V2487" s="138" t="str">
        <f>IF(ISBLANK(A2487),"",VLOOKUP(G2487,Coefficients!$B$4:$E$7,2)&amp;" "&amp;" "&amp;VLOOKUP(H2487,Coefficients!$E$13:$H$17,2))</f>
        <v/>
      </c>
    </row>
    <row r="2488" spans="22:22" x14ac:dyDescent="0.25">
      <c r="V2488" s="138" t="str">
        <f>IF(ISBLANK(A2488),"",VLOOKUP(G2488,Coefficients!$B$4:$E$7,2)&amp;" "&amp;" "&amp;VLOOKUP(H2488,Coefficients!$E$13:$H$17,2))</f>
        <v/>
      </c>
    </row>
    <row r="2489" spans="22:22" x14ac:dyDescent="0.25">
      <c r="V2489" s="138" t="str">
        <f>IF(ISBLANK(A2489),"",VLOOKUP(G2489,Coefficients!$B$4:$E$7,2)&amp;" "&amp;" "&amp;VLOOKUP(H2489,Coefficients!$E$13:$H$17,2))</f>
        <v/>
      </c>
    </row>
    <row r="2490" spans="22:22" x14ac:dyDescent="0.25">
      <c r="V2490" s="138" t="str">
        <f>IF(ISBLANK(A2490),"",VLOOKUP(G2490,Coefficients!$B$4:$E$7,2)&amp;" "&amp;" "&amp;VLOOKUP(H2490,Coefficients!$E$13:$H$17,2))</f>
        <v/>
      </c>
    </row>
    <row r="2491" spans="22:22" x14ac:dyDescent="0.25">
      <c r="V2491" s="138" t="str">
        <f>IF(ISBLANK(A2491),"",VLOOKUP(G2491,Coefficients!$B$4:$E$7,2)&amp;" "&amp;" "&amp;VLOOKUP(H2491,Coefficients!$E$13:$H$17,2))</f>
        <v/>
      </c>
    </row>
    <row r="2492" spans="22:22" x14ac:dyDescent="0.25">
      <c r="V2492" s="138" t="str">
        <f>IF(ISBLANK(A2492),"",VLOOKUP(G2492,Coefficients!$B$4:$E$7,2)&amp;" "&amp;" "&amp;VLOOKUP(H2492,Coefficients!$E$13:$H$17,2))</f>
        <v/>
      </c>
    </row>
    <row r="2493" spans="22:22" x14ac:dyDescent="0.25">
      <c r="V2493" s="138" t="str">
        <f>IF(ISBLANK(A2493),"",VLOOKUP(G2493,Coefficients!$B$4:$E$7,2)&amp;" "&amp;" "&amp;VLOOKUP(H2493,Coefficients!$E$13:$H$17,2))</f>
        <v/>
      </c>
    </row>
    <row r="2494" spans="22:22" x14ac:dyDescent="0.25">
      <c r="V2494" s="138" t="str">
        <f>IF(ISBLANK(A2494),"",VLOOKUP(G2494,Coefficients!$B$4:$E$7,2)&amp;" "&amp;" "&amp;VLOOKUP(H2494,Coefficients!$E$13:$H$17,2))</f>
        <v/>
      </c>
    </row>
    <row r="2495" spans="22:22" x14ac:dyDescent="0.25">
      <c r="V2495" s="138" t="str">
        <f>IF(ISBLANK(A2495),"",VLOOKUP(G2495,Coefficients!$B$4:$E$7,2)&amp;" "&amp;" "&amp;VLOOKUP(H2495,Coefficients!$E$13:$H$17,2))</f>
        <v/>
      </c>
    </row>
    <row r="2496" spans="22:22" x14ac:dyDescent="0.25">
      <c r="V2496" s="138" t="str">
        <f>IF(ISBLANK(A2496),"",VLOOKUP(G2496,Coefficients!$B$4:$E$7,2)&amp;" "&amp;" "&amp;VLOOKUP(H2496,Coefficients!$E$13:$H$17,2))</f>
        <v/>
      </c>
    </row>
    <row r="2497" spans="22:22" x14ac:dyDescent="0.25">
      <c r="V2497" s="138" t="str">
        <f>IF(ISBLANK(A2497),"",VLOOKUP(G2497,Coefficients!$B$4:$E$7,2)&amp;" "&amp;" "&amp;VLOOKUP(H2497,Coefficients!$E$13:$H$17,2))</f>
        <v/>
      </c>
    </row>
    <row r="2498" spans="22:22" x14ac:dyDescent="0.25">
      <c r="V2498" s="138" t="str">
        <f>IF(ISBLANK(A2498),"",VLOOKUP(G2498,Coefficients!$B$4:$E$7,2)&amp;" "&amp;" "&amp;VLOOKUP(H2498,Coefficients!$E$13:$H$17,2))</f>
        <v/>
      </c>
    </row>
    <row r="2499" spans="22:22" x14ac:dyDescent="0.25">
      <c r="V2499" s="138" t="str">
        <f>IF(ISBLANK(A2499),"",VLOOKUP(G2499,Coefficients!$B$4:$E$7,2)&amp;" "&amp;" "&amp;VLOOKUP(H2499,Coefficients!$E$13:$H$17,2))</f>
        <v/>
      </c>
    </row>
    <row r="2500" spans="22:22" x14ac:dyDescent="0.25">
      <c r="V2500" s="138" t="str">
        <f>IF(ISBLANK(A2500),"",VLOOKUP(G2500,Coefficients!$B$4:$E$7,2)&amp;" "&amp;" "&amp;VLOOKUP(H2500,Coefficients!$E$13:$H$17,2))</f>
        <v/>
      </c>
    </row>
    <row r="2501" spans="22:22" x14ac:dyDescent="0.25">
      <c r="V2501" s="138" t="str">
        <f>IF(ISBLANK(A2501),"",VLOOKUP(G2501,Coefficients!$B$4:$E$7,2)&amp;" "&amp;" "&amp;VLOOKUP(H2501,Coefficients!$E$13:$H$17,2))</f>
        <v/>
      </c>
    </row>
    <row r="2502" spans="22:22" x14ac:dyDescent="0.25">
      <c r="V2502" s="138" t="str">
        <f>IF(ISBLANK(A2502),"",VLOOKUP(G2502,Coefficients!$B$4:$E$7,2)&amp;" "&amp;" "&amp;VLOOKUP(H2502,Coefficients!$E$13:$H$17,2))</f>
        <v/>
      </c>
    </row>
    <row r="2503" spans="22:22" x14ac:dyDescent="0.25">
      <c r="V2503" s="138" t="str">
        <f>IF(ISBLANK(A2503),"",VLOOKUP(G2503,Coefficients!$B$4:$E$7,2)&amp;" "&amp;" "&amp;VLOOKUP(H2503,Coefficients!$E$13:$H$17,2))</f>
        <v/>
      </c>
    </row>
    <row r="2504" spans="22:22" x14ac:dyDescent="0.25">
      <c r="V2504" s="138" t="str">
        <f>IF(ISBLANK(A2504),"",VLOOKUP(G2504,Coefficients!$B$4:$E$7,2)&amp;" "&amp;" "&amp;VLOOKUP(H2504,Coefficients!$E$13:$H$17,2))</f>
        <v/>
      </c>
    </row>
    <row r="2505" spans="22:22" x14ac:dyDescent="0.25">
      <c r="V2505" s="138" t="str">
        <f>IF(ISBLANK(A2505),"",VLOOKUP(G2505,Coefficients!$B$4:$E$7,2)&amp;" "&amp;" "&amp;VLOOKUP(H2505,Coefficients!$E$13:$H$17,2))</f>
        <v/>
      </c>
    </row>
    <row r="2506" spans="22:22" x14ac:dyDescent="0.25">
      <c r="V2506" s="138" t="str">
        <f>IF(ISBLANK(A2506),"",VLOOKUP(G2506,Coefficients!$B$4:$E$7,2)&amp;" "&amp;" "&amp;VLOOKUP(H2506,Coefficients!$E$13:$H$17,2))</f>
        <v/>
      </c>
    </row>
    <row r="2507" spans="22:22" x14ac:dyDescent="0.25">
      <c r="V2507" s="138" t="str">
        <f>IF(ISBLANK(A2507),"",VLOOKUP(G2507,Coefficients!$B$4:$E$7,2)&amp;" "&amp;" "&amp;VLOOKUP(H2507,Coefficients!$E$13:$H$17,2))</f>
        <v/>
      </c>
    </row>
    <row r="2508" spans="22:22" x14ac:dyDescent="0.25">
      <c r="V2508" s="138" t="str">
        <f>IF(ISBLANK(A2508),"",VLOOKUP(G2508,Coefficients!$B$4:$E$7,2)&amp;" "&amp;" "&amp;VLOOKUP(H2508,Coefficients!$E$13:$H$17,2))</f>
        <v/>
      </c>
    </row>
    <row r="2509" spans="22:22" x14ac:dyDescent="0.25">
      <c r="V2509" s="138" t="str">
        <f>IF(ISBLANK(A2509),"",VLOOKUP(G2509,Coefficients!$B$4:$E$7,2)&amp;" "&amp;" "&amp;VLOOKUP(H2509,Coefficients!$E$13:$H$17,2))</f>
        <v/>
      </c>
    </row>
    <row r="2510" spans="22:22" x14ac:dyDescent="0.25">
      <c r="V2510" s="138" t="str">
        <f>IF(ISBLANK(A2510),"",VLOOKUP(G2510,Coefficients!$B$4:$E$7,2)&amp;" "&amp;" "&amp;VLOOKUP(H2510,Coefficients!$E$13:$H$17,2))</f>
        <v/>
      </c>
    </row>
    <row r="2511" spans="22:22" x14ac:dyDescent="0.25">
      <c r="V2511" s="138" t="str">
        <f>IF(ISBLANK(A2511),"",VLOOKUP(G2511,Coefficients!$B$4:$E$7,2)&amp;" "&amp;" "&amp;VLOOKUP(H2511,Coefficients!$E$13:$H$17,2))</f>
        <v/>
      </c>
    </row>
    <row r="2512" spans="22:22" x14ac:dyDescent="0.25">
      <c r="V2512" s="138" t="str">
        <f>IF(ISBLANK(A2512),"",VLOOKUP(G2512,Coefficients!$B$4:$E$7,2)&amp;" "&amp;" "&amp;VLOOKUP(H2512,Coefficients!$E$13:$H$17,2))</f>
        <v/>
      </c>
    </row>
    <row r="2513" spans="22:22" x14ac:dyDescent="0.25">
      <c r="V2513" s="138" t="str">
        <f>IF(ISBLANK(A2513),"",VLOOKUP(G2513,Coefficients!$B$4:$E$7,2)&amp;" "&amp;" "&amp;VLOOKUP(H2513,Coefficients!$E$13:$H$17,2))</f>
        <v/>
      </c>
    </row>
    <row r="2514" spans="22:22" x14ac:dyDescent="0.25">
      <c r="V2514" s="138" t="str">
        <f>IF(ISBLANK(A2514),"",VLOOKUP(G2514,Coefficients!$B$4:$E$7,2)&amp;" "&amp;" "&amp;VLOOKUP(H2514,Coefficients!$E$13:$H$17,2))</f>
        <v/>
      </c>
    </row>
    <row r="2515" spans="22:22" x14ac:dyDescent="0.25">
      <c r="V2515" s="138" t="str">
        <f>IF(ISBLANK(A2515),"",VLOOKUP(G2515,Coefficients!$B$4:$E$7,2)&amp;" "&amp;" "&amp;VLOOKUP(H2515,Coefficients!$E$13:$H$17,2))</f>
        <v/>
      </c>
    </row>
    <row r="2516" spans="22:22" x14ac:dyDescent="0.25">
      <c r="V2516" s="138" t="str">
        <f>IF(ISBLANK(A2516),"",VLOOKUP(G2516,Coefficients!$B$4:$E$7,2)&amp;" "&amp;" "&amp;VLOOKUP(H2516,Coefficients!$E$13:$H$17,2))</f>
        <v/>
      </c>
    </row>
    <row r="2517" spans="22:22" x14ac:dyDescent="0.25">
      <c r="V2517" s="138" t="str">
        <f>IF(ISBLANK(A2517),"",VLOOKUP(G2517,Coefficients!$B$4:$E$7,2)&amp;" "&amp;" "&amp;VLOOKUP(H2517,Coefficients!$E$13:$H$17,2))</f>
        <v/>
      </c>
    </row>
    <row r="2518" spans="22:22" x14ac:dyDescent="0.25">
      <c r="V2518" s="138" t="str">
        <f>IF(ISBLANK(A2518),"",VLOOKUP(G2518,Coefficients!$B$4:$E$7,2)&amp;" "&amp;" "&amp;VLOOKUP(H2518,Coefficients!$E$13:$H$17,2))</f>
        <v/>
      </c>
    </row>
    <row r="2519" spans="22:22" x14ac:dyDescent="0.25">
      <c r="V2519" s="138" t="str">
        <f>IF(ISBLANK(A2519),"",VLOOKUP(G2519,Coefficients!$B$4:$E$7,2)&amp;" "&amp;" "&amp;VLOOKUP(H2519,Coefficients!$E$13:$H$17,2))</f>
        <v/>
      </c>
    </row>
    <row r="2520" spans="22:22" x14ac:dyDescent="0.25">
      <c r="V2520" s="138" t="str">
        <f>IF(ISBLANK(A2520),"",VLOOKUP(G2520,Coefficients!$B$4:$E$7,2)&amp;" "&amp;" "&amp;VLOOKUP(H2520,Coefficients!$E$13:$H$17,2))</f>
        <v/>
      </c>
    </row>
    <row r="2521" spans="22:22" x14ac:dyDescent="0.25">
      <c r="V2521" s="138" t="str">
        <f>IF(ISBLANK(A2521),"",VLOOKUP(G2521,Coefficients!$B$4:$E$7,2)&amp;" "&amp;" "&amp;VLOOKUP(H2521,Coefficients!$E$13:$H$17,2))</f>
        <v/>
      </c>
    </row>
    <row r="2522" spans="22:22" x14ac:dyDescent="0.25">
      <c r="V2522" s="138" t="str">
        <f>IF(ISBLANK(A2522),"",VLOOKUP(G2522,Coefficients!$B$4:$E$7,2)&amp;" "&amp;" "&amp;VLOOKUP(H2522,Coefficients!$E$13:$H$17,2))</f>
        <v/>
      </c>
    </row>
    <row r="2523" spans="22:22" x14ac:dyDescent="0.25">
      <c r="V2523" s="138" t="str">
        <f>IF(ISBLANK(A2523),"",VLOOKUP(G2523,Coefficients!$B$4:$E$7,2)&amp;" "&amp;" "&amp;VLOOKUP(H2523,Coefficients!$E$13:$H$17,2))</f>
        <v/>
      </c>
    </row>
    <row r="2524" spans="22:22" x14ac:dyDescent="0.25">
      <c r="V2524" s="138" t="str">
        <f>IF(ISBLANK(A2524),"",VLOOKUP(G2524,Coefficients!$B$4:$E$7,2)&amp;" "&amp;" "&amp;VLOOKUP(H2524,Coefficients!$E$13:$H$17,2))</f>
        <v/>
      </c>
    </row>
    <row r="2525" spans="22:22" x14ac:dyDescent="0.25">
      <c r="V2525" s="138" t="str">
        <f>IF(ISBLANK(A2525),"",VLOOKUP(G2525,Coefficients!$B$4:$E$7,2)&amp;" "&amp;" "&amp;VLOOKUP(H2525,Coefficients!$E$13:$H$17,2))</f>
        <v/>
      </c>
    </row>
    <row r="2526" spans="22:22" x14ac:dyDescent="0.25">
      <c r="V2526" s="138" t="str">
        <f>IF(ISBLANK(A2526),"",VLOOKUP(G2526,Coefficients!$B$4:$E$7,2)&amp;" "&amp;" "&amp;VLOOKUP(H2526,Coefficients!$E$13:$H$17,2))</f>
        <v/>
      </c>
    </row>
    <row r="2527" spans="22:22" x14ac:dyDescent="0.25">
      <c r="V2527" s="138" t="str">
        <f>IF(ISBLANK(A2527),"",VLOOKUP(G2527,Coefficients!$B$4:$E$7,2)&amp;" "&amp;" "&amp;VLOOKUP(H2527,Coefficients!$E$13:$H$17,2))</f>
        <v/>
      </c>
    </row>
    <row r="2528" spans="22:22" x14ac:dyDescent="0.25">
      <c r="V2528" s="138" t="str">
        <f>IF(ISBLANK(A2528),"",VLOOKUP(G2528,Coefficients!$B$4:$E$7,2)&amp;" "&amp;" "&amp;VLOOKUP(H2528,Coefficients!$E$13:$H$17,2))</f>
        <v/>
      </c>
    </row>
    <row r="2529" spans="22:22" x14ac:dyDescent="0.25">
      <c r="V2529" s="138" t="str">
        <f>IF(ISBLANK(A2529),"",VLOOKUP(G2529,Coefficients!$B$4:$E$7,2)&amp;" "&amp;" "&amp;VLOOKUP(H2529,Coefficients!$E$13:$H$17,2))</f>
        <v/>
      </c>
    </row>
    <row r="2530" spans="22:22" x14ac:dyDescent="0.25">
      <c r="V2530" s="138" t="str">
        <f>IF(ISBLANK(A2530),"",VLOOKUP(G2530,Coefficients!$B$4:$E$7,2)&amp;" "&amp;" "&amp;VLOOKUP(H2530,Coefficients!$E$13:$H$17,2))</f>
        <v/>
      </c>
    </row>
    <row r="2531" spans="22:22" x14ac:dyDescent="0.25">
      <c r="V2531" s="138" t="str">
        <f>IF(ISBLANK(A2531),"",VLOOKUP(G2531,Coefficients!$B$4:$E$7,2)&amp;" "&amp;" "&amp;VLOOKUP(H2531,Coefficients!$E$13:$H$17,2))</f>
        <v/>
      </c>
    </row>
    <row r="2532" spans="22:22" x14ac:dyDescent="0.25">
      <c r="V2532" s="138" t="str">
        <f>IF(ISBLANK(A2532),"",VLOOKUP(G2532,Coefficients!$B$4:$E$7,2)&amp;" "&amp;" "&amp;VLOOKUP(H2532,Coefficients!$E$13:$H$17,2))</f>
        <v/>
      </c>
    </row>
    <row r="2533" spans="22:22" x14ac:dyDescent="0.25">
      <c r="V2533" s="138" t="str">
        <f>IF(ISBLANK(A2533),"",VLOOKUP(G2533,Coefficients!$B$4:$E$7,2)&amp;" "&amp;" "&amp;VLOOKUP(H2533,Coefficients!$E$13:$H$17,2))</f>
        <v/>
      </c>
    </row>
    <row r="2534" spans="22:22" x14ac:dyDescent="0.25">
      <c r="V2534" s="138" t="str">
        <f>IF(ISBLANK(A2534),"",VLOOKUP(G2534,Coefficients!$B$4:$E$7,2)&amp;" "&amp;" "&amp;VLOOKUP(H2534,Coefficients!$E$13:$H$17,2))</f>
        <v/>
      </c>
    </row>
    <row r="2535" spans="22:22" x14ac:dyDescent="0.25">
      <c r="V2535" s="138" t="str">
        <f>IF(ISBLANK(A2535),"",VLOOKUP(G2535,Coefficients!$B$4:$E$7,2)&amp;" "&amp;" "&amp;VLOOKUP(H2535,Coefficients!$E$13:$H$17,2))</f>
        <v/>
      </c>
    </row>
    <row r="2536" spans="22:22" x14ac:dyDescent="0.25">
      <c r="V2536" s="138" t="str">
        <f>IF(ISBLANK(A2536),"",VLOOKUP(G2536,Coefficients!$B$4:$E$7,2)&amp;" "&amp;" "&amp;VLOOKUP(H2536,Coefficients!$E$13:$H$17,2))</f>
        <v/>
      </c>
    </row>
    <row r="2537" spans="22:22" x14ac:dyDescent="0.25">
      <c r="V2537" s="138" t="str">
        <f>IF(ISBLANK(A2537),"",VLOOKUP(G2537,Coefficients!$B$4:$E$7,2)&amp;" "&amp;" "&amp;VLOOKUP(H2537,Coefficients!$E$13:$H$17,2))</f>
        <v/>
      </c>
    </row>
    <row r="2538" spans="22:22" x14ac:dyDescent="0.25">
      <c r="V2538" s="138" t="str">
        <f>IF(ISBLANK(A2538),"",VLOOKUP(G2538,Coefficients!$B$4:$E$7,2)&amp;" "&amp;" "&amp;VLOOKUP(H2538,Coefficients!$E$13:$H$17,2))</f>
        <v/>
      </c>
    </row>
    <row r="2539" spans="22:22" x14ac:dyDescent="0.25">
      <c r="V2539" s="138" t="str">
        <f>IF(ISBLANK(A2539),"",VLOOKUP(G2539,Coefficients!$B$4:$E$7,2)&amp;" "&amp;" "&amp;VLOOKUP(H2539,Coefficients!$E$13:$H$17,2))</f>
        <v/>
      </c>
    </row>
    <row r="2540" spans="22:22" x14ac:dyDescent="0.25">
      <c r="V2540" s="138" t="str">
        <f>IF(ISBLANK(A2540),"",VLOOKUP(G2540,Coefficients!$B$4:$E$7,2)&amp;" "&amp;" "&amp;VLOOKUP(H2540,Coefficients!$E$13:$H$17,2))</f>
        <v/>
      </c>
    </row>
    <row r="2541" spans="22:22" x14ac:dyDescent="0.25">
      <c r="V2541" s="138" t="str">
        <f>IF(ISBLANK(A2541),"",VLOOKUP(G2541,Coefficients!$B$4:$E$7,2)&amp;" "&amp;" "&amp;VLOOKUP(H2541,Coefficients!$E$13:$H$17,2))</f>
        <v/>
      </c>
    </row>
    <row r="2542" spans="22:22" x14ac:dyDescent="0.25">
      <c r="V2542" s="138" t="str">
        <f>IF(ISBLANK(A2542),"",VLOOKUP(G2542,Coefficients!$B$4:$E$7,2)&amp;" "&amp;" "&amp;VLOOKUP(H2542,Coefficients!$E$13:$H$17,2))</f>
        <v/>
      </c>
    </row>
    <row r="2543" spans="22:22" x14ac:dyDescent="0.25">
      <c r="V2543" s="138" t="str">
        <f>IF(ISBLANK(A2543),"",VLOOKUP(G2543,Coefficients!$B$4:$E$7,2)&amp;" "&amp;" "&amp;VLOOKUP(H2543,Coefficients!$E$13:$H$17,2))</f>
        <v/>
      </c>
    </row>
    <row r="2544" spans="22:22" x14ac:dyDescent="0.25">
      <c r="V2544" s="138" t="str">
        <f>IF(ISBLANK(A2544),"",VLOOKUP(G2544,Coefficients!$B$4:$E$7,2)&amp;" "&amp;" "&amp;VLOOKUP(H2544,Coefficients!$E$13:$H$17,2))</f>
        <v/>
      </c>
    </row>
    <row r="2545" spans="22:22" x14ac:dyDescent="0.25">
      <c r="V2545" s="138" t="str">
        <f>IF(ISBLANK(A2545),"",VLOOKUP(G2545,Coefficients!$B$4:$E$7,2)&amp;" "&amp;" "&amp;VLOOKUP(H2545,Coefficients!$E$13:$H$17,2))</f>
        <v/>
      </c>
    </row>
    <row r="2546" spans="22:22" x14ac:dyDescent="0.25">
      <c r="V2546" s="138" t="str">
        <f>IF(ISBLANK(A2546),"",VLOOKUP(G2546,Coefficients!$B$4:$E$7,2)&amp;" "&amp;" "&amp;VLOOKUP(H2546,Coefficients!$E$13:$H$17,2))</f>
        <v/>
      </c>
    </row>
    <row r="2547" spans="22:22" x14ac:dyDescent="0.25">
      <c r="V2547" s="138" t="str">
        <f>IF(ISBLANK(A2547),"",VLOOKUP(G2547,Coefficients!$B$4:$E$7,2)&amp;" "&amp;" "&amp;VLOOKUP(H2547,Coefficients!$E$13:$H$17,2))</f>
        <v/>
      </c>
    </row>
    <row r="2548" spans="22:22" x14ac:dyDescent="0.25">
      <c r="V2548" s="138" t="str">
        <f>IF(ISBLANK(A2548),"",VLOOKUP(G2548,Coefficients!$B$4:$E$7,2)&amp;" "&amp;" "&amp;VLOOKUP(H2548,Coefficients!$E$13:$H$17,2))</f>
        <v/>
      </c>
    </row>
    <row r="2549" spans="22:22" x14ac:dyDescent="0.25">
      <c r="V2549" s="138" t="str">
        <f>IF(ISBLANK(A2549),"",VLOOKUP(G2549,Coefficients!$B$4:$E$7,2)&amp;" "&amp;" "&amp;VLOOKUP(H2549,Coefficients!$E$13:$H$17,2))</f>
        <v/>
      </c>
    </row>
    <row r="2550" spans="22:22" x14ac:dyDescent="0.25">
      <c r="V2550" s="138" t="str">
        <f>IF(ISBLANK(A2550),"",VLOOKUP(G2550,Coefficients!$B$4:$E$7,2)&amp;" "&amp;" "&amp;VLOOKUP(H2550,Coefficients!$E$13:$H$17,2))</f>
        <v/>
      </c>
    </row>
    <row r="2551" spans="22:22" x14ac:dyDescent="0.25">
      <c r="V2551" s="138" t="str">
        <f>IF(ISBLANK(A2551),"",VLOOKUP(G2551,Coefficients!$B$4:$E$7,2)&amp;" "&amp;" "&amp;VLOOKUP(H2551,Coefficients!$E$13:$H$17,2))</f>
        <v/>
      </c>
    </row>
    <row r="2552" spans="22:22" x14ac:dyDescent="0.25">
      <c r="V2552" s="138" t="str">
        <f>IF(ISBLANK(A2552),"",VLOOKUP(G2552,Coefficients!$B$4:$E$7,2)&amp;" "&amp;" "&amp;VLOOKUP(H2552,Coefficients!$E$13:$H$17,2))</f>
        <v/>
      </c>
    </row>
    <row r="2553" spans="22:22" x14ac:dyDescent="0.25">
      <c r="V2553" s="138" t="str">
        <f>IF(ISBLANK(A2553),"",VLOOKUP(G2553,Coefficients!$B$4:$E$7,2)&amp;" "&amp;" "&amp;VLOOKUP(H2553,Coefficients!$E$13:$H$17,2))</f>
        <v/>
      </c>
    </row>
    <row r="2554" spans="22:22" x14ac:dyDescent="0.25">
      <c r="V2554" s="138" t="str">
        <f>IF(ISBLANK(A2554),"",VLOOKUP(G2554,Coefficients!$B$4:$E$7,2)&amp;" "&amp;" "&amp;VLOOKUP(H2554,Coefficients!$E$13:$H$17,2))</f>
        <v/>
      </c>
    </row>
    <row r="2555" spans="22:22" x14ac:dyDescent="0.25">
      <c r="V2555" s="138" t="str">
        <f>IF(ISBLANK(A2555),"",VLOOKUP(G2555,Coefficients!$B$4:$E$7,2)&amp;" "&amp;" "&amp;VLOOKUP(H2555,Coefficients!$E$13:$H$17,2))</f>
        <v/>
      </c>
    </row>
    <row r="2556" spans="22:22" x14ac:dyDescent="0.25">
      <c r="V2556" s="138" t="str">
        <f>IF(ISBLANK(A2556),"",VLOOKUP(G2556,Coefficients!$B$4:$E$7,2)&amp;" "&amp;" "&amp;VLOOKUP(H2556,Coefficients!$E$13:$H$17,2))</f>
        <v/>
      </c>
    </row>
    <row r="2557" spans="22:22" x14ac:dyDescent="0.25">
      <c r="V2557" s="138" t="str">
        <f>IF(ISBLANK(A2557),"",VLOOKUP(G2557,Coefficients!$B$4:$E$7,2)&amp;" "&amp;" "&amp;VLOOKUP(H2557,Coefficients!$E$13:$H$17,2))</f>
        <v/>
      </c>
    </row>
    <row r="2558" spans="22:22" x14ac:dyDescent="0.25">
      <c r="V2558" s="138" t="str">
        <f>IF(ISBLANK(A2558),"",VLOOKUP(G2558,Coefficients!$B$4:$E$7,2)&amp;" "&amp;" "&amp;VLOOKUP(H2558,Coefficients!$E$13:$H$17,2))</f>
        <v/>
      </c>
    </row>
    <row r="2559" spans="22:22" x14ac:dyDescent="0.25">
      <c r="V2559" s="138" t="str">
        <f>IF(ISBLANK(A2559),"",VLOOKUP(G2559,Coefficients!$B$4:$E$7,2)&amp;" "&amp;" "&amp;VLOOKUP(H2559,Coefficients!$E$13:$H$17,2))</f>
        <v/>
      </c>
    </row>
    <row r="2560" spans="22:22" x14ac:dyDescent="0.25">
      <c r="V2560" s="138" t="str">
        <f>IF(ISBLANK(A2560),"",VLOOKUP(G2560,Coefficients!$B$4:$E$7,2)&amp;" "&amp;" "&amp;VLOOKUP(H2560,Coefficients!$E$13:$H$17,2))</f>
        <v/>
      </c>
    </row>
    <row r="2561" spans="22:22" x14ac:dyDescent="0.25">
      <c r="V2561" s="138" t="str">
        <f>IF(ISBLANK(A2561),"",VLOOKUP(G2561,Coefficients!$B$4:$E$7,2)&amp;" "&amp;" "&amp;VLOOKUP(H2561,Coefficients!$E$13:$H$17,2))</f>
        <v/>
      </c>
    </row>
    <row r="2562" spans="22:22" x14ac:dyDescent="0.25">
      <c r="V2562" s="138" t="str">
        <f>IF(ISBLANK(A2562),"",VLOOKUP(G2562,Coefficients!$B$4:$E$7,2)&amp;" "&amp;" "&amp;VLOOKUP(H2562,Coefficients!$E$13:$H$17,2))</f>
        <v/>
      </c>
    </row>
    <row r="2563" spans="22:22" x14ac:dyDescent="0.25">
      <c r="V2563" s="138" t="str">
        <f>IF(ISBLANK(A2563),"",VLOOKUP(G2563,Coefficients!$B$4:$E$7,2)&amp;" "&amp;" "&amp;VLOOKUP(H2563,Coefficients!$E$13:$H$17,2))</f>
        <v/>
      </c>
    </row>
    <row r="2564" spans="22:22" x14ac:dyDescent="0.25">
      <c r="V2564" s="138" t="str">
        <f>IF(ISBLANK(A2564),"",VLOOKUP(G2564,Coefficients!$B$4:$E$7,2)&amp;" "&amp;" "&amp;VLOOKUP(H2564,Coefficients!$E$13:$H$17,2))</f>
        <v/>
      </c>
    </row>
    <row r="2565" spans="22:22" x14ac:dyDescent="0.25">
      <c r="V2565" s="138" t="str">
        <f>IF(ISBLANK(A2565),"",VLOOKUP(G2565,Coefficients!$B$4:$E$7,2)&amp;" "&amp;" "&amp;VLOOKUP(H2565,Coefficients!$E$13:$H$17,2))</f>
        <v/>
      </c>
    </row>
    <row r="2566" spans="22:22" x14ac:dyDescent="0.25">
      <c r="V2566" s="138" t="str">
        <f>IF(ISBLANK(A2566),"",VLOOKUP(G2566,Coefficients!$B$4:$E$7,2)&amp;" "&amp;" "&amp;VLOOKUP(H2566,Coefficients!$E$13:$H$17,2))</f>
        <v/>
      </c>
    </row>
    <row r="2567" spans="22:22" x14ac:dyDescent="0.25">
      <c r="V2567" s="138" t="str">
        <f>IF(ISBLANK(A2567),"",VLOOKUP(G2567,Coefficients!$B$4:$E$7,2)&amp;" "&amp;" "&amp;VLOOKUP(H2567,Coefficients!$E$13:$H$17,2))</f>
        <v/>
      </c>
    </row>
    <row r="2568" spans="22:22" x14ac:dyDescent="0.25">
      <c r="V2568" s="138" t="str">
        <f>IF(ISBLANK(A2568),"",VLOOKUP(G2568,Coefficients!$B$4:$E$7,2)&amp;" "&amp;" "&amp;VLOOKUP(H2568,Coefficients!$E$13:$H$17,2))</f>
        <v/>
      </c>
    </row>
    <row r="2569" spans="22:22" x14ac:dyDescent="0.25">
      <c r="V2569" s="138" t="str">
        <f>IF(ISBLANK(A2569),"",VLOOKUP(G2569,Coefficients!$B$4:$E$7,2)&amp;" "&amp;" "&amp;VLOOKUP(H2569,Coefficients!$E$13:$H$17,2))</f>
        <v/>
      </c>
    </row>
    <row r="2570" spans="22:22" x14ac:dyDescent="0.25">
      <c r="V2570" s="138" t="str">
        <f>IF(ISBLANK(A2570),"",VLOOKUP(G2570,Coefficients!$B$4:$E$7,2)&amp;" "&amp;" "&amp;VLOOKUP(H2570,Coefficients!$E$13:$H$17,2))</f>
        <v/>
      </c>
    </row>
    <row r="2571" spans="22:22" x14ac:dyDescent="0.25">
      <c r="V2571" s="138" t="str">
        <f>IF(ISBLANK(A2571),"",VLOOKUP(G2571,Coefficients!$B$4:$E$7,2)&amp;" "&amp;" "&amp;VLOOKUP(H2571,Coefficients!$E$13:$H$17,2))</f>
        <v/>
      </c>
    </row>
    <row r="2572" spans="22:22" x14ac:dyDescent="0.25">
      <c r="V2572" s="138" t="str">
        <f>IF(ISBLANK(A2572),"",VLOOKUP(G2572,Coefficients!$B$4:$E$7,2)&amp;" "&amp;" "&amp;VLOOKUP(H2572,Coefficients!$E$13:$H$17,2))</f>
        <v/>
      </c>
    </row>
    <row r="2573" spans="22:22" x14ac:dyDescent="0.25">
      <c r="V2573" s="138" t="str">
        <f>IF(ISBLANK(A2573),"",VLOOKUP(G2573,Coefficients!$B$4:$E$7,2)&amp;" "&amp;" "&amp;VLOOKUP(H2573,Coefficients!$E$13:$H$17,2))</f>
        <v/>
      </c>
    </row>
    <row r="2574" spans="22:22" x14ac:dyDescent="0.25">
      <c r="V2574" s="138" t="str">
        <f>IF(ISBLANK(A2574),"",VLOOKUP(G2574,Coefficients!$B$4:$E$7,2)&amp;" "&amp;" "&amp;VLOOKUP(H2574,Coefficients!$E$13:$H$17,2))</f>
        <v/>
      </c>
    </row>
    <row r="2575" spans="22:22" x14ac:dyDescent="0.25">
      <c r="V2575" s="138" t="str">
        <f>IF(ISBLANK(A2575),"",VLOOKUP(G2575,Coefficients!$B$4:$E$7,2)&amp;" "&amp;" "&amp;VLOOKUP(H2575,Coefficients!$E$13:$H$17,2))</f>
        <v/>
      </c>
    </row>
    <row r="2576" spans="22:22" x14ac:dyDescent="0.25">
      <c r="V2576" s="138" t="str">
        <f>IF(ISBLANK(A2576),"",VLOOKUP(G2576,Coefficients!$B$4:$E$7,2)&amp;" "&amp;" "&amp;VLOOKUP(H2576,Coefficients!$E$13:$H$17,2))</f>
        <v/>
      </c>
    </row>
    <row r="2577" spans="22:22" x14ac:dyDescent="0.25">
      <c r="V2577" s="138" t="str">
        <f>IF(ISBLANK(A2577),"",VLOOKUP(G2577,Coefficients!$B$4:$E$7,2)&amp;" "&amp;" "&amp;VLOOKUP(H2577,Coefficients!$E$13:$H$17,2))</f>
        <v/>
      </c>
    </row>
    <row r="2578" spans="22:22" x14ac:dyDescent="0.25">
      <c r="V2578" s="138" t="str">
        <f>IF(ISBLANK(A2578),"",VLOOKUP(G2578,Coefficients!$B$4:$E$7,2)&amp;" "&amp;" "&amp;VLOOKUP(H2578,Coefficients!$E$13:$H$17,2))</f>
        <v/>
      </c>
    </row>
    <row r="2579" spans="22:22" x14ac:dyDescent="0.25">
      <c r="V2579" s="138" t="str">
        <f>IF(ISBLANK(A2579),"",VLOOKUP(G2579,Coefficients!$B$4:$E$7,2)&amp;" "&amp;" "&amp;VLOOKUP(H2579,Coefficients!$E$13:$H$17,2))</f>
        <v/>
      </c>
    </row>
    <row r="2580" spans="22:22" x14ac:dyDescent="0.25">
      <c r="V2580" s="138" t="str">
        <f>IF(ISBLANK(A2580),"",VLOOKUP(G2580,Coefficients!$B$4:$E$7,2)&amp;" "&amp;" "&amp;VLOOKUP(H2580,Coefficients!$E$13:$H$17,2))</f>
        <v/>
      </c>
    </row>
    <row r="2581" spans="22:22" x14ac:dyDescent="0.25">
      <c r="V2581" s="138" t="str">
        <f>IF(ISBLANK(A2581),"",VLOOKUP(G2581,Coefficients!$B$4:$E$7,2)&amp;" "&amp;" "&amp;VLOOKUP(H2581,Coefficients!$E$13:$H$17,2))</f>
        <v/>
      </c>
    </row>
    <row r="2582" spans="22:22" x14ac:dyDescent="0.25">
      <c r="V2582" s="138" t="str">
        <f>IF(ISBLANK(A2582),"",VLOOKUP(G2582,Coefficients!$B$4:$E$7,2)&amp;" "&amp;" "&amp;VLOOKUP(H2582,Coefficients!$E$13:$H$17,2))</f>
        <v/>
      </c>
    </row>
    <row r="2583" spans="22:22" x14ac:dyDescent="0.25">
      <c r="V2583" s="138" t="str">
        <f>IF(ISBLANK(A2583),"",VLOOKUP(G2583,Coefficients!$B$4:$E$7,2)&amp;" "&amp;" "&amp;VLOOKUP(H2583,Coefficients!$E$13:$H$17,2))</f>
        <v/>
      </c>
    </row>
    <row r="2584" spans="22:22" x14ac:dyDescent="0.25">
      <c r="V2584" s="138" t="str">
        <f>IF(ISBLANK(A2584),"",VLOOKUP(G2584,Coefficients!$B$4:$E$7,2)&amp;" "&amp;" "&amp;VLOOKUP(H2584,Coefficients!$E$13:$H$17,2))</f>
        <v/>
      </c>
    </row>
    <row r="2585" spans="22:22" x14ac:dyDescent="0.25">
      <c r="V2585" s="138" t="str">
        <f>IF(ISBLANK(A2585),"",VLOOKUP(G2585,Coefficients!$B$4:$E$7,2)&amp;" "&amp;" "&amp;VLOOKUP(H2585,Coefficients!$E$13:$H$17,2))</f>
        <v/>
      </c>
    </row>
    <row r="2586" spans="22:22" x14ac:dyDescent="0.25">
      <c r="V2586" s="138" t="str">
        <f>IF(ISBLANK(A2586),"",VLOOKUP(G2586,Coefficients!$B$4:$E$7,2)&amp;" "&amp;" "&amp;VLOOKUP(H2586,Coefficients!$E$13:$H$17,2))</f>
        <v/>
      </c>
    </row>
    <row r="2587" spans="22:22" x14ac:dyDescent="0.25">
      <c r="V2587" s="138" t="str">
        <f>IF(ISBLANK(A2587),"",VLOOKUP(G2587,Coefficients!$B$4:$E$7,2)&amp;" "&amp;" "&amp;VLOOKUP(H2587,Coefficients!$E$13:$H$17,2))</f>
        <v/>
      </c>
    </row>
    <row r="2588" spans="22:22" x14ac:dyDescent="0.25">
      <c r="V2588" s="138" t="str">
        <f>IF(ISBLANK(A2588),"",VLOOKUP(G2588,Coefficients!$B$4:$E$7,2)&amp;" "&amp;" "&amp;VLOOKUP(H2588,Coefficients!$E$13:$H$17,2))</f>
        <v/>
      </c>
    </row>
    <row r="2589" spans="22:22" x14ac:dyDescent="0.25">
      <c r="V2589" s="138" t="str">
        <f>IF(ISBLANK(A2589),"",VLOOKUP(G2589,Coefficients!$B$4:$E$7,2)&amp;" "&amp;" "&amp;VLOOKUP(H2589,Coefficients!$E$13:$H$17,2))</f>
        <v/>
      </c>
    </row>
    <row r="2590" spans="22:22" x14ac:dyDescent="0.25">
      <c r="V2590" s="138" t="str">
        <f>IF(ISBLANK(A2590),"",VLOOKUP(G2590,Coefficients!$B$4:$E$7,2)&amp;" "&amp;" "&amp;VLOOKUP(H2590,Coefficients!$E$13:$H$17,2))</f>
        <v/>
      </c>
    </row>
    <row r="2591" spans="22:22" x14ac:dyDescent="0.25">
      <c r="V2591" s="138" t="str">
        <f>IF(ISBLANK(A2591),"",VLOOKUP(G2591,Coefficients!$B$4:$E$7,2)&amp;" "&amp;" "&amp;VLOOKUP(H2591,Coefficients!$E$13:$H$17,2))</f>
        <v/>
      </c>
    </row>
    <row r="2592" spans="22:22" x14ac:dyDescent="0.25">
      <c r="V2592" s="138" t="str">
        <f>IF(ISBLANK(A2592),"",VLOOKUP(G2592,Coefficients!$B$4:$E$7,2)&amp;" "&amp;" "&amp;VLOOKUP(H2592,Coefficients!$E$13:$H$17,2))</f>
        <v/>
      </c>
    </row>
    <row r="2593" spans="22:22" x14ac:dyDescent="0.25">
      <c r="V2593" s="138" t="str">
        <f>IF(ISBLANK(A2593),"",VLOOKUP(G2593,Coefficients!$B$4:$E$7,2)&amp;" "&amp;" "&amp;VLOOKUP(H2593,Coefficients!$E$13:$H$17,2))</f>
        <v/>
      </c>
    </row>
    <row r="2594" spans="22:22" x14ac:dyDescent="0.25">
      <c r="V2594" s="138" t="str">
        <f>IF(ISBLANK(A2594),"",VLOOKUP(G2594,Coefficients!$B$4:$E$7,2)&amp;" "&amp;" "&amp;VLOOKUP(H2594,Coefficients!$E$13:$H$17,2))</f>
        <v/>
      </c>
    </row>
    <row r="2595" spans="22:22" x14ac:dyDescent="0.25">
      <c r="V2595" s="138" t="str">
        <f>IF(ISBLANK(A2595),"",VLOOKUP(G2595,Coefficients!$B$4:$E$7,2)&amp;" "&amp;" "&amp;VLOOKUP(H2595,Coefficients!$E$13:$H$17,2))</f>
        <v/>
      </c>
    </row>
    <row r="2596" spans="22:22" x14ac:dyDescent="0.25">
      <c r="V2596" s="138" t="str">
        <f>IF(ISBLANK(A2596),"",VLOOKUP(G2596,Coefficients!$B$4:$E$7,2)&amp;" "&amp;" "&amp;VLOOKUP(H2596,Coefficients!$E$13:$H$17,2))</f>
        <v/>
      </c>
    </row>
    <row r="2597" spans="22:22" x14ac:dyDescent="0.25">
      <c r="V2597" s="138" t="str">
        <f>IF(ISBLANK(A2597),"",VLOOKUP(G2597,Coefficients!$B$4:$E$7,2)&amp;" "&amp;" "&amp;VLOOKUP(H2597,Coefficients!$E$13:$H$17,2))</f>
        <v/>
      </c>
    </row>
    <row r="2598" spans="22:22" x14ac:dyDescent="0.25">
      <c r="V2598" s="138" t="str">
        <f>IF(ISBLANK(A2598),"",VLOOKUP(G2598,Coefficients!$B$4:$E$7,2)&amp;" "&amp;" "&amp;VLOOKUP(H2598,Coefficients!$E$13:$H$17,2))</f>
        <v/>
      </c>
    </row>
    <row r="2599" spans="22:22" x14ac:dyDescent="0.25">
      <c r="V2599" s="138" t="str">
        <f>IF(ISBLANK(A2599),"",VLOOKUP(G2599,Coefficients!$B$4:$E$7,2)&amp;" "&amp;" "&amp;VLOOKUP(H2599,Coefficients!$E$13:$H$17,2))</f>
        <v/>
      </c>
    </row>
    <row r="2600" spans="22:22" x14ac:dyDescent="0.25">
      <c r="V2600" s="138" t="str">
        <f>IF(ISBLANK(A2600),"",VLOOKUP(G2600,Coefficients!$B$4:$E$7,2)&amp;" "&amp;" "&amp;VLOOKUP(H2600,Coefficients!$E$13:$H$17,2))</f>
        <v/>
      </c>
    </row>
    <row r="2601" spans="22:22" x14ac:dyDescent="0.25">
      <c r="V2601" s="138" t="str">
        <f>IF(ISBLANK(A2601),"",VLOOKUP(G2601,Coefficients!$B$4:$E$7,2)&amp;" "&amp;" "&amp;VLOOKUP(H2601,Coefficients!$E$13:$H$17,2))</f>
        <v/>
      </c>
    </row>
    <row r="2602" spans="22:22" x14ac:dyDescent="0.25">
      <c r="V2602" s="138" t="str">
        <f>IF(ISBLANK(A2602),"",VLOOKUP(G2602,Coefficients!$B$4:$E$7,2)&amp;" "&amp;" "&amp;VLOOKUP(H2602,Coefficients!$E$13:$H$17,2))</f>
        <v/>
      </c>
    </row>
    <row r="2603" spans="22:22" x14ac:dyDescent="0.25">
      <c r="V2603" s="138" t="str">
        <f>IF(ISBLANK(A2603),"",VLOOKUP(G2603,Coefficients!$B$4:$E$7,2)&amp;" "&amp;" "&amp;VLOOKUP(H2603,Coefficients!$E$13:$H$17,2))</f>
        <v/>
      </c>
    </row>
    <row r="2604" spans="22:22" x14ac:dyDescent="0.25">
      <c r="V2604" s="138" t="str">
        <f>IF(ISBLANK(A2604),"",VLOOKUP(G2604,Coefficients!$B$4:$E$7,2)&amp;" "&amp;" "&amp;VLOOKUP(H2604,Coefficients!$E$13:$H$17,2))</f>
        <v/>
      </c>
    </row>
    <row r="2605" spans="22:22" x14ac:dyDescent="0.25">
      <c r="V2605" s="138" t="str">
        <f>IF(ISBLANK(A2605),"",VLOOKUP(G2605,Coefficients!$B$4:$E$7,2)&amp;" "&amp;" "&amp;VLOOKUP(H2605,Coefficients!$E$13:$H$17,2))</f>
        <v/>
      </c>
    </row>
    <row r="2606" spans="22:22" x14ac:dyDescent="0.25">
      <c r="V2606" s="138" t="str">
        <f>IF(ISBLANK(A2606),"",VLOOKUP(G2606,Coefficients!$B$4:$E$7,2)&amp;" "&amp;" "&amp;VLOOKUP(H2606,Coefficients!$E$13:$H$17,2))</f>
        <v/>
      </c>
    </row>
    <row r="2607" spans="22:22" x14ac:dyDescent="0.25">
      <c r="V2607" s="138" t="str">
        <f>IF(ISBLANK(A2607),"",VLOOKUP(G2607,Coefficients!$B$4:$E$7,2)&amp;" "&amp;" "&amp;VLOOKUP(H2607,Coefficients!$E$13:$H$17,2))</f>
        <v/>
      </c>
    </row>
    <row r="2608" spans="22:22" x14ac:dyDescent="0.25">
      <c r="V2608" s="138" t="str">
        <f>IF(ISBLANK(A2608),"",VLOOKUP(G2608,Coefficients!$B$4:$E$7,2)&amp;" "&amp;" "&amp;VLOOKUP(H2608,Coefficients!$E$13:$H$17,2))</f>
        <v/>
      </c>
    </row>
    <row r="2609" spans="22:22" x14ac:dyDescent="0.25">
      <c r="V2609" s="138" t="str">
        <f>IF(ISBLANK(A2609),"",VLOOKUP(G2609,Coefficients!$B$4:$E$7,2)&amp;" "&amp;" "&amp;VLOOKUP(H2609,Coefficients!$E$13:$H$17,2))</f>
        <v/>
      </c>
    </row>
    <row r="2610" spans="22:22" x14ac:dyDescent="0.25">
      <c r="V2610" s="138" t="str">
        <f>IF(ISBLANK(A2610),"",VLOOKUP(G2610,Coefficients!$B$4:$E$7,2)&amp;" "&amp;" "&amp;VLOOKUP(H2610,Coefficients!$E$13:$H$17,2))</f>
        <v/>
      </c>
    </row>
    <row r="2611" spans="22:22" x14ac:dyDescent="0.25">
      <c r="V2611" s="138" t="str">
        <f>IF(ISBLANK(A2611),"",VLOOKUP(G2611,Coefficients!$B$4:$E$7,2)&amp;" "&amp;" "&amp;VLOOKUP(H2611,Coefficients!$E$13:$H$17,2))</f>
        <v/>
      </c>
    </row>
    <row r="2612" spans="22:22" x14ac:dyDescent="0.25">
      <c r="V2612" s="138" t="str">
        <f>IF(ISBLANK(A2612),"",VLOOKUP(G2612,Coefficients!$B$4:$E$7,2)&amp;" "&amp;" "&amp;VLOOKUP(H2612,Coefficients!$E$13:$H$17,2))</f>
        <v/>
      </c>
    </row>
    <row r="2613" spans="22:22" x14ac:dyDescent="0.25">
      <c r="V2613" s="138" t="str">
        <f>IF(ISBLANK(A2613),"",VLOOKUP(G2613,Coefficients!$B$4:$E$7,2)&amp;" "&amp;" "&amp;VLOOKUP(H2613,Coefficients!$E$13:$H$17,2))</f>
        <v/>
      </c>
    </row>
    <row r="2614" spans="22:22" x14ac:dyDescent="0.25">
      <c r="V2614" s="138" t="str">
        <f>IF(ISBLANK(A2614),"",VLOOKUP(G2614,Coefficients!$B$4:$E$7,2)&amp;" "&amp;" "&amp;VLOOKUP(H2614,Coefficients!$E$13:$H$17,2))</f>
        <v/>
      </c>
    </row>
    <row r="2615" spans="22:22" x14ac:dyDescent="0.25">
      <c r="V2615" s="138" t="str">
        <f>IF(ISBLANK(A2615),"",VLOOKUP(G2615,Coefficients!$B$4:$E$7,2)&amp;" "&amp;" "&amp;VLOOKUP(H2615,Coefficients!$E$13:$H$17,2))</f>
        <v/>
      </c>
    </row>
    <row r="2616" spans="22:22" x14ac:dyDescent="0.25">
      <c r="V2616" s="138" t="str">
        <f>IF(ISBLANK(A2616),"",VLOOKUP(G2616,Coefficients!$B$4:$E$7,2)&amp;" "&amp;" "&amp;VLOOKUP(H2616,Coefficients!$E$13:$H$17,2))</f>
        <v/>
      </c>
    </row>
    <row r="2617" spans="22:22" x14ac:dyDescent="0.25">
      <c r="V2617" s="138" t="str">
        <f>IF(ISBLANK(A2617),"",VLOOKUP(G2617,Coefficients!$B$4:$E$7,2)&amp;" "&amp;" "&amp;VLOOKUP(H2617,Coefficients!$E$13:$H$17,2))</f>
        <v/>
      </c>
    </row>
    <row r="2618" spans="22:22" x14ac:dyDescent="0.25">
      <c r="V2618" s="138" t="str">
        <f>IF(ISBLANK(A2618),"",VLOOKUP(G2618,Coefficients!$B$4:$E$7,2)&amp;" "&amp;" "&amp;VLOOKUP(H2618,Coefficients!$E$13:$H$17,2))</f>
        <v/>
      </c>
    </row>
    <row r="2619" spans="22:22" x14ac:dyDescent="0.25">
      <c r="V2619" s="138" t="str">
        <f>IF(ISBLANK(A2619),"",VLOOKUP(G2619,Coefficients!$B$4:$E$7,2)&amp;" "&amp;" "&amp;VLOOKUP(H2619,Coefficients!$E$13:$H$17,2))</f>
        <v/>
      </c>
    </row>
    <row r="2620" spans="22:22" x14ac:dyDescent="0.25">
      <c r="V2620" s="138" t="str">
        <f>IF(ISBLANK(A2620),"",VLOOKUP(G2620,Coefficients!$B$4:$E$7,2)&amp;" "&amp;" "&amp;VLOOKUP(H2620,Coefficients!$E$13:$H$17,2))</f>
        <v/>
      </c>
    </row>
    <row r="2621" spans="22:22" x14ac:dyDescent="0.25">
      <c r="V2621" s="138" t="str">
        <f>IF(ISBLANK(A2621),"",VLOOKUP(G2621,Coefficients!$B$4:$E$7,2)&amp;" "&amp;" "&amp;VLOOKUP(H2621,Coefficients!$E$13:$H$17,2))</f>
        <v/>
      </c>
    </row>
    <row r="2622" spans="22:22" x14ac:dyDescent="0.25">
      <c r="V2622" s="138" t="str">
        <f>IF(ISBLANK(A2622),"",VLOOKUP(G2622,Coefficients!$B$4:$E$7,2)&amp;" "&amp;" "&amp;VLOOKUP(H2622,Coefficients!$E$13:$H$17,2))</f>
        <v/>
      </c>
    </row>
    <row r="2623" spans="22:22" x14ac:dyDescent="0.25">
      <c r="V2623" s="138" t="str">
        <f>IF(ISBLANK(A2623),"",VLOOKUP(G2623,Coefficients!$B$4:$E$7,2)&amp;" "&amp;" "&amp;VLOOKUP(H2623,Coefficients!$E$13:$H$17,2))</f>
        <v/>
      </c>
    </row>
    <row r="2624" spans="22:22" x14ac:dyDescent="0.25">
      <c r="V2624" s="138" t="str">
        <f>IF(ISBLANK(A2624),"",VLOOKUP(G2624,Coefficients!$B$4:$E$7,2)&amp;" "&amp;" "&amp;VLOOKUP(H2624,Coefficients!$E$13:$H$17,2))</f>
        <v/>
      </c>
    </row>
    <row r="2625" spans="22:22" x14ac:dyDescent="0.25">
      <c r="V2625" s="138" t="str">
        <f>IF(ISBLANK(A2625),"",VLOOKUP(G2625,Coefficients!$B$4:$E$7,2)&amp;" "&amp;" "&amp;VLOOKUP(H2625,Coefficients!$E$13:$H$17,2))</f>
        <v/>
      </c>
    </row>
    <row r="2626" spans="22:22" x14ac:dyDescent="0.25">
      <c r="V2626" s="138" t="str">
        <f>IF(ISBLANK(A2626),"",VLOOKUP(G2626,Coefficients!$B$4:$E$7,2)&amp;" "&amp;" "&amp;VLOOKUP(H2626,Coefficients!$E$13:$H$17,2))</f>
        <v/>
      </c>
    </row>
    <row r="2627" spans="22:22" x14ac:dyDescent="0.25">
      <c r="V2627" s="138" t="str">
        <f>IF(ISBLANK(A2627),"",VLOOKUP(G2627,Coefficients!$B$4:$E$7,2)&amp;" "&amp;" "&amp;VLOOKUP(H2627,Coefficients!$E$13:$H$17,2))</f>
        <v/>
      </c>
    </row>
    <row r="2628" spans="22:22" x14ac:dyDescent="0.25">
      <c r="V2628" s="138" t="str">
        <f>IF(ISBLANK(A2628),"",VLOOKUP(G2628,Coefficients!$B$4:$E$7,2)&amp;" "&amp;" "&amp;VLOOKUP(H2628,Coefficients!$E$13:$H$17,2))</f>
        <v/>
      </c>
    </row>
    <row r="2629" spans="22:22" x14ac:dyDescent="0.25">
      <c r="V2629" s="138" t="str">
        <f>IF(ISBLANK(A2629),"",VLOOKUP(G2629,Coefficients!$B$4:$E$7,2)&amp;" "&amp;" "&amp;VLOOKUP(H2629,Coefficients!$E$13:$H$17,2))</f>
        <v/>
      </c>
    </row>
    <row r="2630" spans="22:22" x14ac:dyDescent="0.25">
      <c r="V2630" s="138" t="str">
        <f>IF(ISBLANK(A2630),"",VLOOKUP(G2630,Coefficients!$B$4:$E$7,2)&amp;" "&amp;" "&amp;VLOOKUP(H2630,Coefficients!$E$13:$H$17,2))</f>
        <v/>
      </c>
    </row>
    <row r="2631" spans="22:22" x14ac:dyDescent="0.25">
      <c r="V2631" s="138" t="str">
        <f>IF(ISBLANK(A2631),"",VLOOKUP(G2631,Coefficients!$B$4:$E$7,2)&amp;" "&amp;" "&amp;VLOOKUP(H2631,Coefficients!$E$13:$H$17,2))</f>
        <v/>
      </c>
    </row>
    <row r="2632" spans="22:22" x14ac:dyDescent="0.25">
      <c r="V2632" s="138" t="str">
        <f>IF(ISBLANK(A2632),"",VLOOKUP(G2632,Coefficients!$B$4:$E$7,2)&amp;" "&amp;" "&amp;VLOOKUP(H2632,Coefficients!$E$13:$H$17,2))</f>
        <v/>
      </c>
    </row>
    <row r="2633" spans="22:22" x14ac:dyDescent="0.25">
      <c r="V2633" s="138" t="str">
        <f>IF(ISBLANK(A2633),"",VLOOKUP(G2633,Coefficients!$B$4:$E$7,2)&amp;" "&amp;" "&amp;VLOOKUP(H2633,Coefficients!$E$13:$H$17,2))</f>
        <v/>
      </c>
    </row>
    <row r="2634" spans="22:22" x14ac:dyDescent="0.25">
      <c r="V2634" s="138" t="str">
        <f>IF(ISBLANK(A2634),"",VLOOKUP(G2634,Coefficients!$B$4:$E$7,2)&amp;" "&amp;" "&amp;VLOOKUP(H2634,Coefficients!$E$13:$H$17,2))</f>
        <v/>
      </c>
    </row>
    <row r="2635" spans="22:22" x14ac:dyDescent="0.25">
      <c r="V2635" s="138" t="str">
        <f>IF(ISBLANK(A2635),"",VLOOKUP(G2635,Coefficients!$B$4:$E$7,2)&amp;" "&amp;" "&amp;VLOOKUP(H2635,Coefficients!$E$13:$H$17,2))</f>
        <v/>
      </c>
    </row>
    <row r="2636" spans="22:22" x14ac:dyDescent="0.25">
      <c r="V2636" s="138" t="str">
        <f>IF(ISBLANK(A2636),"",VLOOKUP(G2636,Coefficients!$B$4:$E$7,2)&amp;" "&amp;" "&amp;VLOOKUP(H2636,Coefficients!$E$13:$H$17,2))</f>
        <v/>
      </c>
    </row>
    <row r="2637" spans="22:22" x14ac:dyDescent="0.25">
      <c r="V2637" s="138" t="str">
        <f>IF(ISBLANK(A2637),"",VLOOKUP(G2637,Coefficients!$B$4:$E$7,2)&amp;" "&amp;" "&amp;VLOOKUP(H2637,Coefficients!$E$13:$H$17,2))</f>
        <v/>
      </c>
    </row>
    <row r="2638" spans="22:22" x14ac:dyDescent="0.25">
      <c r="V2638" s="138" t="str">
        <f>IF(ISBLANK(A2638),"",VLOOKUP(G2638,Coefficients!$B$4:$E$7,2)&amp;" "&amp;" "&amp;VLOOKUP(H2638,Coefficients!$E$13:$H$17,2))</f>
        <v/>
      </c>
    </row>
    <row r="2639" spans="22:22" x14ac:dyDescent="0.25">
      <c r="V2639" s="138" t="str">
        <f>IF(ISBLANK(A2639),"",VLOOKUP(G2639,Coefficients!$B$4:$E$7,2)&amp;" "&amp;" "&amp;VLOOKUP(H2639,Coefficients!$E$13:$H$17,2))</f>
        <v/>
      </c>
    </row>
    <row r="2640" spans="22:22" x14ac:dyDescent="0.25">
      <c r="V2640" s="138" t="str">
        <f>IF(ISBLANK(A2640),"",VLOOKUP(G2640,Coefficients!$B$4:$E$7,2)&amp;" "&amp;" "&amp;VLOOKUP(H2640,Coefficients!$E$13:$H$17,2))</f>
        <v/>
      </c>
    </row>
    <row r="2641" spans="22:22" x14ac:dyDescent="0.25">
      <c r="V2641" s="138" t="str">
        <f>IF(ISBLANK(A2641),"",VLOOKUP(G2641,Coefficients!$B$4:$E$7,2)&amp;" "&amp;" "&amp;VLOOKUP(H2641,Coefficients!$E$13:$H$17,2))</f>
        <v/>
      </c>
    </row>
    <row r="2642" spans="22:22" x14ac:dyDescent="0.25">
      <c r="V2642" s="138" t="str">
        <f>IF(ISBLANK(A2642),"",VLOOKUP(G2642,Coefficients!$B$4:$E$7,2)&amp;" "&amp;" "&amp;VLOOKUP(H2642,Coefficients!$E$13:$H$17,2))</f>
        <v/>
      </c>
    </row>
    <row r="2643" spans="22:22" x14ac:dyDescent="0.25">
      <c r="V2643" s="138" t="str">
        <f>IF(ISBLANK(A2643),"",VLOOKUP(G2643,Coefficients!$B$4:$E$7,2)&amp;" "&amp;" "&amp;VLOOKUP(H2643,Coefficients!$E$13:$H$17,2))</f>
        <v/>
      </c>
    </row>
    <row r="2644" spans="22:22" x14ac:dyDescent="0.25">
      <c r="V2644" s="138" t="str">
        <f>IF(ISBLANK(A2644),"",VLOOKUP(G2644,Coefficients!$B$4:$E$7,2)&amp;" "&amp;" "&amp;VLOOKUP(H2644,Coefficients!$E$13:$H$17,2))</f>
        <v/>
      </c>
    </row>
    <row r="2645" spans="22:22" x14ac:dyDescent="0.25">
      <c r="V2645" s="138" t="str">
        <f>IF(ISBLANK(A2645),"",VLOOKUP(G2645,Coefficients!$B$4:$E$7,2)&amp;" "&amp;" "&amp;VLOOKUP(H2645,Coefficients!$E$13:$H$17,2))</f>
        <v/>
      </c>
    </row>
    <row r="2646" spans="22:22" x14ac:dyDescent="0.25">
      <c r="V2646" s="138" t="str">
        <f>IF(ISBLANK(A2646),"",VLOOKUP(G2646,Coefficients!$B$4:$E$7,2)&amp;" "&amp;" "&amp;VLOOKUP(H2646,Coefficients!$E$13:$H$17,2))</f>
        <v/>
      </c>
    </row>
    <row r="2647" spans="22:22" x14ac:dyDescent="0.25">
      <c r="V2647" s="138" t="str">
        <f>IF(ISBLANK(A2647),"",VLOOKUP(G2647,Coefficients!$B$4:$E$7,2)&amp;" "&amp;" "&amp;VLOOKUP(H2647,Coefficients!$E$13:$H$17,2))</f>
        <v/>
      </c>
    </row>
    <row r="2648" spans="22:22" x14ac:dyDescent="0.25">
      <c r="V2648" s="138" t="str">
        <f>IF(ISBLANK(A2648),"",VLOOKUP(G2648,Coefficients!$B$4:$E$7,2)&amp;" "&amp;" "&amp;VLOOKUP(H2648,Coefficients!$E$13:$H$17,2))</f>
        <v/>
      </c>
    </row>
    <row r="2649" spans="22:22" x14ac:dyDescent="0.25">
      <c r="V2649" s="138" t="str">
        <f>IF(ISBLANK(A2649),"",VLOOKUP(G2649,Coefficients!$B$4:$E$7,2)&amp;" "&amp;" "&amp;VLOOKUP(H2649,Coefficients!$E$13:$H$17,2))</f>
        <v/>
      </c>
    </row>
    <row r="2650" spans="22:22" x14ac:dyDescent="0.25">
      <c r="V2650" s="138" t="str">
        <f>IF(ISBLANK(A2650),"",VLOOKUP(G2650,Coefficients!$B$4:$E$7,2)&amp;" "&amp;" "&amp;VLOOKUP(H2650,Coefficients!$E$13:$H$17,2))</f>
        <v/>
      </c>
    </row>
    <row r="2651" spans="22:22" x14ac:dyDescent="0.25">
      <c r="V2651" s="138" t="str">
        <f>IF(ISBLANK(A2651),"",VLOOKUP(G2651,Coefficients!$B$4:$E$7,2)&amp;" "&amp;" "&amp;VLOOKUP(H2651,Coefficients!$E$13:$H$17,2))</f>
        <v/>
      </c>
    </row>
    <row r="2652" spans="22:22" x14ac:dyDescent="0.25">
      <c r="V2652" s="138" t="str">
        <f>IF(ISBLANK(A2652),"",VLOOKUP(G2652,Coefficients!$B$4:$E$7,2)&amp;" "&amp;" "&amp;VLOOKUP(H2652,Coefficients!$E$13:$H$17,2))</f>
        <v/>
      </c>
    </row>
    <row r="2653" spans="22:22" x14ac:dyDescent="0.25">
      <c r="V2653" s="138" t="str">
        <f>IF(ISBLANK(A2653),"",VLOOKUP(G2653,Coefficients!$B$4:$E$7,2)&amp;" "&amp;" "&amp;VLOOKUP(H2653,Coefficients!$E$13:$H$17,2))</f>
        <v/>
      </c>
    </row>
    <row r="2654" spans="22:22" x14ac:dyDescent="0.25">
      <c r="V2654" s="138" t="str">
        <f>IF(ISBLANK(A2654),"",VLOOKUP(G2654,Coefficients!$B$4:$E$7,2)&amp;" "&amp;" "&amp;VLOOKUP(H2654,Coefficients!$E$13:$H$17,2))</f>
        <v/>
      </c>
    </row>
    <row r="2655" spans="22:22" x14ac:dyDescent="0.25">
      <c r="V2655" s="138" t="str">
        <f>IF(ISBLANK(A2655),"",VLOOKUP(G2655,Coefficients!$B$4:$E$7,2)&amp;" "&amp;" "&amp;VLOOKUP(H2655,Coefficients!$E$13:$H$17,2))</f>
        <v/>
      </c>
    </row>
    <row r="2656" spans="22:22" x14ac:dyDescent="0.25">
      <c r="V2656" s="138" t="str">
        <f>IF(ISBLANK(A2656),"",VLOOKUP(G2656,Coefficients!$B$4:$E$7,2)&amp;" "&amp;" "&amp;VLOOKUP(H2656,Coefficients!$E$13:$H$17,2))</f>
        <v/>
      </c>
    </row>
    <row r="2657" spans="22:22" x14ac:dyDescent="0.25">
      <c r="V2657" s="138" t="str">
        <f>IF(ISBLANK(A2657),"",VLOOKUP(G2657,Coefficients!$B$4:$E$7,2)&amp;" "&amp;" "&amp;VLOOKUP(H2657,Coefficients!$E$13:$H$17,2))</f>
        <v/>
      </c>
    </row>
    <row r="2658" spans="22:22" x14ac:dyDescent="0.25">
      <c r="V2658" s="138" t="str">
        <f>IF(ISBLANK(A2658),"",VLOOKUP(G2658,Coefficients!$B$4:$E$7,2)&amp;" "&amp;" "&amp;VLOOKUP(H2658,Coefficients!$E$13:$H$17,2))</f>
        <v/>
      </c>
    </row>
    <row r="2659" spans="22:22" x14ac:dyDescent="0.25">
      <c r="V2659" s="138" t="str">
        <f>IF(ISBLANK(A2659),"",VLOOKUP(G2659,Coefficients!$B$4:$E$7,2)&amp;" "&amp;" "&amp;VLOOKUP(H2659,Coefficients!$E$13:$H$17,2))</f>
        <v/>
      </c>
    </row>
    <row r="2660" spans="22:22" x14ac:dyDescent="0.25">
      <c r="V2660" s="138" t="str">
        <f>IF(ISBLANK(A2660),"",VLOOKUP(G2660,Coefficients!$B$4:$E$7,2)&amp;" "&amp;" "&amp;VLOOKUP(H2660,Coefficients!$E$13:$H$17,2))</f>
        <v/>
      </c>
    </row>
    <row r="2661" spans="22:22" x14ac:dyDescent="0.25">
      <c r="V2661" s="138" t="str">
        <f>IF(ISBLANK(A2661),"",VLOOKUP(G2661,Coefficients!$B$4:$E$7,2)&amp;" "&amp;" "&amp;VLOOKUP(H2661,Coefficients!$E$13:$H$17,2))</f>
        <v/>
      </c>
    </row>
    <row r="2662" spans="22:22" x14ac:dyDescent="0.25">
      <c r="V2662" s="138" t="str">
        <f>IF(ISBLANK(A2662),"",VLOOKUP(G2662,Coefficients!$B$4:$E$7,2)&amp;" "&amp;" "&amp;VLOOKUP(H2662,Coefficients!$E$13:$H$17,2))</f>
        <v/>
      </c>
    </row>
    <row r="2663" spans="22:22" x14ac:dyDescent="0.25">
      <c r="V2663" s="138" t="str">
        <f>IF(ISBLANK(A2663),"",VLOOKUP(G2663,Coefficients!$B$4:$E$7,2)&amp;" "&amp;" "&amp;VLOOKUP(H2663,Coefficients!$E$13:$H$17,2))</f>
        <v/>
      </c>
    </row>
    <row r="2664" spans="22:22" x14ac:dyDescent="0.25">
      <c r="V2664" s="138" t="str">
        <f>IF(ISBLANK(A2664),"",VLOOKUP(G2664,Coefficients!$B$4:$E$7,2)&amp;" "&amp;" "&amp;VLOOKUP(H2664,Coefficients!$E$13:$H$17,2))</f>
        <v/>
      </c>
    </row>
    <row r="2665" spans="22:22" x14ac:dyDescent="0.25">
      <c r="V2665" s="138" t="str">
        <f>IF(ISBLANK(A2665),"",VLOOKUP(G2665,Coefficients!$B$4:$E$7,2)&amp;" "&amp;" "&amp;VLOOKUP(H2665,Coefficients!$E$13:$H$17,2))</f>
        <v/>
      </c>
    </row>
    <row r="2666" spans="22:22" x14ac:dyDescent="0.25">
      <c r="V2666" s="138" t="str">
        <f>IF(ISBLANK(A2666),"",VLOOKUP(G2666,Coefficients!$B$4:$E$7,2)&amp;" "&amp;" "&amp;VLOOKUP(H2666,Coefficients!$E$13:$H$17,2))</f>
        <v/>
      </c>
    </row>
    <row r="2667" spans="22:22" x14ac:dyDescent="0.25">
      <c r="V2667" s="138" t="str">
        <f>IF(ISBLANK(A2667),"",VLOOKUP(G2667,Coefficients!$B$4:$E$7,2)&amp;" "&amp;" "&amp;VLOOKUP(H2667,Coefficients!$E$13:$H$17,2))</f>
        <v/>
      </c>
    </row>
    <row r="2668" spans="22:22" x14ac:dyDescent="0.25">
      <c r="V2668" s="138" t="str">
        <f>IF(ISBLANK(A2668),"",VLOOKUP(G2668,Coefficients!$B$4:$E$7,2)&amp;" "&amp;" "&amp;VLOOKUP(H2668,Coefficients!$E$13:$H$17,2))</f>
        <v/>
      </c>
    </row>
    <row r="2669" spans="22:22" x14ac:dyDescent="0.25">
      <c r="V2669" s="138" t="str">
        <f>IF(ISBLANK(A2669),"",VLOOKUP(G2669,Coefficients!$B$4:$E$7,2)&amp;" "&amp;" "&amp;VLOOKUP(H2669,Coefficients!$E$13:$H$17,2))</f>
        <v/>
      </c>
    </row>
    <row r="2670" spans="22:22" x14ac:dyDescent="0.25">
      <c r="V2670" s="138" t="str">
        <f>IF(ISBLANK(A2670),"",VLOOKUP(G2670,Coefficients!$B$4:$E$7,2)&amp;" "&amp;" "&amp;VLOOKUP(H2670,Coefficients!$E$13:$H$17,2))</f>
        <v/>
      </c>
    </row>
    <row r="2671" spans="22:22" x14ac:dyDescent="0.25">
      <c r="V2671" s="138" t="str">
        <f>IF(ISBLANK(A2671),"",VLOOKUP(G2671,Coefficients!$B$4:$E$7,2)&amp;" "&amp;" "&amp;VLOOKUP(H2671,Coefficients!$E$13:$H$17,2))</f>
        <v/>
      </c>
    </row>
    <row r="2672" spans="22:22" x14ac:dyDescent="0.25">
      <c r="V2672" s="138" t="str">
        <f>IF(ISBLANK(A2672),"",VLOOKUP(G2672,Coefficients!$B$4:$E$7,2)&amp;" "&amp;" "&amp;VLOOKUP(H2672,Coefficients!$E$13:$H$17,2))</f>
        <v/>
      </c>
    </row>
    <row r="2673" spans="22:22" x14ac:dyDescent="0.25">
      <c r="V2673" s="138" t="str">
        <f>IF(ISBLANK(A2673),"",VLOOKUP(G2673,Coefficients!$B$4:$E$7,2)&amp;" "&amp;" "&amp;VLOOKUP(H2673,Coefficients!$E$13:$H$17,2))</f>
        <v/>
      </c>
    </row>
    <row r="2674" spans="22:22" x14ac:dyDescent="0.25">
      <c r="V2674" s="138" t="str">
        <f>IF(ISBLANK(A2674),"",VLOOKUP(G2674,Coefficients!$B$4:$E$7,2)&amp;" "&amp;" "&amp;VLOOKUP(H2674,Coefficients!$E$13:$H$17,2))</f>
        <v/>
      </c>
    </row>
    <row r="2675" spans="22:22" x14ac:dyDescent="0.25">
      <c r="V2675" s="138" t="str">
        <f>IF(ISBLANK(A2675),"",VLOOKUP(G2675,Coefficients!$B$4:$E$7,2)&amp;" "&amp;" "&amp;VLOOKUP(H2675,Coefficients!$E$13:$H$17,2))</f>
        <v/>
      </c>
    </row>
    <row r="2676" spans="22:22" x14ac:dyDescent="0.25">
      <c r="V2676" s="138" t="str">
        <f>IF(ISBLANK(A2676),"",VLOOKUP(G2676,Coefficients!$B$4:$E$7,2)&amp;" "&amp;" "&amp;VLOOKUP(H2676,Coefficients!$E$13:$H$17,2))</f>
        <v/>
      </c>
    </row>
    <row r="2677" spans="22:22" x14ac:dyDescent="0.25">
      <c r="V2677" s="138" t="str">
        <f>IF(ISBLANK(A2677),"",VLOOKUP(G2677,Coefficients!$B$4:$E$7,2)&amp;" "&amp;" "&amp;VLOOKUP(H2677,Coefficients!$E$13:$H$17,2))</f>
        <v/>
      </c>
    </row>
    <row r="2678" spans="22:22" x14ac:dyDescent="0.25">
      <c r="V2678" s="138" t="str">
        <f>IF(ISBLANK(A2678),"",VLOOKUP(G2678,Coefficients!$B$4:$E$7,2)&amp;" "&amp;" "&amp;VLOOKUP(H2678,Coefficients!$E$13:$H$17,2))</f>
        <v/>
      </c>
    </row>
    <row r="2679" spans="22:22" x14ac:dyDescent="0.25">
      <c r="V2679" s="138" t="str">
        <f>IF(ISBLANK(A2679),"",VLOOKUP(G2679,Coefficients!$B$4:$E$7,2)&amp;" "&amp;" "&amp;VLOOKUP(H2679,Coefficients!$E$13:$H$17,2))</f>
        <v/>
      </c>
    </row>
    <row r="2680" spans="22:22" x14ac:dyDescent="0.25">
      <c r="V2680" s="138" t="str">
        <f>IF(ISBLANK(A2680),"",VLOOKUP(G2680,Coefficients!$B$4:$E$7,2)&amp;" "&amp;" "&amp;VLOOKUP(H2680,Coefficients!$E$13:$H$17,2))</f>
        <v/>
      </c>
    </row>
    <row r="2681" spans="22:22" x14ac:dyDescent="0.25">
      <c r="V2681" s="138" t="str">
        <f>IF(ISBLANK(A2681),"",VLOOKUP(G2681,Coefficients!$B$4:$E$7,2)&amp;" "&amp;" "&amp;VLOOKUP(H2681,Coefficients!$E$13:$H$17,2))</f>
        <v/>
      </c>
    </row>
    <row r="2682" spans="22:22" x14ac:dyDescent="0.25">
      <c r="V2682" s="138" t="str">
        <f>IF(ISBLANK(A2682),"",VLOOKUP(G2682,Coefficients!$B$4:$E$7,2)&amp;" "&amp;" "&amp;VLOOKUP(H2682,Coefficients!$E$13:$H$17,2))</f>
        <v/>
      </c>
    </row>
    <row r="2683" spans="22:22" x14ac:dyDescent="0.25">
      <c r="V2683" s="138" t="str">
        <f>IF(ISBLANK(A2683),"",VLOOKUP(G2683,Coefficients!$B$4:$E$7,2)&amp;" "&amp;" "&amp;VLOOKUP(H2683,Coefficients!$E$13:$H$17,2))</f>
        <v/>
      </c>
    </row>
    <row r="2684" spans="22:22" x14ac:dyDescent="0.25">
      <c r="V2684" s="138" t="str">
        <f>IF(ISBLANK(A2684),"",VLOOKUP(G2684,Coefficients!$B$4:$E$7,2)&amp;" "&amp;" "&amp;VLOOKUP(H2684,Coefficients!$E$13:$H$17,2))</f>
        <v/>
      </c>
    </row>
    <row r="2685" spans="22:22" x14ac:dyDescent="0.25">
      <c r="V2685" s="138" t="str">
        <f>IF(ISBLANK(A2685),"",VLOOKUP(G2685,Coefficients!$B$4:$E$7,2)&amp;" "&amp;" "&amp;VLOOKUP(H2685,Coefficients!$E$13:$H$17,2))</f>
        <v/>
      </c>
    </row>
    <row r="2686" spans="22:22" x14ac:dyDescent="0.25">
      <c r="V2686" s="138" t="str">
        <f>IF(ISBLANK(A2686),"",VLOOKUP(G2686,Coefficients!$B$4:$E$7,2)&amp;" "&amp;" "&amp;VLOOKUP(H2686,Coefficients!$E$13:$H$17,2))</f>
        <v/>
      </c>
    </row>
    <row r="2687" spans="22:22" x14ac:dyDescent="0.25">
      <c r="V2687" s="138" t="str">
        <f>IF(ISBLANK(A2687),"",VLOOKUP(G2687,Coefficients!$B$4:$E$7,2)&amp;" "&amp;" "&amp;VLOOKUP(H2687,Coefficients!$E$13:$H$17,2))</f>
        <v/>
      </c>
    </row>
    <row r="2688" spans="22:22" x14ac:dyDescent="0.25">
      <c r="V2688" s="138" t="str">
        <f>IF(ISBLANK(A2688),"",VLOOKUP(G2688,Coefficients!$B$4:$E$7,2)&amp;" "&amp;" "&amp;VLOOKUP(H2688,Coefficients!$E$13:$H$17,2))</f>
        <v/>
      </c>
    </row>
    <row r="2689" spans="22:22" x14ac:dyDescent="0.25">
      <c r="V2689" s="138" t="str">
        <f>IF(ISBLANK(A2689),"",VLOOKUP(G2689,Coefficients!$B$4:$E$7,2)&amp;" "&amp;" "&amp;VLOOKUP(H2689,Coefficients!$E$13:$H$17,2))</f>
        <v/>
      </c>
    </row>
    <row r="2690" spans="22:22" x14ac:dyDescent="0.25">
      <c r="V2690" s="138" t="str">
        <f>IF(ISBLANK(A2690),"",VLOOKUP(G2690,Coefficients!$B$4:$E$7,2)&amp;" "&amp;" "&amp;VLOOKUP(H2690,Coefficients!$E$13:$H$17,2))</f>
        <v/>
      </c>
    </row>
    <row r="2691" spans="22:22" x14ac:dyDescent="0.25">
      <c r="V2691" s="138" t="str">
        <f>IF(ISBLANK(A2691),"",VLOOKUP(G2691,Coefficients!$B$4:$E$7,2)&amp;" "&amp;" "&amp;VLOOKUP(H2691,Coefficients!$E$13:$H$17,2))</f>
        <v/>
      </c>
    </row>
    <row r="2692" spans="22:22" x14ac:dyDescent="0.25">
      <c r="V2692" s="138" t="str">
        <f>IF(ISBLANK(A2692),"",VLOOKUP(G2692,Coefficients!$B$4:$E$7,2)&amp;" "&amp;" "&amp;VLOOKUP(H2692,Coefficients!$E$13:$H$17,2))</f>
        <v/>
      </c>
    </row>
    <row r="2693" spans="22:22" x14ac:dyDescent="0.25">
      <c r="V2693" s="138" t="str">
        <f>IF(ISBLANK(A2693),"",VLOOKUP(G2693,Coefficients!$B$4:$E$7,2)&amp;" "&amp;" "&amp;VLOOKUP(H2693,Coefficients!$E$13:$H$17,2))</f>
        <v/>
      </c>
    </row>
    <row r="2694" spans="22:22" x14ac:dyDescent="0.25">
      <c r="V2694" s="138" t="str">
        <f>IF(ISBLANK(A2694),"",VLOOKUP(G2694,Coefficients!$B$4:$E$7,2)&amp;" "&amp;" "&amp;VLOOKUP(H2694,Coefficients!$E$13:$H$17,2))</f>
        <v/>
      </c>
    </row>
    <row r="2695" spans="22:22" x14ac:dyDescent="0.25">
      <c r="V2695" s="138" t="str">
        <f>IF(ISBLANK(A2695),"",VLOOKUP(G2695,Coefficients!$B$4:$E$7,2)&amp;" "&amp;" "&amp;VLOOKUP(H2695,Coefficients!$E$13:$H$17,2))</f>
        <v/>
      </c>
    </row>
    <row r="2696" spans="22:22" x14ac:dyDescent="0.25">
      <c r="V2696" s="138" t="str">
        <f>IF(ISBLANK(A2696),"",VLOOKUP(G2696,Coefficients!$B$4:$E$7,2)&amp;" "&amp;" "&amp;VLOOKUP(H2696,Coefficients!$E$13:$H$17,2))</f>
        <v/>
      </c>
    </row>
    <row r="2697" spans="22:22" x14ac:dyDescent="0.25">
      <c r="V2697" s="138" t="str">
        <f>IF(ISBLANK(A2697),"",VLOOKUP(G2697,Coefficients!$B$4:$E$7,2)&amp;" "&amp;" "&amp;VLOOKUP(H2697,Coefficients!$E$13:$H$17,2))</f>
        <v/>
      </c>
    </row>
    <row r="2698" spans="22:22" x14ac:dyDescent="0.25">
      <c r="V2698" s="138" t="str">
        <f>IF(ISBLANK(A2698),"",VLOOKUP(G2698,Coefficients!$B$4:$E$7,2)&amp;" "&amp;" "&amp;VLOOKUP(H2698,Coefficients!$E$13:$H$17,2))</f>
        <v/>
      </c>
    </row>
    <row r="2699" spans="22:22" x14ac:dyDescent="0.25">
      <c r="V2699" s="138" t="str">
        <f>IF(ISBLANK(A2699),"",VLOOKUP(G2699,Coefficients!$B$4:$E$7,2)&amp;" "&amp;" "&amp;VLOOKUP(H2699,Coefficients!$E$13:$H$17,2))</f>
        <v/>
      </c>
    </row>
    <row r="2700" spans="22:22" x14ac:dyDescent="0.25">
      <c r="V2700" s="138" t="str">
        <f>IF(ISBLANK(A2700),"",VLOOKUP(G2700,Coefficients!$B$4:$E$7,2)&amp;" "&amp;" "&amp;VLOOKUP(H2700,Coefficients!$E$13:$H$17,2))</f>
        <v/>
      </c>
    </row>
    <row r="2701" spans="22:22" x14ac:dyDescent="0.25">
      <c r="V2701" s="138" t="str">
        <f>IF(ISBLANK(A2701),"",VLOOKUP(G2701,Coefficients!$B$4:$E$7,2)&amp;" "&amp;" "&amp;VLOOKUP(H2701,Coefficients!$E$13:$H$17,2))</f>
        <v/>
      </c>
    </row>
    <row r="2702" spans="22:22" x14ac:dyDescent="0.25">
      <c r="V2702" s="138" t="str">
        <f>IF(ISBLANK(A2702),"",VLOOKUP(G2702,Coefficients!$B$4:$E$7,2)&amp;" "&amp;" "&amp;VLOOKUP(H2702,Coefficients!$E$13:$H$17,2))</f>
        <v/>
      </c>
    </row>
    <row r="2703" spans="22:22" x14ac:dyDescent="0.25">
      <c r="V2703" s="138" t="str">
        <f>IF(ISBLANK(A2703),"",VLOOKUP(G2703,Coefficients!$B$4:$E$7,2)&amp;" "&amp;" "&amp;VLOOKUP(H2703,Coefficients!$E$13:$H$17,2))</f>
        <v/>
      </c>
    </row>
    <row r="2704" spans="22:22" x14ac:dyDescent="0.25">
      <c r="V2704" s="138" t="str">
        <f>IF(ISBLANK(A2704),"",VLOOKUP(G2704,Coefficients!$B$4:$E$7,2)&amp;" "&amp;" "&amp;VLOOKUP(H2704,Coefficients!$E$13:$H$17,2))</f>
        <v/>
      </c>
    </row>
    <row r="2705" spans="22:22" x14ac:dyDescent="0.25">
      <c r="V2705" s="138" t="str">
        <f>IF(ISBLANK(A2705),"",VLOOKUP(G2705,Coefficients!$B$4:$E$7,2)&amp;" "&amp;" "&amp;VLOOKUP(H2705,Coefficients!$E$13:$H$17,2))</f>
        <v/>
      </c>
    </row>
    <row r="2706" spans="22:22" x14ac:dyDescent="0.25">
      <c r="V2706" s="138" t="str">
        <f>IF(ISBLANK(A2706),"",VLOOKUP(G2706,Coefficients!$B$4:$E$7,2)&amp;" "&amp;" "&amp;VLOOKUP(H2706,Coefficients!$E$13:$H$17,2))</f>
        <v/>
      </c>
    </row>
    <row r="2707" spans="22:22" x14ac:dyDescent="0.25">
      <c r="V2707" s="138" t="str">
        <f>IF(ISBLANK(A2707),"",VLOOKUP(G2707,Coefficients!$B$4:$E$7,2)&amp;" "&amp;" "&amp;VLOOKUP(H2707,Coefficients!$E$13:$H$17,2))</f>
        <v/>
      </c>
    </row>
    <row r="2708" spans="22:22" x14ac:dyDescent="0.25">
      <c r="V2708" s="138" t="str">
        <f>IF(ISBLANK(A2708),"",VLOOKUP(G2708,Coefficients!$B$4:$E$7,2)&amp;" "&amp;" "&amp;VLOOKUP(H2708,Coefficients!$E$13:$H$17,2))</f>
        <v/>
      </c>
    </row>
    <row r="2709" spans="22:22" x14ac:dyDescent="0.25">
      <c r="V2709" s="138" t="str">
        <f>IF(ISBLANK(A2709),"",VLOOKUP(G2709,Coefficients!$B$4:$E$7,2)&amp;" "&amp;" "&amp;VLOOKUP(H2709,Coefficients!$E$13:$H$17,2))</f>
        <v/>
      </c>
    </row>
    <row r="2710" spans="22:22" x14ac:dyDescent="0.25">
      <c r="V2710" s="138" t="str">
        <f>IF(ISBLANK(A2710),"",VLOOKUP(G2710,Coefficients!$B$4:$E$7,2)&amp;" "&amp;" "&amp;VLOOKUP(H2710,Coefficients!$E$13:$H$17,2))</f>
        <v/>
      </c>
    </row>
    <row r="2711" spans="22:22" x14ac:dyDescent="0.25">
      <c r="V2711" s="138" t="str">
        <f>IF(ISBLANK(A2711),"",VLOOKUP(G2711,Coefficients!$B$4:$E$7,2)&amp;" "&amp;" "&amp;VLOOKUP(H2711,Coefficients!$E$13:$H$17,2))</f>
        <v/>
      </c>
    </row>
    <row r="2712" spans="22:22" x14ac:dyDescent="0.25">
      <c r="V2712" s="138" t="str">
        <f>IF(ISBLANK(A2712),"",VLOOKUP(G2712,Coefficients!$B$4:$E$7,2)&amp;" "&amp;" "&amp;VLOOKUP(H2712,Coefficients!$E$13:$H$17,2))</f>
        <v/>
      </c>
    </row>
    <row r="2713" spans="22:22" x14ac:dyDescent="0.25">
      <c r="V2713" s="138" t="str">
        <f>IF(ISBLANK(A2713),"",VLOOKUP(G2713,Coefficients!$B$4:$E$7,2)&amp;" "&amp;" "&amp;VLOOKUP(H2713,Coefficients!$E$13:$H$17,2))</f>
        <v/>
      </c>
    </row>
    <row r="2714" spans="22:22" x14ac:dyDescent="0.25">
      <c r="V2714" s="138" t="str">
        <f>IF(ISBLANK(A2714),"",VLOOKUP(G2714,Coefficients!$B$4:$E$7,2)&amp;" "&amp;" "&amp;VLOOKUP(H2714,Coefficients!$E$13:$H$17,2))</f>
        <v/>
      </c>
    </row>
    <row r="2715" spans="22:22" x14ac:dyDescent="0.25">
      <c r="V2715" s="138" t="str">
        <f>IF(ISBLANK(A2715),"",VLOOKUP(G2715,Coefficients!$B$4:$E$7,2)&amp;" "&amp;" "&amp;VLOOKUP(H2715,Coefficients!$E$13:$H$17,2))</f>
        <v/>
      </c>
    </row>
    <row r="2716" spans="22:22" x14ac:dyDescent="0.25">
      <c r="V2716" s="138" t="str">
        <f>IF(ISBLANK(A2716),"",VLOOKUP(G2716,Coefficients!$B$4:$E$7,2)&amp;" "&amp;" "&amp;VLOOKUP(H2716,Coefficients!$E$13:$H$17,2))</f>
        <v/>
      </c>
    </row>
    <row r="2717" spans="22:22" x14ac:dyDescent="0.25">
      <c r="V2717" s="138" t="str">
        <f>IF(ISBLANK(A2717),"",VLOOKUP(G2717,Coefficients!$B$4:$E$7,2)&amp;" "&amp;" "&amp;VLOOKUP(H2717,Coefficients!$E$13:$H$17,2))</f>
        <v/>
      </c>
    </row>
    <row r="2718" spans="22:22" x14ac:dyDescent="0.25">
      <c r="V2718" s="138" t="str">
        <f>IF(ISBLANK(A2718),"",VLOOKUP(G2718,Coefficients!$B$4:$E$7,2)&amp;" "&amp;" "&amp;VLOOKUP(H2718,Coefficients!$E$13:$H$17,2))</f>
        <v/>
      </c>
    </row>
    <row r="2719" spans="22:22" x14ac:dyDescent="0.25">
      <c r="V2719" s="138" t="str">
        <f>IF(ISBLANK(A2719),"",VLOOKUP(G2719,Coefficients!$B$4:$E$7,2)&amp;" "&amp;" "&amp;VLOOKUP(H2719,Coefficients!$E$13:$H$17,2))</f>
        <v/>
      </c>
    </row>
    <row r="2720" spans="22:22" x14ac:dyDescent="0.25">
      <c r="V2720" s="138" t="str">
        <f>IF(ISBLANK(A2720),"",VLOOKUP(G2720,Coefficients!$B$4:$E$7,2)&amp;" "&amp;" "&amp;VLOOKUP(H2720,Coefficients!$E$13:$H$17,2))</f>
        <v/>
      </c>
    </row>
    <row r="2721" spans="22:22" x14ac:dyDescent="0.25">
      <c r="V2721" s="138" t="str">
        <f>IF(ISBLANK(A2721),"",VLOOKUP(G2721,Coefficients!$B$4:$E$7,2)&amp;" "&amp;" "&amp;VLOOKUP(H2721,Coefficients!$E$13:$H$17,2))</f>
        <v/>
      </c>
    </row>
    <row r="2722" spans="22:22" x14ac:dyDescent="0.25">
      <c r="V2722" s="138" t="str">
        <f>IF(ISBLANK(A2722),"",VLOOKUP(G2722,Coefficients!$B$4:$E$7,2)&amp;" "&amp;" "&amp;VLOOKUP(H2722,Coefficients!$E$13:$H$17,2))</f>
        <v/>
      </c>
    </row>
    <row r="2723" spans="22:22" x14ac:dyDescent="0.25">
      <c r="V2723" s="138" t="str">
        <f>IF(ISBLANK(A2723),"",VLOOKUP(G2723,Coefficients!$B$4:$E$7,2)&amp;" "&amp;" "&amp;VLOOKUP(H2723,Coefficients!$E$13:$H$17,2))</f>
        <v/>
      </c>
    </row>
    <row r="2724" spans="22:22" x14ac:dyDescent="0.25">
      <c r="V2724" s="138" t="str">
        <f>IF(ISBLANK(A2724),"",VLOOKUP(G2724,Coefficients!$B$4:$E$7,2)&amp;" "&amp;" "&amp;VLOOKUP(H2724,Coefficients!$E$13:$H$17,2))</f>
        <v/>
      </c>
    </row>
    <row r="2725" spans="22:22" x14ac:dyDescent="0.25">
      <c r="V2725" s="138" t="str">
        <f>IF(ISBLANK(A2725),"",VLOOKUP(G2725,Coefficients!$B$4:$E$7,2)&amp;" "&amp;" "&amp;VLOOKUP(H2725,Coefficients!$E$13:$H$17,2))</f>
        <v/>
      </c>
    </row>
    <row r="2726" spans="22:22" x14ac:dyDescent="0.25">
      <c r="V2726" s="138" t="str">
        <f>IF(ISBLANK(A2726),"",VLOOKUP(G2726,Coefficients!$B$4:$E$7,2)&amp;" "&amp;" "&amp;VLOOKUP(H2726,Coefficients!$E$13:$H$17,2))</f>
        <v/>
      </c>
    </row>
    <row r="2727" spans="22:22" x14ac:dyDescent="0.25">
      <c r="V2727" s="138" t="str">
        <f>IF(ISBLANK(A2727),"",VLOOKUP(G2727,Coefficients!$B$4:$E$7,2)&amp;" "&amp;" "&amp;VLOOKUP(H2727,Coefficients!$E$13:$H$17,2))</f>
        <v/>
      </c>
    </row>
    <row r="2728" spans="22:22" x14ac:dyDescent="0.25">
      <c r="V2728" s="138" t="str">
        <f>IF(ISBLANK(A2728),"",VLOOKUP(G2728,Coefficients!$B$4:$E$7,2)&amp;" "&amp;" "&amp;VLOOKUP(H2728,Coefficients!$E$13:$H$17,2))</f>
        <v/>
      </c>
    </row>
    <row r="2729" spans="22:22" x14ac:dyDescent="0.25">
      <c r="V2729" s="138" t="str">
        <f>IF(ISBLANK(A2729),"",VLOOKUP(G2729,Coefficients!$B$4:$E$7,2)&amp;" "&amp;" "&amp;VLOOKUP(H2729,Coefficients!$E$13:$H$17,2))</f>
        <v/>
      </c>
    </row>
    <row r="2730" spans="22:22" x14ac:dyDescent="0.25">
      <c r="V2730" s="138" t="str">
        <f>IF(ISBLANK(A2730),"",VLOOKUP(G2730,Coefficients!$B$4:$E$7,2)&amp;" "&amp;" "&amp;VLOOKUP(H2730,Coefficients!$E$13:$H$17,2))</f>
        <v/>
      </c>
    </row>
    <row r="2731" spans="22:22" x14ac:dyDescent="0.25">
      <c r="V2731" s="138" t="str">
        <f>IF(ISBLANK(A2731),"",VLOOKUP(G2731,Coefficients!$B$4:$E$7,2)&amp;" "&amp;" "&amp;VLOOKUP(H2731,Coefficients!$E$13:$H$17,2))</f>
        <v/>
      </c>
    </row>
    <row r="2732" spans="22:22" x14ac:dyDescent="0.25">
      <c r="V2732" s="138" t="str">
        <f>IF(ISBLANK(A2732),"",VLOOKUP(G2732,Coefficients!$B$4:$E$7,2)&amp;" "&amp;" "&amp;VLOOKUP(H2732,Coefficients!$E$13:$H$17,2))</f>
        <v/>
      </c>
    </row>
    <row r="2733" spans="22:22" x14ac:dyDescent="0.25">
      <c r="V2733" s="138" t="str">
        <f>IF(ISBLANK(A2733),"",VLOOKUP(G2733,Coefficients!$B$4:$E$7,2)&amp;" "&amp;" "&amp;VLOOKUP(H2733,Coefficients!$E$13:$H$17,2))</f>
        <v/>
      </c>
    </row>
    <row r="2734" spans="22:22" x14ac:dyDescent="0.25">
      <c r="V2734" s="138" t="str">
        <f>IF(ISBLANK(A2734),"",VLOOKUP(G2734,Coefficients!$B$4:$E$7,2)&amp;" "&amp;" "&amp;VLOOKUP(H2734,Coefficients!$E$13:$H$17,2))</f>
        <v/>
      </c>
    </row>
    <row r="2735" spans="22:22" x14ac:dyDescent="0.25">
      <c r="V2735" s="138" t="str">
        <f>IF(ISBLANK(A2735),"",VLOOKUP(G2735,Coefficients!$B$4:$E$7,2)&amp;" "&amp;" "&amp;VLOOKUP(H2735,Coefficients!$E$13:$H$17,2))</f>
        <v/>
      </c>
    </row>
    <row r="2736" spans="22:22" x14ac:dyDescent="0.25">
      <c r="V2736" s="138" t="str">
        <f>IF(ISBLANK(A2736),"",VLOOKUP(G2736,Coefficients!$B$4:$E$7,2)&amp;" "&amp;" "&amp;VLOOKUP(H2736,Coefficients!$E$13:$H$17,2))</f>
        <v/>
      </c>
    </row>
    <row r="2737" spans="22:22" x14ac:dyDescent="0.25">
      <c r="V2737" s="138" t="str">
        <f>IF(ISBLANK(A2737),"",VLOOKUP(G2737,Coefficients!$B$4:$E$7,2)&amp;" "&amp;" "&amp;VLOOKUP(H2737,Coefficients!$E$13:$H$17,2))</f>
        <v/>
      </c>
    </row>
    <row r="2738" spans="22:22" x14ac:dyDescent="0.25">
      <c r="V2738" s="138" t="str">
        <f>IF(ISBLANK(A2738),"",VLOOKUP(G2738,Coefficients!$B$4:$E$7,2)&amp;" "&amp;" "&amp;VLOOKUP(H2738,Coefficients!$E$13:$H$17,2))</f>
        <v/>
      </c>
    </row>
    <row r="2739" spans="22:22" x14ac:dyDescent="0.25">
      <c r="V2739" s="138" t="str">
        <f>IF(ISBLANK(A2739),"",VLOOKUP(G2739,Coefficients!$B$4:$E$7,2)&amp;" "&amp;" "&amp;VLOOKUP(H2739,Coefficients!$E$13:$H$17,2))</f>
        <v/>
      </c>
    </row>
    <row r="2740" spans="22:22" x14ac:dyDescent="0.25">
      <c r="V2740" s="138" t="str">
        <f>IF(ISBLANK(A2740),"",VLOOKUP(G2740,Coefficients!$B$4:$E$7,2)&amp;" "&amp;" "&amp;VLOOKUP(H2740,Coefficients!$E$13:$H$17,2))</f>
        <v/>
      </c>
    </row>
    <row r="2741" spans="22:22" x14ac:dyDescent="0.25">
      <c r="V2741" s="138" t="str">
        <f>IF(ISBLANK(A2741),"",VLOOKUP(G2741,Coefficients!$B$4:$E$7,2)&amp;" "&amp;" "&amp;VLOOKUP(H2741,Coefficients!$E$13:$H$17,2))</f>
        <v/>
      </c>
    </row>
    <row r="2742" spans="22:22" x14ac:dyDescent="0.25">
      <c r="V2742" s="138" t="str">
        <f>IF(ISBLANK(A2742),"",VLOOKUP(G2742,Coefficients!$B$4:$E$7,2)&amp;" "&amp;" "&amp;VLOOKUP(H2742,Coefficients!$E$13:$H$17,2))</f>
        <v/>
      </c>
    </row>
    <row r="2743" spans="22:22" x14ac:dyDescent="0.25">
      <c r="V2743" s="138" t="str">
        <f>IF(ISBLANK(A2743),"",VLOOKUP(G2743,Coefficients!$B$4:$E$7,2)&amp;" "&amp;" "&amp;VLOOKUP(H2743,Coefficients!$E$13:$H$17,2))</f>
        <v/>
      </c>
    </row>
    <row r="2744" spans="22:22" x14ac:dyDescent="0.25">
      <c r="V2744" s="138" t="str">
        <f>IF(ISBLANK(A2744),"",VLOOKUP(G2744,Coefficients!$B$4:$E$7,2)&amp;" "&amp;" "&amp;VLOOKUP(H2744,Coefficients!$E$13:$H$17,2))</f>
        <v/>
      </c>
    </row>
    <row r="2745" spans="22:22" x14ac:dyDescent="0.25">
      <c r="V2745" s="138" t="str">
        <f>IF(ISBLANK(A2745),"",VLOOKUP(G2745,Coefficients!$B$4:$E$7,2)&amp;" "&amp;" "&amp;VLOOKUP(H2745,Coefficients!$E$13:$H$17,2))</f>
        <v/>
      </c>
    </row>
    <row r="2746" spans="22:22" x14ac:dyDescent="0.25">
      <c r="V2746" s="138" t="str">
        <f>IF(ISBLANK(A2746),"",VLOOKUP(G2746,Coefficients!$B$4:$E$7,2)&amp;" "&amp;" "&amp;VLOOKUP(H2746,Coefficients!$E$13:$H$17,2))</f>
        <v/>
      </c>
    </row>
    <row r="2747" spans="22:22" x14ac:dyDescent="0.25">
      <c r="V2747" s="138" t="str">
        <f>IF(ISBLANK(A2747),"",VLOOKUP(G2747,Coefficients!$B$4:$E$7,2)&amp;" "&amp;" "&amp;VLOOKUP(H2747,Coefficients!$E$13:$H$17,2))</f>
        <v/>
      </c>
    </row>
    <row r="2748" spans="22:22" x14ac:dyDescent="0.25">
      <c r="V2748" s="138" t="str">
        <f>IF(ISBLANK(A2748),"",VLOOKUP(G2748,Coefficients!$B$4:$E$7,2)&amp;" "&amp;" "&amp;VLOOKUP(H2748,Coefficients!$E$13:$H$17,2))</f>
        <v/>
      </c>
    </row>
    <row r="2749" spans="22:22" x14ac:dyDescent="0.25">
      <c r="V2749" s="138" t="str">
        <f>IF(ISBLANK(A2749),"",VLOOKUP(G2749,Coefficients!$B$4:$E$7,2)&amp;" "&amp;" "&amp;VLOOKUP(H2749,Coefficients!$E$13:$H$17,2))</f>
        <v/>
      </c>
    </row>
    <row r="2750" spans="22:22" x14ac:dyDescent="0.25">
      <c r="V2750" s="138" t="str">
        <f>IF(ISBLANK(A2750),"",VLOOKUP(G2750,Coefficients!$B$4:$E$7,2)&amp;" "&amp;" "&amp;VLOOKUP(H2750,Coefficients!$E$13:$H$17,2))</f>
        <v/>
      </c>
    </row>
    <row r="2751" spans="22:22" x14ac:dyDescent="0.25">
      <c r="V2751" s="138" t="str">
        <f>IF(ISBLANK(A2751),"",VLOOKUP(G2751,Coefficients!$B$4:$E$7,2)&amp;" "&amp;" "&amp;VLOOKUP(H2751,Coefficients!$E$13:$H$17,2))</f>
        <v/>
      </c>
    </row>
    <row r="2752" spans="22:22" x14ac:dyDescent="0.25">
      <c r="V2752" s="138" t="str">
        <f>IF(ISBLANK(A2752),"",VLOOKUP(G2752,Coefficients!$B$4:$E$7,2)&amp;" "&amp;" "&amp;VLOOKUP(H2752,Coefficients!$E$13:$H$17,2))</f>
        <v/>
      </c>
    </row>
    <row r="2753" spans="22:22" x14ac:dyDescent="0.25">
      <c r="V2753" s="138" t="str">
        <f>IF(ISBLANK(A2753),"",VLOOKUP(G2753,Coefficients!$B$4:$E$7,2)&amp;" "&amp;" "&amp;VLOOKUP(H2753,Coefficients!$E$13:$H$17,2))</f>
        <v/>
      </c>
    </row>
    <row r="2754" spans="22:22" x14ac:dyDescent="0.25">
      <c r="V2754" s="138" t="str">
        <f>IF(ISBLANK(A2754),"",VLOOKUP(G2754,Coefficients!$B$4:$E$7,2)&amp;" "&amp;" "&amp;VLOOKUP(H2754,Coefficients!$E$13:$H$17,2))</f>
        <v/>
      </c>
    </row>
    <row r="2755" spans="22:22" x14ac:dyDescent="0.25">
      <c r="V2755" s="138" t="str">
        <f>IF(ISBLANK(A2755),"",VLOOKUP(G2755,Coefficients!$B$4:$E$7,2)&amp;" "&amp;" "&amp;VLOOKUP(H2755,Coefficients!$E$13:$H$17,2))</f>
        <v/>
      </c>
    </row>
    <row r="2756" spans="22:22" x14ac:dyDescent="0.25">
      <c r="V2756" s="138" t="str">
        <f>IF(ISBLANK(A2756),"",VLOOKUP(G2756,Coefficients!$B$4:$E$7,2)&amp;" "&amp;" "&amp;VLOOKUP(H2756,Coefficients!$E$13:$H$17,2))</f>
        <v/>
      </c>
    </row>
    <row r="2757" spans="22:22" x14ac:dyDescent="0.25">
      <c r="V2757" s="138" t="str">
        <f>IF(ISBLANK(A2757),"",VLOOKUP(G2757,Coefficients!$B$4:$E$7,2)&amp;" "&amp;" "&amp;VLOOKUP(H2757,Coefficients!$E$13:$H$17,2))</f>
        <v/>
      </c>
    </row>
    <row r="2758" spans="22:22" x14ac:dyDescent="0.25">
      <c r="V2758" s="138" t="str">
        <f>IF(ISBLANK(A2758),"",VLOOKUP(G2758,Coefficients!$B$4:$E$7,2)&amp;" "&amp;" "&amp;VLOOKUP(H2758,Coefficients!$E$13:$H$17,2))</f>
        <v/>
      </c>
    </row>
    <row r="2759" spans="22:22" x14ac:dyDescent="0.25">
      <c r="V2759" s="138" t="str">
        <f>IF(ISBLANK(A2759),"",VLOOKUP(G2759,Coefficients!$B$4:$E$7,2)&amp;" "&amp;" "&amp;VLOOKUP(H2759,Coefficients!$E$13:$H$17,2))</f>
        <v/>
      </c>
    </row>
    <row r="2760" spans="22:22" x14ac:dyDescent="0.25">
      <c r="V2760" s="138" t="str">
        <f>IF(ISBLANK(A2760),"",VLOOKUP(G2760,Coefficients!$B$4:$E$7,2)&amp;" "&amp;" "&amp;VLOOKUP(H2760,Coefficients!$E$13:$H$17,2))</f>
        <v/>
      </c>
    </row>
    <row r="2761" spans="22:22" x14ac:dyDescent="0.25">
      <c r="V2761" s="138" t="str">
        <f>IF(ISBLANK(A2761),"",VLOOKUP(G2761,Coefficients!$B$4:$E$7,2)&amp;" "&amp;" "&amp;VLOOKUP(H2761,Coefficients!$E$13:$H$17,2))</f>
        <v/>
      </c>
    </row>
    <row r="2762" spans="22:22" x14ac:dyDescent="0.25">
      <c r="V2762" s="138" t="str">
        <f>IF(ISBLANK(A2762),"",VLOOKUP(G2762,Coefficients!$B$4:$E$7,2)&amp;" "&amp;" "&amp;VLOOKUP(H2762,Coefficients!$E$13:$H$17,2))</f>
        <v/>
      </c>
    </row>
    <row r="2763" spans="22:22" x14ac:dyDescent="0.25">
      <c r="V2763" s="138" t="str">
        <f>IF(ISBLANK(A2763),"",VLOOKUP(G2763,Coefficients!$B$4:$E$7,2)&amp;" "&amp;" "&amp;VLOOKUP(H2763,Coefficients!$E$13:$H$17,2))</f>
        <v/>
      </c>
    </row>
    <row r="2764" spans="22:22" x14ac:dyDescent="0.25">
      <c r="V2764" s="138" t="str">
        <f>IF(ISBLANK(A2764),"",VLOOKUP(G2764,Coefficients!$B$4:$E$7,2)&amp;" "&amp;" "&amp;VLOOKUP(H2764,Coefficients!$E$13:$H$17,2))</f>
        <v/>
      </c>
    </row>
    <row r="2765" spans="22:22" x14ac:dyDescent="0.25">
      <c r="V2765" s="138" t="str">
        <f>IF(ISBLANK(A2765),"",VLOOKUP(G2765,Coefficients!$B$4:$E$7,2)&amp;" "&amp;" "&amp;VLOOKUP(H2765,Coefficients!$E$13:$H$17,2))</f>
        <v/>
      </c>
    </row>
    <row r="2766" spans="22:22" x14ac:dyDescent="0.25">
      <c r="V2766" s="138" t="str">
        <f>IF(ISBLANK(A2766),"",VLOOKUP(G2766,Coefficients!$B$4:$E$7,2)&amp;" "&amp;" "&amp;VLOOKUP(H2766,Coefficients!$E$13:$H$17,2))</f>
        <v/>
      </c>
    </row>
    <row r="2767" spans="22:22" x14ac:dyDescent="0.25">
      <c r="V2767" s="138" t="str">
        <f>IF(ISBLANK(A2767),"",VLOOKUP(G2767,Coefficients!$B$4:$E$7,2)&amp;" "&amp;" "&amp;VLOOKUP(H2767,Coefficients!$E$13:$H$17,2))</f>
        <v/>
      </c>
    </row>
    <row r="2768" spans="22:22" x14ac:dyDescent="0.25">
      <c r="V2768" s="138" t="str">
        <f>IF(ISBLANK(A2768),"",VLOOKUP(G2768,Coefficients!$B$4:$E$7,2)&amp;" "&amp;" "&amp;VLOOKUP(H2768,Coefficients!$E$13:$H$17,2))</f>
        <v/>
      </c>
    </row>
    <row r="2769" spans="22:22" x14ac:dyDescent="0.25">
      <c r="V2769" s="138" t="str">
        <f>IF(ISBLANK(A2769),"",VLOOKUP(G2769,Coefficients!$B$4:$E$7,2)&amp;" "&amp;" "&amp;VLOOKUP(H2769,Coefficients!$E$13:$H$17,2))</f>
        <v/>
      </c>
    </row>
    <row r="2770" spans="22:22" x14ac:dyDescent="0.25">
      <c r="V2770" s="138" t="str">
        <f>IF(ISBLANK(A2770),"",VLOOKUP(G2770,Coefficients!$B$4:$E$7,2)&amp;" "&amp;" "&amp;VLOOKUP(H2770,Coefficients!$E$13:$H$17,2))</f>
        <v/>
      </c>
    </row>
    <row r="2771" spans="22:22" x14ac:dyDescent="0.25">
      <c r="V2771" s="138" t="str">
        <f>IF(ISBLANK(A2771),"",VLOOKUP(G2771,Coefficients!$B$4:$E$7,2)&amp;" "&amp;" "&amp;VLOOKUP(H2771,Coefficients!$E$13:$H$17,2))</f>
        <v/>
      </c>
    </row>
    <row r="2772" spans="22:22" x14ac:dyDescent="0.25">
      <c r="V2772" s="138" t="str">
        <f>IF(ISBLANK(A2772),"",VLOOKUP(G2772,Coefficients!$B$4:$E$7,2)&amp;" "&amp;" "&amp;VLOOKUP(H2772,Coefficients!$E$13:$H$17,2))</f>
        <v/>
      </c>
    </row>
    <row r="2773" spans="22:22" x14ac:dyDescent="0.25">
      <c r="V2773" s="138" t="str">
        <f>IF(ISBLANK(A2773),"",VLOOKUP(G2773,Coefficients!$B$4:$E$7,2)&amp;" "&amp;" "&amp;VLOOKUP(H2773,Coefficients!$E$13:$H$17,2))</f>
        <v/>
      </c>
    </row>
    <row r="2774" spans="22:22" x14ac:dyDescent="0.25">
      <c r="V2774" s="138" t="str">
        <f>IF(ISBLANK(A2774),"",VLOOKUP(G2774,Coefficients!$B$4:$E$7,2)&amp;" "&amp;" "&amp;VLOOKUP(H2774,Coefficients!$E$13:$H$17,2))</f>
        <v/>
      </c>
    </row>
    <row r="2775" spans="22:22" x14ac:dyDescent="0.25">
      <c r="V2775" s="138" t="str">
        <f>IF(ISBLANK(A2775),"",VLOOKUP(G2775,Coefficients!$B$4:$E$7,2)&amp;" "&amp;" "&amp;VLOOKUP(H2775,Coefficients!$E$13:$H$17,2))</f>
        <v/>
      </c>
    </row>
    <row r="2776" spans="22:22" x14ac:dyDescent="0.25">
      <c r="V2776" s="138" t="str">
        <f>IF(ISBLANK(A2776),"",VLOOKUP(G2776,Coefficients!$B$4:$E$7,2)&amp;" "&amp;" "&amp;VLOOKUP(H2776,Coefficients!$E$13:$H$17,2))</f>
        <v/>
      </c>
    </row>
    <row r="2777" spans="22:22" x14ac:dyDescent="0.25">
      <c r="V2777" s="138" t="str">
        <f>IF(ISBLANK(A2777),"",VLOOKUP(G2777,Coefficients!$B$4:$E$7,2)&amp;" "&amp;" "&amp;VLOOKUP(H2777,Coefficients!$E$13:$H$17,2))</f>
        <v/>
      </c>
    </row>
    <row r="2778" spans="22:22" x14ac:dyDescent="0.25">
      <c r="V2778" s="138" t="str">
        <f>IF(ISBLANK(A2778),"",VLOOKUP(G2778,Coefficients!$B$4:$E$7,2)&amp;" "&amp;" "&amp;VLOOKUP(H2778,Coefficients!$E$13:$H$17,2))</f>
        <v/>
      </c>
    </row>
    <row r="2779" spans="22:22" x14ac:dyDescent="0.25">
      <c r="V2779" s="138" t="str">
        <f>IF(ISBLANK(A2779),"",VLOOKUP(G2779,Coefficients!$B$4:$E$7,2)&amp;" "&amp;" "&amp;VLOOKUP(H2779,Coefficients!$E$13:$H$17,2))</f>
        <v/>
      </c>
    </row>
    <row r="2780" spans="22:22" x14ac:dyDescent="0.25">
      <c r="V2780" s="138" t="str">
        <f>IF(ISBLANK(A2780),"",VLOOKUP(G2780,Coefficients!$B$4:$E$7,2)&amp;" "&amp;" "&amp;VLOOKUP(H2780,Coefficients!$E$13:$H$17,2))</f>
        <v/>
      </c>
    </row>
    <row r="2781" spans="22:22" x14ac:dyDescent="0.25">
      <c r="V2781" s="138" t="str">
        <f>IF(ISBLANK(A2781),"",VLOOKUP(G2781,Coefficients!$B$4:$E$7,2)&amp;" "&amp;" "&amp;VLOOKUP(H2781,Coefficients!$E$13:$H$17,2))</f>
        <v/>
      </c>
    </row>
    <row r="2782" spans="22:22" x14ac:dyDescent="0.25">
      <c r="V2782" s="138" t="str">
        <f>IF(ISBLANK(A2782),"",VLOOKUP(G2782,Coefficients!$B$4:$E$7,2)&amp;" "&amp;" "&amp;VLOOKUP(H2782,Coefficients!$E$13:$H$17,2))</f>
        <v/>
      </c>
    </row>
    <row r="2783" spans="22:22" x14ac:dyDescent="0.25">
      <c r="V2783" s="138" t="str">
        <f>IF(ISBLANK(A2783),"",VLOOKUP(G2783,Coefficients!$B$4:$E$7,2)&amp;" "&amp;" "&amp;VLOOKUP(H2783,Coefficients!$E$13:$H$17,2))</f>
        <v/>
      </c>
    </row>
    <row r="2784" spans="22:22" x14ac:dyDescent="0.25">
      <c r="V2784" s="138" t="str">
        <f>IF(ISBLANK(A2784),"",VLOOKUP(G2784,Coefficients!$B$4:$E$7,2)&amp;" "&amp;" "&amp;VLOOKUP(H2784,Coefficients!$E$13:$H$17,2))</f>
        <v/>
      </c>
    </row>
    <row r="2785" spans="22:22" x14ac:dyDescent="0.25">
      <c r="V2785" s="138" t="str">
        <f>IF(ISBLANK(A2785),"",VLOOKUP(G2785,Coefficients!$B$4:$E$7,2)&amp;" "&amp;" "&amp;VLOOKUP(H2785,Coefficients!$E$13:$H$17,2))</f>
        <v/>
      </c>
    </row>
    <row r="2786" spans="22:22" x14ac:dyDescent="0.25">
      <c r="V2786" s="138" t="str">
        <f>IF(ISBLANK(A2786),"",VLOOKUP(G2786,Coefficients!$B$4:$E$7,2)&amp;" "&amp;" "&amp;VLOOKUP(H2786,Coefficients!$E$13:$H$17,2))</f>
        <v/>
      </c>
    </row>
    <row r="2787" spans="22:22" x14ac:dyDescent="0.25">
      <c r="V2787" s="138" t="str">
        <f>IF(ISBLANK(A2787),"",VLOOKUP(G2787,Coefficients!$B$4:$E$7,2)&amp;" "&amp;" "&amp;VLOOKUP(H2787,Coefficients!$E$13:$H$17,2))</f>
        <v/>
      </c>
    </row>
    <row r="2788" spans="22:22" x14ac:dyDescent="0.25">
      <c r="V2788" s="138" t="str">
        <f>IF(ISBLANK(A2788),"",VLOOKUP(G2788,Coefficients!$B$4:$E$7,2)&amp;" "&amp;" "&amp;VLOOKUP(H2788,Coefficients!$E$13:$H$17,2))</f>
        <v/>
      </c>
    </row>
    <row r="2789" spans="22:22" x14ac:dyDescent="0.25">
      <c r="V2789" s="138" t="str">
        <f>IF(ISBLANK(A2789),"",VLOOKUP(G2789,Coefficients!$B$4:$E$7,2)&amp;" "&amp;" "&amp;VLOOKUP(H2789,Coefficients!$E$13:$H$17,2))</f>
        <v/>
      </c>
    </row>
    <row r="2790" spans="22:22" x14ac:dyDescent="0.25">
      <c r="V2790" s="138" t="str">
        <f>IF(ISBLANK(A2790),"",VLOOKUP(G2790,Coefficients!$B$4:$E$7,2)&amp;" "&amp;" "&amp;VLOOKUP(H2790,Coefficients!$E$13:$H$17,2))</f>
        <v/>
      </c>
    </row>
    <row r="2791" spans="22:22" x14ac:dyDescent="0.25">
      <c r="V2791" s="138" t="str">
        <f>IF(ISBLANK(A2791),"",VLOOKUP(G2791,Coefficients!$B$4:$E$7,2)&amp;" "&amp;" "&amp;VLOOKUP(H2791,Coefficients!$E$13:$H$17,2))</f>
        <v/>
      </c>
    </row>
    <row r="2792" spans="22:22" x14ac:dyDescent="0.25">
      <c r="V2792" s="138" t="str">
        <f>IF(ISBLANK(A2792),"",VLOOKUP(G2792,Coefficients!$B$4:$E$7,2)&amp;" "&amp;" "&amp;VLOOKUP(H2792,Coefficients!$E$13:$H$17,2))</f>
        <v/>
      </c>
    </row>
    <row r="2793" spans="22:22" x14ac:dyDescent="0.25">
      <c r="V2793" s="138" t="str">
        <f>IF(ISBLANK(A2793),"",VLOOKUP(G2793,Coefficients!$B$4:$E$7,2)&amp;" "&amp;" "&amp;VLOOKUP(H2793,Coefficients!$E$13:$H$17,2))</f>
        <v/>
      </c>
    </row>
    <row r="2794" spans="22:22" x14ac:dyDescent="0.25">
      <c r="V2794" s="138" t="str">
        <f>IF(ISBLANK(A2794),"",VLOOKUP(G2794,Coefficients!$B$4:$E$7,2)&amp;" "&amp;" "&amp;VLOOKUP(H2794,Coefficients!$E$13:$H$17,2))</f>
        <v/>
      </c>
    </row>
    <row r="2795" spans="22:22" x14ac:dyDescent="0.25">
      <c r="V2795" s="138" t="str">
        <f>IF(ISBLANK(A2795),"",VLOOKUP(G2795,Coefficients!$B$4:$E$7,2)&amp;" "&amp;" "&amp;VLOOKUP(H2795,Coefficients!$E$13:$H$17,2))</f>
        <v/>
      </c>
    </row>
    <row r="2796" spans="22:22" x14ac:dyDescent="0.25">
      <c r="V2796" s="138" t="str">
        <f>IF(ISBLANK(A2796),"",VLOOKUP(G2796,Coefficients!$B$4:$E$7,2)&amp;" "&amp;" "&amp;VLOOKUP(H2796,Coefficients!$E$13:$H$17,2))</f>
        <v/>
      </c>
    </row>
    <row r="2797" spans="22:22" x14ac:dyDescent="0.25">
      <c r="V2797" s="138" t="str">
        <f>IF(ISBLANK(A2797),"",VLOOKUP(G2797,Coefficients!$B$4:$E$7,2)&amp;" "&amp;" "&amp;VLOOKUP(H2797,Coefficients!$E$13:$H$17,2))</f>
        <v/>
      </c>
    </row>
    <row r="2798" spans="22:22" x14ac:dyDescent="0.25">
      <c r="V2798" s="138" t="str">
        <f>IF(ISBLANK(A2798),"",VLOOKUP(G2798,Coefficients!$B$4:$E$7,2)&amp;" "&amp;" "&amp;VLOOKUP(H2798,Coefficients!$E$13:$H$17,2))</f>
        <v/>
      </c>
    </row>
    <row r="2799" spans="22:22" x14ac:dyDescent="0.25">
      <c r="V2799" s="138" t="str">
        <f>IF(ISBLANK(A2799),"",VLOOKUP(G2799,Coefficients!$B$4:$E$7,2)&amp;" "&amp;" "&amp;VLOOKUP(H2799,Coefficients!$E$13:$H$17,2))</f>
        <v/>
      </c>
    </row>
    <row r="2800" spans="22:22" x14ac:dyDescent="0.25">
      <c r="V2800" s="138" t="str">
        <f>IF(ISBLANK(A2800),"",VLOOKUP(G2800,Coefficients!$B$4:$E$7,2)&amp;" "&amp;" "&amp;VLOOKUP(H2800,Coefficients!$E$13:$H$17,2))</f>
        <v/>
      </c>
    </row>
    <row r="2801" spans="22:22" x14ac:dyDescent="0.25">
      <c r="V2801" s="138" t="str">
        <f>IF(ISBLANK(A2801),"",VLOOKUP(G2801,Coefficients!$B$4:$E$7,2)&amp;" "&amp;" "&amp;VLOOKUP(H2801,Coefficients!$E$13:$H$17,2))</f>
        <v/>
      </c>
    </row>
    <row r="2802" spans="22:22" x14ac:dyDescent="0.25">
      <c r="V2802" s="138" t="str">
        <f>IF(ISBLANK(A2802),"",VLOOKUP(G2802,Coefficients!$B$4:$E$7,2)&amp;" "&amp;" "&amp;VLOOKUP(H2802,Coefficients!$E$13:$H$17,2))</f>
        <v/>
      </c>
    </row>
    <row r="2803" spans="22:22" x14ac:dyDescent="0.25">
      <c r="V2803" s="138" t="str">
        <f>IF(ISBLANK(A2803),"",VLOOKUP(G2803,Coefficients!$B$4:$E$7,2)&amp;" "&amp;" "&amp;VLOOKUP(H2803,Coefficients!$E$13:$H$17,2))</f>
        <v/>
      </c>
    </row>
    <row r="2804" spans="22:22" x14ac:dyDescent="0.25">
      <c r="V2804" s="138" t="str">
        <f>IF(ISBLANK(A2804),"",VLOOKUP(G2804,Coefficients!$B$4:$E$7,2)&amp;" "&amp;" "&amp;VLOOKUP(H2804,Coefficients!$E$13:$H$17,2))</f>
        <v/>
      </c>
    </row>
    <row r="2805" spans="22:22" x14ac:dyDescent="0.25">
      <c r="V2805" s="138" t="str">
        <f>IF(ISBLANK(A2805),"",VLOOKUP(G2805,Coefficients!$B$4:$E$7,2)&amp;" "&amp;" "&amp;VLOOKUP(H2805,Coefficients!$E$13:$H$17,2))</f>
        <v/>
      </c>
    </row>
    <row r="2806" spans="22:22" x14ac:dyDescent="0.25">
      <c r="V2806" s="138" t="str">
        <f>IF(ISBLANK(A2806),"",VLOOKUP(G2806,Coefficients!$B$4:$E$7,2)&amp;" "&amp;" "&amp;VLOOKUP(H2806,Coefficients!$E$13:$H$17,2))</f>
        <v/>
      </c>
    </row>
    <row r="2807" spans="22:22" x14ac:dyDescent="0.25">
      <c r="V2807" s="138" t="str">
        <f>IF(ISBLANK(A2807),"",VLOOKUP(G2807,Coefficients!$B$4:$E$7,2)&amp;" "&amp;" "&amp;VLOOKUP(H2807,Coefficients!$E$13:$H$17,2))</f>
        <v/>
      </c>
    </row>
    <row r="2808" spans="22:22" x14ac:dyDescent="0.25">
      <c r="V2808" s="138" t="str">
        <f>IF(ISBLANK(A2808),"",VLOOKUP(G2808,Coefficients!$B$4:$E$7,2)&amp;" "&amp;" "&amp;VLOOKUP(H2808,Coefficients!$E$13:$H$17,2))</f>
        <v/>
      </c>
    </row>
    <row r="2809" spans="22:22" x14ac:dyDescent="0.25">
      <c r="V2809" s="138" t="str">
        <f>IF(ISBLANK(A2809),"",VLOOKUP(G2809,Coefficients!$B$4:$E$7,2)&amp;" "&amp;" "&amp;VLOOKUP(H2809,Coefficients!$E$13:$H$17,2))</f>
        <v/>
      </c>
    </row>
    <row r="2810" spans="22:22" x14ac:dyDescent="0.25">
      <c r="V2810" s="138" t="str">
        <f>IF(ISBLANK(A2810),"",VLOOKUP(G2810,Coefficients!$B$4:$E$7,2)&amp;" "&amp;" "&amp;VLOOKUP(H2810,Coefficients!$E$13:$H$17,2))</f>
        <v/>
      </c>
    </row>
    <row r="2811" spans="22:22" x14ac:dyDescent="0.25">
      <c r="V2811" s="138" t="str">
        <f>IF(ISBLANK(A2811),"",VLOOKUP(G2811,Coefficients!$B$4:$E$7,2)&amp;" "&amp;" "&amp;VLOOKUP(H2811,Coefficients!$E$13:$H$17,2))</f>
        <v/>
      </c>
    </row>
    <row r="2812" spans="22:22" x14ac:dyDescent="0.25">
      <c r="V2812" s="138" t="str">
        <f>IF(ISBLANK(A2812),"",VLOOKUP(G2812,Coefficients!$B$4:$E$7,2)&amp;" "&amp;" "&amp;VLOOKUP(H2812,Coefficients!$E$13:$H$17,2))</f>
        <v/>
      </c>
    </row>
    <row r="2813" spans="22:22" x14ac:dyDescent="0.25">
      <c r="V2813" s="138" t="str">
        <f>IF(ISBLANK(A2813),"",VLOOKUP(G2813,Coefficients!$B$4:$E$7,2)&amp;" "&amp;" "&amp;VLOOKUP(H2813,Coefficients!$E$13:$H$17,2))</f>
        <v/>
      </c>
    </row>
    <row r="2814" spans="22:22" x14ac:dyDescent="0.25">
      <c r="V2814" s="138" t="str">
        <f>IF(ISBLANK(A2814),"",VLOOKUP(G2814,Coefficients!$B$4:$E$7,2)&amp;" "&amp;" "&amp;VLOOKUP(H2814,Coefficients!$E$13:$H$17,2))</f>
        <v/>
      </c>
    </row>
    <row r="2815" spans="22:22" x14ac:dyDescent="0.25">
      <c r="V2815" s="138" t="str">
        <f>IF(ISBLANK(A2815),"",VLOOKUP(G2815,Coefficients!$B$4:$E$7,2)&amp;" "&amp;" "&amp;VLOOKUP(H2815,Coefficients!$E$13:$H$17,2))</f>
        <v/>
      </c>
    </row>
    <row r="2816" spans="22:22" x14ac:dyDescent="0.25">
      <c r="V2816" s="138" t="str">
        <f>IF(ISBLANK(A2816),"",VLOOKUP(G2816,Coefficients!$B$4:$E$7,2)&amp;" "&amp;" "&amp;VLOOKUP(H2816,Coefficients!$E$13:$H$17,2))</f>
        <v/>
      </c>
    </row>
    <row r="2817" spans="22:22" x14ac:dyDescent="0.25">
      <c r="V2817" s="138" t="str">
        <f>IF(ISBLANK(A2817),"",VLOOKUP(G2817,Coefficients!$B$4:$E$7,2)&amp;" "&amp;" "&amp;VLOOKUP(H2817,Coefficients!$E$13:$H$17,2))</f>
        <v/>
      </c>
    </row>
    <row r="2818" spans="22:22" x14ac:dyDescent="0.25">
      <c r="V2818" s="138" t="str">
        <f>IF(ISBLANK(A2818),"",VLOOKUP(G2818,Coefficients!$B$4:$E$7,2)&amp;" "&amp;" "&amp;VLOOKUP(H2818,Coefficients!$E$13:$H$17,2))</f>
        <v/>
      </c>
    </row>
    <row r="2819" spans="22:22" x14ac:dyDescent="0.25">
      <c r="V2819" s="138" t="str">
        <f>IF(ISBLANK(A2819),"",VLOOKUP(G2819,Coefficients!$B$4:$E$7,2)&amp;" "&amp;" "&amp;VLOOKUP(H2819,Coefficients!$E$13:$H$17,2))</f>
        <v/>
      </c>
    </row>
    <row r="2820" spans="22:22" x14ac:dyDescent="0.25">
      <c r="V2820" s="138" t="str">
        <f>IF(ISBLANK(A2820),"",VLOOKUP(G2820,Coefficients!$B$4:$E$7,2)&amp;" "&amp;" "&amp;VLOOKUP(H2820,Coefficients!$E$13:$H$17,2))</f>
        <v/>
      </c>
    </row>
    <row r="2821" spans="22:22" x14ac:dyDescent="0.25">
      <c r="V2821" s="138" t="str">
        <f>IF(ISBLANK(A2821),"",VLOOKUP(G2821,Coefficients!$B$4:$E$7,2)&amp;" "&amp;" "&amp;VLOOKUP(H2821,Coefficients!$E$13:$H$17,2))</f>
        <v/>
      </c>
    </row>
    <row r="2822" spans="22:22" x14ac:dyDescent="0.25">
      <c r="V2822" s="138" t="str">
        <f>IF(ISBLANK(A2822),"",VLOOKUP(G2822,Coefficients!$B$4:$E$7,2)&amp;" "&amp;" "&amp;VLOOKUP(H2822,Coefficients!$E$13:$H$17,2))</f>
        <v/>
      </c>
    </row>
    <row r="2823" spans="22:22" x14ac:dyDescent="0.25">
      <c r="V2823" s="138" t="str">
        <f>IF(ISBLANK(A2823),"",VLOOKUP(G2823,Coefficients!$B$4:$E$7,2)&amp;" "&amp;" "&amp;VLOOKUP(H2823,Coefficients!$E$13:$H$17,2))</f>
        <v/>
      </c>
    </row>
    <row r="2824" spans="22:22" x14ac:dyDescent="0.25">
      <c r="V2824" s="138" t="str">
        <f>IF(ISBLANK(A2824),"",VLOOKUP(G2824,Coefficients!$B$4:$E$7,2)&amp;" "&amp;" "&amp;VLOOKUP(H2824,Coefficients!$E$13:$H$17,2))</f>
        <v/>
      </c>
    </row>
    <row r="2825" spans="22:22" x14ac:dyDescent="0.25">
      <c r="V2825" s="138" t="str">
        <f>IF(ISBLANK(A2825),"",VLOOKUP(G2825,Coefficients!$B$4:$E$7,2)&amp;" "&amp;" "&amp;VLOOKUP(H2825,Coefficients!$E$13:$H$17,2))</f>
        <v/>
      </c>
    </row>
    <row r="2826" spans="22:22" x14ac:dyDescent="0.25">
      <c r="V2826" s="138" t="str">
        <f>IF(ISBLANK(A2826),"",VLOOKUP(G2826,Coefficients!$B$4:$E$7,2)&amp;" "&amp;" "&amp;VLOOKUP(H2826,Coefficients!$E$13:$H$17,2))</f>
        <v/>
      </c>
    </row>
    <row r="2827" spans="22:22" x14ac:dyDescent="0.25">
      <c r="V2827" s="138" t="str">
        <f>IF(ISBLANK(A2827),"",VLOOKUP(G2827,Coefficients!$B$4:$E$7,2)&amp;" "&amp;" "&amp;VLOOKUP(H2827,Coefficients!$E$13:$H$17,2))</f>
        <v/>
      </c>
    </row>
    <row r="2828" spans="22:22" x14ac:dyDescent="0.25">
      <c r="V2828" s="138" t="str">
        <f>IF(ISBLANK(A2828),"",VLOOKUP(G2828,Coefficients!$B$4:$E$7,2)&amp;" "&amp;" "&amp;VLOOKUP(H2828,Coefficients!$E$13:$H$17,2))</f>
        <v/>
      </c>
    </row>
    <row r="2829" spans="22:22" x14ac:dyDescent="0.25">
      <c r="V2829" s="138" t="str">
        <f>IF(ISBLANK(A2829),"",VLOOKUP(G2829,Coefficients!$B$4:$E$7,2)&amp;" "&amp;" "&amp;VLOOKUP(H2829,Coefficients!$E$13:$H$17,2))</f>
        <v/>
      </c>
    </row>
    <row r="2830" spans="22:22" x14ac:dyDescent="0.25">
      <c r="V2830" s="138" t="str">
        <f>IF(ISBLANK(A2830),"",VLOOKUP(G2830,Coefficients!$B$4:$E$7,2)&amp;" "&amp;" "&amp;VLOOKUP(H2830,Coefficients!$E$13:$H$17,2))</f>
        <v/>
      </c>
    </row>
    <row r="2831" spans="22:22" x14ac:dyDescent="0.25">
      <c r="V2831" s="138" t="str">
        <f>IF(ISBLANK(A2831),"",VLOOKUP(G2831,Coefficients!$B$4:$E$7,2)&amp;" "&amp;" "&amp;VLOOKUP(H2831,Coefficients!$E$13:$H$17,2))</f>
        <v/>
      </c>
    </row>
    <row r="2832" spans="22:22" x14ac:dyDescent="0.25">
      <c r="V2832" s="138" t="str">
        <f>IF(ISBLANK(A2832),"",VLOOKUP(G2832,Coefficients!$B$4:$E$7,2)&amp;" "&amp;" "&amp;VLOOKUP(H2832,Coefficients!$E$13:$H$17,2))</f>
        <v/>
      </c>
    </row>
    <row r="2833" spans="22:22" x14ac:dyDescent="0.25">
      <c r="V2833" s="138" t="str">
        <f>IF(ISBLANK(A2833),"",VLOOKUP(G2833,Coefficients!$B$4:$E$7,2)&amp;" "&amp;" "&amp;VLOOKUP(H2833,Coefficients!$E$13:$H$17,2))</f>
        <v/>
      </c>
    </row>
    <row r="2834" spans="22:22" x14ac:dyDescent="0.25">
      <c r="V2834" s="138" t="str">
        <f>IF(ISBLANK(A2834),"",VLOOKUP(G2834,Coefficients!$B$4:$E$7,2)&amp;" "&amp;" "&amp;VLOOKUP(H2834,Coefficients!$E$13:$H$17,2))</f>
        <v/>
      </c>
    </row>
    <row r="2835" spans="22:22" x14ac:dyDescent="0.25">
      <c r="V2835" s="138" t="str">
        <f>IF(ISBLANK(A2835),"",VLOOKUP(G2835,Coefficients!$B$4:$E$7,2)&amp;" "&amp;" "&amp;VLOOKUP(H2835,Coefficients!$E$13:$H$17,2))</f>
        <v/>
      </c>
    </row>
    <row r="2836" spans="22:22" x14ac:dyDescent="0.25">
      <c r="V2836" s="138" t="str">
        <f>IF(ISBLANK(A2836),"",VLOOKUP(G2836,Coefficients!$B$4:$E$7,2)&amp;" "&amp;" "&amp;VLOOKUP(H2836,Coefficients!$E$13:$H$17,2))</f>
        <v/>
      </c>
    </row>
    <row r="2837" spans="22:22" x14ac:dyDescent="0.25">
      <c r="V2837" s="138" t="str">
        <f>IF(ISBLANK(A2837),"",VLOOKUP(G2837,Coefficients!$B$4:$E$7,2)&amp;" "&amp;" "&amp;VLOOKUP(H2837,Coefficients!$E$13:$H$17,2))</f>
        <v/>
      </c>
    </row>
    <row r="2838" spans="22:22" x14ac:dyDescent="0.25">
      <c r="V2838" s="138" t="str">
        <f>IF(ISBLANK(A2838),"",VLOOKUP(G2838,Coefficients!$B$4:$E$7,2)&amp;" "&amp;" "&amp;VLOOKUP(H2838,Coefficients!$E$13:$H$17,2))</f>
        <v/>
      </c>
    </row>
    <row r="2839" spans="22:22" x14ac:dyDescent="0.25">
      <c r="V2839" s="138" t="str">
        <f>IF(ISBLANK(A2839),"",VLOOKUP(G2839,Coefficients!$B$4:$E$7,2)&amp;" "&amp;" "&amp;VLOOKUP(H2839,Coefficients!$E$13:$H$17,2))</f>
        <v/>
      </c>
    </row>
    <row r="2840" spans="22:22" x14ac:dyDescent="0.25">
      <c r="V2840" s="138" t="str">
        <f>IF(ISBLANK(A2840),"",VLOOKUP(G2840,Coefficients!$B$4:$E$7,2)&amp;" "&amp;" "&amp;VLOOKUP(H2840,Coefficients!$E$13:$H$17,2))</f>
        <v/>
      </c>
    </row>
    <row r="2841" spans="22:22" x14ac:dyDescent="0.25">
      <c r="V2841" s="138" t="str">
        <f>IF(ISBLANK(A2841),"",VLOOKUP(G2841,Coefficients!$B$4:$E$7,2)&amp;" "&amp;" "&amp;VLOOKUP(H2841,Coefficients!$E$13:$H$17,2))</f>
        <v/>
      </c>
    </row>
    <row r="2842" spans="22:22" x14ac:dyDescent="0.25">
      <c r="V2842" s="138" t="str">
        <f>IF(ISBLANK(A2842),"",VLOOKUP(G2842,Coefficients!$B$4:$E$7,2)&amp;" "&amp;" "&amp;VLOOKUP(H2842,Coefficients!$E$13:$H$17,2))</f>
        <v/>
      </c>
    </row>
    <row r="2843" spans="22:22" x14ac:dyDescent="0.25">
      <c r="V2843" s="138" t="str">
        <f>IF(ISBLANK(A2843),"",VLOOKUP(G2843,Coefficients!$B$4:$E$7,2)&amp;" "&amp;" "&amp;VLOOKUP(H2843,Coefficients!$E$13:$H$17,2))</f>
        <v/>
      </c>
    </row>
    <row r="2844" spans="22:22" x14ac:dyDescent="0.25">
      <c r="V2844" s="138" t="str">
        <f>IF(ISBLANK(A2844),"",VLOOKUP(G2844,Coefficients!$B$4:$E$7,2)&amp;" "&amp;" "&amp;VLOOKUP(H2844,Coefficients!$E$13:$H$17,2))</f>
        <v/>
      </c>
    </row>
    <row r="2845" spans="22:22" x14ac:dyDescent="0.25">
      <c r="V2845" s="138" t="str">
        <f>IF(ISBLANK(A2845),"",VLOOKUP(G2845,Coefficients!$B$4:$E$7,2)&amp;" "&amp;" "&amp;VLOOKUP(H2845,Coefficients!$E$13:$H$17,2))</f>
        <v/>
      </c>
    </row>
    <row r="2846" spans="22:22" x14ac:dyDescent="0.25">
      <c r="V2846" s="138" t="str">
        <f>IF(ISBLANK(A2846),"",VLOOKUP(G2846,Coefficients!$B$4:$E$7,2)&amp;" "&amp;" "&amp;VLOOKUP(H2846,Coefficients!$E$13:$H$17,2))</f>
        <v/>
      </c>
    </row>
    <row r="2847" spans="22:22" x14ac:dyDescent="0.25">
      <c r="V2847" s="138" t="str">
        <f>IF(ISBLANK(A2847),"",VLOOKUP(G2847,Coefficients!$B$4:$E$7,2)&amp;" "&amp;" "&amp;VLOOKUP(H2847,Coefficients!$E$13:$H$17,2))</f>
        <v/>
      </c>
    </row>
    <row r="2848" spans="22:22" x14ac:dyDescent="0.25">
      <c r="V2848" s="138" t="str">
        <f>IF(ISBLANK(A2848),"",VLOOKUP(G2848,Coefficients!$B$4:$E$7,2)&amp;" "&amp;" "&amp;VLOOKUP(H2848,Coefficients!$E$13:$H$17,2))</f>
        <v/>
      </c>
    </row>
    <row r="2849" spans="22:22" x14ac:dyDescent="0.25">
      <c r="V2849" s="138" t="str">
        <f>IF(ISBLANK(A2849),"",VLOOKUP(G2849,Coefficients!$B$4:$E$7,2)&amp;" "&amp;" "&amp;VLOOKUP(H2849,Coefficients!$E$13:$H$17,2))</f>
        <v/>
      </c>
    </row>
    <row r="2850" spans="22:22" x14ac:dyDescent="0.25">
      <c r="V2850" s="138" t="str">
        <f>IF(ISBLANK(A2850),"",VLOOKUP(G2850,Coefficients!$B$4:$E$7,2)&amp;" "&amp;" "&amp;VLOOKUP(H2850,Coefficients!$E$13:$H$17,2))</f>
        <v/>
      </c>
    </row>
    <row r="2851" spans="22:22" x14ac:dyDescent="0.25">
      <c r="V2851" s="138" t="str">
        <f>IF(ISBLANK(A2851),"",VLOOKUP(G2851,Coefficients!$B$4:$E$7,2)&amp;" "&amp;" "&amp;VLOOKUP(H2851,Coefficients!$E$13:$H$17,2))</f>
        <v/>
      </c>
    </row>
    <row r="2852" spans="22:22" x14ac:dyDescent="0.25">
      <c r="V2852" s="138" t="str">
        <f>IF(ISBLANK(A2852),"",VLOOKUP(G2852,Coefficients!$B$4:$E$7,2)&amp;" "&amp;" "&amp;VLOOKUP(H2852,Coefficients!$E$13:$H$17,2))</f>
        <v/>
      </c>
    </row>
    <row r="2853" spans="22:22" x14ac:dyDescent="0.25">
      <c r="V2853" s="138" t="str">
        <f>IF(ISBLANK(A2853),"",VLOOKUP(G2853,Coefficients!$B$4:$E$7,2)&amp;" "&amp;" "&amp;VLOOKUP(H2853,Coefficients!$E$13:$H$17,2))</f>
        <v/>
      </c>
    </row>
    <row r="2854" spans="22:22" x14ac:dyDescent="0.25">
      <c r="V2854" s="138" t="str">
        <f>IF(ISBLANK(A2854),"",VLOOKUP(G2854,Coefficients!$B$4:$E$7,2)&amp;" "&amp;" "&amp;VLOOKUP(H2854,Coefficients!$E$13:$H$17,2))</f>
        <v/>
      </c>
    </row>
    <row r="2855" spans="22:22" x14ac:dyDescent="0.25">
      <c r="V2855" s="138" t="str">
        <f>IF(ISBLANK(A2855),"",VLOOKUP(G2855,Coefficients!$B$4:$E$7,2)&amp;" "&amp;" "&amp;VLOOKUP(H2855,Coefficients!$E$13:$H$17,2))</f>
        <v/>
      </c>
    </row>
    <row r="2856" spans="22:22" x14ac:dyDescent="0.25">
      <c r="V2856" s="138" t="str">
        <f>IF(ISBLANK(A2856),"",VLOOKUP(G2856,Coefficients!$B$4:$E$7,2)&amp;" "&amp;" "&amp;VLOOKUP(H2856,Coefficients!$E$13:$H$17,2))</f>
        <v/>
      </c>
    </row>
    <row r="2857" spans="22:22" x14ac:dyDescent="0.25">
      <c r="V2857" s="138" t="str">
        <f>IF(ISBLANK(A2857),"",VLOOKUP(G2857,Coefficients!$B$4:$E$7,2)&amp;" "&amp;" "&amp;VLOOKUP(H2857,Coefficients!$E$13:$H$17,2))</f>
        <v/>
      </c>
    </row>
    <row r="2858" spans="22:22" x14ac:dyDescent="0.25">
      <c r="V2858" s="138" t="str">
        <f>IF(ISBLANK(A2858),"",VLOOKUP(G2858,Coefficients!$B$4:$E$7,2)&amp;" "&amp;" "&amp;VLOOKUP(H2858,Coefficients!$E$13:$H$17,2))</f>
        <v/>
      </c>
    </row>
    <row r="2859" spans="22:22" x14ac:dyDescent="0.25">
      <c r="V2859" s="138" t="str">
        <f>IF(ISBLANK(A2859),"",VLOOKUP(G2859,Coefficients!$B$4:$E$7,2)&amp;" "&amp;" "&amp;VLOOKUP(H2859,Coefficients!$E$13:$H$17,2))</f>
        <v/>
      </c>
    </row>
    <row r="2860" spans="22:22" x14ac:dyDescent="0.25">
      <c r="V2860" s="138" t="str">
        <f>IF(ISBLANK(A2860),"",VLOOKUP(G2860,Coefficients!$B$4:$E$7,2)&amp;" "&amp;" "&amp;VLOOKUP(H2860,Coefficients!$E$13:$H$17,2))</f>
        <v/>
      </c>
    </row>
    <row r="2861" spans="22:22" x14ac:dyDescent="0.25">
      <c r="V2861" s="138" t="str">
        <f>IF(ISBLANK(A2861),"",VLOOKUP(G2861,Coefficients!$B$4:$E$7,2)&amp;" "&amp;" "&amp;VLOOKUP(H2861,Coefficients!$E$13:$H$17,2))</f>
        <v/>
      </c>
    </row>
    <row r="2862" spans="22:22" x14ac:dyDescent="0.25">
      <c r="V2862" s="138" t="str">
        <f>IF(ISBLANK(A2862),"",VLOOKUP(G2862,Coefficients!$B$4:$E$7,2)&amp;" "&amp;" "&amp;VLOOKUP(H2862,Coefficients!$E$13:$H$17,2))</f>
        <v/>
      </c>
    </row>
    <row r="2863" spans="22:22" x14ac:dyDescent="0.25">
      <c r="V2863" s="138" t="str">
        <f>IF(ISBLANK(A2863),"",VLOOKUP(G2863,Coefficients!$B$4:$E$7,2)&amp;" "&amp;" "&amp;VLOOKUP(H2863,Coefficients!$E$13:$H$17,2))</f>
        <v/>
      </c>
    </row>
    <row r="2864" spans="22:22" x14ac:dyDescent="0.25">
      <c r="V2864" s="138" t="str">
        <f>IF(ISBLANK(A2864),"",VLOOKUP(G2864,Coefficients!$B$4:$E$7,2)&amp;" "&amp;" "&amp;VLOOKUP(H2864,Coefficients!$E$13:$H$17,2))</f>
        <v/>
      </c>
    </row>
    <row r="2865" spans="22:22" x14ac:dyDescent="0.25">
      <c r="V2865" s="138" t="str">
        <f>IF(ISBLANK(A2865),"",VLOOKUP(G2865,Coefficients!$B$4:$E$7,2)&amp;" "&amp;" "&amp;VLOOKUP(H2865,Coefficients!$E$13:$H$17,2))</f>
        <v/>
      </c>
    </row>
    <row r="2866" spans="22:22" x14ac:dyDescent="0.25">
      <c r="V2866" s="138" t="str">
        <f>IF(ISBLANK(A2866),"",VLOOKUP(G2866,Coefficients!$B$4:$E$7,2)&amp;" "&amp;" "&amp;VLOOKUP(H2866,Coefficients!$E$13:$H$17,2))</f>
        <v/>
      </c>
    </row>
    <row r="2867" spans="22:22" x14ac:dyDescent="0.25">
      <c r="V2867" s="138" t="str">
        <f>IF(ISBLANK(A2867),"",VLOOKUP(G2867,Coefficients!$B$4:$E$7,2)&amp;" "&amp;" "&amp;VLOOKUP(H2867,Coefficients!$E$13:$H$17,2))</f>
        <v/>
      </c>
    </row>
    <row r="2868" spans="22:22" x14ac:dyDescent="0.25">
      <c r="V2868" s="138" t="str">
        <f>IF(ISBLANK(A2868),"",VLOOKUP(G2868,Coefficients!$B$4:$E$7,2)&amp;" "&amp;" "&amp;VLOOKUP(H2868,Coefficients!$E$13:$H$17,2))</f>
        <v/>
      </c>
    </row>
    <row r="2869" spans="22:22" x14ac:dyDescent="0.25">
      <c r="V2869" s="138" t="str">
        <f>IF(ISBLANK(A2869),"",VLOOKUP(G2869,Coefficients!$B$4:$E$7,2)&amp;" "&amp;" "&amp;VLOOKUP(H2869,Coefficients!$E$13:$H$17,2))</f>
        <v/>
      </c>
    </row>
    <row r="2870" spans="22:22" x14ac:dyDescent="0.25">
      <c r="V2870" s="138" t="str">
        <f>IF(ISBLANK(A2870),"",VLOOKUP(G2870,Coefficients!$B$4:$E$7,2)&amp;" "&amp;" "&amp;VLOOKUP(H2870,Coefficients!$E$13:$H$17,2))</f>
        <v/>
      </c>
    </row>
    <row r="2871" spans="22:22" x14ac:dyDescent="0.25">
      <c r="V2871" s="138" t="str">
        <f>IF(ISBLANK(A2871),"",VLOOKUP(G2871,Coefficients!$B$4:$E$7,2)&amp;" "&amp;" "&amp;VLOOKUP(H2871,Coefficients!$E$13:$H$17,2))</f>
        <v/>
      </c>
    </row>
    <row r="2872" spans="22:22" x14ac:dyDescent="0.25">
      <c r="V2872" s="138" t="str">
        <f>IF(ISBLANK(A2872),"",VLOOKUP(G2872,Coefficients!$B$4:$E$7,2)&amp;" "&amp;" "&amp;VLOOKUP(H2872,Coefficients!$E$13:$H$17,2))</f>
        <v/>
      </c>
    </row>
    <row r="2873" spans="22:22" x14ac:dyDescent="0.25">
      <c r="V2873" s="138" t="str">
        <f>IF(ISBLANK(A2873),"",VLOOKUP(G2873,Coefficients!$B$4:$E$7,2)&amp;" "&amp;" "&amp;VLOOKUP(H2873,Coefficients!$E$13:$H$17,2))</f>
        <v/>
      </c>
    </row>
    <row r="2874" spans="22:22" x14ac:dyDescent="0.25">
      <c r="V2874" s="138" t="str">
        <f>IF(ISBLANK(A2874),"",VLOOKUP(G2874,Coefficients!$B$4:$E$7,2)&amp;" "&amp;" "&amp;VLOOKUP(H2874,Coefficients!$E$13:$H$17,2))</f>
        <v/>
      </c>
    </row>
    <row r="2875" spans="22:22" x14ac:dyDescent="0.25">
      <c r="V2875" s="138" t="str">
        <f>IF(ISBLANK(A2875),"",VLOOKUP(G2875,Coefficients!$B$4:$E$7,2)&amp;" "&amp;" "&amp;VLOOKUP(H2875,Coefficients!$E$13:$H$17,2))</f>
        <v/>
      </c>
    </row>
    <row r="2876" spans="22:22" x14ac:dyDescent="0.25">
      <c r="V2876" s="138" t="str">
        <f>IF(ISBLANK(A2876),"",VLOOKUP(G2876,Coefficients!$B$4:$E$7,2)&amp;" "&amp;" "&amp;VLOOKUP(H2876,Coefficients!$E$13:$H$17,2))</f>
        <v/>
      </c>
    </row>
    <row r="2877" spans="22:22" x14ac:dyDescent="0.25">
      <c r="V2877" s="138" t="str">
        <f>IF(ISBLANK(A2877),"",VLOOKUP(G2877,Coefficients!$B$4:$E$7,2)&amp;" "&amp;" "&amp;VLOOKUP(H2877,Coefficients!$E$13:$H$17,2))</f>
        <v/>
      </c>
    </row>
    <row r="2878" spans="22:22" x14ac:dyDescent="0.25">
      <c r="V2878" s="138" t="str">
        <f>IF(ISBLANK(A2878),"",VLOOKUP(G2878,Coefficients!$B$4:$E$7,2)&amp;" "&amp;" "&amp;VLOOKUP(H2878,Coefficients!$E$13:$H$17,2))</f>
        <v/>
      </c>
    </row>
    <row r="2879" spans="22:22" x14ac:dyDescent="0.25">
      <c r="V2879" s="138" t="str">
        <f>IF(ISBLANK(A2879),"",VLOOKUP(G2879,Coefficients!$B$4:$E$7,2)&amp;" "&amp;" "&amp;VLOOKUP(H2879,Coefficients!$E$13:$H$17,2))</f>
        <v/>
      </c>
    </row>
    <row r="2880" spans="22:22" x14ac:dyDescent="0.25">
      <c r="V2880" s="138" t="str">
        <f>IF(ISBLANK(A2880),"",VLOOKUP(G2880,Coefficients!$B$4:$E$7,2)&amp;" "&amp;" "&amp;VLOOKUP(H2880,Coefficients!$E$13:$H$17,2))</f>
        <v/>
      </c>
    </row>
    <row r="2881" spans="22:22" x14ac:dyDescent="0.25">
      <c r="V2881" s="138" t="str">
        <f>IF(ISBLANK(A2881),"",VLOOKUP(G2881,Coefficients!$B$4:$E$7,2)&amp;" "&amp;" "&amp;VLOOKUP(H2881,Coefficients!$E$13:$H$17,2))</f>
        <v/>
      </c>
    </row>
    <row r="2882" spans="22:22" x14ac:dyDescent="0.25">
      <c r="V2882" s="138" t="str">
        <f>IF(ISBLANK(A2882),"",VLOOKUP(G2882,Coefficients!$B$4:$E$7,2)&amp;" "&amp;" "&amp;VLOOKUP(H2882,Coefficients!$E$13:$H$17,2))</f>
        <v/>
      </c>
    </row>
    <row r="2883" spans="22:22" x14ac:dyDescent="0.25">
      <c r="V2883" s="138" t="str">
        <f>IF(ISBLANK(A2883),"",VLOOKUP(G2883,Coefficients!$B$4:$E$7,2)&amp;" "&amp;" "&amp;VLOOKUP(H2883,Coefficients!$E$13:$H$17,2))</f>
        <v/>
      </c>
    </row>
    <row r="2884" spans="22:22" x14ac:dyDescent="0.25">
      <c r="V2884" s="138" t="str">
        <f>IF(ISBLANK(A2884),"",VLOOKUP(G2884,Coefficients!$B$4:$E$7,2)&amp;" "&amp;" "&amp;VLOOKUP(H2884,Coefficients!$E$13:$H$17,2))</f>
        <v/>
      </c>
    </row>
    <row r="2885" spans="22:22" x14ac:dyDescent="0.25">
      <c r="V2885" s="138" t="str">
        <f>IF(ISBLANK(A2885),"",VLOOKUP(G2885,Coefficients!$B$4:$E$7,2)&amp;" "&amp;" "&amp;VLOOKUP(H2885,Coefficients!$E$13:$H$17,2))</f>
        <v/>
      </c>
    </row>
    <row r="2886" spans="22:22" x14ac:dyDescent="0.25">
      <c r="V2886" s="138" t="str">
        <f>IF(ISBLANK(A2886),"",VLOOKUP(G2886,Coefficients!$B$4:$E$7,2)&amp;" "&amp;" "&amp;VLOOKUP(H2886,Coefficients!$E$13:$H$17,2))</f>
        <v/>
      </c>
    </row>
    <row r="2887" spans="22:22" x14ac:dyDescent="0.25">
      <c r="V2887" s="138" t="str">
        <f>IF(ISBLANK(A2887),"",VLOOKUP(G2887,Coefficients!$B$4:$E$7,2)&amp;" "&amp;" "&amp;VLOOKUP(H2887,Coefficients!$E$13:$H$17,2))</f>
        <v/>
      </c>
    </row>
    <row r="2888" spans="22:22" x14ac:dyDescent="0.25">
      <c r="V2888" s="138" t="str">
        <f>IF(ISBLANK(A2888),"",VLOOKUP(G2888,Coefficients!$B$4:$E$7,2)&amp;" "&amp;" "&amp;VLOOKUP(H2888,Coefficients!$E$13:$H$17,2))</f>
        <v/>
      </c>
    </row>
    <row r="2889" spans="22:22" x14ac:dyDescent="0.25">
      <c r="V2889" s="138" t="str">
        <f>IF(ISBLANK(A2889),"",VLOOKUP(G2889,Coefficients!$B$4:$E$7,2)&amp;" "&amp;" "&amp;VLOOKUP(H2889,Coefficients!$E$13:$H$17,2))</f>
        <v/>
      </c>
    </row>
    <row r="2890" spans="22:22" x14ac:dyDescent="0.25">
      <c r="V2890" s="138" t="str">
        <f>IF(ISBLANK(A2890),"",VLOOKUP(G2890,Coefficients!$B$4:$E$7,2)&amp;" "&amp;" "&amp;VLOOKUP(H2890,Coefficients!$E$13:$H$17,2))</f>
        <v/>
      </c>
    </row>
    <row r="2891" spans="22:22" x14ac:dyDescent="0.25">
      <c r="V2891" s="138" t="str">
        <f>IF(ISBLANK(A2891),"",VLOOKUP(G2891,Coefficients!$B$4:$E$7,2)&amp;" "&amp;" "&amp;VLOOKUP(H2891,Coefficients!$E$13:$H$17,2))</f>
        <v/>
      </c>
    </row>
    <row r="2892" spans="22:22" x14ac:dyDescent="0.25">
      <c r="V2892" s="138" t="str">
        <f>IF(ISBLANK(A2892),"",VLOOKUP(G2892,Coefficients!$B$4:$E$7,2)&amp;" "&amp;" "&amp;VLOOKUP(H2892,Coefficients!$E$13:$H$17,2))</f>
        <v/>
      </c>
    </row>
    <row r="2893" spans="22:22" x14ac:dyDescent="0.25">
      <c r="V2893" s="138" t="str">
        <f>IF(ISBLANK(A2893),"",VLOOKUP(G2893,Coefficients!$B$4:$E$7,2)&amp;" "&amp;" "&amp;VLOOKUP(H2893,Coefficients!$E$13:$H$17,2))</f>
        <v/>
      </c>
    </row>
    <row r="2894" spans="22:22" x14ac:dyDescent="0.25">
      <c r="V2894" s="138" t="str">
        <f>IF(ISBLANK(A2894),"",VLOOKUP(G2894,Coefficients!$B$4:$E$7,2)&amp;" "&amp;" "&amp;VLOOKUP(H2894,Coefficients!$E$13:$H$17,2))</f>
        <v/>
      </c>
    </row>
    <row r="2895" spans="22:22" x14ac:dyDescent="0.25">
      <c r="V2895" s="138" t="str">
        <f>IF(ISBLANK(A2895),"",VLOOKUP(G2895,Coefficients!$B$4:$E$7,2)&amp;" "&amp;" "&amp;VLOOKUP(H2895,Coefficients!$E$13:$H$17,2))</f>
        <v/>
      </c>
    </row>
    <row r="2896" spans="22:22" x14ac:dyDescent="0.25">
      <c r="V2896" s="138" t="str">
        <f>IF(ISBLANK(A2896),"",VLOOKUP(G2896,Coefficients!$B$4:$E$7,2)&amp;" "&amp;" "&amp;VLOOKUP(H2896,Coefficients!$E$13:$H$17,2))</f>
        <v/>
      </c>
    </row>
    <row r="2897" spans="22:22" x14ac:dyDescent="0.25">
      <c r="V2897" s="138" t="str">
        <f>IF(ISBLANK(A2897),"",VLOOKUP(G2897,Coefficients!$B$4:$E$7,2)&amp;" "&amp;" "&amp;VLOOKUP(H2897,Coefficients!$E$13:$H$17,2))</f>
        <v/>
      </c>
    </row>
    <row r="2898" spans="22:22" x14ac:dyDescent="0.25">
      <c r="V2898" s="138" t="str">
        <f>IF(ISBLANK(A2898),"",VLOOKUP(G2898,Coefficients!$B$4:$E$7,2)&amp;" "&amp;" "&amp;VLOOKUP(H2898,Coefficients!$E$13:$H$17,2))</f>
        <v/>
      </c>
    </row>
    <row r="2899" spans="22:22" x14ac:dyDescent="0.25">
      <c r="V2899" s="138" t="str">
        <f>IF(ISBLANK(A2899),"",VLOOKUP(G2899,Coefficients!$B$4:$E$7,2)&amp;" "&amp;" "&amp;VLOOKUP(H2899,Coefficients!$E$13:$H$17,2))</f>
        <v/>
      </c>
    </row>
    <row r="2900" spans="22:22" x14ac:dyDescent="0.25">
      <c r="V2900" s="138" t="str">
        <f>IF(ISBLANK(A2900),"",VLOOKUP(G2900,Coefficients!$B$4:$E$7,2)&amp;" "&amp;" "&amp;VLOOKUP(H2900,Coefficients!$E$13:$H$17,2))</f>
        <v/>
      </c>
    </row>
    <row r="2901" spans="22:22" x14ac:dyDescent="0.25">
      <c r="V2901" s="138" t="str">
        <f>IF(ISBLANK(A2901),"",VLOOKUP(G2901,Coefficients!$B$4:$E$7,2)&amp;" "&amp;" "&amp;VLOOKUP(H2901,Coefficients!$E$13:$H$17,2))</f>
        <v/>
      </c>
    </row>
    <row r="2902" spans="22:22" x14ac:dyDescent="0.25">
      <c r="V2902" s="138" t="str">
        <f>IF(ISBLANK(A2902),"",VLOOKUP(G2902,Coefficients!$B$4:$E$7,2)&amp;" "&amp;" "&amp;VLOOKUP(H2902,Coefficients!$E$13:$H$17,2))</f>
        <v/>
      </c>
    </row>
    <row r="2903" spans="22:22" x14ac:dyDescent="0.25">
      <c r="V2903" s="138" t="str">
        <f>IF(ISBLANK(A2903),"",VLOOKUP(G2903,Coefficients!$B$4:$E$7,2)&amp;" "&amp;" "&amp;VLOOKUP(H2903,Coefficients!$E$13:$H$17,2))</f>
        <v/>
      </c>
    </row>
    <row r="2904" spans="22:22" x14ac:dyDescent="0.25">
      <c r="V2904" s="138" t="str">
        <f>IF(ISBLANK(A2904),"",VLOOKUP(G2904,Coefficients!$B$4:$E$7,2)&amp;" "&amp;" "&amp;VLOOKUP(H2904,Coefficients!$E$13:$H$17,2))</f>
        <v/>
      </c>
    </row>
    <row r="2905" spans="22:22" x14ac:dyDescent="0.25">
      <c r="V2905" s="138" t="str">
        <f>IF(ISBLANK(A2905),"",VLOOKUP(G2905,Coefficients!$B$4:$E$7,2)&amp;" "&amp;" "&amp;VLOOKUP(H2905,Coefficients!$E$13:$H$17,2))</f>
        <v/>
      </c>
    </row>
    <row r="2906" spans="22:22" x14ac:dyDescent="0.25">
      <c r="V2906" s="138" t="str">
        <f>IF(ISBLANK(A2906),"",VLOOKUP(G2906,Coefficients!$B$4:$E$7,2)&amp;" "&amp;" "&amp;VLOOKUP(H2906,Coefficients!$E$13:$H$17,2))</f>
        <v/>
      </c>
    </row>
    <row r="2907" spans="22:22" x14ac:dyDescent="0.25">
      <c r="V2907" s="138" t="str">
        <f>IF(ISBLANK(A2907),"",VLOOKUP(G2907,Coefficients!$B$4:$E$7,2)&amp;" "&amp;" "&amp;VLOOKUP(H2907,Coefficients!$E$13:$H$17,2))</f>
        <v/>
      </c>
    </row>
    <row r="2908" spans="22:22" x14ac:dyDescent="0.25">
      <c r="V2908" s="138" t="str">
        <f>IF(ISBLANK(A2908),"",VLOOKUP(G2908,Coefficients!$B$4:$E$7,2)&amp;" "&amp;" "&amp;VLOOKUP(H2908,Coefficients!$E$13:$H$17,2))</f>
        <v/>
      </c>
    </row>
    <row r="2909" spans="22:22" x14ac:dyDescent="0.25">
      <c r="V2909" s="138" t="str">
        <f>IF(ISBLANK(A2909),"",VLOOKUP(G2909,Coefficients!$B$4:$E$7,2)&amp;" "&amp;" "&amp;VLOOKUP(H2909,Coefficients!$E$13:$H$17,2))</f>
        <v/>
      </c>
    </row>
    <row r="2910" spans="22:22" x14ac:dyDescent="0.25">
      <c r="V2910" s="138" t="str">
        <f>IF(ISBLANK(A2910),"",VLOOKUP(G2910,Coefficients!$B$4:$E$7,2)&amp;" "&amp;" "&amp;VLOOKUP(H2910,Coefficients!$E$13:$H$17,2))</f>
        <v/>
      </c>
    </row>
    <row r="2911" spans="22:22" x14ac:dyDescent="0.25">
      <c r="V2911" s="138" t="str">
        <f>IF(ISBLANK(A2911),"",VLOOKUP(G2911,Coefficients!$B$4:$E$7,2)&amp;" "&amp;" "&amp;VLOOKUP(H2911,Coefficients!$E$13:$H$17,2))</f>
        <v/>
      </c>
    </row>
    <row r="2912" spans="22:22" x14ac:dyDescent="0.25">
      <c r="V2912" s="138" t="str">
        <f>IF(ISBLANK(A2912),"",VLOOKUP(G2912,Coefficients!$B$4:$E$7,2)&amp;" "&amp;" "&amp;VLOOKUP(H2912,Coefficients!$E$13:$H$17,2))</f>
        <v/>
      </c>
    </row>
    <row r="2913" spans="22:22" x14ac:dyDescent="0.25">
      <c r="V2913" s="138" t="str">
        <f>IF(ISBLANK(A2913),"",VLOOKUP(G2913,Coefficients!$B$4:$E$7,2)&amp;" "&amp;" "&amp;VLOOKUP(H2913,Coefficients!$E$13:$H$17,2))</f>
        <v/>
      </c>
    </row>
    <row r="2914" spans="22:22" x14ac:dyDescent="0.25">
      <c r="V2914" s="138" t="str">
        <f>IF(ISBLANK(A2914),"",VLOOKUP(G2914,Coefficients!$B$4:$E$7,2)&amp;" "&amp;" "&amp;VLOOKUP(H2914,Coefficients!$E$13:$H$17,2))</f>
        <v/>
      </c>
    </row>
    <row r="2915" spans="22:22" x14ac:dyDescent="0.25">
      <c r="V2915" s="138" t="str">
        <f>IF(ISBLANK(A2915),"",VLOOKUP(G2915,Coefficients!$B$4:$E$7,2)&amp;" "&amp;" "&amp;VLOOKUP(H2915,Coefficients!$E$13:$H$17,2))</f>
        <v/>
      </c>
    </row>
    <row r="2916" spans="22:22" x14ac:dyDescent="0.25">
      <c r="V2916" s="138" t="str">
        <f>IF(ISBLANK(A2916),"",VLOOKUP(G2916,Coefficients!$B$4:$E$7,2)&amp;" "&amp;" "&amp;VLOOKUP(H2916,Coefficients!$E$13:$H$17,2))</f>
        <v/>
      </c>
    </row>
    <row r="2917" spans="22:22" x14ac:dyDescent="0.25">
      <c r="V2917" s="138" t="str">
        <f>IF(ISBLANK(A2917),"",VLOOKUP(G2917,Coefficients!$B$4:$E$7,2)&amp;" "&amp;" "&amp;VLOOKUP(H2917,Coefficients!$E$13:$H$17,2))</f>
        <v/>
      </c>
    </row>
    <row r="2918" spans="22:22" x14ac:dyDescent="0.25">
      <c r="V2918" s="138" t="str">
        <f>IF(ISBLANK(A2918),"",VLOOKUP(G2918,Coefficients!$B$4:$E$7,2)&amp;" "&amp;" "&amp;VLOOKUP(H2918,Coefficients!$E$13:$H$17,2))</f>
        <v/>
      </c>
    </row>
    <row r="2919" spans="22:22" x14ac:dyDescent="0.25">
      <c r="V2919" s="138" t="str">
        <f>IF(ISBLANK(A2919),"",VLOOKUP(G2919,Coefficients!$B$4:$E$7,2)&amp;" "&amp;" "&amp;VLOOKUP(H2919,Coefficients!$E$13:$H$17,2))</f>
        <v/>
      </c>
    </row>
    <row r="2920" spans="22:22" x14ac:dyDescent="0.25">
      <c r="V2920" s="138" t="str">
        <f>IF(ISBLANK(A2920),"",VLOOKUP(G2920,Coefficients!$B$4:$E$7,2)&amp;" "&amp;" "&amp;VLOOKUP(H2920,Coefficients!$E$13:$H$17,2))</f>
        <v/>
      </c>
    </row>
    <row r="2921" spans="22:22" x14ac:dyDescent="0.25">
      <c r="V2921" s="138" t="str">
        <f>IF(ISBLANK(A2921),"",VLOOKUP(G2921,Coefficients!$B$4:$E$7,2)&amp;" "&amp;" "&amp;VLOOKUP(H2921,Coefficients!$E$13:$H$17,2))</f>
        <v/>
      </c>
    </row>
    <row r="2922" spans="22:22" x14ac:dyDescent="0.25">
      <c r="V2922" s="138" t="str">
        <f>IF(ISBLANK(A2922),"",VLOOKUP(G2922,Coefficients!$B$4:$E$7,2)&amp;" "&amp;" "&amp;VLOOKUP(H2922,Coefficients!$E$13:$H$17,2))</f>
        <v/>
      </c>
    </row>
    <row r="2923" spans="22:22" x14ac:dyDescent="0.25">
      <c r="V2923" s="138" t="str">
        <f>IF(ISBLANK(A2923),"",VLOOKUP(G2923,Coefficients!$B$4:$E$7,2)&amp;" "&amp;" "&amp;VLOOKUP(H2923,Coefficients!$E$13:$H$17,2))</f>
        <v/>
      </c>
    </row>
    <row r="2924" spans="22:22" x14ac:dyDescent="0.25">
      <c r="V2924" s="138" t="str">
        <f>IF(ISBLANK(A2924),"",VLOOKUP(G2924,Coefficients!$B$4:$E$7,2)&amp;" "&amp;" "&amp;VLOOKUP(H2924,Coefficients!$E$13:$H$17,2))</f>
        <v/>
      </c>
    </row>
    <row r="2925" spans="22:22" x14ac:dyDescent="0.25">
      <c r="V2925" s="138" t="str">
        <f>IF(ISBLANK(A2925),"",VLOOKUP(G2925,Coefficients!$B$4:$E$7,2)&amp;" "&amp;" "&amp;VLOOKUP(H2925,Coefficients!$E$13:$H$17,2))</f>
        <v/>
      </c>
    </row>
    <row r="2926" spans="22:22" x14ac:dyDescent="0.25">
      <c r="V2926" s="138" t="str">
        <f>IF(ISBLANK(A2926),"",VLOOKUP(G2926,Coefficients!$B$4:$E$7,2)&amp;" "&amp;" "&amp;VLOOKUP(H2926,Coefficients!$E$13:$H$17,2))</f>
        <v/>
      </c>
    </row>
    <row r="2927" spans="22:22" x14ac:dyDescent="0.25">
      <c r="V2927" s="138" t="str">
        <f>IF(ISBLANK(A2927),"",VLOOKUP(G2927,Coefficients!$B$4:$E$7,2)&amp;" "&amp;" "&amp;VLOOKUP(H2927,Coefficients!$E$13:$H$17,2))</f>
        <v/>
      </c>
    </row>
    <row r="2928" spans="22:22" x14ac:dyDescent="0.25">
      <c r="V2928" s="138" t="str">
        <f>IF(ISBLANK(A2928),"",VLOOKUP(G2928,Coefficients!$B$4:$E$7,2)&amp;" "&amp;" "&amp;VLOOKUP(H2928,Coefficients!$E$13:$H$17,2))</f>
        <v/>
      </c>
    </row>
    <row r="2929" spans="22:22" x14ac:dyDescent="0.25">
      <c r="V2929" s="138" t="str">
        <f>IF(ISBLANK(A2929),"",VLOOKUP(G2929,Coefficients!$B$4:$E$7,2)&amp;" "&amp;" "&amp;VLOOKUP(H2929,Coefficients!$E$13:$H$17,2))</f>
        <v/>
      </c>
    </row>
    <row r="2930" spans="22:22" x14ac:dyDescent="0.25">
      <c r="V2930" s="138" t="str">
        <f>IF(ISBLANK(A2930),"",VLOOKUP(G2930,Coefficients!$B$4:$E$7,2)&amp;" "&amp;" "&amp;VLOOKUP(H2930,Coefficients!$E$13:$H$17,2))</f>
        <v/>
      </c>
    </row>
    <row r="2931" spans="22:22" x14ac:dyDescent="0.25">
      <c r="V2931" s="138" t="str">
        <f>IF(ISBLANK(A2931),"",VLOOKUP(G2931,Coefficients!$B$4:$E$7,2)&amp;" "&amp;" "&amp;VLOOKUP(H2931,Coefficients!$E$13:$H$17,2))</f>
        <v/>
      </c>
    </row>
    <row r="2932" spans="22:22" x14ac:dyDescent="0.25">
      <c r="V2932" s="138" t="str">
        <f>IF(ISBLANK(A2932),"",VLOOKUP(G2932,Coefficients!$B$4:$E$7,2)&amp;" "&amp;" "&amp;VLOOKUP(H2932,Coefficients!$E$13:$H$17,2))</f>
        <v/>
      </c>
    </row>
    <row r="2933" spans="22:22" x14ac:dyDescent="0.25">
      <c r="V2933" s="138" t="str">
        <f>IF(ISBLANK(A2933),"",VLOOKUP(G2933,Coefficients!$B$4:$E$7,2)&amp;" "&amp;" "&amp;VLOOKUP(H2933,Coefficients!$E$13:$H$17,2))</f>
        <v/>
      </c>
    </row>
    <row r="2934" spans="22:22" x14ac:dyDescent="0.25">
      <c r="V2934" s="138" t="str">
        <f>IF(ISBLANK(A2934),"",VLOOKUP(G2934,Coefficients!$B$4:$E$7,2)&amp;" "&amp;" "&amp;VLOOKUP(H2934,Coefficients!$E$13:$H$17,2))</f>
        <v/>
      </c>
    </row>
    <row r="2935" spans="22:22" x14ac:dyDescent="0.25">
      <c r="V2935" s="138" t="str">
        <f>IF(ISBLANK(A2935),"",VLOOKUP(G2935,Coefficients!$B$4:$E$7,2)&amp;" "&amp;" "&amp;VLOOKUP(H2935,Coefficients!$E$13:$H$17,2))</f>
        <v/>
      </c>
    </row>
    <row r="2936" spans="22:22" x14ac:dyDescent="0.25">
      <c r="V2936" s="138" t="str">
        <f>IF(ISBLANK(A2936),"",VLOOKUP(G2936,Coefficients!$B$4:$E$7,2)&amp;" "&amp;" "&amp;VLOOKUP(H2936,Coefficients!$E$13:$H$17,2))</f>
        <v/>
      </c>
    </row>
    <row r="2937" spans="22:22" x14ac:dyDescent="0.25">
      <c r="V2937" s="138" t="str">
        <f>IF(ISBLANK(A2937),"",VLOOKUP(G2937,Coefficients!$B$4:$E$7,2)&amp;" "&amp;" "&amp;VLOOKUP(H2937,Coefficients!$E$13:$H$17,2))</f>
        <v/>
      </c>
    </row>
    <row r="2938" spans="22:22" x14ac:dyDescent="0.25">
      <c r="V2938" s="138" t="str">
        <f>IF(ISBLANK(A2938),"",VLOOKUP(G2938,Coefficients!$B$4:$E$7,2)&amp;" "&amp;" "&amp;VLOOKUP(H2938,Coefficients!$E$13:$H$17,2))</f>
        <v/>
      </c>
    </row>
    <row r="2939" spans="22:22" x14ac:dyDescent="0.25">
      <c r="V2939" s="138" t="str">
        <f>IF(ISBLANK(A2939),"",VLOOKUP(G2939,Coefficients!$B$4:$E$7,2)&amp;" "&amp;" "&amp;VLOOKUP(H2939,Coefficients!$E$13:$H$17,2))</f>
        <v/>
      </c>
    </row>
    <row r="2940" spans="22:22" x14ac:dyDescent="0.25">
      <c r="V2940" s="138" t="str">
        <f>IF(ISBLANK(A2940),"",VLOOKUP(G2940,Coefficients!$B$4:$E$7,2)&amp;" "&amp;" "&amp;VLOOKUP(H2940,Coefficients!$E$13:$H$17,2))</f>
        <v/>
      </c>
    </row>
    <row r="2941" spans="22:22" x14ac:dyDescent="0.25">
      <c r="V2941" s="138" t="str">
        <f>IF(ISBLANK(A2941),"",VLOOKUP(G2941,Coefficients!$B$4:$E$7,2)&amp;" "&amp;" "&amp;VLOOKUP(H2941,Coefficients!$E$13:$H$17,2))</f>
        <v/>
      </c>
    </row>
    <row r="2942" spans="22:22" x14ac:dyDescent="0.25">
      <c r="V2942" s="138" t="str">
        <f>IF(ISBLANK(A2942),"",VLOOKUP(G2942,Coefficients!$B$4:$E$7,2)&amp;" "&amp;" "&amp;VLOOKUP(H2942,Coefficients!$E$13:$H$17,2))</f>
        <v/>
      </c>
    </row>
    <row r="2943" spans="22:22" x14ac:dyDescent="0.25">
      <c r="V2943" s="138" t="str">
        <f>IF(ISBLANK(A2943),"",VLOOKUP(G2943,Coefficients!$B$4:$E$7,2)&amp;" "&amp;" "&amp;VLOOKUP(H2943,Coefficients!$E$13:$H$17,2))</f>
        <v/>
      </c>
    </row>
    <row r="2944" spans="22:22" x14ac:dyDescent="0.25">
      <c r="V2944" s="138" t="str">
        <f>IF(ISBLANK(A2944),"",VLOOKUP(G2944,Coefficients!$B$4:$E$7,2)&amp;" "&amp;" "&amp;VLOOKUP(H2944,Coefficients!$E$13:$H$17,2))</f>
        <v/>
      </c>
    </row>
    <row r="2945" spans="22:22" x14ac:dyDescent="0.25">
      <c r="V2945" s="138" t="str">
        <f>IF(ISBLANK(A2945),"",VLOOKUP(G2945,Coefficients!$B$4:$E$7,2)&amp;" "&amp;" "&amp;VLOOKUP(H2945,Coefficients!$E$13:$H$17,2))</f>
        <v/>
      </c>
    </row>
    <row r="2946" spans="22:22" x14ac:dyDescent="0.25">
      <c r="V2946" s="138" t="str">
        <f>IF(ISBLANK(A2946),"",VLOOKUP(G2946,Coefficients!$B$4:$E$7,2)&amp;" "&amp;" "&amp;VLOOKUP(H2946,Coefficients!$E$13:$H$17,2))</f>
        <v/>
      </c>
    </row>
    <row r="2947" spans="22:22" x14ac:dyDescent="0.25">
      <c r="V2947" s="138" t="str">
        <f>IF(ISBLANK(A2947),"",VLOOKUP(G2947,Coefficients!$B$4:$E$7,2)&amp;" "&amp;" "&amp;VLOOKUP(H2947,Coefficients!$E$13:$H$17,2))</f>
        <v/>
      </c>
    </row>
    <row r="2948" spans="22:22" x14ac:dyDescent="0.25">
      <c r="V2948" s="138" t="str">
        <f>IF(ISBLANK(A2948),"",VLOOKUP(G2948,Coefficients!$B$4:$E$7,2)&amp;" "&amp;" "&amp;VLOOKUP(H2948,Coefficients!$E$13:$H$17,2))</f>
        <v/>
      </c>
    </row>
    <row r="2949" spans="22:22" x14ac:dyDescent="0.25">
      <c r="V2949" s="138" t="str">
        <f>IF(ISBLANK(A2949),"",VLOOKUP(G2949,Coefficients!$B$4:$E$7,2)&amp;" "&amp;" "&amp;VLOOKUP(H2949,Coefficients!$E$13:$H$17,2))</f>
        <v/>
      </c>
    </row>
    <row r="2950" spans="22:22" x14ac:dyDescent="0.25">
      <c r="V2950" s="138" t="str">
        <f>IF(ISBLANK(A2950),"",VLOOKUP(G2950,Coefficients!$B$4:$E$7,2)&amp;" "&amp;" "&amp;VLOOKUP(H2950,Coefficients!$E$13:$H$17,2))</f>
        <v/>
      </c>
    </row>
    <row r="2951" spans="22:22" x14ac:dyDescent="0.25">
      <c r="V2951" s="138" t="str">
        <f>IF(ISBLANK(A2951),"",VLOOKUP(G2951,Coefficients!$B$4:$E$7,2)&amp;" "&amp;" "&amp;VLOOKUP(H2951,Coefficients!$E$13:$H$17,2))</f>
        <v/>
      </c>
    </row>
    <row r="2952" spans="22:22" x14ac:dyDescent="0.25">
      <c r="V2952" s="138" t="str">
        <f>IF(ISBLANK(A2952),"",VLOOKUP(G2952,Coefficients!$B$4:$E$7,2)&amp;" "&amp;" "&amp;VLOOKUP(H2952,Coefficients!$E$13:$H$17,2))</f>
        <v/>
      </c>
    </row>
    <row r="2953" spans="22:22" x14ac:dyDescent="0.25">
      <c r="V2953" s="138" t="str">
        <f>IF(ISBLANK(A2953),"",VLOOKUP(G2953,Coefficients!$B$4:$E$7,2)&amp;" "&amp;" "&amp;VLOOKUP(H2953,Coefficients!$E$13:$H$17,2))</f>
        <v/>
      </c>
    </row>
    <row r="2954" spans="22:22" x14ac:dyDescent="0.25">
      <c r="V2954" s="138" t="str">
        <f>IF(ISBLANK(A2954),"",VLOOKUP(G2954,Coefficients!$B$4:$E$7,2)&amp;" "&amp;" "&amp;VLOOKUP(H2954,Coefficients!$E$13:$H$17,2))</f>
        <v/>
      </c>
    </row>
    <row r="2955" spans="22:22" x14ac:dyDescent="0.25">
      <c r="V2955" s="138" t="str">
        <f>IF(ISBLANK(A2955),"",VLOOKUP(G2955,Coefficients!$B$4:$E$7,2)&amp;" "&amp;" "&amp;VLOOKUP(H2955,Coefficients!$E$13:$H$17,2))</f>
        <v/>
      </c>
    </row>
    <row r="2956" spans="22:22" x14ac:dyDescent="0.25">
      <c r="V2956" s="138" t="str">
        <f>IF(ISBLANK(A2956),"",VLOOKUP(G2956,Coefficients!$B$4:$E$7,2)&amp;" "&amp;" "&amp;VLOOKUP(H2956,Coefficients!$E$13:$H$17,2))</f>
        <v/>
      </c>
    </row>
    <row r="2957" spans="22:22" x14ac:dyDescent="0.25">
      <c r="V2957" s="138" t="str">
        <f>IF(ISBLANK(A2957),"",VLOOKUP(G2957,Coefficients!$B$4:$E$7,2)&amp;" "&amp;" "&amp;VLOOKUP(H2957,Coefficients!$E$13:$H$17,2))</f>
        <v/>
      </c>
    </row>
    <row r="2958" spans="22:22" x14ac:dyDescent="0.25">
      <c r="V2958" s="138" t="str">
        <f>IF(ISBLANK(A2958),"",VLOOKUP(G2958,Coefficients!$B$4:$E$7,2)&amp;" "&amp;" "&amp;VLOOKUP(H2958,Coefficients!$E$13:$H$17,2))</f>
        <v/>
      </c>
    </row>
    <row r="2959" spans="22:22" x14ac:dyDescent="0.25">
      <c r="V2959" s="138" t="str">
        <f>IF(ISBLANK(A2959),"",VLOOKUP(G2959,Coefficients!$B$4:$E$7,2)&amp;" "&amp;" "&amp;VLOOKUP(H2959,Coefficients!$E$13:$H$17,2))</f>
        <v/>
      </c>
    </row>
    <row r="2960" spans="22:22" x14ac:dyDescent="0.25">
      <c r="V2960" s="138" t="str">
        <f>IF(ISBLANK(A2960),"",VLOOKUP(G2960,Coefficients!$B$4:$E$7,2)&amp;" "&amp;" "&amp;VLOOKUP(H2960,Coefficients!$E$13:$H$17,2))</f>
        <v/>
      </c>
    </row>
    <row r="2961" spans="22:22" x14ac:dyDescent="0.25">
      <c r="V2961" s="138" t="str">
        <f>IF(ISBLANK(A2961),"",VLOOKUP(G2961,Coefficients!$B$4:$E$7,2)&amp;" "&amp;" "&amp;VLOOKUP(H2961,Coefficients!$E$13:$H$17,2))</f>
        <v/>
      </c>
    </row>
    <row r="2962" spans="22:22" x14ac:dyDescent="0.25">
      <c r="V2962" s="138" t="str">
        <f>IF(ISBLANK(A2962),"",VLOOKUP(G2962,Coefficients!$B$4:$E$7,2)&amp;" "&amp;" "&amp;VLOOKUP(H2962,Coefficients!$E$13:$H$17,2))</f>
        <v/>
      </c>
    </row>
    <row r="2963" spans="22:22" x14ac:dyDescent="0.25">
      <c r="V2963" s="138" t="str">
        <f>IF(ISBLANK(A2963),"",VLOOKUP(G2963,Coefficients!$B$4:$E$7,2)&amp;" "&amp;" "&amp;VLOOKUP(H2963,Coefficients!$E$13:$H$17,2))</f>
        <v/>
      </c>
    </row>
    <row r="2964" spans="22:22" x14ac:dyDescent="0.25">
      <c r="V2964" s="138" t="str">
        <f>IF(ISBLANK(A2964),"",VLOOKUP(G2964,Coefficients!$B$4:$E$7,2)&amp;" "&amp;" "&amp;VLOOKUP(H2964,Coefficients!$E$13:$H$17,2))</f>
        <v/>
      </c>
    </row>
    <row r="2965" spans="22:22" x14ac:dyDescent="0.25">
      <c r="V2965" s="138" t="str">
        <f>IF(ISBLANK(A2965),"",VLOOKUP(G2965,Coefficients!$B$4:$E$7,2)&amp;" "&amp;" "&amp;VLOOKUP(H2965,Coefficients!$E$13:$H$17,2))</f>
        <v/>
      </c>
    </row>
    <row r="2966" spans="22:22" x14ac:dyDescent="0.25">
      <c r="V2966" s="138" t="str">
        <f>IF(ISBLANK(A2966),"",VLOOKUP(G2966,Coefficients!$B$4:$E$7,2)&amp;" "&amp;" "&amp;VLOOKUP(H2966,Coefficients!$E$13:$H$17,2))</f>
        <v/>
      </c>
    </row>
    <row r="2967" spans="22:22" x14ac:dyDescent="0.25">
      <c r="V2967" s="138" t="str">
        <f>IF(ISBLANK(A2967),"",VLOOKUP(G2967,Coefficients!$B$4:$E$7,2)&amp;" "&amp;" "&amp;VLOOKUP(H2967,Coefficients!$E$13:$H$17,2))</f>
        <v/>
      </c>
    </row>
    <row r="2968" spans="22:22" x14ac:dyDescent="0.25">
      <c r="V2968" s="138" t="str">
        <f>IF(ISBLANK(A2968),"",VLOOKUP(G2968,Coefficients!$B$4:$E$7,2)&amp;" "&amp;" "&amp;VLOOKUP(H2968,Coefficients!$E$13:$H$17,2))</f>
        <v/>
      </c>
    </row>
    <row r="2969" spans="22:22" x14ac:dyDescent="0.25">
      <c r="V2969" s="138" t="str">
        <f>IF(ISBLANK(A2969),"",VLOOKUP(G2969,Coefficients!$B$4:$E$7,2)&amp;" "&amp;" "&amp;VLOOKUP(H2969,Coefficients!$E$13:$H$17,2))</f>
        <v/>
      </c>
    </row>
    <row r="2970" spans="22:22" x14ac:dyDescent="0.25">
      <c r="V2970" s="138" t="str">
        <f>IF(ISBLANK(A2970),"",VLOOKUP(G2970,Coefficients!$B$4:$E$7,2)&amp;" "&amp;" "&amp;VLOOKUP(H2970,Coefficients!$E$13:$H$17,2))</f>
        <v/>
      </c>
    </row>
    <row r="2971" spans="22:22" x14ac:dyDescent="0.25">
      <c r="V2971" s="138" t="str">
        <f>IF(ISBLANK(A2971),"",VLOOKUP(G2971,Coefficients!$B$4:$E$7,2)&amp;" "&amp;" "&amp;VLOOKUP(H2971,Coefficients!$E$13:$H$17,2))</f>
        <v/>
      </c>
    </row>
    <row r="2972" spans="22:22" x14ac:dyDescent="0.25">
      <c r="V2972" s="138" t="str">
        <f>IF(ISBLANK(A2972),"",VLOOKUP(G2972,Coefficients!$B$4:$E$7,2)&amp;" "&amp;" "&amp;VLOOKUP(H2972,Coefficients!$E$13:$H$17,2))</f>
        <v/>
      </c>
    </row>
    <row r="2973" spans="22:22" x14ac:dyDescent="0.25">
      <c r="V2973" s="138" t="str">
        <f>IF(ISBLANK(A2973),"",VLOOKUP(G2973,Coefficients!$B$4:$E$7,2)&amp;" "&amp;" "&amp;VLOOKUP(H2973,Coefficients!$E$13:$H$17,2))</f>
        <v/>
      </c>
    </row>
    <row r="2974" spans="22:22" x14ac:dyDescent="0.25">
      <c r="V2974" s="138" t="str">
        <f>IF(ISBLANK(A2974),"",VLOOKUP(G2974,Coefficients!$B$4:$E$7,2)&amp;" "&amp;" "&amp;VLOOKUP(H2974,Coefficients!$E$13:$H$17,2))</f>
        <v/>
      </c>
    </row>
    <row r="2975" spans="22:22" x14ac:dyDescent="0.25">
      <c r="V2975" s="138" t="str">
        <f>IF(ISBLANK(A2975),"",VLOOKUP(G2975,Coefficients!$B$4:$E$7,2)&amp;" "&amp;" "&amp;VLOOKUP(H2975,Coefficients!$E$13:$H$17,2))</f>
        <v/>
      </c>
    </row>
    <row r="2976" spans="22:22" x14ac:dyDescent="0.25">
      <c r="V2976" s="138" t="str">
        <f>IF(ISBLANK(A2976),"",VLOOKUP(G2976,Coefficients!$B$4:$E$7,2)&amp;" "&amp;" "&amp;VLOOKUP(H2976,Coefficients!$E$13:$H$17,2))</f>
        <v/>
      </c>
    </row>
    <row r="2977" spans="22:22" x14ac:dyDescent="0.25">
      <c r="V2977" s="138" t="str">
        <f>IF(ISBLANK(A2977),"",VLOOKUP(G2977,Coefficients!$B$4:$E$7,2)&amp;" "&amp;" "&amp;VLOOKUP(H2977,Coefficients!$E$13:$H$17,2))</f>
        <v/>
      </c>
    </row>
    <row r="2978" spans="22:22" x14ac:dyDescent="0.25">
      <c r="V2978" s="138" t="str">
        <f>IF(ISBLANK(A2978),"",VLOOKUP(G2978,Coefficients!$B$4:$E$7,2)&amp;" "&amp;" "&amp;VLOOKUP(H2978,Coefficients!$E$13:$H$17,2))</f>
        <v/>
      </c>
    </row>
    <row r="2979" spans="22:22" x14ac:dyDescent="0.25">
      <c r="V2979" s="138" t="str">
        <f>IF(ISBLANK(A2979),"",VLOOKUP(G2979,Coefficients!$B$4:$E$7,2)&amp;" "&amp;" "&amp;VLOOKUP(H2979,Coefficients!$E$13:$H$17,2))</f>
        <v/>
      </c>
    </row>
    <row r="2980" spans="22:22" x14ac:dyDescent="0.25">
      <c r="V2980" s="138" t="str">
        <f>IF(ISBLANK(A2980),"",VLOOKUP(G2980,Coefficients!$B$4:$E$7,2)&amp;" "&amp;" "&amp;VLOOKUP(H2980,Coefficients!$E$13:$H$17,2))</f>
        <v/>
      </c>
    </row>
    <row r="2981" spans="22:22" x14ac:dyDescent="0.25">
      <c r="V2981" s="138" t="str">
        <f>IF(ISBLANK(A2981),"",VLOOKUP(G2981,Coefficients!$B$4:$E$7,2)&amp;" "&amp;" "&amp;VLOOKUP(H2981,Coefficients!$E$13:$H$17,2))</f>
        <v/>
      </c>
    </row>
    <row r="2982" spans="22:22" x14ac:dyDescent="0.25">
      <c r="V2982" s="138" t="str">
        <f>IF(ISBLANK(A2982),"",VLOOKUP(G2982,Coefficients!$B$4:$E$7,2)&amp;" "&amp;" "&amp;VLOOKUP(H2982,Coefficients!$E$13:$H$17,2))</f>
        <v/>
      </c>
    </row>
    <row r="2983" spans="22:22" x14ac:dyDescent="0.25">
      <c r="V2983" s="138" t="str">
        <f>IF(ISBLANK(A2983),"",VLOOKUP(G2983,Coefficients!$B$4:$E$7,2)&amp;" "&amp;" "&amp;VLOOKUP(H2983,Coefficients!$E$13:$H$17,2))</f>
        <v/>
      </c>
    </row>
    <row r="2984" spans="22:22" x14ac:dyDescent="0.25">
      <c r="V2984" s="138" t="str">
        <f>IF(ISBLANK(A2984),"",VLOOKUP(G2984,Coefficients!$B$4:$E$7,2)&amp;" "&amp;" "&amp;VLOOKUP(H2984,Coefficients!$E$13:$H$17,2))</f>
        <v/>
      </c>
    </row>
    <row r="2985" spans="22:22" x14ac:dyDescent="0.25">
      <c r="V2985" s="138" t="str">
        <f>IF(ISBLANK(A2985),"",VLOOKUP(G2985,Coefficients!$B$4:$E$7,2)&amp;" "&amp;" "&amp;VLOOKUP(H2985,Coefficients!$E$13:$H$17,2))</f>
        <v/>
      </c>
    </row>
    <row r="2986" spans="22:22" x14ac:dyDescent="0.25">
      <c r="V2986" s="138" t="str">
        <f>IF(ISBLANK(A2986),"",VLOOKUP(G2986,Coefficients!$B$4:$E$7,2)&amp;" "&amp;" "&amp;VLOOKUP(H2986,Coefficients!$E$13:$H$17,2))</f>
        <v/>
      </c>
    </row>
    <row r="2987" spans="22:22" x14ac:dyDescent="0.25">
      <c r="V2987" s="138" t="str">
        <f>IF(ISBLANK(A2987),"",VLOOKUP(G2987,Coefficients!$B$4:$E$7,2)&amp;" "&amp;" "&amp;VLOOKUP(H2987,Coefficients!$E$13:$H$17,2))</f>
        <v/>
      </c>
    </row>
    <row r="2988" spans="22:22" x14ac:dyDescent="0.25">
      <c r="V2988" s="138" t="str">
        <f>IF(ISBLANK(A2988),"",VLOOKUP(G2988,Coefficients!$B$4:$E$7,2)&amp;" "&amp;" "&amp;VLOOKUP(H2988,Coefficients!$E$13:$H$17,2))</f>
        <v/>
      </c>
    </row>
    <row r="2989" spans="22:22" x14ac:dyDescent="0.25">
      <c r="V2989" s="138" t="str">
        <f>IF(ISBLANK(A2989),"",VLOOKUP(G2989,Coefficients!$B$4:$E$7,2)&amp;" "&amp;" "&amp;VLOOKUP(H2989,Coefficients!$E$13:$H$17,2))</f>
        <v/>
      </c>
    </row>
    <row r="2990" spans="22:22" x14ac:dyDescent="0.25">
      <c r="V2990" s="138" t="str">
        <f>IF(ISBLANK(A2990),"",VLOOKUP(G2990,Coefficients!$B$4:$E$7,2)&amp;" "&amp;" "&amp;VLOOKUP(H2990,Coefficients!$E$13:$H$17,2))</f>
        <v/>
      </c>
    </row>
    <row r="2991" spans="22:22" x14ac:dyDescent="0.25">
      <c r="V2991" s="138" t="str">
        <f>IF(ISBLANK(A2991),"",VLOOKUP(G2991,Coefficients!$B$4:$E$7,2)&amp;" "&amp;" "&amp;VLOOKUP(H2991,Coefficients!$E$13:$H$17,2))</f>
        <v/>
      </c>
    </row>
    <row r="2992" spans="22:22" x14ac:dyDescent="0.25">
      <c r="V2992" s="138" t="str">
        <f>IF(ISBLANK(A2992),"",VLOOKUP(G2992,Coefficients!$B$4:$E$7,2)&amp;" "&amp;" "&amp;VLOOKUP(H2992,Coefficients!$E$13:$H$17,2))</f>
        <v/>
      </c>
    </row>
    <row r="2993" spans="22:22" x14ac:dyDescent="0.25">
      <c r="V2993" s="138" t="str">
        <f>IF(ISBLANK(A2993),"",VLOOKUP(G2993,Coefficients!$B$4:$E$7,2)&amp;" "&amp;" "&amp;VLOOKUP(H2993,Coefficients!$E$13:$H$17,2))</f>
        <v/>
      </c>
    </row>
    <row r="2994" spans="22:22" x14ac:dyDescent="0.25">
      <c r="V2994" s="138" t="str">
        <f>IF(ISBLANK(A2994),"",VLOOKUP(G2994,Coefficients!$B$4:$E$7,2)&amp;" "&amp;" "&amp;VLOOKUP(H2994,Coefficients!$E$13:$H$17,2))</f>
        <v/>
      </c>
    </row>
    <row r="2995" spans="22:22" x14ac:dyDescent="0.25">
      <c r="V2995" s="138" t="str">
        <f>IF(ISBLANK(A2995),"",VLOOKUP(G2995,Coefficients!$B$4:$E$7,2)&amp;" "&amp;" "&amp;VLOOKUP(H2995,Coefficients!$E$13:$H$17,2))</f>
        <v/>
      </c>
    </row>
    <row r="2996" spans="22:22" x14ac:dyDescent="0.25">
      <c r="V2996" s="138" t="str">
        <f>IF(ISBLANK(A2996),"",VLOOKUP(G2996,Coefficients!$B$4:$E$7,2)&amp;" "&amp;" "&amp;VLOOKUP(H2996,Coefficients!$E$13:$H$17,2))</f>
        <v/>
      </c>
    </row>
    <row r="2997" spans="22:22" x14ac:dyDescent="0.25">
      <c r="V2997" s="138" t="str">
        <f>IF(ISBLANK(A2997),"",VLOOKUP(G2997,Coefficients!$B$4:$E$7,2)&amp;" "&amp;" "&amp;VLOOKUP(H2997,Coefficients!$E$13:$H$17,2))</f>
        <v/>
      </c>
    </row>
    <row r="2998" spans="22:22" x14ac:dyDescent="0.25">
      <c r="V2998" s="138" t="str">
        <f>IF(ISBLANK(A2998),"",VLOOKUP(G2998,Coefficients!$B$4:$E$7,2)&amp;" "&amp;" "&amp;VLOOKUP(H2998,Coefficients!$E$13:$H$17,2))</f>
        <v/>
      </c>
    </row>
    <row r="2999" spans="22:22" x14ac:dyDescent="0.25">
      <c r="V2999" s="138" t="str">
        <f>IF(ISBLANK(A2999),"",VLOOKUP(G2999,Coefficients!$B$4:$E$7,2)&amp;" "&amp;" "&amp;VLOOKUP(H2999,Coefficients!$E$13:$H$17,2))</f>
        <v/>
      </c>
    </row>
    <row r="3000" spans="22:22" x14ac:dyDescent="0.25">
      <c r="V3000" s="138" t="str">
        <f>IF(ISBLANK(A3000),"",VLOOKUP(G3000,Coefficients!$B$4:$E$7,2)&amp;" "&amp;" "&amp;VLOOKUP(H3000,Coefficients!$E$13:$H$17,2))</f>
        <v/>
      </c>
    </row>
    <row r="3001" spans="22:22" x14ac:dyDescent="0.25">
      <c r="V3001" s="138" t="str">
        <f>IF(ISBLANK(A3001),"",VLOOKUP(G3001,Coefficients!$B$4:$E$7,2)&amp;" "&amp;" "&amp;VLOOKUP(H3001,Coefficients!$E$13:$H$17,2))</f>
        <v/>
      </c>
    </row>
    <row r="3002" spans="22:22" x14ac:dyDescent="0.25">
      <c r="V3002" s="138" t="str">
        <f>IF(ISBLANK(A3002),"",VLOOKUP(G3002,Coefficients!$B$4:$E$7,2)&amp;" "&amp;" "&amp;VLOOKUP(H3002,Coefficients!$E$13:$H$17,2))</f>
        <v/>
      </c>
    </row>
    <row r="3003" spans="22:22" x14ac:dyDescent="0.25">
      <c r="V3003" s="138" t="str">
        <f>IF(ISBLANK(A3003),"",VLOOKUP(G3003,Coefficients!$B$4:$E$7,2)&amp;" "&amp;" "&amp;VLOOKUP(H3003,Coefficients!$E$13:$H$17,2))</f>
        <v/>
      </c>
    </row>
    <row r="3004" spans="22:22" x14ac:dyDescent="0.25">
      <c r="V3004" s="138" t="str">
        <f>IF(ISBLANK(A3004),"",VLOOKUP(G3004,Coefficients!$B$4:$E$7,2)&amp;" "&amp;" "&amp;VLOOKUP(H3004,Coefficients!$E$13:$H$17,2))</f>
        <v/>
      </c>
    </row>
    <row r="3005" spans="22:22" x14ac:dyDescent="0.25">
      <c r="V3005" s="138" t="str">
        <f>IF(ISBLANK(A3005),"",VLOOKUP(G3005,Coefficients!$B$4:$E$7,2)&amp;" "&amp;" "&amp;VLOOKUP(H3005,Coefficients!$E$13:$H$17,2))</f>
        <v/>
      </c>
    </row>
    <row r="3006" spans="22:22" x14ac:dyDescent="0.25">
      <c r="V3006" s="138" t="str">
        <f>IF(ISBLANK(A3006),"",VLOOKUP(G3006,Coefficients!$B$4:$E$7,2)&amp;" "&amp;" "&amp;VLOOKUP(H3006,Coefficients!$E$13:$H$17,2))</f>
        <v/>
      </c>
    </row>
    <row r="3007" spans="22:22" x14ac:dyDescent="0.25">
      <c r="V3007" s="138" t="str">
        <f>IF(ISBLANK(A3007),"",VLOOKUP(G3007,Coefficients!$B$4:$E$7,2)&amp;" "&amp;" "&amp;VLOOKUP(H3007,Coefficients!$E$13:$H$17,2))</f>
        <v/>
      </c>
    </row>
    <row r="3008" spans="22:22" x14ac:dyDescent="0.25">
      <c r="V3008" s="138" t="str">
        <f>IF(ISBLANK(A3008),"",VLOOKUP(G3008,Coefficients!$B$4:$E$7,2)&amp;" "&amp;" "&amp;VLOOKUP(H3008,Coefficients!$E$13:$H$17,2))</f>
        <v/>
      </c>
    </row>
    <row r="3009" spans="22:22" x14ac:dyDescent="0.25">
      <c r="V3009" s="138" t="str">
        <f>IF(ISBLANK(A3009),"",VLOOKUP(G3009,Coefficients!$B$4:$E$7,2)&amp;" "&amp;" "&amp;VLOOKUP(H3009,Coefficients!$E$13:$H$17,2))</f>
        <v/>
      </c>
    </row>
    <row r="3010" spans="22:22" x14ac:dyDescent="0.25">
      <c r="V3010" s="138" t="str">
        <f>IF(ISBLANK(A3010),"",VLOOKUP(G3010,Coefficients!$B$4:$E$7,2)&amp;" "&amp;" "&amp;VLOOKUP(H3010,Coefficients!$E$13:$H$17,2))</f>
        <v/>
      </c>
    </row>
    <row r="3011" spans="22:22" x14ac:dyDescent="0.25">
      <c r="V3011" s="138" t="str">
        <f>IF(ISBLANK(A3011),"",VLOOKUP(G3011,Coefficients!$B$4:$E$7,2)&amp;" "&amp;" "&amp;VLOOKUP(H3011,Coefficients!$E$13:$H$17,2))</f>
        <v/>
      </c>
    </row>
    <row r="3012" spans="22:22" x14ac:dyDescent="0.25">
      <c r="V3012" s="138" t="str">
        <f>IF(ISBLANK(A3012),"",VLOOKUP(G3012,Coefficients!$B$4:$E$7,2)&amp;" "&amp;" "&amp;VLOOKUP(H3012,Coefficients!$E$13:$H$17,2))</f>
        <v/>
      </c>
    </row>
    <row r="3013" spans="22:22" x14ac:dyDescent="0.25">
      <c r="V3013" s="138" t="str">
        <f>IF(ISBLANK(A3013),"",VLOOKUP(G3013,Coefficients!$B$4:$E$7,2)&amp;" "&amp;" "&amp;VLOOKUP(H3013,Coefficients!$E$13:$H$17,2))</f>
        <v/>
      </c>
    </row>
    <row r="3014" spans="22:22" x14ac:dyDescent="0.25">
      <c r="V3014" s="138" t="str">
        <f>IF(ISBLANK(A3014),"",VLOOKUP(G3014,Coefficients!$B$4:$E$7,2)&amp;" "&amp;" "&amp;VLOOKUP(H3014,Coefficients!$E$13:$H$17,2))</f>
        <v/>
      </c>
    </row>
    <row r="3015" spans="22:22" x14ac:dyDescent="0.25">
      <c r="V3015" s="138" t="str">
        <f>IF(ISBLANK(A3015),"",VLOOKUP(G3015,Coefficients!$B$4:$E$7,2)&amp;" "&amp;" "&amp;VLOOKUP(H3015,Coefficients!$E$13:$H$17,2))</f>
        <v/>
      </c>
    </row>
    <row r="3016" spans="22:22" x14ac:dyDescent="0.25">
      <c r="V3016" s="138" t="str">
        <f>IF(ISBLANK(A3016),"",VLOOKUP(G3016,Coefficients!$B$4:$E$7,2)&amp;" "&amp;" "&amp;VLOOKUP(H3016,Coefficients!$E$13:$H$17,2))</f>
        <v/>
      </c>
    </row>
    <row r="3017" spans="22:22" x14ac:dyDescent="0.25">
      <c r="V3017" s="138" t="str">
        <f>IF(ISBLANK(A3017),"",VLOOKUP(G3017,Coefficients!$B$4:$E$7,2)&amp;" "&amp;" "&amp;VLOOKUP(H3017,Coefficients!$E$13:$H$17,2))</f>
        <v/>
      </c>
    </row>
    <row r="3018" spans="22:22" x14ac:dyDescent="0.25">
      <c r="V3018" s="138" t="str">
        <f>IF(ISBLANK(A3018),"",VLOOKUP(G3018,Coefficients!$B$4:$E$7,2)&amp;" "&amp;" "&amp;VLOOKUP(H3018,Coefficients!$E$13:$H$17,2))</f>
        <v/>
      </c>
    </row>
    <row r="3019" spans="22:22" x14ac:dyDescent="0.25">
      <c r="V3019" s="138" t="str">
        <f>IF(ISBLANK(A3019),"",VLOOKUP(G3019,Coefficients!$B$4:$E$7,2)&amp;" "&amp;" "&amp;VLOOKUP(H3019,Coefficients!$E$13:$H$17,2))</f>
        <v/>
      </c>
    </row>
    <row r="3020" spans="22:22" x14ac:dyDescent="0.25">
      <c r="V3020" s="138" t="str">
        <f>IF(ISBLANK(A3020),"",VLOOKUP(G3020,Coefficients!$B$4:$E$7,2)&amp;" "&amp;" "&amp;VLOOKUP(H3020,Coefficients!$E$13:$H$17,2))</f>
        <v/>
      </c>
    </row>
    <row r="3021" spans="22:22" x14ac:dyDescent="0.25">
      <c r="V3021" s="138" t="str">
        <f>IF(ISBLANK(A3021),"",VLOOKUP(G3021,Coefficients!$B$4:$E$7,2)&amp;" "&amp;" "&amp;VLOOKUP(H3021,Coefficients!$E$13:$H$17,2))</f>
        <v/>
      </c>
    </row>
    <row r="3022" spans="22:22" x14ac:dyDescent="0.25">
      <c r="V3022" s="138" t="str">
        <f>IF(ISBLANK(A3022),"",VLOOKUP(G3022,Coefficients!$B$4:$E$7,2)&amp;" "&amp;" "&amp;VLOOKUP(H3022,Coefficients!$E$13:$H$17,2))</f>
        <v/>
      </c>
    </row>
    <row r="3023" spans="22:22" x14ac:dyDescent="0.25">
      <c r="V3023" s="138" t="str">
        <f>IF(ISBLANK(A3023),"",VLOOKUP(G3023,Coefficients!$B$4:$E$7,2)&amp;" "&amp;" "&amp;VLOOKUP(H3023,Coefficients!$E$13:$H$17,2))</f>
        <v/>
      </c>
    </row>
    <row r="3024" spans="22:22" x14ac:dyDescent="0.25">
      <c r="V3024" s="138" t="str">
        <f>IF(ISBLANK(A3024),"",VLOOKUP(G3024,Coefficients!$B$4:$E$7,2)&amp;" "&amp;" "&amp;VLOOKUP(H3024,Coefficients!$E$13:$H$17,2))</f>
        <v/>
      </c>
    </row>
    <row r="3025" spans="22:22" x14ac:dyDescent="0.25">
      <c r="V3025" s="138" t="str">
        <f>IF(ISBLANK(A3025),"",VLOOKUP(G3025,Coefficients!$B$4:$E$7,2)&amp;" "&amp;" "&amp;VLOOKUP(H3025,Coefficients!$E$13:$H$17,2))</f>
        <v/>
      </c>
    </row>
    <row r="3026" spans="22:22" x14ac:dyDescent="0.25">
      <c r="V3026" s="138" t="str">
        <f>IF(ISBLANK(A3026),"",VLOOKUP(G3026,Coefficients!$B$4:$E$7,2)&amp;" "&amp;" "&amp;VLOOKUP(H3026,Coefficients!$E$13:$H$17,2))</f>
        <v/>
      </c>
    </row>
    <row r="3027" spans="22:22" x14ac:dyDescent="0.25">
      <c r="V3027" s="138" t="str">
        <f>IF(ISBLANK(A3027),"",VLOOKUP(G3027,Coefficients!$B$4:$E$7,2)&amp;" "&amp;" "&amp;VLOOKUP(H3027,Coefficients!$E$13:$H$17,2))</f>
        <v/>
      </c>
    </row>
    <row r="3028" spans="22:22" x14ac:dyDescent="0.25">
      <c r="V3028" s="138" t="str">
        <f>IF(ISBLANK(A3028),"",VLOOKUP(G3028,Coefficients!$B$4:$E$7,2)&amp;" "&amp;" "&amp;VLOOKUP(H3028,Coefficients!$E$13:$H$17,2))</f>
        <v/>
      </c>
    </row>
    <row r="3029" spans="22:22" x14ac:dyDescent="0.25">
      <c r="V3029" s="138" t="str">
        <f>IF(ISBLANK(A3029),"",VLOOKUP(G3029,Coefficients!$B$4:$E$7,2)&amp;" "&amp;" "&amp;VLOOKUP(H3029,Coefficients!$E$13:$H$17,2))</f>
        <v/>
      </c>
    </row>
    <row r="3030" spans="22:22" x14ac:dyDescent="0.25">
      <c r="V3030" s="138" t="str">
        <f>IF(ISBLANK(A3030),"",VLOOKUP(G3030,Coefficients!$B$4:$E$7,2)&amp;" "&amp;" "&amp;VLOOKUP(H3030,Coefficients!$E$13:$H$17,2))</f>
        <v/>
      </c>
    </row>
    <row r="3031" spans="22:22" x14ac:dyDescent="0.25">
      <c r="V3031" s="138" t="str">
        <f>IF(ISBLANK(A3031),"",VLOOKUP(G3031,Coefficients!$B$4:$E$7,2)&amp;" "&amp;" "&amp;VLOOKUP(H3031,Coefficients!$E$13:$H$17,2))</f>
        <v/>
      </c>
    </row>
    <row r="3032" spans="22:22" x14ac:dyDescent="0.25">
      <c r="V3032" s="138" t="str">
        <f>IF(ISBLANK(A3032),"",VLOOKUP(G3032,Coefficients!$B$4:$E$7,2)&amp;" "&amp;" "&amp;VLOOKUP(H3032,Coefficients!$E$13:$H$17,2))</f>
        <v/>
      </c>
    </row>
    <row r="3033" spans="22:22" x14ac:dyDescent="0.25">
      <c r="V3033" s="138" t="str">
        <f>IF(ISBLANK(A3033),"",VLOOKUP(G3033,Coefficients!$B$4:$E$7,2)&amp;" "&amp;" "&amp;VLOOKUP(H3033,Coefficients!$E$13:$H$17,2))</f>
        <v/>
      </c>
    </row>
    <row r="3034" spans="22:22" x14ac:dyDescent="0.25">
      <c r="V3034" s="138" t="str">
        <f>IF(ISBLANK(A3034),"",VLOOKUP(G3034,Coefficients!$B$4:$E$7,2)&amp;" "&amp;" "&amp;VLOOKUP(H3034,Coefficients!$E$13:$H$17,2))</f>
        <v/>
      </c>
    </row>
    <row r="3035" spans="22:22" x14ac:dyDescent="0.25">
      <c r="V3035" s="138" t="str">
        <f>IF(ISBLANK(A3035),"",VLOOKUP(G3035,Coefficients!$B$4:$E$7,2)&amp;" "&amp;" "&amp;VLOOKUP(H3035,Coefficients!$E$13:$H$17,2))</f>
        <v/>
      </c>
    </row>
    <row r="3036" spans="22:22" x14ac:dyDescent="0.25">
      <c r="V3036" s="138" t="str">
        <f>IF(ISBLANK(A3036),"",VLOOKUP(G3036,Coefficients!$B$4:$E$7,2)&amp;" "&amp;" "&amp;VLOOKUP(H3036,Coefficients!$E$13:$H$17,2))</f>
        <v/>
      </c>
    </row>
    <row r="3037" spans="22:22" x14ac:dyDescent="0.25">
      <c r="V3037" s="138" t="str">
        <f>IF(ISBLANK(A3037),"",VLOOKUP(G3037,Coefficients!$B$4:$E$7,2)&amp;" "&amp;" "&amp;VLOOKUP(H3037,Coefficients!$E$13:$H$17,2))</f>
        <v/>
      </c>
    </row>
    <row r="3038" spans="22:22" x14ac:dyDescent="0.25">
      <c r="V3038" s="138" t="str">
        <f>IF(ISBLANK(A3038),"",VLOOKUP(G3038,Coefficients!$B$4:$E$7,2)&amp;" "&amp;" "&amp;VLOOKUP(H3038,Coefficients!$E$13:$H$17,2))</f>
        <v/>
      </c>
    </row>
    <row r="3039" spans="22:22" x14ac:dyDescent="0.25">
      <c r="V3039" s="138" t="str">
        <f>IF(ISBLANK(A3039),"",VLOOKUP(G3039,Coefficients!$B$4:$E$7,2)&amp;" "&amp;" "&amp;VLOOKUP(H3039,Coefficients!$E$13:$H$17,2))</f>
        <v/>
      </c>
    </row>
    <row r="3040" spans="22:22" x14ac:dyDescent="0.25">
      <c r="V3040" s="138" t="str">
        <f>IF(ISBLANK(A3040),"",VLOOKUP(G3040,Coefficients!$B$4:$E$7,2)&amp;" "&amp;" "&amp;VLOOKUP(H3040,Coefficients!$E$13:$H$17,2))</f>
        <v/>
      </c>
    </row>
    <row r="3041" spans="22:22" x14ac:dyDescent="0.25">
      <c r="V3041" s="138" t="str">
        <f>IF(ISBLANK(A3041),"",VLOOKUP(G3041,Coefficients!$B$4:$E$7,2)&amp;" "&amp;" "&amp;VLOOKUP(H3041,Coefficients!$E$13:$H$17,2))</f>
        <v/>
      </c>
    </row>
    <row r="3042" spans="22:22" x14ac:dyDescent="0.25">
      <c r="V3042" s="138" t="str">
        <f>IF(ISBLANK(A3042),"",VLOOKUP(G3042,Coefficients!$B$4:$E$7,2)&amp;" "&amp;" "&amp;VLOOKUP(H3042,Coefficients!$E$13:$H$17,2))</f>
        <v/>
      </c>
    </row>
    <row r="3043" spans="22:22" x14ac:dyDescent="0.25">
      <c r="V3043" s="138" t="str">
        <f>IF(ISBLANK(A3043),"",VLOOKUP(G3043,Coefficients!$B$4:$E$7,2)&amp;" "&amp;" "&amp;VLOOKUP(H3043,Coefficients!$E$13:$H$17,2))</f>
        <v/>
      </c>
    </row>
    <row r="3044" spans="22:22" x14ac:dyDescent="0.25">
      <c r="V3044" s="138" t="str">
        <f>IF(ISBLANK(A3044),"",VLOOKUP(G3044,Coefficients!$B$4:$E$7,2)&amp;" "&amp;" "&amp;VLOOKUP(H3044,Coefficients!$E$13:$H$17,2))</f>
        <v/>
      </c>
    </row>
    <row r="3045" spans="22:22" x14ac:dyDescent="0.25">
      <c r="V3045" s="138" t="str">
        <f>IF(ISBLANK(A3045),"",VLOOKUP(G3045,Coefficients!$B$4:$E$7,2)&amp;" "&amp;" "&amp;VLOOKUP(H3045,Coefficients!$E$13:$H$17,2))</f>
        <v/>
      </c>
    </row>
    <row r="3046" spans="22:22" x14ac:dyDescent="0.25">
      <c r="V3046" s="138" t="str">
        <f>IF(ISBLANK(A3046),"",VLOOKUP(G3046,Coefficients!$B$4:$E$7,2)&amp;" "&amp;" "&amp;VLOOKUP(H3046,Coefficients!$E$13:$H$17,2))</f>
        <v/>
      </c>
    </row>
    <row r="3047" spans="22:22" x14ac:dyDescent="0.25">
      <c r="V3047" s="138" t="str">
        <f>IF(ISBLANK(A3047),"",VLOOKUP(G3047,Coefficients!$B$4:$E$7,2)&amp;" "&amp;" "&amp;VLOOKUP(H3047,Coefficients!$E$13:$H$17,2))</f>
        <v/>
      </c>
    </row>
    <row r="3048" spans="22:22" x14ac:dyDescent="0.25">
      <c r="V3048" s="138" t="str">
        <f>IF(ISBLANK(A3048),"",VLOOKUP(G3048,Coefficients!$B$4:$E$7,2)&amp;" "&amp;" "&amp;VLOOKUP(H3048,Coefficients!$E$13:$H$17,2))</f>
        <v/>
      </c>
    </row>
    <row r="3049" spans="22:22" x14ac:dyDescent="0.25">
      <c r="V3049" s="138" t="str">
        <f>IF(ISBLANK(A3049),"",VLOOKUP(G3049,Coefficients!$B$4:$E$7,2)&amp;" "&amp;" "&amp;VLOOKUP(H3049,Coefficients!$E$13:$H$17,2))</f>
        <v/>
      </c>
    </row>
    <row r="3050" spans="22:22" x14ac:dyDescent="0.25">
      <c r="V3050" s="138" t="str">
        <f>IF(ISBLANK(A3050),"",VLOOKUP(G3050,Coefficients!$B$4:$E$7,2)&amp;" "&amp;" "&amp;VLOOKUP(H3050,Coefficients!$E$13:$H$17,2))</f>
        <v/>
      </c>
    </row>
    <row r="3051" spans="22:22" x14ac:dyDescent="0.25">
      <c r="V3051" s="138" t="str">
        <f>IF(ISBLANK(A3051),"",VLOOKUP(G3051,Coefficients!$B$4:$E$7,2)&amp;" "&amp;" "&amp;VLOOKUP(H3051,Coefficients!$E$13:$H$17,2))</f>
        <v/>
      </c>
    </row>
    <row r="3052" spans="22:22" x14ac:dyDescent="0.25">
      <c r="V3052" s="138" t="str">
        <f>IF(ISBLANK(A3052),"",VLOOKUP(G3052,Coefficients!$B$4:$E$7,2)&amp;" "&amp;" "&amp;VLOOKUP(H3052,Coefficients!$E$13:$H$17,2))</f>
        <v/>
      </c>
    </row>
    <row r="3053" spans="22:22" x14ac:dyDescent="0.25">
      <c r="V3053" s="138" t="str">
        <f>IF(ISBLANK(A3053),"",VLOOKUP(G3053,Coefficients!$B$4:$E$7,2)&amp;" "&amp;" "&amp;VLOOKUP(H3053,Coefficients!$E$13:$H$17,2))</f>
        <v/>
      </c>
    </row>
    <row r="3054" spans="22:22" x14ac:dyDescent="0.25">
      <c r="V3054" s="138" t="str">
        <f>IF(ISBLANK(A3054),"",VLOOKUP(G3054,Coefficients!$B$4:$E$7,2)&amp;" "&amp;" "&amp;VLOOKUP(H3054,Coefficients!$E$13:$H$17,2))</f>
        <v/>
      </c>
    </row>
    <row r="3055" spans="22:22" x14ac:dyDescent="0.25">
      <c r="V3055" s="138" t="str">
        <f>IF(ISBLANK(A3055),"",VLOOKUP(G3055,Coefficients!$B$4:$E$7,2)&amp;" "&amp;" "&amp;VLOOKUP(H3055,Coefficients!$E$13:$H$17,2))</f>
        <v/>
      </c>
    </row>
    <row r="3056" spans="22:22" x14ac:dyDescent="0.25">
      <c r="V3056" s="138" t="str">
        <f>IF(ISBLANK(A3056),"",VLOOKUP(G3056,Coefficients!$B$4:$E$7,2)&amp;" "&amp;" "&amp;VLOOKUP(H3056,Coefficients!$E$13:$H$17,2))</f>
        <v/>
      </c>
    </row>
    <row r="3057" spans="22:22" x14ac:dyDescent="0.25">
      <c r="V3057" s="138" t="str">
        <f>IF(ISBLANK(A3057),"",VLOOKUP(G3057,Coefficients!$B$4:$E$7,2)&amp;" "&amp;" "&amp;VLOOKUP(H3057,Coefficients!$E$13:$H$17,2))</f>
        <v/>
      </c>
    </row>
    <row r="3058" spans="22:22" x14ac:dyDescent="0.25">
      <c r="V3058" s="138" t="str">
        <f>IF(ISBLANK(A3058),"",VLOOKUP(G3058,Coefficients!$B$4:$E$7,2)&amp;" "&amp;" "&amp;VLOOKUP(H3058,Coefficients!$E$13:$H$17,2))</f>
        <v/>
      </c>
    </row>
    <row r="3059" spans="22:22" x14ac:dyDescent="0.25">
      <c r="V3059" s="138" t="str">
        <f>IF(ISBLANK(A3059),"",VLOOKUP(G3059,Coefficients!$B$4:$E$7,2)&amp;" "&amp;" "&amp;VLOOKUP(H3059,Coefficients!$E$13:$H$17,2))</f>
        <v/>
      </c>
    </row>
    <row r="3060" spans="22:22" x14ac:dyDescent="0.25">
      <c r="V3060" s="138" t="str">
        <f>IF(ISBLANK(A3060),"",VLOOKUP(G3060,Coefficients!$B$4:$E$7,2)&amp;" "&amp;" "&amp;VLOOKUP(H3060,Coefficients!$E$13:$H$17,2))</f>
        <v/>
      </c>
    </row>
    <row r="3061" spans="22:22" x14ac:dyDescent="0.25">
      <c r="V3061" s="138" t="str">
        <f>IF(ISBLANK(A3061),"",VLOOKUP(G3061,Coefficients!$B$4:$E$7,2)&amp;" "&amp;" "&amp;VLOOKUP(H3061,Coefficients!$E$13:$H$17,2))</f>
        <v/>
      </c>
    </row>
    <row r="3062" spans="22:22" x14ac:dyDescent="0.25">
      <c r="V3062" s="138" t="str">
        <f>IF(ISBLANK(A3062),"",VLOOKUP(G3062,Coefficients!$B$4:$E$7,2)&amp;" "&amp;" "&amp;VLOOKUP(H3062,Coefficients!$E$13:$H$17,2))</f>
        <v/>
      </c>
    </row>
    <row r="3063" spans="22:22" x14ac:dyDescent="0.25">
      <c r="V3063" s="138" t="str">
        <f>IF(ISBLANK(A3063),"",VLOOKUP(G3063,Coefficients!$B$4:$E$7,2)&amp;" "&amp;" "&amp;VLOOKUP(H3063,Coefficients!$E$13:$H$17,2))</f>
        <v/>
      </c>
    </row>
    <row r="3064" spans="22:22" x14ac:dyDescent="0.25">
      <c r="V3064" s="138" t="str">
        <f>IF(ISBLANK(A3064),"",VLOOKUP(G3064,Coefficients!$B$4:$E$7,2)&amp;" "&amp;" "&amp;VLOOKUP(H3064,Coefficients!$E$13:$H$17,2))</f>
        <v/>
      </c>
    </row>
    <row r="3065" spans="22:22" x14ac:dyDescent="0.25">
      <c r="V3065" s="138" t="str">
        <f>IF(ISBLANK(A3065),"",VLOOKUP(G3065,Coefficients!$B$4:$E$7,2)&amp;" "&amp;" "&amp;VLOOKUP(H3065,Coefficients!$E$13:$H$17,2))</f>
        <v/>
      </c>
    </row>
    <row r="3066" spans="22:22" x14ac:dyDescent="0.25">
      <c r="V3066" s="138" t="str">
        <f>IF(ISBLANK(A3066),"",VLOOKUP(G3066,Coefficients!$B$4:$E$7,2)&amp;" "&amp;" "&amp;VLOOKUP(H3066,Coefficients!$E$13:$H$17,2))</f>
        <v/>
      </c>
    </row>
    <row r="3067" spans="22:22" x14ac:dyDescent="0.25">
      <c r="V3067" s="138" t="str">
        <f>IF(ISBLANK(A3067),"",VLOOKUP(G3067,Coefficients!$B$4:$E$7,2)&amp;" "&amp;" "&amp;VLOOKUP(H3067,Coefficients!$E$13:$H$17,2))</f>
        <v/>
      </c>
    </row>
    <row r="3068" spans="22:22" x14ac:dyDescent="0.25">
      <c r="V3068" s="138" t="str">
        <f>IF(ISBLANK(A3068),"",VLOOKUP(G3068,Coefficients!$B$4:$E$7,2)&amp;" "&amp;" "&amp;VLOOKUP(H3068,Coefficients!$E$13:$H$17,2))</f>
        <v/>
      </c>
    </row>
    <row r="3069" spans="22:22" x14ac:dyDescent="0.25">
      <c r="V3069" s="138" t="str">
        <f>IF(ISBLANK(A3069),"",VLOOKUP(G3069,Coefficients!$B$4:$E$7,2)&amp;" "&amp;" "&amp;VLOOKUP(H3069,Coefficients!$E$13:$H$17,2))</f>
        <v/>
      </c>
    </row>
    <row r="3070" spans="22:22" x14ac:dyDescent="0.25">
      <c r="V3070" s="138" t="str">
        <f>IF(ISBLANK(A3070),"",VLOOKUP(G3070,Coefficients!$B$4:$E$7,2)&amp;" "&amp;" "&amp;VLOOKUP(H3070,Coefficients!$E$13:$H$17,2))</f>
        <v/>
      </c>
    </row>
    <row r="3071" spans="22:22" x14ac:dyDescent="0.25">
      <c r="V3071" s="138" t="str">
        <f>IF(ISBLANK(A3071),"",VLOOKUP(G3071,Coefficients!$B$4:$E$7,2)&amp;" "&amp;" "&amp;VLOOKUP(H3071,Coefficients!$E$13:$H$17,2))</f>
        <v/>
      </c>
    </row>
    <row r="3072" spans="22:22" x14ac:dyDescent="0.25">
      <c r="V3072" s="138" t="str">
        <f>IF(ISBLANK(A3072),"",VLOOKUP(G3072,Coefficients!$B$4:$E$7,2)&amp;" "&amp;" "&amp;VLOOKUP(H3072,Coefficients!$E$13:$H$17,2))</f>
        <v/>
      </c>
    </row>
    <row r="3073" spans="22:22" x14ac:dyDescent="0.25">
      <c r="V3073" s="138" t="str">
        <f>IF(ISBLANK(A3073),"",VLOOKUP(G3073,Coefficients!$B$4:$E$7,2)&amp;" "&amp;" "&amp;VLOOKUP(H3073,Coefficients!$E$13:$H$17,2))</f>
        <v/>
      </c>
    </row>
    <row r="3074" spans="22:22" x14ac:dyDescent="0.25">
      <c r="V3074" s="138" t="str">
        <f>IF(ISBLANK(A3074),"",VLOOKUP(G3074,Coefficients!$B$4:$E$7,2)&amp;" "&amp;" "&amp;VLOOKUP(H3074,Coefficients!$E$13:$H$17,2))</f>
        <v/>
      </c>
    </row>
    <row r="3075" spans="22:22" x14ac:dyDescent="0.25">
      <c r="V3075" s="138" t="str">
        <f>IF(ISBLANK(A3075),"",VLOOKUP(G3075,Coefficients!$B$4:$E$7,2)&amp;" "&amp;" "&amp;VLOOKUP(H3075,Coefficients!$E$13:$H$17,2))</f>
        <v/>
      </c>
    </row>
    <row r="3076" spans="22:22" x14ac:dyDescent="0.25">
      <c r="V3076" s="138" t="str">
        <f>IF(ISBLANK(A3076),"",VLOOKUP(G3076,Coefficients!$B$4:$E$7,2)&amp;" "&amp;" "&amp;VLOOKUP(H3076,Coefficients!$E$13:$H$17,2))</f>
        <v/>
      </c>
    </row>
    <row r="3077" spans="22:22" x14ac:dyDescent="0.25">
      <c r="V3077" s="138" t="str">
        <f>IF(ISBLANK(A3077),"",VLOOKUP(G3077,Coefficients!$B$4:$E$7,2)&amp;" "&amp;" "&amp;VLOOKUP(H3077,Coefficients!$E$13:$H$17,2))</f>
        <v/>
      </c>
    </row>
    <row r="3078" spans="22:22" x14ac:dyDescent="0.25">
      <c r="V3078" s="138" t="str">
        <f>IF(ISBLANK(A3078),"",VLOOKUP(G3078,Coefficients!$B$4:$E$7,2)&amp;" "&amp;" "&amp;VLOOKUP(H3078,Coefficients!$E$13:$H$17,2))</f>
        <v/>
      </c>
    </row>
    <row r="3079" spans="22:22" x14ac:dyDescent="0.25">
      <c r="V3079" s="138" t="str">
        <f>IF(ISBLANK(A3079),"",VLOOKUP(G3079,Coefficients!$B$4:$E$7,2)&amp;" "&amp;" "&amp;VLOOKUP(H3079,Coefficients!$E$13:$H$17,2))</f>
        <v/>
      </c>
    </row>
    <row r="3080" spans="22:22" x14ac:dyDescent="0.25">
      <c r="V3080" s="138" t="str">
        <f>IF(ISBLANK(A3080),"",VLOOKUP(G3080,Coefficients!$B$4:$E$7,2)&amp;" "&amp;" "&amp;VLOOKUP(H3080,Coefficients!$E$13:$H$17,2))</f>
        <v/>
      </c>
    </row>
    <row r="3081" spans="22:22" x14ac:dyDescent="0.25">
      <c r="V3081" s="138" t="str">
        <f>IF(ISBLANK(A3081),"",VLOOKUP(G3081,Coefficients!$B$4:$E$7,2)&amp;" "&amp;" "&amp;VLOOKUP(H3081,Coefficients!$E$13:$H$17,2))</f>
        <v/>
      </c>
    </row>
    <row r="3082" spans="22:22" x14ac:dyDescent="0.25">
      <c r="V3082" s="138" t="str">
        <f>IF(ISBLANK(A3082),"",VLOOKUP(G3082,Coefficients!$B$4:$E$7,2)&amp;" "&amp;" "&amp;VLOOKUP(H3082,Coefficients!$E$13:$H$17,2))</f>
        <v/>
      </c>
    </row>
    <row r="3083" spans="22:22" x14ac:dyDescent="0.25">
      <c r="V3083" s="138" t="str">
        <f>IF(ISBLANK(A3083),"",VLOOKUP(G3083,Coefficients!$B$4:$E$7,2)&amp;" "&amp;" "&amp;VLOOKUP(H3083,Coefficients!$E$13:$H$17,2))</f>
        <v/>
      </c>
    </row>
    <row r="3084" spans="22:22" x14ac:dyDescent="0.25">
      <c r="V3084" s="138" t="str">
        <f>IF(ISBLANK(A3084),"",VLOOKUP(G3084,Coefficients!$B$4:$E$7,2)&amp;" "&amp;" "&amp;VLOOKUP(H3084,Coefficients!$E$13:$H$17,2))</f>
        <v/>
      </c>
    </row>
    <row r="3085" spans="22:22" x14ac:dyDescent="0.25">
      <c r="V3085" s="138" t="str">
        <f>IF(ISBLANK(A3085),"",VLOOKUP(G3085,Coefficients!$B$4:$E$7,2)&amp;" "&amp;" "&amp;VLOOKUP(H3085,Coefficients!$E$13:$H$17,2))</f>
        <v/>
      </c>
    </row>
    <row r="3086" spans="22:22" x14ac:dyDescent="0.25">
      <c r="V3086" s="138" t="str">
        <f>IF(ISBLANK(A3086),"",VLOOKUP(G3086,Coefficients!$B$4:$E$7,2)&amp;" "&amp;" "&amp;VLOOKUP(H3086,Coefficients!$E$13:$H$17,2))</f>
        <v/>
      </c>
    </row>
    <row r="3087" spans="22:22" x14ac:dyDescent="0.25">
      <c r="V3087" s="138" t="str">
        <f>IF(ISBLANK(A3087),"",VLOOKUP(G3087,Coefficients!$B$4:$E$7,2)&amp;" "&amp;" "&amp;VLOOKUP(H3087,Coefficients!$E$13:$H$17,2))</f>
        <v/>
      </c>
    </row>
    <row r="3088" spans="22:22" x14ac:dyDescent="0.25">
      <c r="V3088" s="138" t="str">
        <f>IF(ISBLANK(A3088),"",VLOOKUP(G3088,Coefficients!$B$4:$E$7,2)&amp;" "&amp;" "&amp;VLOOKUP(H3088,Coefficients!$E$13:$H$17,2))</f>
        <v/>
      </c>
    </row>
    <row r="3089" spans="22:22" x14ac:dyDescent="0.25">
      <c r="V3089" s="138" t="str">
        <f>IF(ISBLANK(A3089),"",VLOOKUP(G3089,Coefficients!$B$4:$E$7,2)&amp;" "&amp;" "&amp;VLOOKUP(H3089,Coefficients!$E$13:$H$17,2))</f>
        <v/>
      </c>
    </row>
    <row r="3090" spans="22:22" x14ac:dyDescent="0.25">
      <c r="V3090" s="138" t="str">
        <f>IF(ISBLANK(A3090),"",VLOOKUP(G3090,Coefficients!$B$4:$E$7,2)&amp;" "&amp;" "&amp;VLOOKUP(H3090,Coefficients!$E$13:$H$17,2))</f>
        <v/>
      </c>
    </row>
    <row r="3091" spans="22:22" x14ac:dyDescent="0.25">
      <c r="V3091" s="138" t="str">
        <f>IF(ISBLANK(A3091),"",VLOOKUP(G3091,Coefficients!$B$4:$E$7,2)&amp;" "&amp;" "&amp;VLOOKUP(H3091,Coefficients!$E$13:$H$17,2))</f>
        <v/>
      </c>
    </row>
    <row r="3092" spans="22:22" x14ac:dyDescent="0.25">
      <c r="V3092" s="138" t="str">
        <f>IF(ISBLANK(A3092),"",VLOOKUP(G3092,Coefficients!$B$4:$E$7,2)&amp;" "&amp;" "&amp;VLOOKUP(H3092,Coefficients!$E$13:$H$17,2))</f>
        <v/>
      </c>
    </row>
    <row r="3093" spans="22:22" x14ac:dyDescent="0.25">
      <c r="V3093" s="138" t="str">
        <f>IF(ISBLANK(A3093),"",VLOOKUP(G3093,Coefficients!$B$4:$E$7,2)&amp;" "&amp;" "&amp;VLOOKUP(H3093,Coefficients!$E$13:$H$17,2))</f>
        <v/>
      </c>
    </row>
    <row r="3094" spans="22:22" x14ac:dyDescent="0.25">
      <c r="V3094" s="138" t="str">
        <f>IF(ISBLANK(A3094),"",VLOOKUP(G3094,Coefficients!$B$4:$E$7,2)&amp;" "&amp;" "&amp;VLOOKUP(H3094,Coefficients!$E$13:$H$17,2))</f>
        <v/>
      </c>
    </row>
    <row r="3095" spans="22:22" x14ac:dyDescent="0.25">
      <c r="V3095" s="138" t="str">
        <f>IF(ISBLANK(A3095),"",VLOOKUP(G3095,Coefficients!$B$4:$E$7,2)&amp;" "&amp;" "&amp;VLOOKUP(H3095,Coefficients!$E$13:$H$17,2))</f>
        <v/>
      </c>
    </row>
    <row r="3096" spans="22:22" x14ac:dyDescent="0.25">
      <c r="V3096" s="138" t="str">
        <f>IF(ISBLANK(A3096),"",VLOOKUP(G3096,Coefficients!$B$4:$E$7,2)&amp;" "&amp;" "&amp;VLOOKUP(H3096,Coefficients!$E$13:$H$17,2))</f>
        <v/>
      </c>
    </row>
    <row r="3097" spans="22:22" x14ac:dyDescent="0.25">
      <c r="V3097" s="138" t="str">
        <f>IF(ISBLANK(A3097),"",VLOOKUP(G3097,Coefficients!$B$4:$E$7,2)&amp;" "&amp;" "&amp;VLOOKUP(H3097,Coefficients!$E$13:$H$17,2))</f>
        <v/>
      </c>
    </row>
    <row r="3098" spans="22:22" x14ac:dyDescent="0.25">
      <c r="V3098" s="138" t="str">
        <f>IF(ISBLANK(A3098),"",VLOOKUP(G3098,Coefficients!$B$4:$E$7,2)&amp;" "&amp;" "&amp;VLOOKUP(H3098,Coefficients!$E$13:$H$17,2))</f>
        <v/>
      </c>
    </row>
    <row r="3099" spans="22:22" x14ac:dyDescent="0.25">
      <c r="V3099" s="138" t="str">
        <f>IF(ISBLANK(A3099),"",VLOOKUP(G3099,Coefficients!$B$4:$E$7,2)&amp;" "&amp;" "&amp;VLOOKUP(H3099,Coefficients!$E$13:$H$17,2))</f>
        <v/>
      </c>
    </row>
    <row r="3100" spans="22:22" x14ac:dyDescent="0.25">
      <c r="V3100" s="138" t="str">
        <f>IF(ISBLANK(A3100),"",VLOOKUP(G3100,Coefficients!$B$4:$E$7,2)&amp;" "&amp;" "&amp;VLOOKUP(H3100,Coefficients!$E$13:$H$17,2))</f>
        <v/>
      </c>
    </row>
    <row r="3101" spans="22:22" x14ac:dyDescent="0.25">
      <c r="V3101" s="138" t="str">
        <f>IF(ISBLANK(A3101),"",VLOOKUP(G3101,Coefficients!$B$4:$E$7,2)&amp;" "&amp;" "&amp;VLOOKUP(H3101,Coefficients!$E$13:$H$17,2))</f>
        <v/>
      </c>
    </row>
    <row r="3102" spans="22:22" x14ac:dyDescent="0.25">
      <c r="V3102" s="138" t="str">
        <f>IF(ISBLANK(A3102),"",VLOOKUP(G3102,Coefficients!$B$4:$E$7,2)&amp;" "&amp;" "&amp;VLOOKUP(H3102,Coefficients!$E$13:$H$17,2))</f>
        <v/>
      </c>
    </row>
    <row r="3103" spans="22:22" x14ac:dyDescent="0.25">
      <c r="V3103" s="138" t="str">
        <f>IF(ISBLANK(A3103),"",VLOOKUP(G3103,Coefficients!$B$4:$E$7,2)&amp;" "&amp;" "&amp;VLOOKUP(H3103,Coefficients!$E$13:$H$17,2))</f>
        <v/>
      </c>
    </row>
    <row r="3104" spans="22:22" x14ac:dyDescent="0.25">
      <c r="V3104" s="138" t="str">
        <f>IF(ISBLANK(A3104),"",VLOOKUP(G3104,Coefficients!$B$4:$E$7,2)&amp;" "&amp;" "&amp;VLOOKUP(H3104,Coefficients!$E$13:$H$17,2))</f>
        <v/>
      </c>
    </row>
    <row r="3105" spans="22:22" x14ac:dyDescent="0.25">
      <c r="V3105" s="138" t="str">
        <f>IF(ISBLANK(A3105),"",VLOOKUP(G3105,Coefficients!$B$4:$E$7,2)&amp;" "&amp;" "&amp;VLOOKUP(H3105,Coefficients!$E$13:$H$17,2))</f>
        <v/>
      </c>
    </row>
    <row r="3106" spans="22:22" x14ac:dyDescent="0.25">
      <c r="V3106" s="138" t="str">
        <f>IF(ISBLANK(A3106),"",VLOOKUP(G3106,Coefficients!$B$4:$E$7,2)&amp;" "&amp;" "&amp;VLOOKUP(H3106,Coefficients!$E$13:$H$17,2))</f>
        <v/>
      </c>
    </row>
    <row r="3107" spans="22:22" x14ac:dyDescent="0.25">
      <c r="V3107" s="138" t="str">
        <f>IF(ISBLANK(A3107),"",VLOOKUP(G3107,Coefficients!$B$4:$E$7,2)&amp;" "&amp;" "&amp;VLOOKUP(H3107,Coefficients!$E$13:$H$17,2))</f>
        <v/>
      </c>
    </row>
    <row r="3108" spans="22:22" x14ac:dyDescent="0.25">
      <c r="V3108" s="138" t="str">
        <f>IF(ISBLANK(A3108),"",VLOOKUP(G3108,Coefficients!$B$4:$E$7,2)&amp;" "&amp;" "&amp;VLOOKUP(H3108,Coefficients!$E$13:$H$17,2))</f>
        <v/>
      </c>
    </row>
    <row r="3109" spans="22:22" x14ac:dyDescent="0.25">
      <c r="V3109" s="138" t="str">
        <f>IF(ISBLANK(A3109),"",VLOOKUP(G3109,Coefficients!$B$4:$E$7,2)&amp;" "&amp;" "&amp;VLOOKUP(H3109,Coefficients!$E$13:$H$17,2))</f>
        <v/>
      </c>
    </row>
    <row r="3110" spans="22:22" x14ac:dyDescent="0.25">
      <c r="V3110" s="138" t="str">
        <f>IF(ISBLANK(A3110),"",VLOOKUP(G3110,Coefficients!$B$4:$E$7,2)&amp;" "&amp;" "&amp;VLOOKUP(H3110,Coefficients!$E$13:$H$17,2))</f>
        <v/>
      </c>
    </row>
    <row r="3111" spans="22:22" x14ac:dyDescent="0.25">
      <c r="V3111" s="138" t="str">
        <f>IF(ISBLANK(A3111),"",VLOOKUP(G3111,Coefficients!$B$4:$E$7,2)&amp;" "&amp;" "&amp;VLOOKUP(H3111,Coefficients!$E$13:$H$17,2))</f>
        <v/>
      </c>
    </row>
    <row r="3112" spans="22:22" x14ac:dyDescent="0.25">
      <c r="V3112" s="138" t="str">
        <f>IF(ISBLANK(A3112),"",VLOOKUP(G3112,Coefficients!$B$4:$E$7,2)&amp;" "&amp;" "&amp;VLOOKUP(H3112,Coefficients!$E$13:$H$17,2))</f>
        <v/>
      </c>
    </row>
    <row r="3113" spans="22:22" x14ac:dyDescent="0.25">
      <c r="V3113" s="138" t="str">
        <f>IF(ISBLANK(A3113),"",VLOOKUP(G3113,Coefficients!$B$4:$E$7,2)&amp;" "&amp;" "&amp;VLOOKUP(H3113,Coefficients!$E$13:$H$17,2))</f>
        <v/>
      </c>
    </row>
    <row r="3114" spans="22:22" x14ac:dyDescent="0.25">
      <c r="V3114" s="138" t="str">
        <f>IF(ISBLANK(A3114),"",VLOOKUP(G3114,Coefficients!$B$4:$E$7,2)&amp;" "&amp;" "&amp;VLOOKUP(H3114,Coefficients!$E$13:$H$17,2))</f>
        <v/>
      </c>
    </row>
    <row r="3115" spans="22:22" x14ac:dyDescent="0.25">
      <c r="V3115" s="138" t="str">
        <f>IF(ISBLANK(A3115),"",VLOOKUP(G3115,Coefficients!$B$4:$E$7,2)&amp;" "&amp;" "&amp;VLOOKUP(H3115,Coefficients!$E$13:$H$17,2))</f>
        <v/>
      </c>
    </row>
    <row r="3116" spans="22:22" x14ac:dyDescent="0.25">
      <c r="V3116" s="138" t="str">
        <f>IF(ISBLANK(A3116),"",VLOOKUP(G3116,Coefficients!$B$4:$E$7,2)&amp;" "&amp;" "&amp;VLOOKUP(H3116,Coefficients!$E$13:$H$17,2))</f>
        <v/>
      </c>
    </row>
    <row r="3117" spans="22:22" x14ac:dyDescent="0.25">
      <c r="V3117" s="138" t="str">
        <f>IF(ISBLANK(A3117),"",VLOOKUP(G3117,Coefficients!$B$4:$E$7,2)&amp;" "&amp;" "&amp;VLOOKUP(H3117,Coefficients!$E$13:$H$17,2))</f>
        <v/>
      </c>
    </row>
    <row r="3118" spans="22:22" x14ac:dyDescent="0.25">
      <c r="V3118" s="138" t="str">
        <f>IF(ISBLANK(A3118),"",VLOOKUP(G3118,Coefficients!$B$4:$E$7,2)&amp;" "&amp;" "&amp;VLOOKUP(H3118,Coefficients!$E$13:$H$17,2))</f>
        <v/>
      </c>
    </row>
    <row r="3119" spans="22:22" x14ac:dyDescent="0.25">
      <c r="V3119" s="138" t="str">
        <f>IF(ISBLANK(A3119),"",VLOOKUP(G3119,Coefficients!$B$4:$E$7,2)&amp;" "&amp;" "&amp;VLOOKUP(H3119,Coefficients!$E$13:$H$17,2))</f>
        <v/>
      </c>
    </row>
    <row r="3120" spans="22:22" x14ac:dyDescent="0.25">
      <c r="V3120" s="138" t="str">
        <f>IF(ISBLANK(A3120),"",VLOOKUP(G3120,Coefficients!$B$4:$E$7,2)&amp;" "&amp;" "&amp;VLOOKUP(H3120,Coefficients!$E$13:$H$17,2))</f>
        <v/>
      </c>
    </row>
    <row r="3121" spans="22:22" x14ac:dyDescent="0.25">
      <c r="V3121" s="138" t="str">
        <f>IF(ISBLANK(A3121),"",VLOOKUP(G3121,Coefficients!$B$4:$E$7,2)&amp;" "&amp;" "&amp;VLOOKUP(H3121,Coefficients!$E$13:$H$17,2))</f>
        <v/>
      </c>
    </row>
    <row r="3122" spans="22:22" x14ac:dyDescent="0.25">
      <c r="V3122" s="138" t="str">
        <f>IF(ISBLANK(A3122),"",VLOOKUP(G3122,Coefficients!$B$4:$E$7,2)&amp;" "&amp;" "&amp;VLOOKUP(H3122,Coefficients!$E$13:$H$17,2))</f>
        <v/>
      </c>
    </row>
    <row r="3123" spans="22:22" x14ac:dyDescent="0.25">
      <c r="V3123" s="138" t="str">
        <f>IF(ISBLANK(A3123),"",VLOOKUP(G3123,Coefficients!$B$4:$E$7,2)&amp;" "&amp;" "&amp;VLOOKUP(H3123,Coefficients!$E$13:$H$17,2))</f>
        <v/>
      </c>
    </row>
    <row r="3124" spans="22:22" x14ac:dyDescent="0.25">
      <c r="V3124" s="138" t="str">
        <f>IF(ISBLANK(A3124),"",VLOOKUP(G3124,Coefficients!$B$4:$E$7,2)&amp;" "&amp;" "&amp;VLOOKUP(H3124,Coefficients!$E$13:$H$17,2))</f>
        <v/>
      </c>
    </row>
    <row r="3125" spans="22:22" x14ac:dyDescent="0.25">
      <c r="V3125" s="138" t="str">
        <f>IF(ISBLANK(A3125),"",VLOOKUP(G3125,Coefficients!$B$4:$E$7,2)&amp;" "&amp;" "&amp;VLOOKUP(H3125,Coefficients!$E$13:$H$17,2))</f>
        <v/>
      </c>
    </row>
    <row r="3126" spans="22:22" x14ac:dyDescent="0.25">
      <c r="V3126" s="138" t="str">
        <f>IF(ISBLANK(A3126),"",VLOOKUP(G3126,Coefficients!$B$4:$E$7,2)&amp;" "&amp;" "&amp;VLOOKUP(H3126,Coefficients!$E$13:$H$17,2))</f>
        <v/>
      </c>
    </row>
    <row r="3127" spans="22:22" x14ac:dyDescent="0.25">
      <c r="V3127" s="138" t="str">
        <f>IF(ISBLANK(A3127),"",VLOOKUP(G3127,Coefficients!$B$4:$E$7,2)&amp;" "&amp;" "&amp;VLOOKUP(H3127,Coefficients!$E$13:$H$17,2))</f>
        <v/>
      </c>
    </row>
    <row r="3128" spans="22:22" x14ac:dyDescent="0.25">
      <c r="V3128" s="138" t="str">
        <f>IF(ISBLANK(A3128),"",VLOOKUP(G3128,Coefficients!$B$4:$E$7,2)&amp;" "&amp;" "&amp;VLOOKUP(H3128,Coefficients!$E$13:$H$17,2))</f>
        <v/>
      </c>
    </row>
    <row r="3129" spans="22:22" x14ac:dyDescent="0.25">
      <c r="V3129" s="138" t="str">
        <f>IF(ISBLANK(A3129),"",VLOOKUP(G3129,Coefficients!$B$4:$E$7,2)&amp;" "&amp;" "&amp;VLOOKUP(H3129,Coefficients!$E$13:$H$17,2))</f>
        <v/>
      </c>
    </row>
    <row r="3130" spans="22:22" x14ac:dyDescent="0.25">
      <c r="V3130" s="138" t="str">
        <f>IF(ISBLANK(A3130),"",VLOOKUP(G3130,Coefficients!$B$4:$E$7,2)&amp;" "&amp;" "&amp;VLOOKUP(H3130,Coefficients!$E$13:$H$17,2))</f>
        <v/>
      </c>
    </row>
    <row r="3131" spans="22:22" x14ac:dyDescent="0.25">
      <c r="V3131" s="138" t="str">
        <f>IF(ISBLANK(A3131),"",VLOOKUP(G3131,Coefficients!$B$4:$E$7,2)&amp;" "&amp;" "&amp;VLOOKUP(H3131,Coefficients!$E$13:$H$17,2))</f>
        <v/>
      </c>
    </row>
    <row r="3132" spans="22:22" x14ac:dyDescent="0.25">
      <c r="V3132" s="138" t="str">
        <f>IF(ISBLANK(A3132),"",VLOOKUP(G3132,Coefficients!$B$4:$E$7,2)&amp;" "&amp;" "&amp;VLOOKUP(H3132,Coefficients!$E$13:$H$17,2))</f>
        <v/>
      </c>
    </row>
    <row r="3133" spans="22:22" x14ac:dyDescent="0.25">
      <c r="V3133" s="138" t="str">
        <f>IF(ISBLANK(A3133),"",VLOOKUP(G3133,Coefficients!$B$4:$E$7,2)&amp;" "&amp;" "&amp;VLOOKUP(H3133,Coefficients!$E$13:$H$17,2))</f>
        <v/>
      </c>
    </row>
    <row r="3134" spans="22:22" x14ac:dyDescent="0.25">
      <c r="V3134" s="138" t="str">
        <f>IF(ISBLANK(A3134),"",VLOOKUP(G3134,Coefficients!$B$4:$E$7,2)&amp;" "&amp;" "&amp;VLOOKUP(H3134,Coefficients!$E$13:$H$17,2))</f>
        <v/>
      </c>
    </row>
    <row r="3135" spans="22:22" x14ac:dyDescent="0.25">
      <c r="V3135" s="138" t="str">
        <f>IF(ISBLANK(A3135),"",VLOOKUP(G3135,Coefficients!$B$4:$E$7,2)&amp;" "&amp;" "&amp;VLOOKUP(H3135,Coefficients!$E$13:$H$17,2))</f>
        <v/>
      </c>
    </row>
    <row r="3136" spans="22:22" x14ac:dyDescent="0.25">
      <c r="V3136" s="138" t="str">
        <f>IF(ISBLANK(A3136),"",VLOOKUP(G3136,Coefficients!$B$4:$E$7,2)&amp;" "&amp;" "&amp;VLOOKUP(H3136,Coefficients!$E$13:$H$17,2))</f>
        <v/>
      </c>
    </row>
    <row r="3137" spans="22:22" x14ac:dyDescent="0.25">
      <c r="V3137" s="138" t="str">
        <f>IF(ISBLANK(A3137),"",VLOOKUP(G3137,Coefficients!$B$4:$E$7,2)&amp;" "&amp;" "&amp;VLOOKUP(H3137,Coefficients!$E$13:$H$17,2))</f>
        <v/>
      </c>
    </row>
    <row r="3138" spans="22:22" x14ac:dyDescent="0.25">
      <c r="V3138" s="138" t="str">
        <f>IF(ISBLANK(A3138),"",VLOOKUP(G3138,Coefficients!$B$4:$E$7,2)&amp;" "&amp;" "&amp;VLOOKUP(H3138,Coefficients!$E$13:$H$17,2))</f>
        <v/>
      </c>
    </row>
    <row r="3139" spans="22:22" x14ac:dyDescent="0.25">
      <c r="V3139" s="138" t="str">
        <f>IF(ISBLANK(A3139),"",VLOOKUP(G3139,Coefficients!$B$4:$E$7,2)&amp;" "&amp;" "&amp;VLOOKUP(H3139,Coefficients!$E$13:$H$17,2))</f>
        <v/>
      </c>
    </row>
    <row r="3140" spans="22:22" x14ac:dyDescent="0.25">
      <c r="V3140" s="138" t="str">
        <f>IF(ISBLANK(A3140),"",VLOOKUP(G3140,Coefficients!$B$4:$E$7,2)&amp;" "&amp;" "&amp;VLOOKUP(H3140,Coefficients!$E$13:$H$17,2))</f>
        <v/>
      </c>
    </row>
    <row r="3141" spans="22:22" x14ac:dyDescent="0.25">
      <c r="V3141" s="138" t="str">
        <f>IF(ISBLANK(A3141),"",VLOOKUP(G3141,Coefficients!$B$4:$E$7,2)&amp;" "&amp;" "&amp;VLOOKUP(H3141,Coefficients!$E$13:$H$17,2))</f>
        <v/>
      </c>
    </row>
    <row r="3142" spans="22:22" x14ac:dyDescent="0.25">
      <c r="V3142" s="138" t="str">
        <f>IF(ISBLANK(A3142),"",VLOOKUP(G3142,Coefficients!$B$4:$E$7,2)&amp;" "&amp;" "&amp;VLOOKUP(H3142,Coefficients!$E$13:$H$17,2))</f>
        <v/>
      </c>
    </row>
    <row r="3143" spans="22:22" x14ac:dyDescent="0.25">
      <c r="V3143" s="138" t="str">
        <f>IF(ISBLANK(A3143),"",VLOOKUP(G3143,Coefficients!$B$4:$E$7,2)&amp;" "&amp;" "&amp;VLOOKUP(H3143,Coefficients!$E$13:$H$17,2))</f>
        <v/>
      </c>
    </row>
    <row r="3144" spans="22:22" x14ac:dyDescent="0.25">
      <c r="V3144" s="138" t="str">
        <f>IF(ISBLANK(A3144),"",VLOOKUP(G3144,Coefficients!$B$4:$E$7,2)&amp;" "&amp;" "&amp;VLOOKUP(H3144,Coefficients!$E$13:$H$17,2))</f>
        <v/>
      </c>
    </row>
    <row r="3145" spans="22:22" x14ac:dyDescent="0.25">
      <c r="V3145" s="138" t="str">
        <f>IF(ISBLANK(A3145),"",VLOOKUP(G3145,Coefficients!$B$4:$E$7,2)&amp;" "&amp;" "&amp;VLOOKUP(H3145,Coefficients!$E$13:$H$17,2))</f>
        <v/>
      </c>
    </row>
    <row r="3146" spans="22:22" x14ac:dyDescent="0.25">
      <c r="V3146" s="138" t="str">
        <f>IF(ISBLANK(A3146),"",VLOOKUP(G3146,Coefficients!$B$4:$E$7,2)&amp;" "&amp;" "&amp;VLOOKUP(H3146,Coefficients!$E$13:$H$17,2))</f>
        <v/>
      </c>
    </row>
    <row r="3147" spans="22:22" x14ac:dyDescent="0.25">
      <c r="V3147" s="138" t="str">
        <f>IF(ISBLANK(A3147),"",VLOOKUP(G3147,Coefficients!$B$4:$E$7,2)&amp;" "&amp;" "&amp;VLOOKUP(H3147,Coefficients!$E$13:$H$17,2))</f>
        <v/>
      </c>
    </row>
    <row r="3148" spans="22:22" x14ac:dyDescent="0.25">
      <c r="V3148" s="138" t="str">
        <f>IF(ISBLANK(A3148),"",VLOOKUP(G3148,Coefficients!$B$4:$E$7,2)&amp;" "&amp;" "&amp;VLOOKUP(H3148,Coefficients!$E$13:$H$17,2))</f>
        <v/>
      </c>
    </row>
    <row r="3149" spans="22:22" x14ac:dyDescent="0.25">
      <c r="V3149" s="138" t="str">
        <f>IF(ISBLANK(A3149),"",VLOOKUP(G3149,Coefficients!$B$4:$E$7,2)&amp;" "&amp;" "&amp;VLOOKUP(H3149,Coefficients!$E$13:$H$17,2))</f>
        <v/>
      </c>
    </row>
    <row r="3150" spans="22:22" x14ac:dyDescent="0.25">
      <c r="V3150" s="138" t="str">
        <f>IF(ISBLANK(A3150),"",VLOOKUP(G3150,Coefficients!$B$4:$E$7,2)&amp;" "&amp;" "&amp;VLOOKUP(H3150,Coefficients!$E$13:$H$17,2))</f>
        <v/>
      </c>
    </row>
    <row r="3151" spans="22:22" x14ac:dyDescent="0.25">
      <c r="V3151" s="138" t="str">
        <f>IF(ISBLANK(A3151),"",VLOOKUP(G3151,Coefficients!$B$4:$E$7,2)&amp;" "&amp;" "&amp;VLOOKUP(H3151,Coefficients!$E$13:$H$17,2))</f>
        <v/>
      </c>
    </row>
    <row r="3152" spans="22:22" x14ac:dyDescent="0.25">
      <c r="V3152" s="138" t="str">
        <f>IF(ISBLANK(A3152),"",VLOOKUP(G3152,Coefficients!$B$4:$E$7,2)&amp;" "&amp;" "&amp;VLOOKUP(H3152,Coefficients!$E$13:$H$17,2))</f>
        <v/>
      </c>
    </row>
    <row r="3153" spans="22:22" x14ac:dyDescent="0.25">
      <c r="V3153" s="138" t="str">
        <f>IF(ISBLANK(A3153),"",VLOOKUP(G3153,Coefficients!$B$4:$E$7,2)&amp;" "&amp;" "&amp;VLOOKUP(H3153,Coefficients!$E$13:$H$17,2))</f>
        <v/>
      </c>
    </row>
    <row r="3154" spans="22:22" x14ac:dyDescent="0.25">
      <c r="V3154" s="138" t="str">
        <f>IF(ISBLANK(A3154),"",VLOOKUP(G3154,Coefficients!$B$4:$E$7,2)&amp;" "&amp;" "&amp;VLOOKUP(H3154,Coefficients!$E$13:$H$17,2))</f>
        <v/>
      </c>
    </row>
    <row r="3155" spans="22:22" x14ac:dyDescent="0.25">
      <c r="V3155" s="138" t="str">
        <f>IF(ISBLANK(A3155),"",VLOOKUP(G3155,Coefficients!$B$4:$E$7,2)&amp;" "&amp;" "&amp;VLOOKUP(H3155,Coefficients!$E$13:$H$17,2))</f>
        <v/>
      </c>
    </row>
    <row r="3156" spans="22:22" x14ac:dyDescent="0.25">
      <c r="V3156" s="138" t="str">
        <f>IF(ISBLANK(A3156),"",VLOOKUP(G3156,Coefficients!$B$4:$E$7,2)&amp;" "&amp;" "&amp;VLOOKUP(H3156,Coefficients!$E$13:$H$17,2))</f>
        <v/>
      </c>
    </row>
    <row r="3157" spans="22:22" x14ac:dyDescent="0.25">
      <c r="V3157" s="138" t="str">
        <f>IF(ISBLANK(A3157),"",VLOOKUP(G3157,Coefficients!$B$4:$E$7,2)&amp;" "&amp;" "&amp;VLOOKUP(H3157,Coefficients!$E$13:$H$17,2))</f>
        <v/>
      </c>
    </row>
    <row r="3158" spans="22:22" x14ac:dyDescent="0.25">
      <c r="V3158" s="138" t="str">
        <f>IF(ISBLANK(A3158),"",VLOOKUP(G3158,Coefficients!$B$4:$E$7,2)&amp;" "&amp;" "&amp;VLOOKUP(H3158,Coefficients!$E$13:$H$17,2))</f>
        <v/>
      </c>
    </row>
    <row r="3159" spans="22:22" x14ac:dyDescent="0.25">
      <c r="V3159" s="138" t="str">
        <f>IF(ISBLANK(A3159),"",VLOOKUP(G3159,Coefficients!$B$4:$E$7,2)&amp;" "&amp;" "&amp;VLOOKUP(H3159,Coefficients!$E$13:$H$17,2))</f>
        <v/>
      </c>
    </row>
    <row r="3160" spans="22:22" x14ac:dyDescent="0.25">
      <c r="V3160" s="138" t="str">
        <f>IF(ISBLANK(A3160),"",VLOOKUP(G3160,Coefficients!$B$4:$E$7,2)&amp;" "&amp;" "&amp;VLOOKUP(H3160,Coefficients!$E$13:$H$17,2))</f>
        <v/>
      </c>
    </row>
    <row r="3161" spans="22:22" x14ac:dyDescent="0.25">
      <c r="V3161" s="138" t="str">
        <f>IF(ISBLANK(A3161),"",VLOOKUP(G3161,Coefficients!$B$4:$E$7,2)&amp;" "&amp;" "&amp;VLOOKUP(H3161,Coefficients!$E$13:$H$17,2))</f>
        <v/>
      </c>
    </row>
    <row r="3162" spans="22:22" x14ac:dyDescent="0.25">
      <c r="V3162" s="138" t="str">
        <f>IF(ISBLANK(A3162),"",VLOOKUP(G3162,Coefficients!$B$4:$E$7,2)&amp;" "&amp;" "&amp;VLOOKUP(H3162,Coefficients!$E$13:$H$17,2))</f>
        <v/>
      </c>
    </row>
    <row r="3163" spans="22:22" x14ac:dyDescent="0.25">
      <c r="V3163" s="138" t="str">
        <f>IF(ISBLANK(A3163),"",VLOOKUP(G3163,Coefficients!$B$4:$E$7,2)&amp;" "&amp;" "&amp;VLOOKUP(H3163,Coefficients!$E$13:$H$17,2))</f>
        <v/>
      </c>
    </row>
    <row r="3164" spans="22:22" x14ac:dyDescent="0.25">
      <c r="V3164" s="138" t="str">
        <f>IF(ISBLANK(A3164),"",VLOOKUP(G3164,Coefficients!$B$4:$E$7,2)&amp;" "&amp;" "&amp;VLOOKUP(H3164,Coefficients!$E$13:$H$17,2))</f>
        <v/>
      </c>
    </row>
    <row r="3165" spans="22:22" x14ac:dyDescent="0.25">
      <c r="V3165" s="138" t="str">
        <f>IF(ISBLANK(A3165),"",VLOOKUP(G3165,Coefficients!$B$4:$E$7,2)&amp;" "&amp;" "&amp;VLOOKUP(H3165,Coefficients!$E$13:$H$17,2))</f>
        <v/>
      </c>
    </row>
    <row r="3166" spans="22:22" x14ac:dyDescent="0.25">
      <c r="V3166" s="138" t="str">
        <f>IF(ISBLANK(A3166),"",VLOOKUP(G3166,Coefficients!$B$4:$E$7,2)&amp;" "&amp;" "&amp;VLOOKUP(H3166,Coefficients!$E$13:$H$17,2))</f>
        <v/>
      </c>
    </row>
    <row r="3167" spans="22:22" x14ac:dyDescent="0.25">
      <c r="V3167" s="138" t="str">
        <f>IF(ISBLANK(A3167),"",VLOOKUP(G3167,Coefficients!$B$4:$E$7,2)&amp;" "&amp;" "&amp;VLOOKUP(H3167,Coefficients!$E$13:$H$17,2))</f>
        <v/>
      </c>
    </row>
    <row r="3168" spans="22:22" x14ac:dyDescent="0.25">
      <c r="V3168" s="138" t="str">
        <f>IF(ISBLANK(A3168),"",VLOOKUP(G3168,Coefficients!$B$4:$E$7,2)&amp;" "&amp;" "&amp;VLOOKUP(H3168,Coefficients!$E$13:$H$17,2))</f>
        <v/>
      </c>
    </row>
    <row r="3169" spans="22:22" x14ac:dyDescent="0.25">
      <c r="V3169" s="138" t="str">
        <f>IF(ISBLANK(A3169),"",VLOOKUP(G3169,Coefficients!$B$4:$E$7,2)&amp;" "&amp;" "&amp;VLOOKUP(H3169,Coefficients!$E$13:$H$17,2))</f>
        <v/>
      </c>
    </row>
    <row r="3170" spans="22:22" x14ac:dyDescent="0.25">
      <c r="V3170" s="138" t="str">
        <f>IF(ISBLANK(A3170),"",VLOOKUP(G3170,Coefficients!$B$4:$E$7,2)&amp;" "&amp;" "&amp;VLOOKUP(H3170,Coefficients!$E$13:$H$17,2))</f>
        <v/>
      </c>
    </row>
    <row r="3171" spans="22:22" x14ac:dyDescent="0.25">
      <c r="V3171" s="138" t="str">
        <f>IF(ISBLANK(A3171),"",VLOOKUP(G3171,Coefficients!$B$4:$E$7,2)&amp;" "&amp;" "&amp;VLOOKUP(H3171,Coefficients!$E$13:$H$17,2))</f>
        <v/>
      </c>
    </row>
    <row r="3172" spans="22:22" x14ac:dyDescent="0.25">
      <c r="V3172" s="138" t="str">
        <f>IF(ISBLANK(A3172),"",VLOOKUP(G3172,Coefficients!$B$4:$E$7,2)&amp;" "&amp;" "&amp;VLOOKUP(H3172,Coefficients!$E$13:$H$17,2))</f>
        <v/>
      </c>
    </row>
    <row r="3173" spans="22:22" x14ac:dyDescent="0.25">
      <c r="V3173" s="138" t="str">
        <f>IF(ISBLANK(A3173),"",VLOOKUP(G3173,Coefficients!$B$4:$E$7,2)&amp;" "&amp;" "&amp;VLOOKUP(H3173,Coefficients!$E$13:$H$17,2))</f>
        <v/>
      </c>
    </row>
    <row r="3174" spans="22:22" x14ac:dyDescent="0.25">
      <c r="V3174" s="138" t="str">
        <f>IF(ISBLANK(A3174),"",VLOOKUP(G3174,Coefficients!$B$4:$E$7,2)&amp;" "&amp;" "&amp;VLOOKUP(H3174,Coefficients!$E$13:$H$17,2))</f>
        <v/>
      </c>
    </row>
    <row r="3175" spans="22:22" x14ac:dyDescent="0.25">
      <c r="V3175" s="138" t="str">
        <f>IF(ISBLANK(A3175),"",VLOOKUP(G3175,Coefficients!$B$4:$E$7,2)&amp;" "&amp;" "&amp;VLOOKUP(H3175,Coefficients!$E$13:$H$17,2))</f>
        <v/>
      </c>
    </row>
    <row r="3176" spans="22:22" x14ac:dyDescent="0.25">
      <c r="V3176" s="138" t="str">
        <f>IF(ISBLANK(A3176),"",VLOOKUP(G3176,Coefficients!$B$4:$E$7,2)&amp;" "&amp;" "&amp;VLOOKUP(H3176,Coefficients!$E$13:$H$17,2))</f>
        <v/>
      </c>
    </row>
    <row r="3177" spans="22:22" x14ac:dyDescent="0.25">
      <c r="V3177" s="138" t="str">
        <f>IF(ISBLANK(A3177),"",VLOOKUP(G3177,Coefficients!$B$4:$E$7,2)&amp;" "&amp;" "&amp;VLOOKUP(H3177,Coefficients!$E$13:$H$17,2))</f>
        <v/>
      </c>
    </row>
    <row r="3178" spans="22:22" x14ac:dyDescent="0.25">
      <c r="V3178" s="138" t="str">
        <f>IF(ISBLANK(A3178),"",VLOOKUP(G3178,Coefficients!$B$4:$E$7,2)&amp;" "&amp;" "&amp;VLOOKUP(H3178,Coefficients!$E$13:$H$17,2))</f>
        <v/>
      </c>
    </row>
    <row r="3179" spans="22:22" x14ac:dyDescent="0.25">
      <c r="V3179" s="138" t="str">
        <f>IF(ISBLANK(A3179),"",VLOOKUP(G3179,Coefficients!$B$4:$E$7,2)&amp;" "&amp;" "&amp;VLOOKUP(H3179,Coefficients!$E$13:$H$17,2))</f>
        <v/>
      </c>
    </row>
    <row r="3180" spans="22:22" x14ac:dyDescent="0.25">
      <c r="V3180" s="138" t="str">
        <f>IF(ISBLANK(A3180),"",VLOOKUP(G3180,Coefficients!$B$4:$E$7,2)&amp;" "&amp;" "&amp;VLOOKUP(H3180,Coefficients!$E$13:$H$17,2))</f>
        <v/>
      </c>
    </row>
    <row r="3181" spans="22:22" x14ac:dyDescent="0.25">
      <c r="V3181" s="138" t="str">
        <f>IF(ISBLANK(A3181),"",VLOOKUP(G3181,Coefficients!$B$4:$E$7,2)&amp;" "&amp;" "&amp;VLOOKUP(H3181,Coefficients!$E$13:$H$17,2))</f>
        <v/>
      </c>
    </row>
    <row r="3182" spans="22:22" x14ac:dyDescent="0.25">
      <c r="V3182" s="138" t="str">
        <f>IF(ISBLANK(A3182),"",VLOOKUP(G3182,Coefficients!$B$4:$E$7,2)&amp;" "&amp;" "&amp;VLOOKUP(H3182,Coefficients!$E$13:$H$17,2))</f>
        <v/>
      </c>
    </row>
    <row r="3183" spans="22:22" x14ac:dyDescent="0.25">
      <c r="V3183" s="138" t="str">
        <f>IF(ISBLANK(A3183),"",VLOOKUP(G3183,Coefficients!$B$4:$E$7,2)&amp;" "&amp;" "&amp;VLOOKUP(H3183,Coefficients!$E$13:$H$17,2))</f>
        <v/>
      </c>
    </row>
    <row r="3184" spans="22:22" x14ac:dyDescent="0.25">
      <c r="V3184" s="138" t="str">
        <f>IF(ISBLANK(A3184),"",VLOOKUP(G3184,Coefficients!$B$4:$E$7,2)&amp;" "&amp;" "&amp;VLOOKUP(H3184,Coefficients!$E$13:$H$17,2))</f>
        <v/>
      </c>
    </row>
    <row r="3185" spans="22:22" x14ac:dyDescent="0.25">
      <c r="V3185" s="138" t="str">
        <f>IF(ISBLANK(A3185),"",VLOOKUP(G3185,Coefficients!$B$4:$E$7,2)&amp;" "&amp;" "&amp;VLOOKUP(H3185,Coefficients!$E$13:$H$17,2))</f>
        <v/>
      </c>
    </row>
    <row r="3186" spans="22:22" x14ac:dyDescent="0.25">
      <c r="V3186" s="138" t="str">
        <f>IF(ISBLANK(A3186),"",VLOOKUP(G3186,Coefficients!$B$4:$E$7,2)&amp;" "&amp;" "&amp;VLOOKUP(H3186,Coefficients!$E$13:$H$17,2))</f>
        <v/>
      </c>
    </row>
    <row r="3187" spans="22:22" x14ac:dyDescent="0.25">
      <c r="V3187" s="138" t="str">
        <f>IF(ISBLANK(A3187),"",VLOOKUP(G3187,Coefficients!$B$4:$E$7,2)&amp;" "&amp;" "&amp;VLOOKUP(H3187,Coefficients!$E$13:$H$17,2))</f>
        <v/>
      </c>
    </row>
    <row r="3188" spans="22:22" x14ac:dyDescent="0.25">
      <c r="V3188" s="138" t="str">
        <f>IF(ISBLANK(A3188),"",VLOOKUP(G3188,Coefficients!$B$4:$E$7,2)&amp;" "&amp;" "&amp;VLOOKUP(H3188,Coefficients!$E$13:$H$17,2))</f>
        <v/>
      </c>
    </row>
    <row r="3189" spans="22:22" x14ac:dyDescent="0.25">
      <c r="V3189" s="138" t="str">
        <f>IF(ISBLANK(A3189),"",VLOOKUP(G3189,Coefficients!$B$4:$E$7,2)&amp;" "&amp;" "&amp;VLOOKUP(H3189,Coefficients!$E$13:$H$17,2))</f>
        <v/>
      </c>
    </row>
    <row r="3190" spans="22:22" x14ac:dyDescent="0.25">
      <c r="V3190" s="138" t="str">
        <f>IF(ISBLANK(A3190),"",VLOOKUP(G3190,Coefficients!$B$4:$E$7,2)&amp;" "&amp;" "&amp;VLOOKUP(H3190,Coefficients!$E$13:$H$17,2))</f>
        <v/>
      </c>
    </row>
    <row r="3191" spans="22:22" x14ac:dyDescent="0.25">
      <c r="V3191" s="138" t="str">
        <f>IF(ISBLANK(A3191),"",VLOOKUP(G3191,Coefficients!$B$4:$E$7,2)&amp;" "&amp;" "&amp;VLOOKUP(H3191,Coefficients!$E$13:$H$17,2))</f>
        <v/>
      </c>
    </row>
    <row r="3192" spans="22:22" x14ac:dyDescent="0.25">
      <c r="V3192" s="138" t="str">
        <f>IF(ISBLANK(A3192),"",VLOOKUP(G3192,Coefficients!$B$4:$E$7,2)&amp;" "&amp;" "&amp;VLOOKUP(H3192,Coefficients!$E$13:$H$17,2))</f>
        <v/>
      </c>
    </row>
    <row r="3193" spans="22:22" x14ac:dyDescent="0.25">
      <c r="V3193" s="138" t="str">
        <f>IF(ISBLANK(A3193),"",VLOOKUP(G3193,Coefficients!$B$4:$E$7,2)&amp;" "&amp;" "&amp;VLOOKUP(H3193,Coefficients!$E$13:$H$17,2))</f>
        <v/>
      </c>
    </row>
    <row r="3194" spans="22:22" x14ac:dyDescent="0.25">
      <c r="V3194" s="138" t="str">
        <f>IF(ISBLANK(A3194),"",VLOOKUP(G3194,Coefficients!$B$4:$E$7,2)&amp;" "&amp;" "&amp;VLOOKUP(H3194,Coefficients!$E$13:$H$17,2))</f>
        <v/>
      </c>
    </row>
    <row r="3195" spans="22:22" x14ac:dyDescent="0.25">
      <c r="V3195" s="138" t="str">
        <f>IF(ISBLANK(A3195),"",VLOOKUP(G3195,Coefficients!$B$4:$E$7,2)&amp;" "&amp;" "&amp;VLOOKUP(H3195,Coefficients!$E$13:$H$17,2))</f>
        <v/>
      </c>
    </row>
    <row r="3196" spans="22:22" x14ac:dyDescent="0.25">
      <c r="V3196" s="138" t="str">
        <f>IF(ISBLANK(A3196),"",VLOOKUP(G3196,Coefficients!$B$4:$E$7,2)&amp;" "&amp;" "&amp;VLOOKUP(H3196,Coefficients!$E$13:$H$17,2))</f>
        <v/>
      </c>
    </row>
    <row r="3197" spans="22:22" x14ac:dyDescent="0.25">
      <c r="V3197" s="138" t="str">
        <f>IF(ISBLANK(A3197),"",VLOOKUP(G3197,Coefficients!$B$4:$E$7,2)&amp;" "&amp;" "&amp;VLOOKUP(H3197,Coefficients!$E$13:$H$17,2))</f>
        <v/>
      </c>
    </row>
    <row r="3198" spans="22:22" x14ac:dyDescent="0.25">
      <c r="V3198" s="138" t="str">
        <f>IF(ISBLANK(A3198),"",VLOOKUP(G3198,Coefficients!$B$4:$E$7,2)&amp;" "&amp;" "&amp;VLOOKUP(H3198,Coefficients!$E$13:$H$17,2))</f>
        <v/>
      </c>
    </row>
    <row r="3199" spans="22:22" x14ac:dyDescent="0.25">
      <c r="V3199" s="138" t="str">
        <f>IF(ISBLANK(A3199),"",VLOOKUP(G3199,Coefficients!$B$4:$E$7,2)&amp;" "&amp;" "&amp;VLOOKUP(H3199,Coefficients!$E$13:$H$17,2))</f>
        <v/>
      </c>
    </row>
    <row r="3200" spans="22:22" x14ac:dyDescent="0.25">
      <c r="V3200" s="138" t="str">
        <f>IF(ISBLANK(A3200),"",VLOOKUP(G3200,Coefficients!$B$4:$E$7,2)&amp;" "&amp;" "&amp;VLOOKUP(H3200,Coefficients!$E$13:$H$17,2))</f>
        <v/>
      </c>
    </row>
    <row r="3201" spans="22:22" x14ac:dyDescent="0.25">
      <c r="V3201" s="138" t="str">
        <f>IF(ISBLANK(A3201),"",VLOOKUP(G3201,Coefficients!$B$4:$E$7,2)&amp;" "&amp;" "&amp;VLOOKUP(H3201,Coefficients!$E$13:$H$17,2))</f>
        <v/>
      </c>
    </row>
    <row r="3202" spans="22:22" x14ac:dyDescent="0.25">
      <c r="V3202" s="138" t="str">
        <f>IF(ISBLANK(A3202),"",VLOOKUP(G3202,Coefficients!$B$4:$E$7,2)&amp;" "&amp;" "&amp;VLOOKUP(H3202,Coefficients!$E$13:$H$17,2))</f>
        <v/>
      </c>
    </row>
    <row r="3203" spans="22:22" x14ac:dyDescent="0.25">
      <c r="V3203" s="138" t="str">
        <f>IF(ISBLANK(A3203),"",VLOOKUP(G3203,Coefficients!$B$4:$E$7,2)&amp;" "&amp;" "&amp;VLOOKUP(H3203,Coefficients!$E$13:$H$17,2))</f>
        <v/>
      </c>
    </row>
    <row r="3204" spans="22:22" x14ac:dyDescent="0.25">
      <c r="V3204" s="138" t="str">
        <f>IF(ISBLANK(A3204),"",VLOOKUP(G3204,Coefficients!$B$4:$E$7,2)&amp;" "&amp;" "&amp;VLOOKUP(H3204,Coefficients!$E$13:$H$17,2))</f>
        <v/>
      </c>
    </row>
    <row r="3205" spans="22:22" x14ac:dyDescent="0.25">
      <c r="V3205" s="138" t="str">
        <f>IF(ISBLANK(A3205),"",VLOOKUP(G3205,Coefficients!$B$4:$E$7,2)&amp;" "&amp;" "&amp;VLOOKUP(H3205,Coefficients!$E$13:$H$17,2))</f>
        <v/>
      </c>
    </row>
    <row r="3206" spans="22:22" x14ac:dyDescent="0.25">
      <c r="V3206" s="138" t="str">
        <f>IF(ISBLANK(A3206),"",VLOOKUP(G3206,Coefficients!$B$4:$E$7,2)&amp;" "&amp;" "&amp;VLOOKUP(H3206,Coefficients!$E$13:$H$17,2))</f>
        <v/>
      </c>
    </row>
    <row r="3207" spans="22:22" x14ac:dyDescent="0.25">
      <c r="V3207" s="138" t="str">
        <f>IF(ISBLANK(A3207),"",VLOOKUP(G3207,Coefficients!$B$4:$E$7,2)&amp;" "&amp;" "&amp;VLOOKUP(H3207,Coefficients!$E$13:$H$17,2))</f>
        <v/>
      </c>
    </row>
    <row r="3208" spans="22:22" x14ac:dyDescent="0.25">
      <c r="V3208" s="138" t="str">
        <f>IF(ISBLANK(A3208),"",VLOOKUP(G3208,Coefficients!$B$4:$E$7,2)&amp;" "&amp;" "&amp;VLOOKUP(H3208,Coefficients!$E$13:$H$17,2))</f>
        <v/>
      </c>
    </row>
    <row r="3209" spans="22:22" x14ac:dyDescent="0.25">
      <c r="V3209" s="138" t="str">
        <f>IF(ISBLANK(A3209),"",VLOOKUP(G3209,Coefficients!$B$4:$E$7,2)&amp;" "&amp;" "&amp;VLOOKUP(H3209,Coefficients!$E$13:$H$17,2))</f>
        <v/>
      </c>
    </row>
    <row r="3210" spans="22:22" x14ac:dyDescent="0.25">
      <c r="V3210" s="138" t="str">
        <f>IF(ISBLANK(A3210),"",VLOOKUP(G3210,Coefficients!$B$4:$E$7,2)&amp;" "&amp;" "&amp;VLOOKUP(H3210,Coefficients!$E$13:$H$17,2))</f>
        <v/>
      </c>
    </row>
    <row r="3211" spans="22:22" x14ac:dyDescent="0.25">
      <c r="V3211" s="138" t="str">
        <f>IF(ISBLANK(A3211),"",VLOOKUP(G3211,Coefficients!$B$4:$E$7,2)&amp;" "&amp;" "&amp;VLOOKUP(H3211,Coefficients!$E$13:$H$17,2))</f>
        <v/>
      </c>
    </row>
    <row r="3212" spans="22:22" x14ac:dyDescent="0.25">
      <c r="V3212" s="138" t="str">
        <f>IF(ISBLANK(A3212),"",VLOOKUP(G3212,Coefficients!$B$4:$E$7,2)&amp;" "&amp;" "&amp;VLOOKUP(H3212,Coefficients!$E$13:$H$17,2))</f>
        <v/>
      </c>
    </row>
    <row r="3213" spans="22:22" x14ac:dyDescent="0.25">
      <c r="V3213" s="138" t="str">
        <f>IF(ISBLANK(A3213),"",VLOOKUP(G3213,Coefficients!$B$4:$E$7,2)&amp;" "&amp;" "&amp;VLOOKUP(H3213,Coefficients!$E$13:$H$17,2))</f>
        <v/>
      </c>
    </row>
    <row r="3214" spans="22:22" x14ac:dyDescent="0.25">
      <c r="V3214" s="138" t="str">
        <f>IF(ISBLANK(A3214),"",VLOOKUP(G3214,Coefficients!$B$4:$E$7,2)&amp;" "&amp;" "&amp;VLOOKUP(H3214,Coefficients!$E$13:$H$17,2))</f>
        <v/>
      </c>
    </row>
    <row r="3215" spans="22:22" x14ac:dyDescent="0.25">
      <c r="V3215" s="138" t="str">
        <f>IF(ISBLANK(A3215),"",VLOOKUP(G3215,Coefficients!$B$4:$E$7,2)&amp;" "&amp;" "&amp;VLOOKUP(H3215,Coefficients!$E$13:$H$17,2))</f>
        <v/>
      </c>
    </row>
    <row r="3216" spans="22:22" x14ac:dyDescent="0.25">
      <c r="V3216" s="138" t="str">
        <f>IF(ISBLANK(A3216),"",VLOOKUP(G3216,Coefficients!$B$4:$E$7,2)&amp;" "&amp;" "&amp;VLOOKUP(H3216,Coefficients!$E$13:$H$17,2))</f>
        <v/>
      </c>
    </row>
    <row r="3217" spans="22:22" x14ac:dyDescent="0.25">
      <c r="V3217" s="138" t="str">
        <f>IF(ISBLANK(A3217),"",VLOOKUP(G3217,Coefficients!$B$4:$E$7,2)&amp;" "&amp;" "&amp;VLOOKUP(H3217,Coefficients!$E$13:$H$17,2))</f>
        <v/>
      </c>
    </row>
    <row r="3218" spans="22:22" x14ac:dyDescent="0.25">
      <c r="V3218" s="138" t="str">
        <f>IF(ISBLANK(A3218),"",VLOOKUP(G3218,Coefficients!$B$4:$E$7,2)&amp;" "&amp;" "&amp;VLOOKUP(H3218,Coefficients!$E$13:$H$17,2))</f>
        <v/>
      </c>
    </row>
    <row r="3219" spans="22:22" x14ac:dyDescent="0.25">
      <c r="V3219" s="138" t="str">
        <f>IF(ISBLANK(A3219),"",VLOOKUP(G3219,Coefficients!$B$4:$E$7,2)&amp;" "&amp;" "&amp;VLOOKUP(H3219,Coefficients!$E$13:$H$17,2))</f>
        <v/>
      </c>
    </row>
    <row r="3220" spans="22:22" x14ac:dyDescent="0.25">
      <c r="V3220" s="138" t="str">
        <f>IF(ISBLANK(A3220),"",VLOOKUP(G3220,Coefficients!$B$4:$E$7,2)&amp;" "&amp;" "&amp;VLOOKUP(H3220,Coefficients!$E$13:$H$17,2))</f>
        <v/>
      </c>
    </row>
    <row r="3221" spans="22:22" x14ac:dyDescent="0.25">
      <c r="V3221" s="138" t="str">
        <f>IF(ISBLANK(A3221),"",VLOOKUP(G3221,Coefficients!$B$4:$E$7,2)&amp;" "&amp;" "&amp;VLOOKUP(H3221,Coefficients!$E$13:$H$17,2))</f>
        <v/>
      </c>
    </row>
    <row r="3222" spans="22:22" x14ac:dyDescent="0.25">
      <c r="V3222" s="138" t="str">
        <f>IF(ISBLANK(A3222),"",VLOOKUP(G3222,Coefficients!$B$4:$E$7,2)&amp;" "&amp;" "&amp;VLOOKUP(H3222,Coefficients!$E$13:$H$17,2))</f>
        <v/>
      </c>
    </row>
    <row r="3223" spans="22:22" x14ac:dyDescent="0.25">
      <c r="V3223" s="138" t="str">
        <f>IF(ISBLANK(A3223),"",VLOOKUP(G3223,Coefficients!$B$4:$E$7,2)&amp;" "&amp;" "&amp;VLOOKUP(H3223,Coefficients!$E$13:$H$17,2))</f>
        <v/>
      </c>
    </row>
    <row r="3224" spans="22:22" x14ac:dyDescent="0.25">
      <c r="V3224" s="138" t="str">
        <f>IF(ISBLANK(A3224),"",VLOOKUP(G3224,Coefficients!$B$4:$E$7,2)&amp;" "&amp;" "&amp;VLOOKUP(H3224,Coefficients!$E$13:$H$17,2))</f>
        <v/>
      </c>
    </row>
    <row r="3225" spans="22:22" x14ac:dyDescent="0.25">
      <c r="V3225" s="138" t="str">
        <f>IF(ISBLANK(A3225),"",VLOOKUP(G3225,Coefficients!$B$4:$E$7,2)&amp;" "&amp;" "&amp;VLOOKUP(H3225,Coefficients!$E$13:$H$17,2))</f>
        <v/>
      </c>
    </row>
    <row r="3226" spans="22:22" x14ac:dyDescent="0.25">
      <c r="V3226" s="138" t="str">
        <f>IF(ISBLANK(A3226),"",VLOOKUP(G3226,Coefficients!$B$4:$E$7,2)&amp;" "&amp;" "&amp;VLOOKUP(H3226,Coefficients!$E$13:$H$17,2))</f>
        <v/>
      </c>
    </row>
    <row r="3227" spans="22:22" x14ac:dyDescent="0.25">
      <c r="V3227" s="138" t="str">
        <f>IF(ISBLANK(A3227),"",VLOOKUP(G3227,Coefficients!$B$4:$E$7,2)&amp;" "&amp;" "&amp;VLOOKUP(H3227,Coefficients!$E$13:$H$17,2))</f>
        <v/>
      </c>
    </row>
    <row r="3228" spans="22:22" x14ac:dyDescent="0.25">
      <c r="V3228" s="138" t="str">
        <f>IF(ISBLANK(A3228),"",VLOOKUP(G3228,Coefficients!$B$4:$E$7,2)&amp;" "&amp;" "&amp;VLOOKUP(H3228,Coefficients!$E$13:$H$17,2))</f>
        <v/>
      </c>
    </row>
    <row r="3229" spans="22:22" x14ac:dyDescent="0.25">
      <c r="V3229" s="138" t="str">
        <f>IF(ISBLANK(A3229),"",VLOOKUP(G3229,Coefficients!$B$4:$E$7,2)&amp;" "&amp;" "&amp;VLOOKUP(H3229,Coefficients!$E$13:$H$17,2))</f>
        <v/>
      </c>
    </row>
    <row r="3230" spans="22:22" x14ac:dyDescent="0.25">
      <c r="V3230" s="138" t="str">
        <f>IF(ISBLANK(A3230),"",VLOOKUP(G3230,Coefficients!$B$4:$E$7,2)&amp;" "&amp;" "&amp;VLOOKUP(H3230,Coefficients!$E$13:$H$17,2))</f>
        <v/>
      </c>
    </row>
    <row r="3231" spans="22:22" x14ac:dyDescent="0.25">
      <c r="V3231" s="138" t="str">
        <f>IF(ISBLANK(A3231),"",VLOOKUP(G3231,Coefficients!$B$4:$E$7,2)&amp;" "&amp;" "&amp;VLOOKUP(H3231,Coefficients!$E$13:$H$17,2))</f>
        <v/>
      </c>
    </row>
    <row r="3232" spans="22:22" x14ac:dyDescent="0.25">
      <c r="V3232" s="138" t="str">
        <f>IF(ISBLANK(A3232),"",VLOOKUP(G3232,Coefficients!$B$4:$E$7,2)&amp;" "&amp;" "&amp;VLOOKUP(H3232,Coefficients!$E$13:$H$17,2))</f>
        <v/>
      </c>
    </row>
    <row r="3233" spans="22:22" x14ac:dyDescent="0.25">
      <c r="V3233" s="138" t="str">
        <f>IF(ISBLANK(A3233),"",VLOOKUP(G3233,Coefficients!$B$4:$E$7,2)&amp;" "&amp;" "&amp;VLOOKUP(H3233,Coefficients!$E$13:$H$17,2))</f>
        <v/>
      </c>
    </row>
    <row r="3234" spans="22:22" x14ac:dyDescent="0.25">
      <c r="V3234" s="138" t="str">
        <f>IF(ISBLANK(A3234),"",VLOOKUP(G3234,Coefficients!$B$4:$E$7,2)&amp;" "&amp;" "&amp;VLOOKUP(H3234,Coefficients!$E$13:$H$17,2))</f>
        <v/>
      </c>
    </row>
    <row r="3235" spans="22:22" x14ac:dyDescent="0.25">
      <c r="V3235" s="138" t="str">
        <f>IF(ISBLANK(A3235),"",VLOOKUP(G3235,Coefficients!$B$4:$E$7,2)&amp;" "&amp;" "&amp;VLOOKUP(H3235,Coefficients!$E$13:$H$17,2))</f>
        <v/>
      </c>
    </row>
    <row r="3236" spans="22:22" x14ac:dyDescent="0.25">
      <c r="V3236" s="138" t="str">
        <f>IF(ISBLANK(A3236),"",VLOOKUP(G3236,Coefficients!$B$4:$E$7,2)&amp;" "&amp;" "&amp;VLOOKUP(H3236,Coefficients!$E$13:$H$17,2))</f>
        <v/>
      </c>
    </row>
    <row r="3237" spans="22:22" x14ac:dyDescent="0.25">
      <c r="V3237" s="138" t="str">
        <f>IF(ISBLANK(A3237),"",VLOOKUP(G3237,Coefficients!$B$4:$E$7,2)&amp;" "&amp;" "&amp;VLOOKUP(H3237,Coefficients!$E$13:$H$17,2))</f>
        <v/>
      </c>
    </row>
    <row r="3238" spans="22:22" x14ac:dyDescent="0.25">
      <c r="V3238" s="138" t="str">
        <f>IF(ISBLANK(A3238),"",VLOOKUP(G3238,Coefficients!$B$4:$E$7,2)&amp;" "&amp;" "&amp;VLOOKUP(H3238,Coefficients!$E$13:$H$17,2))</f>
        <v/>
      </c>
    </row>
    <row r="3239" spans="22:22" x14ac:dyDescent="0.25">
      <c r="V3239" s="138" t="str">
        <f>IF(ISBLANK(A3239),"",VLOOKUP(G3239,Coefficients!$B$4:$E$7,2)&amp;" "&amp;" "&amp;VLOOKUP(H3239,Coefficients!$E$13:$H$17,2))</f>
        <v/>
      </c>
    </row>
    <row r="3240" spans="22:22" x14ac:dyDescent="0.25">
      <c r="V3240" s="138" t="str">
        <f>IF(ISBLANK(A3240),"",VLOOKUP(G3240,Coefficients!$B$4:$E$7,2)&amp;" "&amp;" "&amp;VLOOKUP(H3240,Coefficients!$E$13:$H$17,2))</f>
        <v/>
      </c>
    </row>
    <row r="3241" spans="22:22" x14ac:dyDescent="0.25">
      <c r="V3241" s="138" t="str">
        <f>IF(ISBLANK(A3241),"",VLOOKUP(G3241,Coefficients!$B$4:$E$7,2)&amp;" "&amp;" "&amp;VLOOKUP(H3241,Coefficients!$E$13:$H$17,2))</f>
        <v/>
      </c>
    </row>
    <row r="3242" spans="22:22" x14ac:dyDescent="0.25">
      <c r="V3242" s="138" t="str">
        <f>IF(ISBLANK(A3242),"",VLOOKUP(G3242,Coefficients!$B$4:$E$7,2)&amp;" "&amp;" "&amp;VLOOKUP(H3242,Coefficients!$E$13:$H$17,2))</f>
        <v/>
      </c>
    </row>
    <row r="3243" spans="22:22" x14ac:dyDescent="0.25">
      <c r="V3243" s="138" t="str">
        <f>IF(ISBLANK(A3243),"",VLOOKUP(G3243,Coefficients!$B$4:$E$7,2)&amp;" "&amp;" "&amp;VLOOKUP(H3243,Coefficients!$E$13:$H$17,2))</f>
        <v/>
      </c>
    </row>
    <row r="3244" spans="22:22" x14ac:dyDescent="0.25">
      <c r="V3244" s="138" t="str">
        <f>IF(ISBLANK(A3244),"",VLOOKUP(G3244,Coefficients!$B$4:$E$7,2)&amp;" "&amp;" "&amp;VLOOKUP(H3244,Coefficients!$E$13:$H$17,2))</f>
        <v/>
      </c>
    </row>
    <row r="3245" spans="22:22" x14ac:dyDescent="0.25">
      <c r="V3245" s="138" t="str">
        <f>IF(ISBLANK(A3245),"",VLOOKUP(G3245,Coefficients!$B$4:$E$7,2)&amp;" "&amp;" "&amp;VLOOKUP(H3245,Coefficients!$E$13:$H$17,2))</f>
        <v/>
      </c>
    </row>
    <row r="3246" spans="22:22" x14ac:dyDescent="0.25">
      <c r="V3246" s="138" t="str">
        <f>IF(ISBLANK(A3246),"",VLOOKUP(G3246,Coefficients!$B$4:$E$7,2)&amp;" "&amp;" "&amp;VLOOKUP(H3246,Coefficients!$E$13:$H$17,2))</f>
        <v/>
      </c>
    </row>
    <row r="3247" spans="22:22" x14ac:dyDescent="0.25">
      <c r="V3247" s="138" t="str">
        <f>IF(ISBLANK(A3247),"",VLOOKUP(G3247,Coefficients!$B$4:$E$7,2)&amp;" "&amp;" "&amp;VLOOKUP(H3247,Coefficients!$E$13:$H$17,2))</f>
        <v/>
      </c>
    </row>
    <row r="3248" spans="22:22" x14ac:dyDescent="0.25">
      <c r="V3248" s="138" t="str">
        <f>IF(ISBLANK(A3248),"",VLOOKUP(G3248,Coefficients!$B$4:$E$7,2)&amp;" "&amp;" "&amp;VLOOKUP(H3248,Coefficients!$E$13:$H$17,2))</f>
        <v/>
      </c>
    </row>
    <row r="3249" spans="22:22" x14ac:dyDescent="0.25">
      <c r="V3249" s="138" t="str">
        <f>IF(ISBLANK(A3249),"",VLOOKUP(G3249,Coefficients!$B$4:$E$7,2)&amp;" "&amp;" "&amp;VLOOKUP(H3249,Coefficients!$E$13:$H$17,2))</f>
        <v/>
      </c>
    </row>
    <row r="3250" spans="22:22" x14ac:dyDescent="0.25">
      <c r="V3250" s="138" t="str">
        <f>IF(ISBLANK(A3250),"",VLOOKUP(G3250,Coefficients!$B$4:$E$7,2)&amp;" "&amp;" "&amp;VLOOKUP(H3250,Coefficients!$E$13:$H$17,2))</f>
        <v/>
      </c>
    </row>
    <row r="3251" spans="22:22" x14ac:dyDescent="0.25">
      <c r="V3251" s="138" t="str">
        <f>IF(ISBLANK(A3251),"",VLOOKUP(G3251,Coefficients!$B$4:$E$7,2)&amp;" "&amp;" "&amp;VLOOKUP(H3251,Coefficients!$E$13:$H$17,2))</f>
        <v/>
      </c>
    </row>
    <row r="3252" spans="22:22" x14ac:dyDescent="0.25">
      <c r="V3252" s="138" t="str">
        <f>IF(ISBLANK(A3252),"",VLOOKUP(G3252,Coefficients!$B$4:$E$7,2)&amp;" "&amp;" "&amp;VLOOKUP(H3252,Coefficients!$E$13:$H$17,2))</f>
        <v/>
      </c>
    </row>
    <row r="3253" spans="22:22" x14ac:dyDescent="0.25">
      <c r="V3253" s="138" t="str">
        <f>IF(ISBLANK(A3253),"",VLOOKUP(G3253,Coefficients!$B$4:$E$7,2)&amp;" "&amp;" "&amp;VLOOKUP(H3253,Coefficients!$E$13:$H$17,2))</f>
        <v/>
      </c>
    </row>
    <row r="3254" spans="22:22" x14ac:dyDescent="0.25">
      <c r="V3254" s="138" t="str">
        <f>IF(ISBLANK(A3254),"",VLOOKUP(G3254,Coefficients!$B$4:$E$7,2)&amp;" "&amp;" "&amp;VLOOKUP(H3254,Coefficients!$E$13:$H$17,2))</f>
        <v/>
      </c>
    </row>
    <row r="3255" spans="22:22" x14ac:dyDescent="0.25">
      <c r="V3255" s="138" t="str">
        <f>IF(ISBLANK(A3255),"",VLOOKUP(G3255,Coefficients!$B$4:$E$7,2)&amp;" "&amp;" "&amp;VLOOKUP(H3255,Coefficients!$E$13:$H$17,2))</f>
        <v/>
      </c>
    </row>
    <row r="3256" spans="22:22" x14ac:dyDescent="0.25">
      <c r="V3256" s="138" t="str">
        <f>IF(ISBLANK(A3256),"",VLOOKUP(G3256,Coefficients!$B$4:$E$7,2)&amp;" "&amp;" "&amp;VLOOKUP(H3256,Coefficients!$E$13:$H$17,2))</f>
        <v/>
      </c>
    </row>
    <row r="3257" spans="22:22" x14ac:dyDescent="0.25">
      <c r="V3257" s="138" t="str">
        <f>IF(ISBLANK(A3257),"",VLOOKUP(G3257,Coefficients!$B$4:$E$7,2)&amp;" "&amp;" "&amp;VLOOKUP(H3257,Coefficients!$E$13:$H$17,2))</f>
        <v/>
      </c>
    </row>
    <row r="3258" spans="22:22" x14ac:dyDescent="0.25">
      <c r="V3258" s="138" t="str">
        <f>IF(ISBLANK(A3258),"",VLOOKUP(G3258,Coefficients!$B$4:$E$7,2)&amp;" "&amp;" "&amp;VLOOKUP(H3258,Coefficients!$E$13:$H$17,2))</f>
        <v/>
      </c>
    </row>
    <row r="3259" spans="22:22" x14ac:dyDescent="0.25">
      <c r="V3259" s="138" t="str">
        <f>IF(ISBLANK(A3259),"",VLOOKUP(G3259,Coefficients!$B$4:$E$7,2)&amp;" "&amp;" "&amp;VLOOKUP(H3259,Coefficients!$E$13:$H$17,2))</f>
        <v/>
      </c>
    </row>
    <row r="3260" spans="22:22" x14ac:dyDescent="0.25">
      <c r="V3260" s="138" t="str">
        <f>IF(ISBLANK(A3260),"",VLOOKUP(G3260,Coefficients!$B$4:$E$7,2)&amp;" "&amp;" "&amp;VLOOKUP(H3260,Coefficients!$E$13:$H$17,2))</f>
        <v/>
      </c>
    </row>
    <row r="3261" spans="22:22" x14ac:dyDescent="0.25">
      <c r="V3261" s="138" t="str">
        <f>IF(ISBLANK(A3261),"",VLOOKUP(G3261,Coefficients!$B$4:$E$7,2)&amp;" "&amp;" "&amp;VLOOKUP(H3261,Coefficients!$E$13:$H$17,2))</f>
        <v/>
      </c>
    </row>
    <row r="3262" spans="22:22" x14ac:dyDescent="0.25">
      <c r="V3262" s="138" t="str">
        <f>IF(ISBLANK(A3262),"",VLOOKUP(G3262,Coefficients!$B$4:$E$7,2)&amp;" "&amp;" "&amp;VLOOKUP(H3262,Coefficients!$E$13:$H$17,2))</f>
        <v/>
      </c>
    </row>
    <row r="3263" spans="22:22" x14ac:dyDescent="0.25">
      <c r="V3263" s="138" t="str">
        <f>IF(ISBLANK(A3263),"",VLOOKUP(G3263,Coefficients!$B$4:$E$7,2)&amp;" "&amp;" "&amp;VLOOKUP(H3263,Coefficients!$E$13:$H$17,2))</f>
        <v/>
      </c>
    </row>
    <row r="3264" spans="22:22" x14ac:dyDescent="0.25">
      <c r="V3264" s="138" t="str">
        <f>IF(ISBLANK(A3264),"",VLOOKUP(G3264,Coefficients!$B$4:$E$7,2)&amp;" "&amp;" "&amp;VLOOKUP(H3264,Coefficients!$E$13:$H$17,2))</f>
        <v/>
      </c>
    </row>
    <row r="3265" spans="22:22" x14ac:dyDescent="0.25">
      <c r="V3265" s="138" t="str">
        <f>IF(ISBLANK(A3265),"",VLOOKUP(G3265,Coefficients!$B$4:$E$7,2)&amp;" "&amp;" "&amp;VLOOKUP(H3265,Coefficients!$E$13:$H$17,2))</f>
        <v/>
      </c>
    </row>
    <row r="3266" spans="22:22" x14ac:dyDescent="0.25">
      <c r="V3266" s="138" t="str">
        <f>IF(ISBLANK(A3266),"",VLOOKUP(G3266,Coefficients!$B$4:$E$7,2)&amp;" "&amp;" "&amp;VLOOKUP(H3266,Coefficients!$E$13:$H$17,2))</f>
        <v/>
      </c>
    </row>
    <row r="3267" spans="22:22" x14ac:dyDescent="0.25">
      <c r="V3267" s="138" t="str">
        <f>IF(ISBLANK(A3267),"",VLOOKUP(G3267,Coefficients!$B$4:$E$7,2)&amp;" "&amp;" "&amp;VLOOKUP(H3267,Coefficients!$E$13:$H$17,2))</f>
        <v/>
      </c>
    </row>
    <row r="3268" spans="22:22" x14ac:dyDescent="0.25">
      <c r="V3268" s="138" t="str">
        <f>IF(ISBLANK(A3268),"",VLOOKUP(G3268,Coefficients!$B$4:$E$7,2)&amp;" "&amp;" "&amp;VLOOKUP(H3268,Coefficients!$E$13:$H$17,2))</f>
        <v/>
      </c>
    </row>
    <row r="3269" spans="22:22" x14ac:dyDescent="0.25">
      <c r="V3269" s="138" t="str">
        <f>IF(ISBLANK(A3269),"",VLOOKUP(G3269,Coefficients!$B$4:$E$7,2)&amp;" "&amp;" "&amp;VLOOKUP(H3269,Coefficients!$E$13:$H$17,2))</f>
        <v/>
      </c>
    </row>
    <row r="3270" spans="22:22" x14ac:dyDescent="0.25">
      <c r="V3270" s="138" t="str">
        <f>IF(ISBLANK(A3270),"",VLOOKUP(G3270,Coefficients!$B$4:$E$7,2)&amp;" "&amp;" "&amp;VLOOKUP(H3270,Coefficients!$E$13:$H$17,2))</f>
        <v/>
      </c>
    </row>
    <row r="3271" spans="22:22" x14ac:dyDescent="0.25">
      <c r="V3271" s="138" t="str">
        <f>IF(ISBLANK(A3271),"",VLOOKUP(G3271,Coefficients!$B$4:$E$7,2)&amp;" "&amp;" "&amp;VLOOKUP(H3271,Coefficients!$E$13:$H$17,2))</f>
        <v/>
      </c>
    </row>
    <row r="3272" spans="22:22" x14ac:dyDescent="0.25">
      <c r="V3272" s="138" t="str">
        <f>IF(ISBLANK(A3272),"",VLOOKUP(G3272,Coefficients!$B$4:$E$7,2)&amp;" "&amp;" "&amp;VLOOKUP(H3272,Coefficients!$E$13:$H$17,2))</f>
        <v/>
      </c>
    </row>
    <row r="3273" spans="22:22" x14ac:dyDescent="0.25">
      <c r="V3273" s="138" t="str">
        <f>IF(ISBLANK(A3273),"",VLOOKUP(G3273,Coefficients!$B$4:$E$7,2)&amp;" "&amp;" "&amp;VLOOKUP(H3273,Coefficients!$E$13:$H$17,2))</f>
        <v/>
      </c>
    </row>
    <row r="3274" spans="22:22" x14ac:dyDescent="0.25">
      <c r="V3274" s="138" t="str">
        <f>IF(ISBLANK(A3274),"",VLOOKUP(G3274,Coefficients!$B$4:$E$7,2)&amp;" "&amp;" "&amp;VLOOKUP(H3274,Coefficients!$E$13:$H$17,2))</f>
        <v/>
      </c>
    </row>
    <row r="3275" spans="22:22" x14ac:dyDescent="0.25">
      <c r="V3275" s="138" t="str">
        <f>IF(ISBLANK(A3275),"",VLOOKUP(G3275,Coefficients!$B$4:$E$7,2)&amp;" "&amp;" "&amp;VLOOKUP(H3275,Coefficients!$E$13:$H$17,2))</f>
        <v/>
      </c>
    </row>
    <row r="3276" spans="22:22" x14ac:dyDescent="0.25">
      <c r="V3276" s="138" t="str">
        <f>IF(ISBLANK(A3276),"",VLOOKUP(G3276,Coefficients!$B$4:$E$7,2)&amp;" "&amp;" "&amp;VLOOKUP(H3276,Coefficients!$E$13:$H$17,2))</f>
        <v/>
      </c>
    </row>
    <row r="3277" spans="22:22" x14ac:dyDescent="0.25">
      <c r="V3277" s="138" t="str">
        <f>IF(ISBLANK(A3277),"",VLOOKUP(G3277,Coefficients!$B$4:$E$7,2)&amp;" "&amp;" "&amp;VLOOKUP(H3277,Coefficients!$E$13:$H$17,2))</f>
        <v/>
      </c>
    </row>
    <row r="3278" spans="22:22" x14ac:dyDescent="0.25">
      <c r="V3278" s="138" t="str">
        <f>IF(ISBLANK(A3278),"",VLOOKUP(G3278,Coefficients!$B$4:$E$7,2)&amp;" "&amp;" "&amp;VLOOKUP(H3278,Coefficients!$E$13:$H$17,2))</f>
        <v/>
      </c>
    </row>
    <row r="3279" spans="22:22" x14ac:dyDescent="0.25">
      <c r="V3279" s="138" t="str">
        <f>IF(ISBLANK(A3279),"",VLOOKUP(G3279,Coefficients!$B$4:$E$7,2)&amp;" "&amp;" "&amp;VLOOKUP(H3279,Coefficients!$E$13:$H$17,2))</f>
        <v/>
      </c>
    </row>
    <row r="3280" spans="22:22" x14ac:dyDescent="0.25">
      <c r="V3280" s="138" t="str">
        <f>IF(ISBLANK(A3280),"",VLOOKUP(G3280,Coefficients!$B$4:$E$7,2)&amp;" "&amp;" "&amp;VLOOKUP(H3280,Coefficients!$E$13:$H$17,2))</f>
        <v/>
      </c>
    </row>
    <row r="3281" spans="22:22" x14ac:dyDescent="0.25">
      <c r="V3281" s="138" t="str">
        <f>IF(ISBLANK(A3281),"",VLOOKUP(G3281,Coefficients!$B$4:$E$7,2)&amp;" "&amp;" "&amp;VLOOKUP(H3281,Coefficients!$E$13:$H$17,2))</f>
        <v/>
      </c>
    </row>
    <row r="3282" spans="22:22" x14ac:dyDescent="0.25">
      <c r="V3282" s="138" t="str">
        <f>IF(ISBLANK(A3282),"",VLOOKUP(G3282,Coefficients!$B$4:$E$7,2)&amp;" "&amp;" "&amp;VLOOKUP(H3282,Coefficients!$E$13:$H$17,2))</f>
        <v/>
      </c>
    </row>
    <row r="3283" spans="22:22" x14ac:dyDescent="0.25">
      <c r="V3283" s="138" t="str">
        <f>IF(ISBLANK(A3283),"",VLOOKUP(G3283,Coefficients!$B$4:$E$7,2)&amp;" "&amp;" "&amp;VLOOKUP(H3283,Coefficients!$E$13:$H$17,2))</f>
        <v/>
      </c>
    </row>
    <row r="3284" spans="22:22" x14ac:dyDescent="0.25">
      <c r="V3284" s="138" t="str">
        <f>IF(ISBLANK(A3284),"",VLOOKUP(G3284,Coefficients!$B$4:$E$7,2)&amp;" "&amp;" "&amp;VLOOKUP(H3284,Coefficients!$E$13:$H$17,2))</f>
        <v/>
      </c>
    </row>
    <row r="3285" spans="22:22" x14ac:dyDescent="0.25">
      <c r="V3285" s="138" t="str">
        <f>IF(ISBLANK(A3285),"",VLOOKUP(G3285,Coefficients!$B$4:$E$7,2)&amp;" "&amp;" "&amp;VLOOKUP(H3285,Coefficients!$E$13:$H$17,2))</f>
        <v/>
      </c>
    </row>
    <row r="3286" spans="22:22" x14ac:dyDescent="0.25">
      <c r="V3286" s="138" t="str">
        <f>IF(ISBLANK(A3286),"",VLOOKUP(G3286,Coefficients!$B$4:$E$7,2)&amp;" "&amp;" "&amp;VLOOKUP(H3286,Coefficients!$E$13:$H$17,2))</f>
        <v/>
      </c>
    </row>
    <row r="3287" spans="22:22" x14ac:dyDescent="0.25">
      <c r="V3287" s="138" t="str">
        <f>IF(ISBLANK(A3287),"",VLOOKUP(G3287,Coefficients!$B$4:$E$7,2)&amp;" "&amp;" "&amp;VLOOKUP(H3287,Coefficients!$E$13:$H$17,2))</f>
        <v/>
      </c>
    </row>
    <row r="3288" spans="22:22" x14ac:dyDescent="0.25">
      <c r="V3288" s="138" t="str">
        <f>IF(ISBLANK(A3288),"",VLOOKUP(G3288,Coefficients!$B$4:$E$7,2)&amp;" "&amp;" "&amp;VLOOKUP(H3288,Coefficients!$E$13:$H$17,2))</f>
        <v/>
      </c>
    </row>
    <row r="3289" spans="22:22" x14ac:dyDescent="0.25">
      <c r="V3289" s="138" t="str">
        <f>IF(ISBLANK(A3289),"",VLOOKUP(G3289,Coefficients!$B$4:$E$7,2)&amp;" "&amp;" "&amp;VLOOKUP(H3289,Coefficients!$E$13:$H$17,2))</f>
        <v/>
      </c>
    </row>
    <row r="3290" spans="22:22" x14ac:dyDescent="0.25">
      <c r="V3290" s="138" t="str">
        <f>IF(ISBLANK(A3290),"",VLOOKUP(G3290,Coefficients!$B$4:$E$7,2)&amp;" "&amp;" "&amp;VLOOKUP(H3290,Coefficients!$E$13:$H$17,2))</f>
        <v/>
      </c>
    </row>
    <row r="3291" spans="22:22" x14ac:dyDescent="0.25">
      <c r="V3291" s="138" t="str">
        <f>IF(ISBLANK(A3291),"",VLOOKUP(G3291,Coefficients!$B$4:$E$7,2)&amp;" "&amp;" "&amp;VLOOKUP(H3291,Coefficients!$E$13:$H$17,2))</f>
        <v/>
      </c>
    </row>
    <row r="3292" spans="22:22" x14ac:dyDescent="0.25">
      <c r="V3292" s="138" t="str">
        <f>IF(ISBLANK(A3292),"",VLOOKUP(G3292,Coefficients!$B$4:$E$7,2)&amp;" "&amp;" "&amp;VLOOKUP(H3292,Coefficients!$E$13:$H$17,2))</f>
        <v/>
      </c>
    </row>
    <row r="3293" spans="22:22" x14ac:dyDescent="0.25">
      <c r="V3293" s="138" t="str">
        <f>IF(ISBLANK(A3293),"",VLOOKUP(G3293,Coefficients!$B$4:$E$7,2)&amp;" "&amp;" "&amp;VLOOKUP(H3293,Coefficients!$E$13:$H$17,2))</f>
        <v/>
      </c>
    </row>
    <row r="3294" spans="22:22" x14ac:dyDescent="0.25">
      <c r="V3294" s="138" t="str">
        <f>IF(ISBLANK(A3294),"",VLOOKUP(G3294,Coefficients!$B$4:$E$7,2)&amp;" "&amp;" "&amp;VLOOKUP(H3294,Coefficients!$E$13:$H$17,2))</f>
        <v/>
      </c>
    </row>
    <row r="3295" spans="22:22" x14ac:dyDescent="0.25">
      <c r="V3295" s="138" t="str">
        <f>IF(ISBLANK(A3295),"",VLOOKUP(G3295,Coefficients!$B$4:$E$7,2)&amp;" "&amp;" "&amp;VLOOKUP(H3295,Coefficients!$E$13:$H$17,2))</f>
        <v/>
      </c>
    </row>
    <row r="3296" spans="22:22" x14ac:dyDescent="0.25">
      <c r="V3296" s="138" t="str">
        <f>IF(ISBLANK(A3296),"",VLOOKUP(G3296,Coefficients!$B$4:$E$7,2)&amp;" "&amp;" "&amp;VLOOKUP(H3296,Coefficients!$E$13:$H$17,2))</f>
        <v/>
      </c>
    </row>
    <row r="3297" spans="22:22" x14ac:dyDescent="0.25">
      <c r="V3297" s="138" t="str">
        <f>IF(ISBLANK(A3297),"",VLOOKUP(G3297,Coefficients!$B$4:$E$7,2)&amp;" "&amp;" "&amp;VLOOKUP(H3297,Coefficients!$E$13:$H$17,2))</f>
        <v/>
      </c>
    </row>
    <row r="3298" spans="22:22" x14ac:dyDescent="0.25">
      <c r="V3298" s="138" t="str">
        <f>IF(ISBLANK(A3298),"",VLOOKUP(G3298,Coefficients!$B$4:$E$7,2)&amp;" "&amp;" "&amp;VLOOKUP(H3298,Coefficients!$E$13:$H$17,2))</f>
        <v/>
      </c>
    </row>
    <row r="3299" spans="22:22" x14ac:dyDescent="0.25">
      <c r="V3299" s="138" t="str">
        <f>IF(ISBLANK(A3299),"",VLOOKUP(G3299,Coefficients!$B$4:$E$7,2)&amp;" "&amp;" "&amp;VLOOKUP(H3299,Coefficients!$E$13:$H$17,2))</f>
        <v/>
      </c>
    </row>
    <row r="3300" spans="22:22" x14ac:dyDescent="0.25">
      <c r="V3300" s="138" t="str">
        <f>IF(ISBLANK(A3300),"",VLOOKUP(G3300,Coefficients!$B$4:$E$7,2)&amp;" "&amp;" "&amp;VLOOKUP(H3300,Coefficients!$E$13:$H$17,2))</f>
        <v/>
      </c>
    </row>
    <row r="3301" spans="22:22" x14ac:dyDescent="0.25">
      <c r="V3301" s="138" t="str">
        <f>IF(ISBLANK(A3301),"",VLOOKUP(G3301,Coefficients!$B$4:$E$7,2)&amp;" "&amp;" "&amp;VLOOKUP(H3301,Coefficients!$E$13:$H$17,2))</f>
        <v/>
      </c>
    </row>
    <row r="3302" spans="22:22" x14ac:dyDescent="0.25">
      <c r="V3302" s="138" t="str">
        <f>IF(ISBLANK(A3302),"",VLOOKUP(G3302,Coefficients!$B$4:$E$7,2)&amp;" "&amp;" "&amp;VLOOKUP(H3302,Coefficients!$E$13:$H$17,2))</f>
        <v/>
      </c>
    </row>
    <row r="3303" spans="22:22" x14ac:dyDescent="0.25">
      <c r="V3303" s="138" t="str">
        <f>IF(ISBLANK(A3303),"",VLOOKUP(G3303,Coefficients!$B$4:$E$7,2)&amp;" "&amp;" "&amp;VLOOKUP(H3303,Coefficients!$E$13:$H$17,2))</f>
        <v/>
      </c>
    </row>
    <row r="3304" spans="22:22" x14ac:dyDescent="0.25">
      <c r="V3304" s="138" t="str">
        <f>IF(ISBLANK(A3304),"",VLOOKUP(G3304,Coefficients!$B$4:$E$7,2)&amp;" "&amp;" "&amp;VLOOKUP(H3304,Coefficients!$E$13:$H$17,2))</f>
        <v/>
      </c>
    </row>
    <row r="3305" spans="22:22" x14ac:dyDescent="0.25">
      <c r="V3305" s="138" t="str">
        <f>IF(ISBLANK(A3305),"",VLOOKUP(G3305,Coefficients!$B$4:$E$7,2)&amp;" "&amp;" "&amp;VLOOKUP(H3305,Coefficients!$E$13:$H$17,2))</f>
        <v/>
      </c>
    </row>
    <row r="3306" spans="22:22" x14ac:dyDescent="0.25">
      <c r="V3306" s="138" t="str">
        <f>IF(ISBLANK(A3306),"",VLOOKUP(G3306,Coefficients!$B$4:$E$7,2)&amp;" "&amp;" "&amp;VLOOKUP(H3306,Coefficients!$E$13:$H$17,2))</f>
        <v/>
      </c>
    </row>
    <row r="3307" spans="22:22" x14ac:dyDescent="0.25">
      <c r="V3307" s="138" t="str">
        <f>IF(ISBLANK(A3307),"",VLOOKUP(G3307,Coefficients!$B$4:$E$7,2)&amp;" "&amp;" "&amp;VLOOKUP(H3307,Coefficients!$E$13:$H$17,2))</f>
        <v/>
      </c>
    </row>
    <row r="3308" spans="22:22" x14ac:dyDescent="0.25">
      <c r="V3308" s="138" t="str">
        <f>IF(ISBLANK(A3308),"",VLOOKUP(G3308,Coefficients!$B$4:$E$7,2)&amp;" "&amp;" "&amp;VLOOKUP(H3308,Coefficients!$E$13:$H$17,2))</f>
        <v/>
      </c>
    </row>
    <row r="3309" spans="22:22" x14ac:dyDescent="0.25">
      <c r="V3309" s="138" t="str">
        <f>IF(ISBLANK(A3309),"",VLOOKUP(G3309,Coefficients!$B$4:$E$7,2)&amp;" "&amp;" "&amp;VLOOKUP(H3309,Coefficients!$E$13:$H$17,2))</f>
        <v/>
      </c>
    </row>
    <row r="3310" spans="22:22" x14ac:dyDescent="0.25">
      <c r="V3310" s="138" t="str">
        <f>IF(ISBLANK(A3310),"",VLOOKUP(G3310,Coefficients!$B$4:$E$7,2)&amp;" "&amp;" "&amp;VLOOKUP(H3310,Coefficients!$E$13:$H$17,2))</f>
        <v/>
      </c>
    </row>
    <row r="3311" spans="22:22" x14ac:dyDescent="0.25">
      <c r="V3311" s="138" t="str">
        <f>IF(ISBLANK(A3311),"",VLOOKUP(G3311,Coefficients!$B$4:$E$7,2)&amp;" "&amp;" "&amp;VLOOKUP(H3311,Coefficients!$E$13:$H$17,2))</f>
        <v/>
      </c>
    </row>
    <row r="3312" spans="22:22" x14ac:dyDescent="0.25">
      <c r="V3312" s="138" t="str">
        <f>IF(ISBLANK(A3312),"",VLOOKUP(G3312,Coefficients!$B$4:$E$7,2)&amp;" "&amp;" "&amp;VLOOKUP(H3312,Coefficients!$E$13:$H$17,2))</f>
        <v/>
      </c>
    </row>
    <row r="3313" spans="22:22" x14ac:dyDescent="0.25">
      <c r="V3313" s="138" t="str">
        <f>IF(ISBLANK(A3313),"",VLOOKUP(G3313,Coefficients!$B$4:$E$7,2)&amp;" "&amp;" "&amp;VLOOKUP(H3313,Coefficients!$E$13:$H$17,2))</f>
        <v/>
      </c>
    </row>
    <row r="3314" spans="22:22" x14ac:dyDescent="0.25">
      <c r="V3314" s="138" t="str">
        <f>IF(ISBLANK(A3314),"",VLOOKUP(G3314,Coefficients!$B$4:$E$7,2)&amp;" "&amp;" "&amp;VLOOKUP(H3314,Coefficients!$E$13:$H$17,2))</f>
        <v/>
      </c>
    </row>
    <row r="3315" spans="22:22" x14ac:dyDescent="0.25">
      <c r="V3315" s="138" t="str">
        <f>IF(ISBLANK(A3315),"",VLOOKUP(G3315,Coefficients!$B$4:$E$7,2)&amp;" "&amp;" "&amp;VLOOKUP(H3315,Coefficients!$E$13:$H$17,2))</f>
        <v/>
      </c>
    </row>
    <row r="3316" spans="22:22" x14ac:dyDescent="0.25">
      <c r="V3316" s="138" t="str">
        <f>IF(ISBLANK(A3316),"",VLOOKUP(G3316,Coefficients!$B$4:$E$7,2)&amp;" "&amp;" "&amp;VLOOKUP(H3316,Coefficients!$E$13:$H$17,2))</f>
        <v/>
      </c>
    </row>
    <row r="3317" spans="22:22" x14ac:dyDescent="0.25">
      <c r="V3317" s="138" t="str">
        <f>IF(ISBLANK(A3317),"",VLOOKUP(G3317,Coefficients!$B$4:$E$7,2)&amp;" "&amp;" "&amp;VLOOKUP(H3317,Coefficients!$E$13:$H$17,2))</f>
        <v/>
      </c>
    </row>
    <row r="3318" spans="22:22" x14ac:dyDescent="0.25">
      <c r="V3318" s="138" t="str">
        <f>IF(ISBLANK(A3318),"",VLOOKUP(G3318,Coefficients!$B$4:$E$7,2)&amp;" "&amp;" "&amp;VLOOKUP(H3318,Coefficients!$E$13:$H$17,2))</f>
        <v/>
      </c>
    </row>
    <row r="3319" spans="22:22" x14ac:dyDescent="0.25">
      <c r="V3319" s="138" t="str">
        <f>IF(ISBLANK(A3319),"",VLOOKUP(G3319,Coefficients!$B$4:$E$7,2)&amp;" "&amp;" "&amp;VLOOKUP(H3319,Coefficients!$E$13:$H$17,2))</f>
        <v/>
      </c>
    </row>
    <row r="3320" spans="22:22" x14ac:dyDescent="0.25">
      <c r="V3320" s="138" t="str">
        <f>IF(ISBLANK(A3320),"",VLOOKUP(G3320,Coefficients!$B$4:$E$7,2)&amp;" "&amp;" "&amp;VLOOKUP(H3320,Coefficients!$E$13:$H$17,2))</f>
        <v/>
      </c>
    </row>
    <row r="3321" spans="22:22" x14ac:dyDescent="0.25">
      <c r="V3321" s="138" t="str">
        <f>IF(ISBLANK(A3321),"",VLOOKUP(G3321,Coefficients!$B$4:$E$7,2)&amp;" "&amp;" "&amp;VLOOKUP(H3321,Coefficients!$E$13:$H$17,2))</f>
        <v/>
      </c>
    </row>
    <row r="3322" spans="22:22" x14ac:dyDescent="0.25">
      <c r="V3322" s="138" t="str">
        <f>IF(ISBLANK(A3322),"",VLOOKUP(G3322,Coefficients!$B$4:$E$7,2)&amp;" "&amp;" "&amp;VLOOKUP(H3322,Coefficients!$E$13:$H$17,2))</f>
        <v/>
      </c>
    </row>
    <row r="3323" spans="22:22" x14ac:dyDescent="0.25">
      <c r="V3323" s="138" t="str">
        <f>IF(ISBLANK(A3323),"",VLOOKUP(G3323,Coefficients!$B$4:$E$7,2)&amp;" "&amp;" "&amp;VLOOKUP(H3323,Coefficients!$E$13:$H$17,2))</f>
        <v/>
      </c>
    </row>
    <row r="3324" spans="22:22" x14ac:dyDescent="0.25">
      <c r="V3324" s="138" t="str">
        <f>IF(ISBLANK(A3324),"",VLOOKUP(G3324,Coefficients!$B$4:$E$7,2)&amp;" "&amp;" "&amp;VLOOKUP(H3324,Coefficients!$E$13:$H$17,2))</f>
        <v/>
      </c>
    </row>
    <row r="3325" spans="22:22" x14ac:dyDescent="0.25">
      <c r="V3325" s="138" t="str">
        <f>IF(ISBLANK(A3325),"",VLOOKUP(G3325,Coefficients!$B$4:$E$7,2)&amp;" "&amp;" "&amp;VLOOKUP(H3325,Coefficients!$E$13:$H$17,2))</f>
        <v/>
      </c>
    </row>
    <row r="3326" spans="22:22" x14ac:dyDescent="0.25">
      <c r="V3326" s="138" t="str">
        <f>IF(ISBLANK(A3326),"",VLOOKUP(G3326,Coefficients!$B$4:$E$7,2)&amp;" "&amp;" "&amp;VLOOKUP(H3326,Coefficients!$E$13:$H$17,2))</f>
        <v/>
      </c>
    </row>
    <row r="3327" spans="22:22" x14ac:dyDescent="0.25">
      <c r="V3327" s="138" t="str">
        <f>IF(ISBLANK(A3327),"",VLOOKUP(G3327,Coefficients!$B$4:$E$7,2)&amp;" "&amp;" "&amp;VLOOKUP(H3327,Coefficients!$E$13:$H$17,2))</f>
        <v/>
      </c>
    </row>
    <row r="3328" spans="22:22" x14ac:dyDescent="0.25">
      <c r="V3328" s="138" t="str">
        <f>IF(ISBLANK(A3328),"",VLOOKUP(G3328,Coefficients!$B$4:$E$7,2)&amp;" "&amp;" "&amp;VLOOKUP(H3328,Coefficients!$E$13:$H$17,2))</f>
        <v/>
      </c>
    </row>
    <row r="3329" spans="22:22" x14ac:dyDescent="0.25">
      <c r="V3329" s="138" t="str">
        <f>IF(ISBLANK(A3329),"",VLOOKUP(G3329,Coefficients!$B$4:$E$7,2)&amp;" "&amp;" "&amp;VLOOKUP(H3329,Coefficients!$E$13:$H$17,2))</f>
        <v/>
      </c>
    </row>
    <row r="3330" spans="22:22" x14ac:dyDescent="0.25">
      <c r="V3330" s="138" t="str">
        <f>IF(ISBLANK(A3330),"",VLOOKUP(G3330,Coefficients!$B$4:$E$7,2)&amp;" "&amp;" "&amp;VLOOKUP(H3330,Coefficients!$E$13:$H$17,2))</f>
        <v/>
      </c>
    </row>
    <row r="3331" spans="22:22" x14ac:dyDescent="0.25">
      <c r="V3331" s="138" t="str">
        <f>IF(ISBLANK(A3331),"",VLOOKUP(G3331,Coefficients!$B$4:$E$7,2)&amp;" "&amp;" "&amp;VLOOKUP(H3331,Coefficients!$E$13:$H$17,2))</f>
        <v/>
      </c>
    </row>
    <row r="3332" spans="22:22" x14ac:dyDescent="0.25">
      <c r="V3332" s="138" t="str">
        <f>IF(ISBLANK(A3332),"",VLOOKUP(G3332,Coefficients!$B$4:$E$7,2)&amp;" "&amp;" "&amp;VLOOKUP(H3332,Coefficients!$E$13:$H$17,2))</f>
        <v/>
      </c>
    </row>
    <row r="3333" spans="22:22" x14ac:dyDescent="0.25">
      <c r="V3333" s="138" t="str">
        <f>IF(ISBLANK(A3333),"",VLOOKUP(G3333,Coefficients!$B$4:$E$7,2)&amp;" "&amp;" "&amp;VLOOKUP(H3333,Coefficients!$E$13:$H$17,2))</f>
        <v/>
      </c>
    </row>
    <row r="3334" spans="22:22" x14ac:dyDescent="0.25">
      <c r="V3334" s="138" t="str">
        <f>IF(ISBLANK(A3334),"",VLOOKUP(G3334,Coefficients!$B$4:$E$7,2)&amp;" "&amp;" "&amp;VLOOKUP(H3334,Coefficients!$E$13:$H$17,2))</f>
        <v/>
      </c>
    </row>
    <row r="3335" spans="22:22" x14ac:dyDescent="0.25">
      <c r="V3335" s="138" t="str">
        <f>IF(ISBLANK(A3335),"",VLOOKUP(G3335,Coefficients!$B$4:$E$7,2)&amp;" "&amp;" "&amp;VLOOKUP(H3335,Coefficients!$E$13:$H$17,2))</f>
        <v/>
      </c>
    </row>
    <row r="3336" spans="22:22" x14ac:dyDescent="0.25">
      <c r="V3336" s="138" t="str">
        <f>IF(ISBLANK(A3336),"",VLOOKUP(G3336,Coefficients!$B$4:$E$7,2)&amp;" "&amp;" "&amp;VLOOKUP(H3336,Coefficients!$E$13:$H$17,2))</f>
        <v/>
      </c>
    </row>
    <row r="3337" spans="22:22" x14ac:dyDescent="0.25">
      <c r="V3337" s="138" t="str">
        <f>IF(ISBLANK(A3337),"",VLOOKUP(G3337,Coefficients!$B$4:$E$7,2)&amp;" "&amp;" "&amp;VLOOKUP(H3337,Coefficients!$E$13:$H$17,2))</f>
        <v/>
      </c>
    </row>
    <row r="3338" spans="22:22" x14ac:dyDescent="0.25">
      <c r="V3338" s="138" t="str">
        <f>IF(ISBLANK(A3338),"",VLOOKUP(G3338,Coefficients!$B$4:$E$7,2)&amp;" "&amp;" "&amp;VLOOKUP(H3338,Coefficients!$E$13:$H$17,2))</f>
        <v/>
      </c>
    </row>
    <row r="3339" spans="22:22" x14ac:dyDescent="0.25">
      <c r="V3339" s="138" t="str">
        <f>IF(ISBLANK(A3339),"",VLOOKUP(G3339,Coefficients!$B$4:$E$7,2)&amp;" "&amp;" "&amp;VLOOKUP(H3339,Coefficients!$E$13:$H$17,2))</f>
        <v/>
      </c>
    </row>
    <row r="3340" spans="22:22" x14ac:dyDescent="0.25">
      <c r="V3340" s="138" t="str">
        <f>IF(ISBLANK(A3340),"",VLOOKUP(G3340,Coefficients!$B$4:$E$7,2)&amp;" "&amp;" "&amp;VLOOKUP(H3340,Coefficients!$E$13:$H$17,2))</f>
        <v/>
      </c>
    </row>
    <row r="3341" spans="22:22" x14ac:dyDescent="0.25">
      <c r="V3341" s="138" t="str">
        <f>IF(ISBLANK(A3341),"",VLOOKUP(G3341,Coefficients!$B$4:$E$7,2)&amp;" "&amp;" "&amp;VLOOKUP(H3341,Coefficients!$E$13:$H$17,2))</f>
        <v/>
      </c>
    </row>
    <row r="3342" spans="22:22" x14ac:dyDescent="0.25">
      <c r="V3342" s="138" t="str">
        <f>IF(ISBLANK(A3342),"",VLOOKUP(G3342,Coefficients!$B$4:$E$7,2)&amp;" "&amp;" "&amp;VLOOKUP(H3342,Coefficients!$E$13:$H$17,2))</f>
        <v/>
      </c>
    </row>
    <row r="3343" spans="22:22" x14ac:dyDescent="0.25">
      <c r="V3343" s="138" t="str">
        <f>IF(ISBLANK(A3343),"",VLOOKUP(G3343,Coefficients!$B$4:$E$7,2)&amp;" "&amp;" "&amp;VLOOKUP(H3343,Coefficients!$E$13:$H$17,2))</f>
        <v/>
      </c>
    </row>
    <row r="3344" spans="22:22" x14ac:dyDescent="0.25">
      <c r="V3344" s="138" t="str">
        <f>IF(ISBLANK(A3344),"",VLOOKUP(G3344,Coefficients!$B$4:$E$7,2)&amp;" "&amp;" "&amp;VLOOKUP(H3344,Coefficients!$E$13:$H$17,2))</f>
        <v/>
      </c>
    </row>
    <row r="3345" spans="22:22" x14ac:dyDescent="0.25">
      <c r="V3345" s="138" t="str">
        <f>IF(ISBLANK(A3345),"",VLOOKUP(G3345,Coefficients!$B$4:$E$7,2)&amp;" "&amp;" "&amp;VLOOKUP(H3345,Coefficients!$E$13:$H$17,2))</f>
        <v/>
      </c>
    </row>
    <row r="3346" spans="22:22" x14ac:dyDescent="0.25">
      <c r="V3346" s="138" t="str">
        <f>IF(ISBLANK(A3346),"",VLOOKUP(G3346,Coefficients!$B$4:$E$7,2)&amp;" "&amp;" "&amp;VLOOKUP(H3346,Coefficients!$E$13:$H$17,2))</f>
        <v/>
      </c>
    </row>
    <row r="3347" spans="22:22" x14ac:dyDescent="0.25">
      <c r="V3347" s="138" t="str">
        <f>IF(ISBLANK(A3347),"",VLOOKUP(G3347,Coefficients!$B$4:$E$7,2)&amp;" "&amp;" "&amp;VLOOKUP(H3347,Coefficients!$E$13:$H$17,2))</f>
        <v/>
      </c>
    </row>
    <row r="3348" spans="22:22" x14ac:dyDescent="0.25">
      <c r="V3348" s="138" t="str">
        <f>IF(ISBLANK(A3348),"",VLOOKUP(G3348,Coefficients!$B$4:$E$7,2)&amp;" "&amp;" "&amp;VLOOKUP(H3348,Coefficients!$E$13:$H$17,2))</f>
        <v/>
      </c>
    </row>
    <row r="3349" spans="22:22" x14ac:dyDescent="0.25">
      <c r="V3349" s="138" t="str">
        <f>IF(ISBLANK(A3349),"",VLOOKUP(G3349,Coefficients!$B$4:$E$7,2)&amp;" "&amp;" "&amp;VLOOKUP(H3349,Coefficients!$E$13:$H$17,2))</f>
        <v/>
      </c>
    </row>
    <row r="3350" spans="22:22" x14ac:dyDescent="0.25">
      <c r="V3350" s="138" t="str">
        <f>IF(ISBLANK(A3350),"",VLOOKUP(G3350,Coefficients!$B$4:$E$7,2)&amp;" "&amp;" "&amp;VLOOKUP(H3350,Coefficients!$E$13:$H$17,2))</f>
        <v/>
      </c>
    </row>
    <row r="3351" spans="22:22" x14ac:dyDescent="0.25">
      <c r="V3351" s="138" t="str">
        <f>IF(ISBLANK(A3351),"",VLOOKUP(G3351,Coefficients!$B$4:$E$7,2)&amp;" "&amp;" "&amp;VLOOKUP(H3351,Coefficients!$E$13:$H$17,2))</f>
        <v/>
      </c>
    </row>
    <row r="3352" spans="22:22" x14ac:dyDescent="0.25">
      <c r="V3352" s="138" t="str">
        <f>IF(ISBLANK(A3352),"",VLOOKUP(G3352,Coefficients!$B$4:$E$7,2)&amp;" "&amp;" "&amp;VLOOKUP(H3352,Coefficients!$E$13:$H$17,2))</f>
        <v/>
      </c>
    </row>
    <row r="3353" spans="22:22" x14ac:dyDescent="0.25">
      <c r="V3353" s="138" t="str">
        <f>IF(ISBLANK(A3353),"",VLOOKUP(G3353,Coefficients!$B$4:$E$7,2)&amp;" "&amp;" "&amp;VLOOKUP(H3353,Coefficients!$E$13:$H$17,2))</f>
        <v/>
      </c>
    </row>
    <row r="3354" spans="22:22" x14ac:dyDescent="0.25">
      <c r="V3354" s="138" t="str">
        <f>IF(ISBLANK(A3354),"",VLOOKUP(G3354,Coefficients!$B$4:$E$7,2)&amp;" "&amp;" "&amp;VLOOKUP(H3354,Coefficients!$E$13:$H$17,2))</f>
        <v/>
      </c>
    </row>
    <row r="3355" spans="22:22" x14ac:dyDescent="0.25">
      <c r="V3355" s="138" t="str">
        <f>IF(ISBLANK(A3355),"",VLOOKUP(G3355,Coefficients!$B$4:$E$7,2)&amp;" "&amp;" "&amp;VLOOKUP(H3355,Coefficients!$E$13:$H$17,2))</f>
        <v/>
      </c>
    </row>
    <row r="3356" spans="22:22" x14ac:dyDescent="0.25">
      <c r="V3356" s="138" t="str">
        <f>IF(ISBLANK(A3356),"",VLOOKUP(G3356,Coefficients!$B$4:$E$7,2)&amp;" "&amp;" "&amp;VLOOKUP(H3356,Coefficients!$E$13:$H$17,2))</f>
        <v/>
      </c>
    </row>
    <row r="3357" spans="22:22" x14ac:dyDescent="0.25">
      <c r="V3357" s="138" t="str">
        <f>IF(ISBLANK(A3357),"",VLOOKUP(G3357,Coefficients!$B$4:$E$7,2)&amp;" "&amp;" "&amp;VLOOKUP(H3357,Coefficients!$E$13:$H$17,2))</f>
        <v/>
      </c>
    </row>
    <row r="3358" spans="22:22" x14ac:dyDescent="0.25">
      <c r="V3358" s="138" t="str">
        <f>IF(ISBLANK(A3358),"",VLOOKUP(G3358,Coefficients!$B$4:$E$7,2)&amp;" "&amp;" "&amp;VLOOKUP(H3358,Coefficients!$E$13:$H$17,2))</f>
        <v/>
      </c>
    </row>
    <row r="3359" spans="22:22" x14ac:dyDescent="0.25">
      <c r="V3359" s="138" t="str">
        <f>IF(ISBLANK(A3359),"",VLOOKUP(G3359,Coefficients!$B$4:$E$7,2)&amp;" "&amp;" "&amp;VLOOKUP(H3359,Coefficients!$E$13:$H$17,2))</f>
        <v/>
      </c>
    </row>
    <row r="3360" spans="22:22" x14ac:dyDescent="0.25">
      <c r="V3360" s="138" t="str">
        <f>IF(ISBLANK(A3360),"",VLOOKUP(G3360,Coefficients!$B$4:$E$7,2)&amp;" "&amp;" "&amp;VLOOKUP(H3360,Coefficients!$E$13:$H$17,2))</f>
        <v/>
      </c>
    </row>
    <row r="3361" spans="22:22" x14ac:dyDescent="0.25">
      <c r="V3361" s="138" t="str">
        <f>IF(ISBLANK(A3361),"",VLOOKUP(G3361,Coefficients!$B$4:$E$7,2)&amp;" "&amp;" "&amp;VLOOKUP(H3361,Coefficients!$E$13:$H$17,2))</f>
        <v/>
      </c>
    </row>
    <row r="3362" spans="22:22" x14ac:dyDescent="0.25">
      <c r="V3362" s="138" t="str">
        <f>IF(ISBLANK(A3362),"",VLOOKUP(G3362,Coefficients!$B$4:$E$7,2)&amp;" "&amp;" "&amp;VLOOKUP(H3362,Coefficients!$E$13:$H$17,2))</f>
        <v/>
      </c>
    </row>
    <row r="3363" spans="22:22" x14ac:dyDescent="0.25">
      <c r="V3363" s="138" t="str">
        <f>IF(ISBLANK(A3363),"",VLOOKUP(G3363,Coefficients!$B$4:$E$7,2)&amp;" "&amp;" "&amp;VLOOKUP(H3363,Coefficients!$E$13:$H$17,2))</f>
        <v/>
      </c>
    </row>
    <row r="3364" spans="22:22" x14ac:dyDescent="0.25">
      <c r="V3364" s="138" t="str">
        <f>IF(ISBLANK(A3364),"",VLOOKUP(G3364,Coefficients!$B$4:$E$7,2)&amp;" "&amp;" "&amp;VLOOKUP(H3364,Coefficients!$E$13:$H$17,2))</f>
        <v/>
      </c>
    </row>
    <row r="3365" spans="22:22" x14ac:dyDescent="0.25">
      <c r="V3365" s="138" t="str">
        <f>IF(ISBLANK(A3365),"",VLOOKUP(G3365,Coefficients!$B$4:$E$7,2)&amp;" "&amp;" "&amp;VLOOKUP(H3365,Coefficients!$E$13:$H$17,2))</f>
        <v/>
      </c>
    </row>
    <row r="3366" spans="22:22" x14ac:dyDescent="0.25">
      <c r="V3366" s="138" t="str">
        <f>IF(ISBLANK(A3366),"",VLOOKUP(G3366,Coefficients!$B$4:$E$7,2)&amp;" "&amp;" "&amp;VLOOKUP(H3366,Coefficients!$E$13:$H$17,2))</f>
        <v/>
      </c>
    </row>
    <row r="3367" spans="22:22" x14ac:dyDescent="0.25">
      <c r="V3367" s="138" t="str">
        <f>IF(ISBLANK(A3367),"",VLOOKUP(G3367,Coefficients!$B$4:$E$7,2)&amp;" "&amp;" "&amp;VLOOKUP(H3367,Coefficients!$E$13:$H$17,2))</f>
        <v/>
      </c>
    </row>
    <row r="3368" spans="22:22" x14ac:dyDescent="0.25">
      <c r="V3368" s="138" t="str">
        <f>IF(ISBLANK(A3368),"",VLOOKUP(G3368,Coefficients!$B$4:$E$7,2)&amp;" "&amp;" "&amp;VLOOKUP(H3368,Coefficients!$E$13:$H$17,2))</f>
        <v/>
      </c>
    </row>
    <row r="3369" spans="22:22" x14ac:dyDescent="0.25">
      <c r="V3369" s="138" t="str">
        <f>IF(ISBLANK(A3369),"",VLOOKUP(G3369,Coefficients!$B$4:$E$7,2)&amp;" "&amp;" "&amp;VLOOKUP(H3369,Coefficients!$E$13:$H$17,2))</f>
        <v/>
      </c>
    </row>
    <row r="3370" spans="22:22" x14ac:dyDescent="0.25">
      <c r="V3370" s="138" t="str">
        <f>IF(ISBLANK(A3370),"",VLOOKUP(G3370,Coefficients!$B$4:$E$7,2)&amp;" "&amp;" "&amp;VLOOKUP(H3370,Coefficients!$E$13:$H$17,2))</f>
        <v/>
      </c>
    </row>
    <row r="3371" spans="22:22" x14ac:dyDescent="0.25">
      <c r="V3371" s="138" t="str">
        <f>IF(ISBLANK(A3371),"",VLOOKUP(G3371,Coefficients!$B$4:$E$7,2)&amp;" "&amp;" "&amp;VLOOKUP(H3371,Coefficients!$E$13:$H$17,2))</f>
        <v/>
      </c>
    </row>
    <row r="3372" spans="22:22" x14ac:dyDescent="0.25">
      <c r="V3372" s="138" t="str">
        <f>IF(ISBLANK(A3372),"",VLOOKUP(G3372,Coefficients!$B$4:$E$7,2)&amp;" "&amp;" "&amp;VLOOKUP(H3372,Coefficients!$E$13:$H$17,2))</f>
        <v/>
      </c>
    </row>
    <row r="3373" spans="22:22" x14ac:dyDescent="0.25">
      <c r="V3373" s="138" t="str">
        <f>IF(ISBLANK(A3373),"",VLOOKUP(G3373,Coefficients!$B$4:$E$7,2)&amp;" "&amp;" "&amp;VLOOKUP(H3373,Coefficients!$E$13:$H$17,2))</f>
        <v/>
      </c>
    </row>
    <row r="3374" spans="22:22" x14ac:dyDescent="0.25">
      <c r="V3374" s="138" t="str">
        <f>IF(ISBLANK(A3374),"",VLOOKUP(G3374,Coefficients!$B$4:$E$7,2)&amp;" "&amp;" "&amp;VLOOKUP(H3374,Coefficients!$E$13:$H$17,2))</f>
        <v/>
      </c>
    </row>
    <row r="3375" spans="22:22" x14ac:dyDescent="0.25">
      <c r="V3375" s="138" t="str">
        <f>IF(ISBLANK(A3375),"",VLOOKUP(G3375,Coefficients!$B$4:$E$7,2)&amp;" "&amp;" "&amp;VLOOKUP(H3375,Coefficients!$E$13:$H$17,2))</f>
        <v/>
      </c>
    </row>
    <row r="3376" spans="22:22" x14ac:dyDescent="0.25">
      <c r="V3376" s="138" t="str">
        <f>IF(ISBLANK(A3376),"",VLOOKUP(G3376,Coefficients!$B$4:$E$7,2)&amp;" "&amp;" "&amp;VLOOKUP(H3376,Coefficients!$E$13:$H$17,2))</f>
        <v/>
      </c>
    </row>
    <row r="3377" spans="22:22" x14ac:dyDescent="0.25">
      <c r="V3377" s="138" t="str">
        <f>IF(ISBLANK(A3377),"",VLOOKUP(G3377,Coefficients!$B$4:$E$7,2)&amp;" "&amp;" "&amp;VLOOKUP(H3377,Coefficients!$E$13:$H$17,2))</f>
        <v/>
      </c>
    </row>
    <row r="3378" spans="22:22" x14ac:dyDescent="0.25">
      <c r="V3378" s="138" t="str">
        <f>IF(ISBLANK(A3378),"",VLOOKUP(G3378,Coefficients!$B$4:$E$7,2)&amp;" "&amp;" "&amp;VLOOKUP(H3378,Coefficients!$E$13:$H$17,2))</f>
        <v/>
      </c>
    </row>
    <row r="3379" spans="22:22" x14ac:dyDescent="0.25">
      <c r="V3379" s="138" t="str">
        <f>IF(ISBLANK(A3379),"",VLOOKUP(G3379,Coefficients!$B$4:$E$7,2)&amp;" "&amp;" "&amp;VLOOKUP(H3379,Coefficients!$E$13:$H$17,2))</f>
        <v/>
      </c>
    </row>
    <row r="3380" spans="22:22" x14ac:dyDescent="0.25">
      <c r="V3380" s="138" t="str">
        <f>IF(ISBLANK(A3380),"",VLOOKUP(G3380,Coefficients!$B$4:$E$7,2)&amp;" "&amp;" "&amp;VLOOKUP(H3380,Coefficients!$E$13:$H$17,2))</f>
        <v/>
      </c>
    </row>
    <row r="3381" spans="22:22" x14ac:dyDescent="0.25">
      <c r="V3381" s="138" t="str">
        <f>IF(ISBLANK(A3381),"",VLOOKUP(G3381,Coefficients!$B$4:$E$7,2)&amp;" "&amp;" "&amp;VLOOKUP(H3381,Coefficients!$E$13:$H$17,2))</f>
        <v/>
      </c>
    </row>
    <row r="3382" spans="22:22" x14ac:dyDescent="0.25">
      <c r="V3382" s="138" t="str">
        <f>IF(ISBLANK(A3382),"",VLOOKUP(G3382,Coefficients!$B$4:$E$7,2)&amp;" "&amp;" "&amp;VLOOKUP(H3382,Coefficients!$E$13:$H$17,2))</f>
        <v/>
      </c>
    </row>
    <row r="3383" spans="22:22" x14ac:dyDescent="0.25">
      <c r="V3383" s="138" t="str">
        <f>IF(ISBLANK(A3383),"",VLOOKUP(G3383,Coefficients!$B$4:$E$7,2)&amp;" "&amp;" "&amp;VLOOKUP(H3383,Coefficients!$E$13:$H$17,2))</f>
        <v/>
      </c>
    </row>
    <row r="3384" spans="22:22" x14ac:dyDescent="0.25">
      <c r="V3384" s="138" t="str">
        <f>IF(ISBLANK(A3384),"",VLOOKUP(G3384,Coefficients!$B$4:$E$7,2)&amp;" "&amp;" "&amp;VLOOKUP(H3384,Coefficients!$E$13:$H$17,2))</f>
        <v/>
      </c>
    </row>
    <row r="3385" spans="22:22" x14ac:dyDescent="0.25">
      <c r="V3385" s="138" t="str">
        <f>IF(ISBLANK(A3385),"",VLOOKUP(G3385,Coefficients!$B$4:$E$7,2)&amp;" "&amp;" "&amp;VLOOKUP(H3385,Coefficients!$E$13:$H$17,2))</f>
        <v/>
      </c>
    </row>
    <row r="3386" spans="22:22" x14ac:dyDescent="0.25">
      <c r="V3386" s="138" t="str">
        <f>IF(ISBLANK(A3386),"",VLOOKUP(G3386,Coefficients!$B$4:$E$7,2)&amp;" "&amp;" "&amp;VLOOKUP(H3386,Coefficients!$E$13:$H$17,2))</f>
        <v/>
      </c>
    </row>
    <row r="3387" spans="22:22" x14ac:dyDescent="0.25">
      <c r="V3387" s="138" t="str">
        <f>IF(ISBLANK(A3387),"",VLOOKUP(G3387,Coefficients!$B$4:$E$7,2)&amp;" "&amp;" "&amp;VLOOKUP(H3387,Coefficients!$E$13:$H$17,2))</f>
        <v/>
      </c>
    </row>
    <row r="3388" spans="22:22" x14ac:dyDescent="0.25">
      <c r="V3388" s="138" t="str">
        <f>IF(ISBLANK(A3388),"",VLOOKUP(G3388,Coefficients!$B$4:$E$7,2)&amp;" "&amp;" "&amp;VLOOKUP(H3388,Coefficients!$E$13:$H$17,2))</f>
        <v/>
      </c>
    </row>
    <row r="3389" spans="22:22" x14ac:dyDescent="0.25">
      <c r="V3389" s="138" t="str">
        <f>IF(ISBLANK(A3389),"",VLOOKUP(G3389,Coefficients!$B$4:$E$7,2)&amp;" "&amp;" "&amp;VLOOKUP(H3389,Coefficients!$E$13:$H$17,2))</f>
        <v/>
      </c>
    </row>
    <row r="3390" spans="22:22" x14ac:dyDescent="0.25">
      <c r="V3390" s="138" t="str">
        <f>IF(ISBLANK(A3390),"",VLOOKUP(G3390,Coefficients!$B$4:$E$7,2)&amp;" "&amp;" "&amp;VLOOKUP(H3390,Coefficients!$E$13:$H$17,2))</f>
        <v/>
      </c>
    </row>
    <row r="3391" spans="22:22" x14ac:dyDescent="0.25">
      <c r="V3391" s="138" t="str">
        <f>IF(ISBLANK(A3391),"",VLOOKUP(G3391,Coefficients!$B$4:$E$7,2)&amp;" "&amp;" "&amp;VLOOKUP(H3391,Coefficients!$E$13:$H$17,2))</f>
        <v/>
      </c>
    </row>
    <row r="3392" spans="22:22" x14ac:dyDescent="0.25">
      <c r="V3392" s="138" t="str">
        <f>IF(ISBLANK(A3392),"",VLOOKUP(G3392,Coefficients!$B$4:$E$7,2)&amp;" "&amp;" "&amp;VLOOKUP(H3392,Coefficients!$E$13:$H$17,2))</f>
        <v/>
      </c>
    </row>
    <row r="3393" spans="22:22" x14ac:dyDescent="0.25">
      <c r="V3393" s="138" t="str">
        <f>IF(ISBLANK(A3393),"",VLOOKUP(G3393,Coefficients!$B$4:$E$7,2)&amp;" "&amp;" "&amp;VLOOKUP(H3393,Coefficients!$E$13:$H$17,2))</f>
        <v/>
      </c>
    </row>
    <row r="3394" spans="22:22" x14ac:dyDescent="0.25">
      <c r="V3394" s="138" t="str">
        <f>IF(ISBLANK(A3394),"",VLOOKUP(G3394,Coefficients!$B$4:$E$7,2)&amp;" "&amp;" "&amp;VLOOKUP(H3394,Coefficients!$E$13:$H$17,2))</f>
        <v/>
      </c>
    </row>
    <row r="3395" spans="22:22" x14ac:dyDescent="0.25">
      <c r="V3395" s="138" t="str">
        <f>IF(ISBLANK(A3395),"",VLOOKUP(G3395,Coefficients!$B$4:$E$7,2)&amp;" "&amp;" "&amp;VLOOKUP(H3395,Coefficients!$E$13:$H$17,2))</f>
        <v/>
      </c>
    </row>
    <row r="3396" spans="22:22" x14ac:dyDescent="0.25">
      <c r="V3396" s="138" t="str">
        <f>IF(ISBLANK(A3396),"",VLOOKUP(G3396,Coefficients!$B$4:$E$7,2)&amp;" "&amp;" "&amp;VLOOKUP(H3396,Coefficients!$E$13:$H$17,2))</f>
        <v/>
      </c>
    </row>
    <row r="3397" spans="22:22" x14ac:dyDescent="0.25">
      <c r="V3397" s="138" t="str">
        <f>IF(ISBLANK(A3397),"",VLOOKUP(G3397,Coefficients!$B$4:$E$7,2)&amp;" "&amp;" "&amp;VLOOKUP(H3397,Coefficients!$E$13:$H$17,2))</f>
        <v/>
      </c>
    </row>
    <row r="3398" spans="22:22" x14ac:dyDescent="0.25">
      <c r="V3398" s="138" t="str">
        <f>IF(ISBLANK(A3398),"",VLOOKUP(G3398,Coefficients!$B$4:$E$7,2)&amp;" "&amp;" "&amp;VLOOKUP(H3398,Coefficients!$E$13:$H$17,2))</f>
        <v/>
      </c>
    </row>
    <row r="3399" spans="22:22" x14ac:dyDescent="0.25">
      <c r="V3399" s="138" t="str">
        <f>IF(ISBLANK(A3399),"",VLOOKUP(G3399,Coefficients!$B$4:$E$7,2)&amp;" "&amp;" "&amp;VLOOKUP(H3399,Coefficients!$E$13:$H$17,2))</f>
        <v/>
      </c>
    </row>
    <row r="3400" spans="22:22" x14ac:dyDescent="0.25">
      <c r="V3400" s="138" t="str">
        <f>IF(ISBLANK(A3400),"",VLOOKUP(G3400,Coefficients!$B$4:$E$7,2)&amp;" "&amp;" "&amp;VLOOKUP(H3400,Coefficients!$E$13:$H$17,2))</f>
        <v/>
      </c>
    </row>
    <row r="3401" spans="22:22" x14ac:dyDescent="0.25">
      <c r="V3401" s="138" t="str">
        <f>IF(ISBLANK(A3401),"",VLOOKUP(G3401,Coefficients!$B$4:$E$7,2)&amp;" "&amp;" "&amp;VLOOKUP(H3401,Coefficients!$E$13:$H$17,2))</f>
        <v/>
      </c>
    </row>
    <row r="3402" spans="22:22" x14ac:dyDescent="0.25">
      <c r="V3402" s="138" t="str">
        <f>IF(ISBLANK(A3402),"",VLOOKUP(G3402,Coefficients!$B$4:$E$7,2)&amp;" "&amp;" "&amp;VLOOKUP(H3402,Coefficients!$E$13:$H$17,2))</f>
        <v/>
      </c>
    </row>
    <row r="3403" spans="22:22" x14ac:dyDescent="0.25">
      <c r="V3403" s="138" t="str">
        <f>IF(ISBLANK(A3403),"",VLOOKUP(G3403,Coefficients!$B$4:$E$7,2)&amp;" "&amp;" "&amp;VLOOKUP(H3403,Coefficients!$E$13:$H$17,2))</f>
        <v/>
      </c>
    </row>
    <row r="3404" spans="22:22" x14ac:dyDescent="0.25">
      <c r="V3404" s="138" t="str">
        <f>IF(ISBLANK(A3404),"",VLOOKUP(G3404,Coefficients!$B$4:$E$7,2)&amp;" "&amp;" "&amp;VLOOKUP(H3404,Coefficients!$E$13:$H$17,2))</f>
        <v/>
      </c>
    </row>
    <row r="3405" spans="22:22" x14ac:dyDescent="0.25">
      <c r="V3405" s="138" t="str">
        <f>IF(ISBLANK(A3405),"",VLOOKUP(G3405,Coefficients!$B$4:$E$7,2)&amp;" "&amp;" "&amp;VLOOKUP(H3405,Coefficients!$E$13:$H$17,2))</f>
        <v/>
      </c>
    </row>
    <row r="3406" spans="22:22" x14ac:dyDescent="0.25">
      <c r="V3406" s="138" t="str">
        <f>IF(ISBLANK(A3406),"",VLOOKUP(G3406,Coefficients!$B$4:$E$7,2)&amp;" "&amp;" "&amp;VLOOKUP(H3406,Coefficients!$E$13:$H$17,2))</f>
        <v/>
      </c>
    </row>
    <row r="3407" spans="22:22" x14ac:dyDescent="0.25">
      <c r="V3407" s="138" t="str">
        <f>IF(ISBLANK(A3407),"",VLOOKUP(G3407,Coefficients!$B$4:$E$7,2)&amp;" "&amp;" "&amp;VLOOKUP(H3407,Coefficients!$E$13:$H$17,2))</f>
        <v/>
      </c>
    </row>
    <row r="3408" spans="22:22" x14ac:dyDescent="0.25">
      <c r="V3408" s="138" t="str">
        <f>IF(ISBLANK(A3408),"",VLOOKUP(G3408,Coefficients!$B$4:$E$7,2)&amp;" "&amp;" "&amp;VLOOKUP(H3408,Coefficients!$E$13:$H$17,2))</f>
        <v/>
      </c>
    </row>
    <row r="3409" spans="22:22" x14ac:dyDescent="0.25">
      <c r="V3409" s="138" t="str">
        <f>IF(ISBLANK(A3409),"",VLOOKUP(G3409,Coefficients!$B$4:$E$7,2)&amp;" "&amp;" "&amp;VLOOKUP(H3409,Coefficients!$E$13:$H$17,2))</f>
        <v/>
      </c>
    </row>
    <row r="3410" spans="22:22" x14ac:dyDescent="0.25">
      <c r="V3410" s="138" t="str">
        <f>IF(ISBLANK(A3410),"",VLOOKUP(G3410,Coefficients!$B$4:$E$7,2)&amp;" "&amp;" "&amp;VLOOKUP(H3410,Coefficients!$E$13:$H$17,2))</f>
        <v/>
      </c>
    </row>
    <row r="3411" spans="22:22" x14ac:dyDescent="0.25">
      <c r="V3411" s="138" t="str">
        <f>IF(ISBLANK(A3411),"",VLOOKUP(G3411,Coefficients!$B$4:$E$7,2)&amp;" "&amp;" "&amp;VLOOKUP(H3411,Coefficients!$E$13:$H$17,2))</f>
        <v/>
      </c>
    </row>
    <row r="3412" spans="22:22" x14ac:dyDescent="0.25">
      <c r="V3412" s="138" t="str">
        <f>IF(ISBLANK(A3412),"",VLOOKUP(G3412,Coefficients!$B$4:$E$7,2)&amp;" "&amp;" "&amp;VLOOKUP(H3412,Coefficients!$E$13:$H$17,2))</f>
        <v/>
      </c>
    </row>
    <row r="3413" spans="22:22" x14ac:dyDescent="0.25">
      <c r="V3413" s="138" t="str">
        <f>IF(ISBLANK(A3413),"",VLOOKUP(G3413,Coefficients!$B$4:$E$7,2)&amp;" "&amp;" "&amp;VLOOKUP(H3413,Coefficients!$E$13:$H$17,2))</f>
        <v/>
      </c>
    </row>
    <row r="3414" spans="22:22" x14ac:dyDescent="0.25">
      <c r="V3414" s="138" t="str">
        <f>IF(ISBLANK(A3414),"",VLOOKUP(G3414,Coefficients!$B$4:$E$7,2)&amp;" "&amp;" "&amp;VLOOKUP(H3414,Coefficients!$E$13:$H$17,2))</f>
        <v/>
      </c>
    </row>
    <row r="3415" spans="22:22" x14ac:dyDescent="0.25">
      <c r="V3415" s="138" t="str">
        <f>IF(ISBLANK(A3415),"",VLOOKUP(G3415,Coefficients!$B$4:$E$7,2)&amp;" "&amp;" "&amp;VLOOKUP(H3415,Coefficients!$E$13:$H$17,2))</f>
        <v/>
      </c>
    </row>
    <row r="3416" spans="22:22" x14ac:dyDescent="0.25">
      <c r="V3416" s="138" t="str">
        <f>IF(ISBLANK(A3416),"",VLOOKUP(G3416,Coefficients!$B$4:$E$7,2)&amp;" "&amp;" "&amp;VLOOKUP(H3416,Coefficients!$E$13:$H$17,2))</f>
        <v/>
      </c>
    </row>
    <row r="3417" spans="22:22" x14ac:dyDescent="0.25">
      <c r="V3417" s="138" t="str">
        <f>IF(ISBLANK(A3417),"",VLOOKUP(G3417,Coefficients!$B$4:$E$7,2)&amp;" "&amp;" "&amp;VLOOKUP(H3417,Coefficients!$E$13:$H$17,2))</f>
        <v/>
      </c>
    </row>
    <row r="3418" spans="22:22" x14ac:dyDescent="0.25">
      <c r="V3418" s="138" t="str">
        <f>IF(ISBLANK(A3418),"",VLOOKUP(G3418,Coefficients!$B$4:$E$7,2)&amp;" "&amp;" "&amp;VLOOKUP(H3418,Coefficients!$E$13:$H$17,2))</f>
        <v/>
      </c>
    </row>
    <row r="3419" spans="22:22" x14ac:dyDescent="0.25">
      <c r="V3419" s="138" t="str">
        <f>IF(ISBLANK(A3419),"",VLOOKUP(G3419,Coefficients!$B$4:$E$7,2)&amp;" "&amp;" "&amp;VLOOKUP(H3419,Coefficients!$E$13:$H$17,2))</f>
        <v/>
      </c>
    </row>
    <row r="3420" spans="22:22" x14ac:dyDescent="0.25">
      <c r="V3420" s="138" t="str">
        <f>IF(ISBLANK(A3420),"",VLOOKUP(G3420,Coefficients!$B$4:$E$7,2)&amp;" "&amp;" "&amp;VLOOKUP(H3420,Coefficients!$E$13:$H$17,2))</f>
        <v/>
      </c>
    </row>
    <row r="3421" spans="22:22" x14ac:dyDescent="0.25">
      <c r="V3421" s="138" t="str">
        <f>IF(ISBLANK(A3421),"",VLOOKUP(G3421,Coefficients!$B$4:$E$7,2)&amp;" "&amp;" "&amp;VLOOKUP(H3421,Coefficients!$E$13:$H$17,2))</f>
        <v/>
      </c>
    </row>
    <row r="3422" spans="22:22" x14ac:dyDescent="0.25">
      <c r="V3422" s="138" t="str">
        <f>IF(ISBLANK(A3422),"",VLOOKUP(G3422,Coefficients!$B$4:$E$7,2)&amp;" "&amp;" "&amp;VLOOKUP(H3422,Coefficients!$E$13:$H$17,2))</f>
        <v/>
      </c>
    </row>
    <row r="3423" spans="22:22" x14ac:dyDescent="0.25">
      <c r="V3423" s="138" t="str">
        <f>IF(ISBLANK(A3423),"",VLOOKUP(G3423,Coefficients!$B$4:$E$7,2)&amp;" "&amp;" "&amp;VLOOKUP(H3423,Coefficients!$E$13:$H$17,2))</f>
        <v/>
      </c>
    </row>
    <row r="3424" spans="22:22" x14ac:dyDescent="0.25">
      <c r="V3424" s="138" t="str">
        <f>IF(ISBLANK(A3424),"",VLOOKUP(G3424,Coefficients!$B$4:$E$7,2)&amp;" "&amp;" "&amp;VLOOKUP(H3424,Coefficients!$E$13:$H$17,2))</f>
        <v/>
      </c>
    </row>
    <row r="3425" spans="22:22" x14ac:dyDescent="0.25">
      <c r="V3425" s="138" t="str">
        <f>IF(ISBLANK(A3425),"",VLOOKUP(G3425,Coefficients!$B$4:$E$7,2)&amp;" "&amp;" "&amp;VLOOKUP(H3425,Coefficients!$E$13:$H$17,2))</f>
        <v/>
      </c>
    </row>
    <row r="3426" spans="22:22" x14ac:dyDescent="0.25">
      <c r="V3426" s="138" t="str">
        <f>IF(ISBLANK(A3426),"",VLOOKUP(G3426,Coefficients!$B$4:$E$7,2)&amp;" "&amp;" "&amp;VLOOKUP(H3426,Coefficients!$E$13:$H$17,2))</f>
        <v/>
      </c>
    </row>
    <row r="3427" spans="22:22" x14ac:dyDescent="0.25">
      <c r="V3427" s="138" t="str">
        <f>IF(ISBLANK(A3427),"",VLOOKUP(G3427,Coefficients!$B$4:$E$7,2)&amp;" "&amp;" "&amp;VLOOKUP(H3427,Coefficients!$E$13:$H$17,2))</f>
        <v/>
      </c>
    </row>
    <row r="3428" spans="22:22" x14ac:dyDescent="0.25">
      <c r="V3428" s="138" t="str">
        <f>IF(ISBLANK(A3428),"",VLOOKUP(G3428,Coefficients!$B$4:$E$7,2)&amp;" "&amp;" "&amp;VLOOKUP(H3428,Coefficients!$E$13:$H$17,2))</f>
        <v/>
      </c>
    </row>
    <row r="3429" spans="22:22" x14ac:dyDescent="0.25">
      <c r="V3429" s="138" t="str">
        <f>IF(ISBLANK(A3429),"",VLOOKUP(G3429,Coefficients!$B$4:$E$7,2)&amp;" "&amp;" "&amp;VLOOKUP(H3429,Coefficients!$E$13:$H$17,2))</f>
        <v/>
      </c>
    </row>
    <row r="3430" spans="22:22" x14ac:dyDescent="0.25">
      <c r="V3430" s="138" t="str">
        <f>IF(ISBLANK(A3430),"",VLOOKUP(G3430,Coefficients!$B$4:$E$7,2)&amp;" "&amp;" "&amp;VLOOKUP(H3430,Coefficients!$E$13:$H$17,2))</f>
        <v/>
      </c>
    </row>
    <row r="3431" spans="22:22" x14ac:dyDescent="0.25">
      <c r="V3431" s="138" t="str">
        <f>IF(ISBLANK(A3431),"",VLOOKUP(G3431,Coefficients!$B$4:$E$7,2)&amp;" "&amp;" "&amp;VLOOKUP(H3431,Coefficients!$E$13:$H$17,2))</f>
        <v/>
      </c>
    </row>
    <row r="3432" spans="22:22" x14ac:dyDescent="0.25">
      <c r="V3432" s="138" t="str">
        <f>IF(ISBLANK(A3432),"",VLOOKUP(G3432,Coefficients!$B$4:$E$7,2)&amp;" "&amp;" "&amp;VLOOKUP(H3432,Coefficients!$E$13:$H$17,2))</f>
        <v/>
      </c>
    </row>
    <row r="3433" spans="22:22" x14ac:dyDescent="0.25">
      <c r="V3433" s="138" t="str">
        <f>IF(ISBLANK(A3433),"",VLOOKUP(G3433,Coefficients!$B$4:$E$7,2)&amp;" "&amp;" "&amp;VLOOKUP(H3433,Coefficients!$E$13:$H$17,2))</f>
        <v/>
      </c>
    </row>
    <row r="3434" spans="22:22" x14ac:dyDescent="0.25">
      <c r="V3434" s="138" t="str">
        <f>IF(ISBLANK(A3434),"",VLOOKUP(G3434,Coefficients!$B$4:$E$7,2)&amp;" "&amp;" "&amp;VLOOKUP(H3434,Coefficients!$E$13:$H$17,2))</f>
        <v/>
      </c>
    </row>
    <row r="3435" spans="22:22" x14ac:dyDescent="0.25">
      <c r="V3435" s="138" t="str">
        <f>IF(ISBLANK(A3435),"",VLOOKUP(G3435,Coefficients!$B$4:$E$7,2)&amp;" "&amp;" "&amp;VLOOKUP(H3435,Coefficients!$E$13:$H$17,2))</f>
        <v/>
      </c>
    </row>
    <row r="3436" spans="22:22" x14ac:dyDescent="0.25">
      <c r="V3436" s="138" t="str">
        <f>IF(ISBLANK(A3436),"",VLOOKUP(G3436,Coefficients!$B$4:$E$7,2)&amp;" "&amp;" "&amp;VLOOKUP(H3436,Coefficients!$E$13:$H$17,2))</f>
        <v/>
      </c>
    </row>
    <row r="3437" spans="22:22" x14ac:dyDescent="0.25">
      <c r="V3437" s="138" t="str">
        <f>IF(ISBLANK(A3437),"",VLOOKUP(G3437,Coefficients!$B$4:$E$7,2)&amp;" "&amp;" "&amp;VLOOKUP(H3437,Coefficients!$E$13:$H$17,2))</f>
        <v/>
      </c>
    </row>
    <row r="3438" spans="22:22" x14ac:dyDescent="0.25">
      <c r="V3438" s="138" t="str">
        <f>IF(ISBLANK(A3438),"",VLOOKUP(G3438,Coefficients!$B$4:$E$7,2)&amp;" "&amp;" "&amp;VLOOKUP(H3438,Coefficients!$E$13:$H$17,2))</f>
        <v/>
      </c>
    </row>
    <row r="3439" spans="22:22" x14ac:dyDescent="0.25">
      <c r="V3439" s="138" t="str">
        <f>IF(ISBLANK(A3439),"",VLOOKUP(G3439,Coefficients!$B$4:$E$7,2)&amp;" "&amp;" "&amp;VLOOKUP(H3439,Coefficients!$E$13:$H$17,2))</f>
        <v/>
      </c>
    </row>
    <row r="3440" spans="22:22" x14ac:dyDescent="0.25">
      <c r="V3440" s="138" t="str">
        <f>IF(ISBLANK(A3440),"",VLOOKUP(G3440,Coefficients!$B$4:$E$7,2)&amp;" "&amp;" "&amp;VLOOKUP(H3440,Coefficients!$E$13:$H$17,2))</f>
        <v/>
      </c>
    </row>
    <row r="3441" spans="22:22" x14ac:dyDescent="0.25">
      <c r="V3441" s="138" t="str">
        <f>IF(ISBLANK(A3441),"",VLOOKUP(G3441,Coefficients!$B$4:$E$7,2)&amp;" "&amp;" "&amp;VLOOKUP(H3441,Coefficients!$E$13:$H$17,2))</f>
        <v/>
      </c>
    </row>
    <row r="3442" spans="22:22" x14ac:dyDescent="0.25">
      <c r="V3442" s="138" t="str">
        <f>IF(ISBLANK(A3442),"",VLOOKUP(G3442,Coefficients!$B$4:$E$7,2)&amp;" "&amp;" "&amp;VLOOKUP(H3442,Coefficients!$E$13:$H$17,2))</f>
        <v/>
      </c>
    </row>
    <row r="3443" spans="22:22" x14ac:dyDescent="0.25">
      <c r="V3443" s="138" t="str">
        <f>IF(ISBLANK(A3443),"",VLOOKUP(G3443,Coefficients!$B$4:$E$7,2)&amp;" "&amp;" "&amp;VLOOKUP(H3443,Coefficients!$E$13:$H$17,2))</f>
        <v/>
      </c>
    </row>
    <row r="3444" spans="22:22" x14ac:dyDescent="0.25">
      <c r="V3444" s="138" t="str">
        <f>IF(ISBLANK(A3444),"",VLOOKUP(G3444,Coefficients!$B$4:$E$7,2)&amp;" "&amp;" "&amp;VLOOKUP(H3444,Coefficients!$E$13:$H$17,2))</f>
        <v/>
      </c>
    </row>
    <row r="3445" spans="22:22" x14ac:dyDescent="0.25">
      <c r="V3445" s="138" t="str">
        <f>IF(ISBLANK(A3445),"",VLOOKUP(G3445,Coefficients!$B$4:$E$7,2)&amp;" "&amp;" "&amp;VLOOKUP(H3445,Coefficients!$E$13:$H$17,2))</f>
        <v/>
      </c>
    </row>
    <row r="3446" spans="22:22" x14ac:dyDescent="0.25">
      <c r="V3446" s="138" t="str">
        <f>IF(ISBLANK(A3446),"",VLOOKUP(G3446,Coefficients!$B$4:$E$7,2)&amp;" "&amp;" "&amp;VLOOKUP(H3446,Coefficients!$E$13:$H$17,2))</f>
        <v/>
      </c>
    </row>
    <row r="3447" spans="22:22" x14ac:dyDescent="0.25">
      <c r="V3447" s="138" t="str">
        <f>IF(ISBLANK(A3447),"",VLOOKUP(G3447,Coefficients!$B$4:$E$7,2)&amp;" "&amp;" "&amp;VLOOKUP(H3447,Coefficients!$E$13:$H$17,2))</f>
        <v/>
      </c>
    </row>
    <row r="3448" spans="22:22" x14ac:dyDescent="0.25">
      <c r="V3448" s="138" t="str">
        <f>IF(ISBLANK(A3448),"",VLOOKUP(G3448,Coefficients!$B$4:$E$7,2)&amp;" "&amp;" "&amp;VLOOKUP(H3448,Coefficients!$E$13:$H$17,2))</f>
        <v/>
      </c>
    </row>
    <row r="3449" spans="22:22" x14ac:dyDescent="0.25">
      <c r="V3449" s="138" t="str">
        <f>IF(ISBLANK(A3449),"",VLOOKUP(G3449,Coefficients!$B$4:$E$7,2)&amp;" "&amp;" "&amp;VLOOKUP(H3449,Coefficients!$E$13:$H$17,2))</f>
        <v/>
      </c>
    </row>
    <row r="3450" spans="22:22" x14ac:dyDescent="0.25">
      <c r="V3450" s="138" t="str">
        <f>IF(ISBLANK(A3450),"",VLOOKUP(G3450,Coefficients!$B$4:$E$7,2)&amp;" "&amp;" "&amp;VLOOKUP(H3450,Coefficients!$E$13:$H$17,2))</f>
        <v/>
      </c>
    </row>
    <row r="3451" spans="22:22" x14ac:dyDescent="0.25">
      <c r="V3451" s="138" t="str">
        <f>IF(ISBLANK(A3451),"",VLOOKUP(G3451,Coefficients!$B$4:$E$7,2)&amp;" "&amp;" "&amp;VLOOKUP(H3451,Coefficients!$E$13:$H$17,2))</f>
        <v/>
      </c>
    </row>
    <row r="3452" spans="22:22" x14ac:dyDescent="0.25">
      <c r="V3452" s="138" t="str">
        <f>IF(ISBLANK(A3452),"",VLOOKUP(G3452,Coefficients!$B$4:$E$7,2)&amp;" "&amp;" "&amp;VLOOKUP(H3452,Coefficients!$E$13:$H$17,2))</f>
        <v/>
      </c>
    </row>
    <row r="3453" spans="22:22" x14ac:dyDescent="0.25">
      <c r="V3453" s="138" t="str">
        <f>IF(ISBLANK(A3453),"",VLOOKUP(G3453,Coefficients!$B$4:$E$7,2)&amp;" "&amp;" "&amp;VLOOKUP(H3453,Coefficients!$E$13:$H$17,2))</f>
        <v/>
      </c>
    </row>
    <row r="3454" spans="22:22" x14ac:dyDescent="0.25">
      <c r="V3454" s="138" t="str">
        <f>IF(ISBLANK(A3454),"",VLOOKUP(G3454,Coefficients!$B$4:$E$7,2)&amp;" "&amp;" "&amp;VLOOKUP(H3454,Coefficients!$E$13:$H$17,2))</f>
        <v/>
      </c>
    </row>
    <row r="3455" spans="22:22" x14ac:dyDescent="0.25">
      <c r="V3455" s="138" t="str">
        <f>IF(ISBLANK(A3455),"",VLOOKUP(G3455,Coefficients!$B$4:$E$7,2)&amp;" "&amp;" "&amp;VLOOKUP(H3455,Coefficients!$E$13:$H$17,2))</f>
        <v/>
      </c>
    </row>
    <row r="3456" spans="22:22" x14ac:dyDescent="0.25">
      <c r="V3456" s="138" t="str">
        <f>IF(ISBLANK(A3456),"",VLOOKUP(G3456,Coefficients!$B$4:$E$7,2)&amp;" "&amp;" "&amp;VLOOKUP(H3456,Coefficients!$E$13:$H$17,2))</f>
        <v/>
      </c>
    </row>
    <row r="3457" spans="22:22" x14ac:dyDescent="0.25">
      <c r="V3457" s="138" t="str">
        <f>IF(ISBLANK(A3457),"",VLOOKUP(G3457,Coefficients!$B$4:$E$7,2)&amp;" "&amp;" "&amp;VLOOKUP(H3457,Coefficients!$E$13:$H$17,2))</f>
        <v/>
      </c>
    </row>
    <row r="3458" spans="22:22" x14ac:dyDescent="0.25">
      <c r="V3458" s="138" t="str">
        <f>IF(ISBLANK(A3458),"",VLOOKUP(G3458,Coefficients!$B$4:$E$7,2)&amp;" "&amp;" "&amp;VLOOKUP(H3458,Coefficients!$E$13:$H$17,2))</f>
        <v/>
      </c>
    </row>
    <row r="3459" spans="22:22" x14ac:dyDescent="0.25">
      <c r="V3459" s="138" t="str">
        <f>IF(ISBLANK(A3459),"",VLOOKUP(G3459,Coefficients!$B$4:$E$7,2)&amp;" "&amp;" "&amp;VLOOKUP(H3459,Coefficients!$E$13:$H$17,2))</f>
        <v/>
      </c>
    </row>
    <row r="3460" spans="22:22" x14ac:dyDescent="0.25">
      <c r="V3460" s="138" t="str">
        <f>IF(ISBLANK(A3460),"",VLOOKUP(G3460,Coefficients!$B$4:$E$7,2)&amp;" "&amp;" "&amp;VLOOKUP(H3460,Coefficients!$E$13:$H$17,2))</f>
        <v/>
      </c>
    </row>
    <row r="3461" spans="22:22" x14ac:dyDescent="0.25">
      <c r="V3461" s="138" t="str">
        <f>IF(ISBLANK(A3461),"",VLOOKUP(G3461,Coefficients!$B$4:$E$7,2)&amp;" "&amp;" "&amp;VLOOKUP(H3461,Coefficients!$E$13:$H$17,2))</f>
        <v/>
      </c>
    </row>
    <row r="3462" spans="22:22" x14ac:dyDescent="0.25">
      <c r="V3462" s="138" t="str">
        <f>IF(ISBLANK(A3462),"",VLOOKUP(G3462,Coefficients!$B$4:$E$7,2)&amp;" "&amp;" "&amp;VLOOKUP(H3462,Coefficients!$E$13:$H$17,2))</f>
        <v/>
      </c>
    </row>
    <row r="3463" spans="22:22" x14ac:dyDescent="0.25">
      <c r="V3463" s="138" t="str">
        <f>IF(ISBLANK(A3463),"",VLOOKUP(G3463,Coefficients!$B$4:$E$7,2)&amp;" "&amp;" "&amp;VLOOKUP(H3463,Coefficients!$E$13:$H$17,2))</f>
        <v/>
      </c>
    </row>
    <row r="3464" spans="22:22" x14ac:dyDescent="0.25">
      <c r="V3464" s="138" t="str">
        <f>IF(ISBLANK(A3464),"",VLOOKUP(G3464,Coefficients!$B$4:$E$7,2)&amp;" "&amp;" "&amp;VLOOKUP(H3464,Coefficients!$E$13:$H$17,2))</f>
        <v/>
      </c>
    </row>
    <row r="3465" spans="22:22" x14ac:dyDescent="0.25">
      <c r="V3465" s="138" t="str">
        <f>IF(ISBLANK(A3465),"",VLOOKUP(G3465,Coefficients!$B$4:$E$7,2)&amp;" "&amp;" "&amp;VLOOKUP(H3465,Coefficients!$E$13:$H$17,2))</f>
        <v/>
      </c>
    </row>
    <row r="3466" spans="22:22" x14ac:dyDescent="0.25">
      <c r="V3466" s="138" t="str">
        <f>IF(ISBLANK(A3466),"",VLOOKUP(G3466,Coefficients!$B$4:$E$7,2)&amp;" "&amp;" "&amp;VLOOKUP(H3466,Coefficients!$E$13:$H$17,2))</f>
        <v/>
      </c>
    </row>
    <row r="3467" spans="22:22" x14ac:dyDescent="0.25">
      <c r="V3467" s="138" t="str">
        <f>IF(ISBLANK(A3467),"",VLOOKUP(G3467,Coefficients!$B$4:$E$7,2)&amp;" "&amp;" "&amp;VLOOKUP(H3467,Coefficients!$E$13:$H$17,2))</f>
        <v/>
      </c>
    </row>
    <row r="3468" spans="22:22" x14ac:dyDescent="0.25">
      <c r="V3468" s="138" t="str">
        <f>IF(ISBLANK(A3468),"",VLOOKUP(G3468,Coefficients!$B$4:$E$7,2)&amp;" "&amp;" "&amp;VLOOKUP(H3468,Coefficients!$E$13:$H$17,2))</f>
        <v/>
      </c>
    </row>
    <row r="3469" spans="22:22" x14ac:dyDescent="0.25">
      <c r="V3469" s="138" t="str">
        <f>IF(ISBLANK(A3469),"",VLOOKUP(G3469,Coefficients!$B$4:$E$7,2)&amp;" "&amp;" "&amp;VLOOKUP(H3469,Coefficients!$E$13:$H$17,2))</f>
        <v/>
      </c>
    </row>
    <row r="3470" spans="22:22" x14ac:dyDescent="0.25">
      <c r="V3470" s="138" t="str">
        <f>IF(ISBLANK(A3470),"",VLOOKUP(G3470,Coefficients!$B$4:$E$7,2)&amp;" "&amp;" "&amp;VLOOKUP(H3470,Coefficients!$E$13:$H$17,2))</f>
        <v/>
      </c>
    </row>
    <row r="3471" spans="22:22" x14ac:dyDescent="0.25">
      <c r="V3471" s="138" t="str">
        <f>IF(ISBLANK(A3471),"",VLOOKUP(G3471,Coefficients!$B$4:$E$7,2)&amp;" "&amp;" "&amp;VLOOKUP(H3471,Coefficients!$E$13:$H$17,2))</f>
        <v/>
      </c>
    </row>
    <row r="3472" spans="22:22" x14ac:dyDescent="0.25">
      <c r="V3472" s="138" t="str">
        <f>IF(ISBLANK(A3472),"",VLOOKUP(G3472,Coefficients!$B$4:$E$7,2)&amp;" "&amp;" "&amp;VLOOKUP(H3472,Coefficients!$E$13:$H$17,2))</f>
        <v/>
      </c>
    </row>
    <row r="3473" spans="22:22" x14ac:dyDescent="0.25">
      <c r="V3473" s="138" t="str">
        <f>IF(ISBLANK(A3473),"",VLOOKUP(G3473,Coefficients!$B$4:$E$7,2)&amp;" "&amp;" "&amp;VLOOKUP(H3473,Coefficients!$E$13:$H$17,2))</f>
        <v/>
      </c>
    </row>
    <row r="3474" spans="22:22" x14ac:dyDescent="0.25">
      <c r="V3474" s="138" t="str">
        <f>IF(ISBLANK(A3474),"",VLOOKUP(G3474,Coefficients!$B$4:$E$7,2)&amp;" "&amp;" "&amp;VLOOKUP(H3474,Coefficients!$E$13:$H$17,2))</f>
        <v/>
      </c>
    </row>
    <row r="3475" spans="22:22" x14ac:dyDescent="0.25">
      <c r="V3475" s="138" t="str">
        <f>IF(ISBLANK(A3475),"",VLOOKUP(G3475,Coefficients!$B$4:$E$7,2)&amp;" "&amp;" "&amp;VLOOKUP(H3475,Coefficients!$E$13:$H$17,2))</f>
        <v/>
      </c>
    </row>
    <row r="3476" spans="22:22" x14ac:dyDescent="0.25">
      <c r="V3476" s="138" t="str">
        <f>IF(ISBLANK(A3476),"",VLOOKUP(G3476,Coefficients!$B$4:$E$7,2)&amp;" "&amp;" "&amp;VLOOKUP(H3476,Coefficients!$E$13:$H$17,2))</f>
        <v/>
      </c>
    </row>
    <row r="3477" spans="22:22" x14ac:dyDescent="0.25">
      <c r="V3477" s="138" t="str">
        <f>IF(ISBLANK(A3477),"",VLOOKUP(G3477,Coefficients!$B$4:$E$7,2)&amp;" "&amp;" "&amp;VLOOKUP(H3477,Coefficients!$E$13:$H$17,2))</f>
        <v/>
      </c>
    </row>
    <row r="3478" spans="22:22" x14ac:dyDescent="0.25">
      <c r="V3478" s="138" t="str">
        <f>IF(ISBLANK(A3478),"",VLOOKUP(G3478,Coefficients!$B$4:$E$7,2)&amp;" "&amp;" "&amp;VLOOKUP(H3478,Coefficients!$E$13:$H$17,2))</f>
        <v/>
      </c>
    </row>
    <row r="3479" spans="22:22" x14ac:dyDescent="0.25">
      <c r="V3479" s="138" t="str">
        <f>IF(ISBLANK(A3479),"",VLOOKUP(G3479,Coefficients!$B$4:$E$7,2)&amp;" "&amp;" "&amp;VLOOKUP(H3479,Coefficients!$E$13:$H$17,2))</f>
        <v/>
      </c>
    </row>
    <row r="3480" spans="22:22" x14ac:dyDescent="0.25">
      <c r="V3480" s="138" t="str">
        <f>IF(ISBLANK(A3480),"",VLOOKUP(G3480,Coefficients!$B$4:$E$7,2)&amp;" "&amp;" "&amp;VLOOKUP(H3480,Coefficients!$E$13:$H$17,2))</f>
        <v/>
      </c>
    </row>
    <row r="3481" spans="22:22" x14ac:dyDescent="0.25">
      <c r="V3481" s="138" t="str">
        <f>IF(ISBLANK(A3481),"",VLOOKUP(G3481,Coefficients!$B$4:$E$7,2)&amp;" "&amp;" "&amp;VLOOKUP(H3481,Coefficients!$E$13:$H$17,2))</f>
        <v/>
      </c>
    </row>
    <row r="3482" spans="22:22" x14ac:dyDescent="0.25">
      <c r="V3482" s="138" t="str">
        <f>IF(ISBLANK(A3482),"",VLOOKUP(G3482,Coefficients!$B$4:$E$7,2)&amp;" "&amp;" "&amp;VLOOKUP(H3482,Coefficients!$E$13:$H$17,2))</f>
        <v/>
      </c>
    </row>
    <row r="3483" spans="22:22" x14ac:dyDescent="0.25">
      <c r="V3483" s="138" t="str">
        <f>IF(ISBLANK(A3483),"",VLOOKUP(G3483,Coefficients!$B$4:$E$7,2)&amp;" "&amp;" "&amp;VLOOKUP(H3483,Coefficients!$E$13:$H$17,2))</f>
        <v/>
      </c>
    </row>
    <row r="3484" spans="22:22" x14ac:dyDescent="0.25">
      <c r="V3484" s="138" t="str">
        <f>IF(ISBLANK(A3484),"",VLOOKUP(G3484,Coefficients!$B$4:$E$7,2)&amp;" "&amp;" "&amp;VLOOKUP(H3484,Coefficients!$E$13:$H$17,2))</f>
        <v/>
      </c>
    </row>
    <row r="3485" spans="22:22" x14ac:dyDescent="0.25">
      <c r="V3485" s="138" t="str">
        <f>IF(ISBLANK(A3485),"",VLOOKUP(G3485,Coefficients!$B$4:$E$7,2)&amp;" "&amp;" "&amp;VLOOKUP(H3485,Coefficients!$E$13:$H$17,2))</f>
        <v/>
      </c>
    </row>
    <row r="3486" spans="22:22" x14ac:dyDescent="0.25">
      <c r="V3486" s="138" t="str">
        <f>IF(ISBLANK(A3486),"",VLOOKUP(G3486,Coefficients!$B$4:$E$7,2)&amp;" "&amp;" "&amp;VLOOKUP(H3486,Coefficients!$E$13:$H$17,2))</f>
        <v/>
      </c>
    </row>
    <row r="3487" spans="22:22" x14ac:dyDescent="0.25">
      <c r="V3487" s="138" t="str">
        <f>IF(ISBLANK(A3487),"",VLOOKUP(G3487,Coefficients!$B$4:$E$7,2)&amp;" "&amp;" "&amp;VLOOKUP(H3487,Coefficients!$E$13:$H$17,2))</f>
        <v/>
      </c>
    </row>
    <row r="3488" spans="22:22" x14ac:dyDescent="0.25">
      <c r="V3488" s="138" t="str">
        <f>IF(ISBLANK(A3488),"",VLOOKUP(G3488,Coefficients!$B$4:$E$7,2)&amp;" "&amp;" "&amp;VLOOKUP(H3488,Coefficients!$E$13:$H$17,2))</f>
        <v/>
      </c>
    </row>
    <row r="3489" spans="22:22" x14ac:dyDescent="0.25">
      <c r="V3489" s="138" t="str">
        <f>IF(ISBLANK(A3489),"",VLOOKUP(G3489,Coefficients!$B$4:$E$7,2)&amp;" "&amp;" "&amp;VLOOKUP(H3489,Coefficients!$E$13:$H$17,2))</f>
        <v/>
      </c>
    </row>
    <row r="3490" spans="22:22" x14ac:dyDescent="0.25">
      <c r="V3490" s="138" t="str">
        <f>IF(ISBLANK(A3490),"",VLOOKUP(G3490,Coefficients!$B$4:$E$7,2)&amp;" "&amp;" "&amp;VLOOKUP(H3490,Coefficients!$E$13:$H$17,2))</f>
        <v/>
      </c>
    </row>
    <row r="3491" spans="22:22" x14ac:dyDescent="0.25">
      <c r="V3491" s="138" t="str">
        <f>IF(ISBLANK(A3491),"",VLOOKUP(G3491,Coefficients!$B$4:$E$7,2)&amp;" "&amp;" "&amp;VLOOKUP(H3491,Coefficients!$E$13:$H$17,2))</f>
        <v/>
      </c>
    </row>
    <row r="3492" spans="22:22" x14ac:dyDescent="0.25">
      <c r="V3492" s="138" t="str">
        <f>IF(ISBLANK(A3492),"",VLOOKUP(G3492,Coefficients!$B$4:$E$7,2)&amp;" "&amp;" "&amp;VLOOKUP(H3492,Coefficients!$E$13:$H$17,2))</f>
        <v/>
      </c>
    </row>
    <row r="3493" spans="22:22" x14ac:dyDescent="0.25">
      <c r="V3493" s="138" t="str">
        <f>IF(ISBLANK(A3493),"",VLOOKUP(G3493,Coefficients!$B$4:$E$7,2)&amp;" "&amp;" "&amp;VLOOKUP(H3493,Coefficients!$E$13:$H$17,2))</f>
        <v/>
      </c>
    </row>
    <row r="3494" spans="22:22" x14ac:dyDescent="0.25">
      <c r="V3494" s="138" t="str">
        <f>IF(ISBLANK(A3494),"",VLOOKUP(G3494,Coefficients!$B$4:$E$7,2)&amp;" "&amp;" "&amp;VLOOKUP(H3494,Coefficients!$E$13:$H$17,2))</f>
        <v/>
      </c>
    </row>
    <row r="3495" spans="22:22" x14ac:dyDescent="0.25">
      <c r="V3495" s="138" t="str">
        <f>IF(ISBLANK(A3495),"",VLOOKUP(G3495,Coefficients!$B$4:$E$7,2)&amp;" "&amp;" "&amp;VLOOKUP(H3495,Coefficients!$E$13:$H$17,2))</f>
        <v/>
      </c>
    </row>
    <row r="3496" spans="22:22" x14ac:dyDescent="0.25">
      <c r="V3496" s="138" t="str">
        <f>IF(ISBLANK(A3496),"",VLOOKUP(G3496,Coefficients!$B$4:$E$7,2)&amp;" "&amp;" "&amp;VLOOKUP(H3496,Coefficients!$E$13:$H$17,2))</f>
        <v/>
      </c>
    </row>
    <row r="3497" spans="22:22" x14ac:dyDescent="0.25">
      <c r="V3497" s="138" t="str">
        <f>IF(ISBLANK(A3497),"",VLOOKUP(G3497,Coefficients!$B$4:$E$7,2)&amp;" "&amp;" "&amp;VLOOKUP(H3497,Coefficients!$E$13:$H$17,2))</f>
        <v/>
      </c>
    </row>
    <row r="3498" spans="22:22" x14ac:dyDescent="0.25">
      <c r="V3498" s="138" t="str">
        <f>IF(ISBLANK(A3498),"",VLOOKUP(G3498,Coefficients!$B$4:$E$7,2)&amp;" "&amp;" "&amp;VLOOKUP(H3498,Coefficients!$E$13:$H$17,2))</f>
        <v/>
      </c>
    </row>
    <row r="3499" spans="22:22" x14ac:dyDescent="0.25">
      <c r="V3499" s="138" t="str">
        <f>IF(ISBLANK(A3499),"",VLOOKUP(G3499,Coefficients!$B$4:$E$7,2)&amp;" "&amp;" "&amp;VLOOKUP(H3499,Coefficients!$E$13:$H$17,2))</f>
        <v/>
      </c>
    </row>
    <row r="3500" spans="22:22" x14ac:dyDescent="0.25">
      <c r="V3500" s="138" t="str">
        <f>IF(ISBLANK(A3500),"",VLOOKUP(G3500,Coefficients!$B$4:$E$7,2)&amp;" "&amp;" "&amp;VLOOKUP(H3500,Coefficients!$E$13:$H$17,2))</f>
        <v/>
      </c>
    </row>
    <row r="3501" spans="22:22" x14ac:dyDescent="0.25">
      <c r="V3501" s="138" t="str">
        <f>IF(ISBLANK(A3501),"",VLOOKUP(G3501,Coefficients!$B$4:$E$7,2)&amp;" "&amp;" "&amp;VLOOKUP(H3501,Coefficients!$E$13:$H$17,2))</f>
        <v/>
      </c>
    </row>
    <row r="3502" spans="22:22" x14ac:dyDescent="0.25">
      <c r="V3502" s="138" t="str">
        <f>IF(ISBLANK(A3502),"",VLOOKUP(G3502,Coefficients!$B$4:$E$7,2)&amp;" "&amp;" "&amp;VLOOKUP(H3502,Coefficients!$E$13:$H$17,2))</f>
        <v/>
      </c>
    </row>
    <row r="3503" spans="22:22" x14ac:dyDescent="0.25">
      <c r="V3503" s="138" t="str">
        <f>IF(ISBLANK(A3503),"",VLOOKUP(G3503,Coefficients!$B$4:$E$7,2)&amp;" "&amp;" "&amp;VLOOKUP(H3503,Coefficients!$E$13:$H$17,2))</f>
        <v/>
      </c>
    </row>
    <row r="3504" spans="22:22" x14ac:dyDescent="0.25">
      <c r="V3504" s="138" t="str">
        <f>IF(ISBLANK(A3504),"",VLOOKUP(G3504,Coefficients!$B$4:$E$7,2)&amp;" "&amp;" "&amp;VLOOKUP(H3504,Coefficients!$E$13:$H$17,2))</f>
        <v/>
      </c>
    </row>
    <row r="3505" spans="22:22" x14ac:dyDescent="0.25">
      <c r="V3505" s="138" t="str">
        <f>IF(ISBLANK(A3505),"",VLOOKUP(G3505,Coefficients!$B$4:$E$7,2)&amp;" "&amp;" "&amp;VLOOKUP(H3505,Coefficients!$E$13:$H$17,2))</f>
        <v/>
      </c>
    </row>
    <row r="3506" spans="22:22" x14ac:dyDescent="0.25">
      <c r="V3506" s="138" t="str">
        <f>IF(ISBLANK(A3506),"",VLOOKUP(G3506,Coefficients!$B$4:$E$7,2)&amp;" "&amp;" "&amp;VLOOKUP(H3506,Coefficients!$E$13:$H$17,2))</f>
        <v/>
      </c>
    </row>
    <row r="3507" spans="22:22" x14ac:dyDescent="0.25">
      <c r="V3507" s="138" t="str">
        <f>IF(ISBLANK(A3507),"",VLOOKUP(G3507,Coefficients!$B$4:$E$7,2)&amp;" "&amp;" "&amp;VLOOKUP(H3507,Coefficients!$E$13:$H$17,2))</f>
        <v/>
      </c>
    </row>
    <row r="3508" spans="22:22" x14ac:dyDescent="0.25">
      <c r="V3508" s="138" t="str">
        <f>IF(ISBLANK(A3508),"",VLOOKUP(G3508,Coefficients!$B$4:$E$7,2)&amp;" "&amp;" "&amp;VLOOKUP(H3508,Coefficients!$E$13:$H$17,2))</f>
        <v/>
      </c>
    </row>
    <row r="3509" spans="22:22" x14ac:dyDescent="0.25">
      <c r="V3509" s="138" t="str">
        <f>IF(ISBLANK(A3509),"",VLOOKUP(G3509,Coefficients!$B$4:$E$7,2)&amp;" "&amp;" "&amp;VLOOKUP(H3509,Coefficients!$E$13:$H$17,2))</f>
        <v/>
      </c>
    </row>
    <row r="3510" spans="22:22" x14ac:dyDescent="0.25">
      <c r="V3510" s="138" t="str">
        <f>IF(ISBLANK(A3510),"",VLOOKUP(G3510,Coefficients!$B$4:$E$7,2)&amp;" "&amp;" "&amp;VLOOKUP(H3510,Coefficients!$E$13:$H$17,2))</f>
        <v/>
      </c>
    </row>
    <row r="3511" spans="22:22" x14ac:dyDescent="0.25">
      <c r="V3511" s="138" t="str">
        <f>IF(ISBLANK(A3511),"",VLOOKUP(G3511,Coefficients!$B$4:$E$7,2)&amp;" "&amp;" "&amp;VLOOKUP(H3511,Coefficients!$E$13:$H$17,2))</f>
        <v/>
      </c>
    </row>
    <row r="3512" spans="22:22" x14ac:dyDescent="0.25">
      <c r="V3512" s="138" t="str">
        <f>IF(ISBLANK(A3512),"",VLOOKUP(G3512,Coefficients!$B$4:$E$7,2)&amp;" "&amp;" "&amp;VLOOKUP(H3512,Coefficients!$E$13:$H$17,2))</f>
        <v/>
      </c>
    </row>
    <row r="3513" spans="22:22" x14ac:dyDescent="0.25">
      <c r="V3513" s="138" t="str">
        <f>IF(ISBLANK(A3513),"",VLOOKUP(G3513,Coefficients!$B$4:$E$7,2)&amp;" "&amp;" "&amp;VLOOKUP(H3513,Coefficients!$E$13:$H$17,2))</f>
        <v/>
      </c>
    </row>
    <row r="3514" spans="22:22" x14ac:dyDescent="0.25">
      <c r="V3514" s="138" t="str">
        <f>IF(ISBLANK(A3514),"",VLOOKUP(G3514,Coefficients!$B$4:$E$7,2)&amp;" "&amp;" "&amp;VLOOKUP(H3514,Coefficients!$E$13:$H$17,2))</f>
        <v/>
      </c>
    </row>
    <row r="3515" spans="22:22" x14ac:dyDescent="0.25">
      <c r="V3515" s="138" t="str">
        <f>IF(ISBLANK(A3515),"",VLOOKUP(G3515,Coefficients!$B$4:$E$7,2)&amp;" "&amp;" "&amp;VLOOKUP(H3515,Coefficients!$E$13:$H$17,2))</f>
        <v/>
      </c>
    </row>
    <row r="3516" spans="22:22" x14ac:dyDescent="0.25">
      <c r="V3516" s="138" t="str">
        <f>IF(ISBLANK(A3516),"",VLOOKUP(G3516,Coefficients!$B$4:$E$7,2)&amp;" "&amp;" "&amp;VLOOKUP(H3516,Coefficients!$E$13:$H$17,2))</f>
        <v/>
      </c>
    </row>
    <row r="3517" spans="22:22" x14ac:dyDescent="0.25">
      <c r="V3517" s="138" t="str">
        <f>IF(ISBLANK(A3517),"",VLOOKUP(G3517,Coefficients!$B$4:$E$7,2)&amp;" "&amp;" "&amp;VLOOKUP(H3517,Coefficients!$E$13:$H$17,2))</f>
        <v/>
      </c>
    </row>
    <row r="3518" spans="22:22" x14ac:dyDescent="0.25">
      <c r="V3518" s="138" t="str">
        <f>IF(ISBLANK(A3518),"",VLOOKUP(G3518,Coefficients!$B$4:$E$7,2)&amp;" "&amp;" "&amp;VLOOKUP(H3518,Coefficients!$E$13:$H$17,2))</f>
        <v/>
      </c>
    </row>
    <row r="3519" spans="22:22" x14ac:dyDescent="0.25">
      <c r="V3519" s="138" t="str">
        <f>IF(ISBLANK(A3519),"",VLOOKUP(G3519,Coefficients!$B$4:$E$7,2)&amp;" "&amp;" "&amp;VLOOKUP(H3519,Coefficients!$E$13:$H$17,2))</f>
        <v/>
      </c>
    </row>
    <row r="3520" spans="22:22" x14ac:dyDescent="0.25">
      <c r="V3520" s="138" t="str">
        <f>IF(ISBLANK(A3520),"",VLOOKUP(G3520,Coefficients!$B$4:$E$7,2)&amp;" "&amp;" "&amp;VLOOKUP(H3520,Coefficients!$E$13:$H$17,2))</f>
        <v/>
      </c>
    </row>
    <row r="3521" spans="22:22" x14ac:dyDescent="0.25">
      <c r="V3521" s="138" t="str">
        <f>IF(ISBLANK(A3521),"",VLOOKUP(G3521,Coefficients!$B$4:$E$7,2)&amp;" "&amp;" "&amp;VLOOKUP(H3521,Coefficients!$E$13:$H$17,2))</f>
        <v/>
      </c>
    </row>
    <row r="3522" spans="22:22" x14ac:dyDescent="0.25">
      <c r="V3522" s="138" t="str">
        <f>IF(ISBLANK(A3522),"",VLOOKUP(G3522,Coefficients!$B$4:$E$7,2)&amp;" "&amp;" "&amp;VLOOKUP(H3522,Coefficients!$E$13:$H$17,2))</f>
        <v/>
      </c>
    </row>
    <row r="3523" spans="22:22" x14ac:dyDescent="0.25">
      <c r="V3523" s="138" t="str">
        <f>IF(ISBLANK(A3523),"",VLOOKUP(G3523,Coefficients!$B$4:$E$7,2)&amp;" "&amp;" "&amp;VLOOKUP(H3523,Coefficients!$E$13:$H$17,2))</f>
        <v/>
      </c>
    </row>
    <row r="3524" spans="22:22" x14ac:dyDescent="0.25">
      <c r="V3524" s="138" t="str">
        <f>IF(ISBLANK(A3524),"",VLOOKUP(G3524,Coefficients!$B$4:$E$7,2)&amp;" "&amp;" "&amp;VLOOKUP(H3524,Coefficients!$E$13:$H$17,2))</f>
        <v/>
      </c>
    </row>
    <row r="3525" spans="22:22" x14ac:dyDescent="0.25">
      <c r="V3525" s="138" t="str">
        <f>IF(ISBLANK(A3525),"",VLOOKUP(G3525,Coefficients!$B$4:$E$7,2)&amp;" "&amp;" "&amp;VLOOKUP(H3525,Coefficients!$E$13:$H$17,2))</f>
        <v/>
      </c>
    </row>
    <row r="3526" spans="22:22" x14ac:dyDescent="0.25">
      <c r="V3526" s="138" t="str">
        <f>IF(ISBLANK(A3526),"",VLOOKUP(G3526,Coefficients!$B$4:$E$7,2)&amp;" "&amp;" "&amp;VLOOKUP(H3526,Coefficients!$E$13:$H$17,2))</f>
        <v/>
      </c>
    </row>
    <row r="3527" spans="22:22" x14ac:dyDescent="0.25">
      <c r="V3527" s="138" t="str">
        <f>IF(ISBLANK(A3527),"",VLOOKUP(G3527,Coefficients!$B$4:$E$7,2)&amp;" "&amp;" "&amp;VLOOKUP(H3527,Coefficients!$E$13:$H$17,2))</f>
        <v/>
      </c>
    </row>
    <row r="3528" spans="22:22" x14ac:dyDescent="0.25">
      <c r="V3528" s="138" t="str">
        <f>IF(ISBLANK(A3528),"",VLOOKUP(G3528,Coefficients!$B$4:$E$7,2)&amp;" "&amp;" "&amp;VLOOKUP(H3528,Coefficients!$E$13:$H$17,2))</f>
        <v/>
      </c>
    </row>
    <row r="3529" spans="22:22" x14ac:dyDescent="0.25">
      <c r="V3529" s="138" t="str">
        <f>IF(ISBLANK(A3529),"",VLOOKUP(G3529,Coefficients!$B$4:$E$7,2)&amp;" "&amp;" "&amp;VLOOKUP(H3529,Coefficients!$E$13:$H$17,2))</f>
        <v/>
      </c>
    </row>
    <row r="3530" spans="22:22" x14ac:dyDescent="0.25">
      <c r="V3530" s="138" t="str">
        <f>IF(ISBLANK(A3530),"",VLOOKUP(G3530,Coefficients!$B$4:$E$7,2)&amp;" "&amp;" "&amp;VLOOKUP(H3530,Coefficients!$E$13:$H$17,2))</f>
        <v/>
      </c>
    </row>
    <row r="3531" spans="22:22" x14ac:dyDescent="0.25">
      <c r="V3531" s="138" t="str">
        <f>IF(ISBLANK(A3531),"",VLOOKUP(G3531,Coefficients!$B$4:$E$7,2)&amp;" "&amp;" "&amp;VLOOKUP(H3531,Coefficients!$E$13:$H$17,2))</f>
        <v/>
      </c>
    </row>
    <row r="3532" spans="22:22" x14ac:dyDescent="0.25">
      <c r="V3532" s="138" t="str">
        <f>IF(ISBLANK(A3532),"",VLOOKUP(G3532,Coefficients!$B$4:$E$7,2)&amp;" "&amp;" "&amp;VLOOKUP(H3532,Coefficients!$E$13:$H$17,2))</f>
        <v/>
      </c>
    </row>
    <row r="3533" spans="22:22" x14ac:dyDescent="0.25">
      <c r="V3533" s="138" t="str">
        <f>IF(ISBLANK(A3533),"",VLOOKUP(G3533,Coefficients!$B$4:$E$7,2)&amp;" "&amp;" "&amp;VLOOKUP(H3533,Coefficients!$E$13:$H$17,2))</f>
        <v/>
      </c>
    </row>
    <row r="3534" spans="22:22" x14ac:dyDescent="0.25">
      <c r="V3534" s="138" t="str">
        <f>IF(ISBLANK(A3534),"",VLOOKUP(G3534,Coefficients!$B$4:$E$7,2)&amp;" "&amp;" "&amp;VLOOKUP(H3534,Coefficients!$E$13:$H$17,2))</f>
        <v/>
      </c>
    </row>
    <row r="3535" spans="22:22" x14ac:dyDescent="0.25">
      <c r="V3535" s="138" t="str">
        <f>IF(ISBLANK(A3535),"",VLOOKUP(G3535,Coefficients!$B$4:$E$7,2)&amp;" "&amp;" "&amp;VLOOKUP(H3535,Coefficients!$E$13:$H$17,2))</f>
        <v/>
      </c>
    </row>
    <row r="3536" spans="22:22" x14ac:dyDescent="0.25">
      <c r="V3536" s="138" t="str">
        <f>IF(ISBLANK(A3536),"",VLOOKUP(G3536,Coefficients!$B$4:$E$7,2)&amp;" "&amp;" "&amp;VLOOKUP(H3536,Coefficients!$E$13:$H$17,2))</f>
        <v/>
      </c>
    </row>
    <row r="3537" spans="22:22" x14ac:dyDescent="0.25">
      <c r="V3537" s="138" t="str">
        <f>IF(ISBLANK(A3537),"",VLOOKUP(G3537,Coefficients!$B$4:$E$7,2)&amp;" "&amp;" "&amp;VLOOKUP(H3537,Coefficients!$E$13:$H$17,2))</f>
        <v/>
      </c>
    </row>
    <row r="3538" spans="22:22" x14ac:dyDescent="0.25">
      <c r="V3538" s="138" t="str">
        <f>IF(ISBLANK(A3538),"",VLOOKUP(G3538,Coefficients!$B$4:$E$7,2)&amp;" "&amp;" "&amp;VLOOKUP(H3538,Coefficients!$E$13:$H$17,2))</f>
        <v/>
      </c>
    </row>
    <row r="3539" spans="22:22" x14ac:dyDescent="0.25">
      <c r="V3539" s="138" t="str">
        <f>IF(ISBLANK(A3539),"",VLOOKUP(G3539,Coefficients!$B$4:$E$7,2)&amp;" "&amp;" "&amp;VLOOKUP(H3539,Coefficients!$E$13:$H$17,2))</f>
        <v/>
      </c>
    </row>
    <row r="3540" spans="22:22" x14ac:dyDescent="0.25">
      <c r="V3540" s="138" t="str">
        <f>IF(ISBLANK(A3540),"",VLOOKUP(G3540,Coefficients!$B$4:$E$7,2)&amp;" "&amp;" "&amp;VLOOKUP(H3540,Coefficients!$E$13:$H$17,2))</f>
        <v/>
      </c>
    </row>
    <row r="3541" spans="22:22" x14ac:dyDescent="0.25">
      <c r="V3541" s="138" t="str">
        <f>IF(ISBLANK(A3541),"",VLOOKUP(G3541,Coefficients!$B$4:$E$7,2)&amp;" "&amp;" "&amp;VLOOKUP(H3541,Coefficients!$E$13:$H$17,2))</f>
        <v/>
      </c>
    </row>
    <row r="3542" spans="22:22" x14ac:dyDescent="0.25">
      <c r="V3542" s="138" t="str">
        <f>IF(ISBLANK(A3542),"",VLOOKUP(G3542,Coefficients!$B$4:$E$7,2)&amp;" "&amp;" "&amp;VLOOKUP(H3542,Coefficients!$E$13:$H$17,2))</f>
        <v/>
      </c>
    </row>
    <row r="3543" spans="22:22" x14ac:dyDescent="0.25">
      <c r="V3543" s="138" t="str">
        <f>IF(ISBLANK(A3543),"",VLOOKUP(G3543,Coefficients!$B$4:$E$7,2)&amp;" "&amp;" "&amp;VLOOKUP(H3543,Coefficients!$E$13:$H$17,2))</f>
        <v/>
      </c>
    </row>
    <row r="3544" spans="22:22" x14ac:dyDescent="0.25">
      <c r="V3544" s="138" t="str">
        <f>IF(ISBLANK(A3544),"",VLOOKUP(G3544,Coefficients!$B$4:$E$7,2)&amp;" "&amp;" "&amp;VLOOKUP(H3544,Coefficients!$E$13:$H$17,2))</f>
        <v/>
      </c>
    </row>
    <row r="3545" spans="22:22" x14ac:dyDescent="0.25">
      <c r="V3545" s="138" t="str">
        <f>IF(ISBLANK(A3545),"",VLOOKUP(G3545,Coefficients!$B$4:$E$7,2)&amp;" "&amp;" "&amp;VLOOKUP(H3545,Coefficients!$E$13:$H$17,2))</f>
        <v/>
      </c>
    </row>
    <row r="3546" spans="22:22" x14ac:dyDescent="0.25">
      <c r="V3546" s="138" t="str">
        <f>IF(ISBLANK(A3546),"",VLOOKUP(G3546,Coefficients!$B$4:$E$7,2)&amp;" "&amp;" "&amp;VLOOKUP(H3546,Coefficients!$E$13:$H$17,2))</f>
        <v/>
      </c>
    </row>
    <row r="3547" spans="22:22" x14ac:dyDescent="0.25">
      <c r="V3547" s="138" t="str">
        <f>IF(ISBLANK(A3547),"",VLOOKUP(G3547,Coefficients!$B$4:$E$7,2)&amp;" "&amp;" "&amp;VLOOKUP(H3547,Coefficients!$E$13:$H$17,2))</f>
        <v/>
      </c>
    </row>
    <row r="3548" spans="22:22" x14ac:dyDescent="0.25">
      <c r="V3548" s="138" t="str">
        <f>IF(ISBLANK(A3548),"",VLOOKUP(G3548,Coefficients!$B$4:$E$7,2)&amp;" "&amp;" "&amp;VLOOKUP(H3548,Coefficients!$E$13:$H$17,2))</f>
        <v/>
      </c>
    </row>
    <row r="3549" spans="22:22" x14ac:dyDescent="0.25">
      <c r="V3549" s="138" t="str">
        <f>IF(ISBLANK(A3549),"",VLOOKUP(G3549,Coefficients!$B$4:$E$7,2)&amp;" "&amp;" "&amp;VLOOKUP(H3549,Coefficients!$E$13:$H$17,2))</f>
        <v/>
      </c>
    </row>
    <row r="3550" spans="22:22" x14ac:dyDescent="0.25">
      <c r="V3550" s="138" t="str">
        <f>IF(ISBLANK(A3550),"",VLOOKUP(G3550,Coefficients!$B$4:$E$7,2)&amp;" "&amp;" "&amp;VLOOKUP(H3550,Coefficients!$E$13:$H$17,2))</f>
        <v/>
      </c>
    </row>
    <row r="3551" spans="22:22" x14ac:dyDescent="0.25">
      <c r="V3551" s="138" t="str">
        <f>IF(ISBLANK(A3551),"",VLOOKUP(G3551,Coefficients!$B$4:$E$7,2)&amp;" "&amp;" "&amp;VLOOKUP(H3551,Coefficients!$E$13:$H$17,2))</f>
        <v/>
      </c>
    </row>
    <row r="3552" spans="22:22" x14ac:dyDescent="0.25">
      <c r="V3552" s="138" t="str">
        <f>IF(ISBLANK(A3552),"",VLOOKUP(G3552,Coefficients!$B$4:$E$7,2)&amp;" "&amp;" "&amp;VLOOKUP(H3552,Coefficients!$E$13:$H$17,2))</f>
        <v/>
      </c>
    </row>
    <row r="3553" spans="22:22" x14ac:dyDescent="0.25">
      <c r="V3553" s="138" t="str">
        <f>IF(ISBLANK(A3553),"",VLOOKUP(G3553,Coefficients!$B$4:$E$7,2)&amp;" "&amp;" "&amp;VLOOKUP(H3553,Coefficients!$E$13:$H$17,2))</f>
        <v/>
      </c>
    </row>
    <row r="3554" spans="22:22" x14ac:dyDescent="0.25">
      <c r="V3554" s="138" t="str">
        <f>IF(ISBLANK(A3554),"",VLOOKUP(G3554,Coefficients!$B$4:$E$7,2)&amp;" "&amp;" "&amp;VLOOKUP(H3554,Coefficients!$E$13:$H$17,2))</f>
        <v/>
      </c>
    </row>
    <row r="3555" spans="22:22" x14ac:dyDescent="0.25">
      <c r="V3555" s="138" t="str">
        <f>IF(ISBLANK(A3555),"",VLOOKUP(G3555,Coefficients!$B$4:$E$7,2)&amp;" "&amp;" "&amp;VLOOKUP(H3555,Coefficients!$E$13:$H$17,2))</f>
        <v/>
      </c>
    </row>
    <row r="3556" spans="22:22" x14ac:dyDescent="0.25">
      <c r="V3556" s="138" t="str">
        <f>IF(ISBLANK(A3556),"",VLOOKUP(G3556,Coefficients!$B$4:$E$7,2)&amp;" "&amp;" "&amp;VLOOKUP(H3556,Coefficients!$E$13:$H$17,2))</f>
        <v/>
      </c>
    </row>
    <row r="3557" spans="22:22" x14ac:dyDescent="0.25">
      <c r="V3557" s="138" t="str">
        <f>IF(ISBLANK(A3557),"",VLOOKUP(G3557,Coefficients!$B$4:$E$7,2)&amp;" "&amp;" "&amp;VLOOKUP(H3557,Coefficients!$E$13:$H$17,2))</f>
        <v/>
      </c>
    </row>
    <row r="3558" spans="22:22" x14ac:dyDescent="0.25">
      <c r="V3558" s="138" t="str">
        <f>IF(ISBLANK(A3558),"",VLOOKUP(G3558,Coefficients!$B$4:$E$7,2)&amp;" "&amp;" "&amp;VLOOKUP(H3558,Coefficients!$E$13:$H$17,2))</f>
        <v/>
      </c>
    </row>
    <row r="3559" spans="22:22" x14ac:dyDescent="0.25">
      <c r="V3559" s="138" t="str">
        <f>IF(ISBLANK(A3559),"",VLOOKUP(G3559,Coefficients!$B$4:$E$7,2)&amp;" "&amp;" "&amp;VLOOKUP(H3559,Coefficients!$E$13:$H$17,2))</f>
        <v/>
      </c>
    </row>
    <row r="3560" spans="22:22" x14ac:dyDescent="0.25">
      <c r="V3560" s="138" t="str">
        <f>IF(ISBLANK(A3560),"",VLOOKUP(G3560,Coefficients!$B$4:$E$7,2)&amp;" "&amp;" "&amp;VLOOKUP(H3560,Coefficients!$E$13:$H$17,2))</f>
        <v/>
      </c>
    </row>
    <row r="3561" spans="22:22" x14ac:dyDescent="0.25">
      <c r="V3561" s="138" t="str">
        <f>IF(ISBLANK(A3561),"",VLOOKUP(G3561,Coefficients!$B$4:$E$7,2)&amp;" "&amp;" "&amp;VLOOKUP(H3561,Coefficients!$E$13:$H$17,2))</f>
        <v/>
      </c>
    </row>
    <row r="3562" spans="22:22" x14ac:dyDescent="0.25">
      <c r="V3562" s="138" t="str">
        <f>IF(ISBLANK(A3562),"",VLOOKUP(G3562,Coefficients!$B$4:$E$7,2)&amp;" "&amp;" "&amp;VLOOKUP(H3562,Coefficients!$E$13:$H$17,2))</f>
        <v/>
      </c>
    </row>
    <row r="3563" spans="22:22" x14ac:dyDescent="0.25">
      <c r="V3563" s="138" t="str">
        <f>IF(ISBLANK(A3563),"",VLOOKUP(G3563,Coefficients!$B$4:$E$7,2)&amp;" "&amp;" "&amp;VLOOKUP(H3563,Coefficients!$E$13:$H$17,2))</f>
        <v/>
      </c>
    </row>
    <row r="3564" spans="22:22" x14ac:dyDescent="0.25">
      <c r="V3564" s="138" t="str">
        <f>IF(ISBLANK(A3564),"",VLOOKUP(G3564,Coefficients!$B$4:$E$7,2)&amp;" "&amp;" "&amp;VLOOKUP(H3564,Coefficients!$E$13:$H$17,2))</f>
        <v/>
      </c>
    </row>
    <row r="3565" spans="22:22" x14ac:dyDescent="0.25">
      <c r="V3565" s="138" t="str">
        <f>IF(ISBLANK(A3565),"",VLOOKUP(G3565,Coefficients!$B$4:$E$7,2)&amp;" "&amp;" "&amp;VLOOKUP(H3565,Coefficients!$E$13:$H$17,2))</f>
        <v/>
      </c>
    </row>
    <row r="3566" spans="22:22" x14ac:dyDescent="0.25">
      <c r="V3566" s="138" t="str">
        <f>IF(ISBLANK(A3566),"",VLOOKUP(G3566,Coefficients!$B$4:$E$7,2)&amp;" "&amp;" "&amp;VLOOKUP(H3566,Coefficients!$E$13:$H$17,2))</f>
        <v/>
      </c>
    </row>
    <row r="3567" spans="22:22" x14ac:dyDescent="0.25">
      <c r="V3567" s="138" t="str">
        <f>IF(ISBLANK(A3567),"",VLOOKUP(G3567,Coefficients!$B$4:$E$7,2)&amp;" "&amp;" "&amp;VLOOKUP(H3567,Coefficients!$E$13:$H$17,2))</f>
        <v/>
      </c>
    </row>
    <row r="3568" spans="22:22" x14ac:dyDescent="0.25">
      <c r="V3568" s="138" t="str">
        <f>IF(ISBLANK(A3568),"",VLOOKUP(G3568,Coefficients!$B$4:$E$7,2)&amp;" "&amp;" "&amp;VLOOKUP(H3568,Coefficients!$E$13:$H$17,2))</f>
        <v/>
      </c>
    </row>
    <row r="3569" spans="22:22" x14ac:dyDescent="0.25">
      <c r="V3569" s="138" t="str">
        <f>IF(ISBLANK(A3569),"",VLOOKUP(G3569,Coefficients!$B$4:$E$7,2)&amp;" "&amp;" "&amp;VLOOKUP(H3569,Coefficients!$E$13:$H$17,2))</f>
        <v/>
      </c>
    </row>
    <row r="3570" spans="22:22" x14ac:dyDescent="0.25">
      <c r="V3570" s="138" t="str">
        <f>IF(ISBLANK(A3570),"",VLOOKUP(G3570,Coefficients!$B$4:$E$7,2)&amp;" "&amp;" "&amp;VLOOKUP(H3570,Coefficients!$E$13:$H$17,2))</f>
        <v/>
      </c>
    </row>
    <row r="3571" spans="22:22" x14ac:dyDescent="0.25">
      <c r="V3571" s="138" t="str">
        <f>IF(ISBLANK(A3571),"",VLOOKUP(G3571,Coefficients!$B$4:$E$7,2)&amp;" "&amp;" "&amp;VLOOKUP(H3571,Coefficients!$E$13:$H$17,2))</f>
        <v/>
      </c>
    </row>
    <row r="3572" spans="22:22" x14ac:dyDescent="0.25">
      <c r="V3572" s="138" t="str">
        <f>IF(ISBLANK(A3572),"",VLOOKUP(G3572,Coefficients!$B$4:$E$7,2)&amp;" "&amp;" "&amp;VLOOKUP(H3572,Coefficients!$E$13:$H$17,2))</f>
        <v/>
      </c>
    </row>
    <row r="3573" spans="22:22" x14ac:dyDescent="0.25">
      <c r="V3573" s="138" t="str">
        <f>IF(ISBLANK(A3573),"",VLOOKUP(G3573,Coefficients!$B$4:$E$7,2)&amp;" "&amp;" "&amp;VLOOKUP(H3573,Coefficients!$E$13:$H$17,2))</f>
        <v/>
      </c>
    </row>
    <row r="3574" spans="22:22" x14ac:dyDescent="0.25">
      <c r="V3574" s="138" t="str">
        <f>IF(ISBLANK(A3574),"",VLOOKUP(G3574,Coefficients!$B$4:$E$7,2)&amp;" "&amp;" "&amp;VLOOKUP(H3574,Coefficients!$E$13:$H$17,2))</f>
        <v/>
      </c>
    </row>
    <row r="3575" spans="22:22" x14ac:dyDescent="0.25">
      <c r="V3575" s="138" t="str">
        <f>IF(ISBLANK(A3575),"",VLOOKUP(G3575,Coefficients!$B$4:$E$7,2)&amp;" "&amp;" "&amp;VLOOKUP(H3575,Coefficients!$E$13:$H$17,2))</f>
        <v/>
      </c>
    </row>
    <row r="3576" spans="22:22" x14ac:dyDescent="0.25">
      <c r="V3576" s="138" t="str">
        <f>IF(ISBLANK(A3576),"",VLOOKUP(G3576,Coefficients!$B$4:$E$7,2)&amp;" "&amp;" "&amp;VLOOKUP(H3576,Coefficients!$E$13:$H$17,2))</f>
        <v/>
      </c>
    </row>
    <row r="3577" spans="22:22" x14ac:dyDescent="0.25">
      <c r="V3577" s="138" t="str">
        <f>IF(ISBLANK(A3577),"",VLOOKUP(G3577,Coefficients!$B$4:$E$7,2)&amp;" "&amp;" "&amp;VLOOKUP(H3577,Coefficients!$E$13:$H$17,2))</f>
        <v/>
      </c>
    </row>
    <row r="3578" spans="22:22" x14ac:dyDescent="0.25">
      <c r="V3578" s="138" t="str">
        <f>IF(ISBLANK(A3578),"",VLOOKUP(G3578,Coefficients!$B$4:$E$7,2)&amp;" "&amp;" "&amp;VLOOKUP(H3578,Coefficients!$E$13:$H$17,2))</f>
        <v/>
      </c>
    </row>
    <row r="3579" spans="22:22" x14ac:dyDescent="0.25">
      <c r="V3579" s="138" t="str">
        <f>IF(ISBLANK(A3579),"",VLOOKUP(G3579,Coefficients!$B$4:$E$7,2)&amp;" "&amp;" "&amp;VLOOKUP(H3579,Coefficients!$E$13:$H$17,2))</f>
        <v/>
      </c>
    </row>
    <row r="3580" spans="22:22" x14ac:dyDescent="0.25">
      <c r="V3580" s="138" t="str">
        <f>IF(ISBLANK(A3580),"",VLOOKUP(G3580,Coefficients!$B$4:$E$7,2)&amp;" "&amp;" "&amp;VLOOKUP(H3580,Coefficients!$E$13:$H$17,2))</f>
        <v/>
      </c>
    </row>
    <row r="3581" spans="22:22" x14ac:dyDescent="0.25">
      <c r="V3581" s="138" t="str">
        <f>IF(ISBLANK(A3581),"",VLOOKUP(G3581,Coefficients!$B$4:$E$7,2)&amp;" "&amp;" "&amp;VLOOKUP(H3581,Coefficients!$E$13:$H$17,2))</f>
        <v/>
      </c>
    </row>
    <row r="3582" spans="22:22" x14ac:dyDescent="0.25">
      <c r="V3582" s="138" t="str">
        <f>IF(ISBLANK(A3582),"",VLOOKUP(G3582,Coefficients!$B$4:$E$7,2)&amp;" "&amp;" "&amp;VLOOKUP(H3582,Coefficients!$E$13:$H$17,2))</f>
        <v/>
      </c>
    </row>
    <row r="3583" spans="22:22" x14ac:dyDescent="0.25">
      <c r="V3583" s="138" t="str">
        <f>IF(ISBLANK(A3583),"",VLOOKUP(G3583,Coefficients!$B$4:$E$7,2)&amp;" "&amp;" "&amp;VLOOKUP(H3583,Coefficients!$E$13:$H$17,2))</f>
        <v/>
      </c>
    </row>
    <row r="3584" spans="22:22" x14ac:dyDescent="0.25">
      <c r="V3584" s="138" t="str">
        <f>IF(ISBLANK(A3584),"",VLOOKUP(G3584,Coefficients!$B$4:$E$7,2)&amp;" "&amp;" "&amp;VLOOKUP(H3584,Coefficients!$E$13:$H$17,2))</f>
        <v/>
      </c>
    </row>
    <row r="3585" spans="22:22" x14ac:dyDescent="0.25">
      <c r="V3585" s="138" t="str">
        <f>IF(ISBLANK(A3585),"",VLOOKUP(G3585,Coefficients!$B$4:$E$7,2)&amp;" "&amp;" "&amp;VLOOKUP(H3585,Coefficients!$E$13:$H$17,2))</f>
        <v/>
      </c>
    </row>
    <row r="3586" spans="22:22" x14ac:dyDescent="0.25">
      <c r="V3586" s="138" t="str">
        <f>IF(ISBLANK(A3586),"",VLOOKUP(G3586,Coefficients!$B$4:$E$7,2)&amp;" "&amp;" "&amp;VLOOKUP(H3586,Coefficients!$E$13:$H$17,2))</f>
        <v/>
      </c>
    </row>
    <row r="3587" spans="22:22" x14ac:dyDescent="0.25">
      <c r="V3587" s="138" t="str">
        <f>IF(ISBLANK(A3587),"",VLOOKUP(G3587,Coefficients!$B$4:$E$7,2)&amp;" "&amp;" "&amp;VLOOKUP(H3587,Coefficients!$E$13:$H$17,2))</f>
        <v/>
      </c>
    </row>
    <row r="3588" spans="22:22" x14ac:dyDescent="0.25">
      <c r="V3588" s="138" t="str">
        <f>IF(ISBLANK(A3588),"",VLOOKUP(G3588,Coefficients!$B$4:$E$7,2)&amp;" "&amp;" "&amp;VLOOKUP(H3588,Coefficients!$E$13:$H$17,2))</f>
        <v/>
      </c>
    </row>
    <row r="3589" spans="22:22" x14ac:dyDescent="0.25">
      <c r="V3589" s="138" t="str">
        <f>IF(ISBLANK(A3589),"",VLOOKUP(G3589,Coefficients!$B$4:$E$7,2)&amp;" "&amp;" "&amp;VLOOKUP(H3589,Coefficients!$E$13:$H$17,2))</f>
        <v/>
      </c>
    </row>
    <row r="3590" spans="22:22" x14ac:dyDescent="0.25">
      <c r="V3590" s="138" t="str">
        <f>IF(ISBLANK(A3590),"",VLOOKUP(G3590,Coefficients!$B$4:$E$7,2)&amp;" "&amp;" "&amp;VLOOKUP(H3590,Coefficients!$E$13:$H$17,2))</f>
        <v/>
      </c>
    </row>
    <row r="3591" spans="22:22" x14ac:dyDescent="0.25">
      <c r="V3591" s="138" t="str">
        <f>IF(ISBLANK(A3591),"",VLOOKUP(G3591,Coefficients!$B$4:$E$7,2)&amp;" "&amp;" "&amp;VLOOKUP(H3591,Coefficients!$E$13:$H$17,2))</f>
        <v/>
      </c>
    </row>
    <row r="3592" spans="22:22" x14ac:dyDescent="0.25">
      <c r="V3592" s="138" t="str">
        <f>IF(ISBLANK(A3592),"",VLOOKUP(G3592,Coefficients!$B$4:$E$7,2)&amp;" "&amp;" "&amp;VLOOKUP(H3592,Coefficients!$E$13:$H$17,2))</f>
        <v/>
      </c>
    </row>
    <row r="3593" spans="22:22" x14ac:dyDescent="0.25">
      <c r="V3593" s="138" t="str">
        <f>IF(ISBLANK(A3593),"",VLOOKUP(G3593,Coefficients!$B$4:$E$7,2)&amp;" "&amp;" "&amp;VLOOKUP(H3593,Coefficients!$E$13:$H$17,2))</f>
        <v/>
      </c>
    </row>
    <row r="3594" spans="22:22" x14ac:dyDescent="0.25">
      <c r="V3594" s="138" t="str">
        <f>IF(ISBLANK(A3594),"",VLOOKUP(G3594,Coefficients!$B$4:$E$7,2)&amp;" "&amp;" "&amp;VLOOKUP(H3594,Coefficients!$E$13:$H$17,2))</f>
        <v/>
      </c>
    </row>
    <row r="3595" spans="22:22" x14ac:dyDescent="0.25">
      <c r="V3595" s="138" t="str">
        <f>IF(ISBLANK(A3595),"",VLOOKUP(G3595,Coefficients!$B$4:$E$7,2)&amp;" "&amp;" "&amp;VLOOKUP(H3595,Coefficients!$E$13:$H$17,2))</f>
        <v/>
      </c>
    </row>
    <row r="3596" spans="22:22" x14ac:dyDescent="0.25">
      <c r="V3596" s="138" t="str">
        <f>IF(ISBLANK(A3596),"",VLOOKUP(G3596,Coefficients!$B$4:$E$7,2)&amp;" "&amp;" "&amp;VLOOKUP(H3596,Coefficients!$E$13:$H$17,2))</f>
        <v/>
      </c>
    </row>
    <row r="3597" spans="22:22" x14ac:dyDescent="0.25">
      <c r="V3597" s="138" t="str">
        <f>IF(ISBLANK(A3597),"",VLOOKUP(G3597,Coefficients!$B$4:$E$7,2)&amp;" "&amp;" "&amp;VLOOKUP(H3597,Coefficients!$E$13:$H$17,2))</f>
        <v/>
      </c>
    </row>
    <row r="3598" spans="22:22" x14ac:dyDescent="0.25">
      <c r="V3598" s="138" t="str">
        <f>IF(ISBLANK(A3598),"",VLOOKUP(G3598,Coefficients!$B$4:$E$7,2)&amp;" "&amp;" "&amp;VLOOKUP(H3598,Coefficients!$E$13:$H$17,2))</f>
        <v/>
      </c>
    </row>
    <row r="3599" spans="22:22" x14ac:dyDescent="0.25">
      <c r="V3599" s="138" t="str">
        <f>IF(ISBLANK(A3599),"",VLOOKUP(G3599,Coefficients!$B$4:$E$7,2)&amp;" "&amp;" "&amp;VLOOKUP(H3599,Coefficients!$E$13:$H$17,2))</f>
        <v/>
      </c>
    </row>
    <row r="3600" spans="22:22" x14ac:dyDescent="0.25">
      <c r="V3600" s="138" t="str">
        <f>IF(ISBLANK(A3600),"",VLOOKUP(G3600,Coefficients!$B$4:$E$7,2)&amp;" "&amp;" "&amp;VLOOKUP(H3600,Coefficients!$E$13:$H$17,2))</f>
        <v/>
      </c>
    </row>
    <row r="3601" spans="22:22" x14ac:dyDescent="0.25">
      <c r="V3601" s="138" t="str">
        <f>IF(ISBLANK(A3601),"",VLOOKUP(G3601,Coefficients!$B$4:$E$7,2)&amp;" "&amp;" "&amp;VLOOKUP(H3601,Coefficients!$E$13:$H$17,2))</f>
        <v/>
      </c>
    </row>
    <row r="3602" spans="22:22" x14ac:dyDescent="0.25">
      <c r="V3602" s="138" t="str">
        <f>IF(ISBLANK(A3602),"",VLOOKUP(G3602,Coefficients!$B$4:$E$7,2)&amp;" "&amp;" "&amp;VLOOKUP(H3602,Coefficients!$E$13:$H$17,2))</f>
        <v/>
      </c>
    </row>
    <row r="3603" spans="22:22" x14ac:dyDescent="0.25">
      <c r="V3603" s="138" t="str">
        <f>IF(ISBLANK(A3603),"",VLOOKUP(G3603,Coefficients!$B$4:$E$7,2)&amp;" "&amp;" "&amp;VLOOKUP(H3603,Coefficients!$E$13:$H$17,2))</f>
        <v/>
      </c>
    </row>
    <row r="3604" spans="22:22" x14ac:dyDescent="0.25">
      <c r="V3604" s="138" t="str">
        <f>IF(ISBLANK(A3604),"",VLOOKUP(G3604,Coefficients!$B$4:$E$7,2)&amp;" "&amp;" "&amp;VLOOKUP(H3604,Coefficients!$E$13:$H$17,2))</f>
        <v/>
      </c>
    </row>
    <row r="3605" spans="22:22" x14ac:dyDescent="0.25">
      <c r="V3605" s="138" t="str">
        <f>IF(ISBLANK(A3605),"",VLOOKUP(G3605,Coefficients!$B$4:$E$7,2)&amp;" "&amp;" "&amp;VLOOKUP(H3605,Coefficients!$E$13:$H$17,2))</f>
        <v/>
      </c>
    </row>
    <row r="3606" spans="22:22" x14ac:dyDescent="0.25">
      <c r="V3606" s="138" t="str">
        <f>IF(ISBLANK(A3606),"",VLOOKUP(G3606,Coefficients!$B$4:$E$7,2)&amp;" "&amp;" "&amp;VLOOKUP(H3606,Coefficients!$E$13:$H$17,2))</f>
        <v/>
      </c>
    </row>
    <row r="3607" spans="22:22" x14ac:dyDescent="0.25">
      <c r="V3607" s="138" t="str">
        <f>IF(ISBLANK(A3607),"",VLOOKUP(G3607,Coefficients!$B$4:$E$7,2)&amp;" "&amp;" "&amp;VLOOKUP(H3607,Coefficients!$E$13:$H$17,2))</f>
        <v/>
      </c>
    </row>
    <row r="3608" spans="22:22" x14ac:dyDescent="0.25">
      <c r="V3608" s="138" t="str">
        <f>IF(ISBLANK(A3608),"",VLOOKUP(G3608,Coefficients!$B$4:$E$7,2)&amp;" "&amp;" "&amp;VLOOKUP(H3608,Coefficients!$E$13:$H$17,2))</f>
        <v/>
      </c>
    </row>
    <row r="3609" spans="22:22" x14ac:dyDescent="0.25">
      <c r="V3609" s="138" t="str">
        <f>IF(ISBLANK(A3609),"",VLOOKUP(G3609,Coefficients!$B$4:$E$7,2)&amp;" "&amp;" "&amp;VLOOKUP(H3609,Coefficients!$E$13:$H$17,2))</f>
        <v/>
      </c>
    </row>
    <row r="3610" spans="22:22" x14ac:dyDescent="0.25">
      <c r="V3610" s="138" t="str">
        <f>IF(ISBLANK(A3610),"",VLOOKUP(G3610,Coefficients!$B$4:$E$7,2)&amp;" "&amp;" "&amp;VLOOKUP(H3610,Coefficients!$E$13:$H$17,2))</f>
        <v/>
      </c>
    </row>
    <row r="3611" spans="22:22" x14ac:dyDescent="0.25">
      <c r="V3611" s="138" t="str">
        <f>IF(ISBLANK(A3611),"",VLOOKUP(G3611,Coefficients!$B$4:$E$7,2)&amp;" "&amp;" "&amp;VLOOKUP(H3611,Coefficients!$E$13:$H$17,2))</f>
        <v/>
      </c>
    </row>
    <row r="3612" spans="22:22" x14ac:dyDescent="0.25">
      <c r="V3612" s="138" t="str">
        <f>IF(ISBLANK(A3612),"",VLOOKUP(G3612,Coefficients!$B$4:$E$7,2)&amp;" "&amp;" "&amp;VLOOKUP(H3612,Coefficients!$E$13:$H$17,2))</f>
        <v/>
      </c>
    </row>
    <row r="3613" spans="22:22" x14ac:dyDescent="0.25">
      <c r="V3613" s="138" t="str">
        <f>IF(ISBLANK(A3613),"",VLOOKUP(G3613,Coefficients!$B$4:$E$7,2)&amp;" "&amp;" "&amp;VLOOKUP(H3613,Coefficients!$E$13:$H$17,2))</f>
        <v/>
      </c>
    </row>
    <row r="3614" spans="22:22" x14ac:dyDescent="0.25">
      <c r="V3614" s="138" t="str">
        <f>IF(ISBLANK(A3614),"",VLOOKUP(G3614,Coefficients!$B$4:$E$7,2)&amp;" "&amp;" "&amp;VLOOKUP(H3614,Coefficients!$E$13:$H$17,2))</f>
        <v/>
      </c>
    </row>
    <row r="3615" spans="22:22" x14ac:dyDescent="0.25">
      <c r="V3615" s="138" t="str">
        <f>IF(ISBLANK(A3615),"",VLOOKUP(G3615,Coefficients!$B$4:$E$7,2)&amp;" "&amp;" "&amp;VLOOKUP(H3615,Coefficients!$E$13:$H$17,2))</f>
        <v/>
      </c>
    </row>
    <row r="3616" spans="22:22" x14ac:dyDescent="0.25">
      <c r="V3616" s="138" t="str">
        <f>IF(ISBLANK(A3616),"",VLOOKUP(G3616,Coefficients!$B$4:$E$7,2)&amp;" "&amp;" "&amp;VLOOKUP(H3616,Coefficients!$E$13:$H$17,2))</f>
        <v/>
      </c>
    </row>
    <row r="3617" spans="22:22" x14ac:dyDescent="0.25">
      <c r="V3617" s="138" t="str">
        <f>IF(ISBLANK(A3617),"",VLOOKUP(G3617,Coefficients!$B$4:$E$7,2)&amp;" "&amp;" "&amp;VLOOKUP(H3617,Coefficients!$E$13:$H$17,2))</f>
        <v/>
      </c>
    </row>
    <row r="3618" spans="22:22" x14ac:dyDescent="0.25">
      <c r="V3618" s="138" t="str">
        <f>IF(ISBLANK(A3618),"",VLOOKUP(G3618,Coefficients!$B$4:$E$7,2)&amp;" "&amp;" "&amp;VLOOKUP(H3618,Coefficients!$E$13:$H$17,2))</f>
        <v/>
      </c>
    </row>
    <row r="3619" spans="22:22" x14ac:dyDescent="0.25">
      <c r="V3619" s="138" t="str">
        <f>IF(ISBLANK(A3619),"",VLOOKUP(G3619,Coefficients!$B$4:$E$7,2)&amp;" "&amp;" "&amp;VLOOKUP(H3619,Coefficients!$E$13:$H$17,2))</f>
        <v/>
      </c>
    </row>
    <row r="3620" spans="22:22" x14ac:dyDescent="0.25">
      <c r="V3620" s="138" t="str">
        <f>IF(ISBLANK(A3620),"",VLOOKUP(G3620,Coefficients!$B$4:$E$7,2)&amp;" "&amp;" "&amp;VLOOKUP(H3620,Coefficients!$E$13:$H$17,2))</f>
        <v/>
      </c>
    </row>
    <row r="3621" spans="22:22" x14ac:dyDescent="0.25">
      <c r="V3621" s="138" t="str">
        <f>IF(ISBLANK(A3621),"",VLOOKUP(G3621,Coefficients!$B$4:$E$7,2)&amp;" "&amp;" "&amp;VLOOKUP(H3621,Coefficients!$E$13:$H$17,2))</f>
        <v/>
      </c>
    </row>
    <row r="3622" spans="22:22" x14ac:dyDescent="0.25">
      <c r="V3622" s="138" t="str">
        <f>IF(ISBLANK(A3622),"",VLOOKUP(G3622,Coefficients!$B$4:$E$7,2)&amp;" "&amp;" "&amp;VLOOKUP(H3622,Coefficients!$E$13:$H$17,2))</f>
        <v/>
      </c>
    </row>
    <row r="3623" spans="22:22" x14ac:dyDescent="0.25">
      <c r="V3623" s="138" t="str">
        <f>IF(ISBLANK(A3623),"",VLOOKUP(G3623,Coefficients!$B$4:$E$7,2)&amp;" "&amp;" "&amp;VLOOKUP(H3623,Coefficients!$E$13:$H$17,2))</f>
        <v/>
      </c>
    </row>
    <row r="3624" spans="22:22" x14ac:dyDescent="0.25">
      <c r="V3624" s="138" t="str">
        <f>IF(ISBLANK(A3624),"",VLOOKUP(G3624,Coefficients!$B$4:$E$7,2)&amp;" "&amp;" "&amp;VLOOKUP(H3624,Coefficients!$E$13:$H$17,2))</f>
        <v/>
      </c>
    </row>
    <row r="3625" spans="22:22" x14ac:dyDescent="0.25">
      <c r="V3625" s="138" t="str">
        <f>IF(ISBLANK(A3625),"",VLOOKUP(G3625,Coefficients!$B$4:$E$7,2)&amp;" "&amp;" "&amp;VLOOKUP(H3625,Coefficients!$E$13:$H$17,2))</f>
        <v/>
      </c>
    </row>
    <row r="3626" spans="22:22" x14ac:dyDescent="0.25">
      <c r="V3626" s="138" t="str">
        <f>IF(ISBLANK(A3626),"",VLOOKUP(G3626,Coefficients!$B$4:$E$7,2)&amp;" "&amp;" "&amp;VLOOKUP(H3626,Coefficients!$E$13:$H$17,2))</f>
        <v/>
      </c>
    </row>
    <row r="3627" spans="22:22" x14ac:dyDescent="0.25">
      <c r="V3627" s="138" t="str">
        <f>IF(ISBLANK(A3627),"",VLOOKUP(G3627,Coefficients!$B$4:$E$7,2)&amp;" "&amp;" "&amp;VLOOKUP(H3627,Coefficients!$E$13:$H$17,2))</f>
        <v/>
      </c>
    </row>
    <row r="3628" spans="22:22" x14ac:dyDescent="0.25">
      <c r="V3628" s="138" t="str">
        <f>IF(ISBLANK(A3628),"",VLOOKUP(G3628,Coefficients!$B$4:$E$7,2)&amp;" "&amp;" "&amp;VLOOKUP(H3628,Coefficients!$E$13:$H$17,2))</f>
        <v/>
      </c>
    </row>
    <row r="3629" spans="22:22" x14ac:dyDescent="0.25">
      <c r="V3629" s="138" t="str">
        <f>IF(ISBLANK(A3629),"",VLOOKUP(G3629,Coefficients!$B$4:$E$7,2)&amp;" "&amp;" "&amp;VLOOKUP(H3629,Coefficients!$E$13:$H$17,2))</f>
        <v/>
      </c>
    </row>
    <row r="3630" spans="22:22" x14ac:dyDescent="0.25">
      <c r="V3630" s="138" t="str">
        <f>IF(ISBLANK(A3630),"",VLOOKUP(G3630,Coefficients!$B$4:$E$7,2)&amp;" "&amp;" "&amp;VLOOKUP(H3630,Coefficients!$E$13:$H$17,2))</f>
        <v/>
      </c>
    </row>
    <row r="3631" spans="22:22" x14ac:dyDescent="0.25">
      <c r="V3631" s="138" t="str">
        <f>IF(ISBLANK(A3631),"",VLOOKUP(G3631,Coefficients!$B$4:$E$7,2)&amp;" "&amp;" "&amp;VLOOKUP(H3631,Coefficients!$E$13:$H$17,2))</f>
        <v/>
      </c>
    </row>
    <row r="3632" spans="22:22" x14ac:dyDescent="0.25">
      <c r="V3632" s="138" t="str">
        <f>IF(ISBLANK(A3632),"",VLOOKUP(G3632,Coefficients!$B$4:$E$7,2)&amp;" "&amp;" "&amp;VLOOKUP(H3632,Coefficients!$E$13:$H$17,2))</f>
        <v/>
      </c>
    </row>
    <row r="3633" spans="22:22" x14ac:dyDescent="0.25">
      <c r="V3633" s="138" t="str">
        <f>IF(ISBLANK(A3633),"",VLOOKUP(G3633,Coefficients!$B$4:$E$7,2)&amp;" "&amp;" "&amp;VLOOKUP(H3633,Coefficients!$E$13:$H$17,2))</f>
        <v/>
      </c>
    </row>
    <row r="3634" spans="22:22" x14ac:dyDescent="0.25">
      <c r="V3634" s="138" t="str">
        <f>IF(ISBLANK(A3634),"",VLOOKUP(G3634,Coefficients!$B$4:$E$7,2)&amp;" "&amp;" "&amp;VLOOKUP(H3634,Coefficients!$E$13:$H$17,2))</f>
        <v/>
      </c>
    </row>
    <row r="3635" spans="22:22" x14ac:dyDescent="0.25">
      <c r="V3635" s="138" t="str">
        <f>IF(ISBLANK(A3635),"",VLOOKUP(G3635,Coefficients!$B$4:$E$7,2)&amp;" "&amp;" "&amp;VLOOKUP(H3635,Coefficients!$E$13:$H$17,2))</f>
        <v/>
      </c>
    </row>
    <row r="3636" spans="22:22" x14ac:dyDescent="0.25">
      <c r="V3636" s="138" t="str">
        <f>IF(ISBLANK(A3636),"",VLOOKUP(G3636,Coefficients!$B$4:$E$7,2)&amp;" "&amp;" "&amp;VLOOKUP(H3636,Coefficients!$E$13:$H$17,2))</f>
        <v/>
      </c>
    </row>
    <row r="3637" spans="22:22" x14ac:dyDescent="0.25">
      <c r="V3637" s="138" t="str">
        <f>IF(ISBLANK(A3637),"",VLOOKUP(G3637,Coefficients!$B$4:$E$7,2)&amp;" "&amp;" "&amp;VLOOKUP(H3637,Coefficients!$E$13:$H$17,2))</f>
        <v/>
      </c>
    </row>
    <row r="3638" spans="22:22" x14ac:dyDescent="0.25">
      <c r="V3638" s="138" t="str">
        <f>IF(ISBLANK(A3638),"",VLOOKUP(G3638,Coefficients!$B$4:$E$7,2)&amp;" "&amp;" "&amp;VLOOKUP(H3638,Coefficients!$E$13:$H$17,2))</f>
        <v/>
      </c>
    </row>
    <row r="3639" spans="22:22" x14ac:dyDescent="0.25">
      <c r="V3639" s="138" t="str">
        <f>IF(ISBLANK(A3639),"",VLOOKUP(G3639,Coefficients!$B$4:$E$7,2)&amp;" "&amp;" "&amp;VLOOKUP(H3639,Coefficients!$E$13:$H$17,2))</f>
        <v/>
      </c>
    </row>
    <row r="3640" spans="22:22" x14ac:dyDescent="0.25">
      <c r="V3640" s="138" t="str">
        <f>IF(ISBLANK(A3640),"",VLOOKUP(G3640,Coefficients!$B$4:$E$7,2)&amp;" "&amp;" "&amp;VLOOKUP(H3640,Coefficients!$E$13:$H$17,2))</f>
        <v/>
      </c>
    </row>
    <row r="3641" spans="22:22" x14ac:dyDescent="0.25">
      <c r="V3641" s="138" t="str">
        <f>IF(ISBLANK(A3641),"",VLOOKUP(G3641,Coefficients!$B$4:$E$7,2)&amp;" "&amp;" "&amp;VLOOKUP(H3641,Coefficients!$E$13:$H$17,2))</f>
        <v/>
      </c>
    </row>
    <row r="3642" spans="22:22" x14ac:dyDescent="0.25">
      <c r="V3642" s="138" t="str">
        <f>IF(ISBLANK(A3642),"",VLOOKUP(G3642,Coefficients!$B$4:$E$7,2)&amp;" "&amp;" "&amp;VLOOKUP(H3642,Coefficients!$E$13:$H$17,2))</f>
        <v/>
      </c>
    </row>
    <row r="3643" spans="22:22" x14ac:dyDescent="0.25">
      <c r="V3643" s="138" t="str">
        <f>IF(ISBLANK(A3643),"",VLOOKUP(G3643,Coefficients!$B$4:$E$7,2)&amp;" "&amp;" "&amp;VLOOKUP(H3643,Coefficients!$E$13:$H$17,2))</f>
        <v/>
      </c>
    </row>
    <row r="3644" spans="22:22" x14ac:dyDescent="0.25">
      <c r="V3644" s="138" t="str">
        <f>IF(ISBLANK(A3644),"",VLOOKUP(G3644,Coefficients!$B$4:$E$7,2)&amp;" "&amp;" "&amp;VLOOKUP(H3644,Coefficients!$E$13:$H$17,2))</f>
        <v/>
      </c>
    </row>
    <row r="3645" spans="22:22" x14ac:dyDescent="0.25">
      <c r="V3645" s="138" t="str">
        <f>IF(ISBLANK(A3645),"",VLOOKUP(G3645,Coefficients!$B$4:$E$7,2)&amp;" "&amp;" "&amp;VLOOKUP(H3645,Coefficients!$E$13:$H$17,2))</f>
        <v/>
      </c>
    </row>
    <row r="3646" spans="22:22" x14ac:dyDescent="0.25">
      <c r="V3646" s="138" t="str">
        <f>IF(ISBLANK(A3646),"",VLOOKUP(G3646,Coefficients!$B$4:$E$7,2)&amp;" "&amp;" "&amp;VLOOKUP(H3646,Coefficients!$E$13:$H$17,2))</f>
        <v/>
      </c>
    </row>
    <row r="3647" spans="22:22" x14ac:dyDescent="0.25">
      <c r="V3647" s="138" t="str">
        <f>IF(ISBLANK(A3647),"",VLOOKUP(G3647,Coefficients!$B$4:$E$7,2)&amp;" "&amp;" "&amp;VLOOKUP(H3647,Coefficients!$E$13:$H$17,2))</f>
        <v/>
      </c>
    </row>
    <row r="3648" spans="22:22" x14ac:dyDescent="0.25">
      <c r="V3648" s="138" t="str">
        <f>IF(ISBLANK(A3648),"",VLOOKUP(G3648,Coefficients!$B$4:$E$7,2)&amp;" "&amp;" "&amp;VLOOKUP(H3648,Coefficients!$E$13:$H$17,2))</f>
        <v/>
      </c>
    </row>
    <row r="3649" spans="22:22" x14ac:dyDescent="0.25">
      <c r="V3649" s="138" t="str">
        <f>IF(ISBLANK(A3649),"",VLOOKUP(G3649,Coefficients!$B$4:$E$7,2)&amp;" "&amp;" "&amp;VLOOKUP(H3649,Coefficients!$E$13:$H$17,2))</f>
        <v/>
      </c>
    </row>
    <row r="3650" spans="22:22" x14ac:dyDescent="0.25">
      <c r="V3650" s="138" t="str">
        <f>IF(ISBLANK(A3650),"",VLOOKUP(G3650,Coefficients!$B$4:$E$7,2)&amp;" "&amp;" "&amp;VLOOKUP(H3650,Coefficients!$E$13:$H$17,2))</f>
        <v/>
      </c>
    </row>
    <row r="3651" spans="22:22" x14ac:dyDescent="0.25">
      <c r="V3651" s="138" t="str">
        <f>IF(ISBLANK(A3651),"",VLOOKUP(G3651,Coefficients!$B$4:$E$7,2)&amp;" "&amp;" "&amp;VLOOKUP(H3651,Coefficients!$E$13:$H$17,2))</f>
        <v/>
      </c>
    </row>
    <row r="3652" spans="22:22" x14ac:dyDescent="0.25">
      <c r="V3652" s="138" t="str">
        <f>IF(ISBLANK(A3652),"",VLOOKUP(G3652,Coefficients!$B$4:$E$7,2)&amp;" "&amp;" "&amp;VLOOKUP(H3652,Coefficients!$E$13:$H$17,2))</f>
        <v/>
      </c>
    </row>
    <row r="3653" spans="22:22" x14ac:dyDescent="0.25">
      <c r="V3653" s="138" t="str">
        <f>IF(ISBLANK(A3653),"",VLOOKUP(G3653,Coefficients!$B$4:$E$7,2)&amp;" "&amp;" "&amp;VLOOKUP(H3653,Coefficients!$E$13:$H$17,2))</f>
        <v/>
      </c>
    </row>
    <row r="3654" spans="22:22" x14ac:dyDescent="0.25">
      <c r="V3654" s="138" t="str">
        <f>IF(ISBLANK(A3654),"",VLOOKUP(G3654,Coefficients!$B$4:$E$7,2)&amp;" "&amp;" "&amp;VLOOKUP(H3654,Coefficients!$E$13:$H$17,2))</f>
        <v/>
      </c>
    </row>
    <row r="3655" spans="22:22" x14ac:dyDescent="0.25">
      <c r="V3655" s="138" t="str">
        <f>IF(ISBLANK(A3655),"",VLOOKUP(G3655,Coefficients!$B$4:$E$7,2)&amp;" "&amp;" "&amp;VLOOKUP(H3655,Coefficients!$E$13:$H$17,2))</f>
        <v/>
      </c>
    </row>
    <row r="3656" spans="22:22" x14ac:dyDescent="0.25">
      <c r="V3656" s="138" t="str">
        <f>IF(ISBLANK(A3656),"",VLOOKUP(G3656,Coefficients!$B$4:$E$7,2)&amp;" "&amp;" "&amp;VLOOKUP(H3656,Coefficients!$E$13:$H$17,2))</f>
        <v/>
      </c>
    </row>
    <row r="3657" spans="22:22" x14ac:dyDescent="0.25">
      <c r="V3657" s="138" t="str">
        <f>IF(ISBLANK(A3657),"",VLOOKUP(G3657,Coefficients!$B$4:$E$7,2)&amp;" "&amp;" "&amp;VLOOKUP(H3657,Coefficients!$E$13:$H$17,2))</f>
        <v/>
      </c>
    </row>
    <row r="3658" spans="22:22" x14ac:dyDescent="0.25">
      <c r="V3658" s="138" t="str">
        <f>IF(ISBLANK(A3658),"",VLOOKUP(G3658,Coefficients!$B$4:$E$7,2)&amp;" "&amp;" "&amp;VLOOKUP(H3658,Coefficients!$E$13:$H$17,2))</f>
        <v/>
      </c>
    </row>
    <row r="3659" spans="22:22" x14ac:dyDescent="0.25">
      <c r="V3659" s="138" t="str">
        <f>IF(ISBLANK(A3659),"",VLOOKUP(G3659,Coefficients!$B$4:$E$7,2)&amp;" "&amp;" "&amp;VLOOKUP(H3659,Coefficients!$E$13:$H$17,2))</f>
        <v/>
      </c>
    </row>
    <row r="3660" spans="22:22" x14ac:dyDescent="0.25">
      <c r="V3660" s="138" t="str">
        <f>IF(ISBLANK(A3660),"",VLOOKUP(G3660,Coefficients!$B$4:$E$7,2)&amp;" "&amp;" "&amp;VLOOKUP(H3660,Coefficients!$E$13:$H$17,2))</f>
        <v/>
      </c>
    </row>
    <row r="3661" spans="22:22" x14ac:dyDescent="0.25">
      <c r="V3661" s="138" t="str">
        <f>IF(ISBLANK(A3661),"",VLOOKUP(G3661,Coefficients!$B$4:$E$7,2)&amp;" "&amp;" "&amp;VLOOKUP(H3661,Coefficients!$E$13:$H$17,2))</f>
        <v/>
      </c>
    </row>
    <row r="3662" spans="22:22" x14ac:dyDescent="0.25">
      <c r="V3662" s="138" t="str">
        <f>IF(ISBLANK(A3662),"",VLOOKUP(G3662,Coefficients!$B$4:$E$7,2)&amp;" "&amp;" "&amp;VLOOKUP(H3662,Coefficients!$E$13:$H$17,2))</f>
        <v/>
      </c>
    </row>
    <row r="3663" spans="22:22" x14ac:dyDescent="0.25">
      <c r="V3663" s="138" t="str">
        <f>IF(ISBLANK(A3663),"",VLOOKUP(G3663,Coefficients!$B$4:$E$7,2)&amp;" "&amp;" "&amp;VLOOKUP(H3663,Coefficients!$E$13:$H$17,2))</f>
        <v/>
      </c>
    </row>
    <row r="3664" spans="22:22" x14ac:dyDescent="0.25">
      <c r="V3664" s="138" t="str">
        <f>IF(ISBLANK(A3664),"",VLOOKUP(G3664,Coefficients!$B$4:$E$7,2)&amp;" "&amp;" "&amp;VLOOKUP(H3664,Coefficients!$E$13:$H$17,2))</f>
        <v/>
      </c>
    </row>
    <row r="3665" spans="22:22" x14ac:dyDescent="0.25">
      <c r="V3665" s="138" t="str">
        <f>IF(ISBLANK(A3665),"",VLOOKUP(G3665,Coefficients!$B$4:$E$7,2)&amp;" "&amp;" "&amp;VLOOKUP(H3665,Coefficients!$E$13:$H$17,2))</f>
        <v/>
      </c>
    </row>
    <row r="3666" spans="22:22" x14ac:dyDescent="0.25">
      <c r="V3666" s="138" t="str">
        <f>IF(ISBLANK(A3666),"",VLOOKUP(G3666,Coefficients!$B$4:$E$7,2)&amp;" "&amp;" "&amp;VLOOKUP(H3666,Coefficients!$E$13:$H$17,2))</f>
        <v/>
      </c>
    </row>
    <row r="3667" spans="22:22" x14ac:dyDescent="0.25">
      <c r="V3667" s="138" t="str">
        <f>IF(ISBLANK(A3667),"",VLOOKUP(G3667,Coefficients!$B$4:$E$7,2)&amp;" "&amp;" "&amp;VLOOKUP(H3667,Coefficients!$E$13:$H$17,2))</f>
        <v/>
      </c>
    </row>
    <row r="3668" spans="22:22" x14ac:dyDescent="0.25">
      <c r="V3668" s="138" t="str">
        <f>IF(ISBLANK(A3668),"",VLOOKUP(G3668,Coefficients!$B$4:$E$7,2)&amp;" "&amp;" "&amp;VLOOKUP(H3668,Coefficients!$E$13:$H$17,2))</f>
        <v/>
      </c>
    </row>
    <row r="3669" spans="22:22" x14ac:dyDescent="0.25">
      <c r="V3669" s="138" t="str">
        <f>IF(ISBLANK(A3669),"",VLOOKUP(G3669,Coefficients!$B$4:$E$7,2)&amp;" "&amp;" "&amp;VLOOKUP(H3669,Coefficients!$E$13:$H$17,2))</f>
        <v/>
      </c>
    </row>
    <row r="3670" spans="22:22" x14ac:dyDescent="0.25">
      <c r="V3670" s="138" t="str">
        <f>IF(ISBLANK(A3670),"",VLOOKUP(G3670,Coefficients!$B$4:$E$7,2)&amp;" "&amp;" "&amp;VLOOKUP(H3670,Coefficients!$E$13:$H$17,2))</f>
        <v/>
      </c>
    </row>
    <row r="3671" spans="22:22" x14ac:dyDescent="0.25">
      <c r="V3671" s="138" t="str">
        <f>IF(ISBLANK(A3671),"",VLOOKUP(G3671,Coefficients!$B$4:$E$7,2)&amp;" "&amp;" "&amp;VLOOKUP(H3671,Coefficients!$E$13:$H$17,2))</f>
        <v/>
      </c>
    </row>
    <row r="3672" spans="22:22" x14ac:dyDescent="0.25">
      <c r="V3672" s="138" t="str">
        <f>IF(ISBLANK(A3672),"",VLOOKUP(G3672,Coefficients!$B$4:$E$7,2)&amp;" "&amp;" "&amp;VLOOKUP(H3672,Coefficients!$E$13:$H$17,2))</f>
        <v/>
      </c>
    </row>
    <row r="3673" spans="22:22" x14ac:dyDescent="0.25">
      <c r="V3673" s="138" t="str">
        <f>IF(ISBLANK(A3673),"",VLOOKUP(G3673,Coefficients!$B$4:$E$7,2)&amp;" "&amp;" "&amp;VLOOKUP(H3673,Coefficients!$E$13:$H$17,2))</f>
        <v/>
      </c>
    </row>
    <row r="3674" spans="22:22" x14ac:dyDescent="0.25">
      <c r="V3674" s="138" t="str">
        <f>IF(ISBLANK(A3674),"",VLOOKUP(G3674,Coefficients!$B$4:$E$7,2)&amp;" "&amp;" "&amp;VLOOKUP(H3674,Coefficients!$E$13:$H$17,2))</f>
        <v/>
      </c>
    </row>
    <row r="3675" spans="22:22" x14ac:dyDescent="0.25">
      <c r="V3675" s="138" t="str">
        <f>IF(ISBLANK(A3675),"",VLOOKUP(G3675,Coefficients!$B$4:$E$7,2)&amp;" "&amp;" "&amp;VLOOKUP(H3675,Coefficients!$E$13:$H$17,2))</f>
        <v/>
      </c>
    </row>
    <row r="3676" spans="22:22" x14ac:dyDescent="0.25">
      <c r="V3676" s="138" t="str">
        <f>IF(ISBLANK(A3676),"",VLOOKUP(G3676,Coefficients!$B$4:$E$7,2)&amp;" "&amp;" "&amp;VLOOKUP(H3676,Coefficients!$E$13:$H$17,2))</f>
        <v/>
      </c>
    </row>
    <row r="3677" spans="22:22" x14ac:dyDescent="0.25">
      <c r="V3677" s="138" t="str">
        <f>IF(ISBLANK(A3677),"",VLOOKUP(G3677,Coefficients!$B$4:$E$7,2)&amp;" "&amp;" "&amp;VLOOKUP(H3677,Coefficients!$E$13:$H$17,2))</f>
        <v/>
      </c>
    </row>
    <row r="3678" spans="22:22" x14ac:dyDescent="0.25">
      <c r="V3678" s="138" t="str">
        <f>IF(ISBLANK(A3678),"",VLOOKUP(G3678,Coefficients!$B$4:$E$7,2)&amp;" "&amp;" "&amp;VLOOKUP(H3678,Coefficients!$E$13:$H$17,2))</f>
        <v/>
      </c>
    </row>
    <row r="3679" spans="22:22" x14ac:dyDescent="0.25">
      <c r="V3679" s="138" t="str">
        <f>IF(ISBLANK(A3679),"",VLOOKUP(G3679,Coefficients!$B$4:$E$7,2)&amp;" "&amp;" "&amp;VLOOKUP(H3679,Coefficients!$E$13:$H$17,2))</f>
        <v/>
      </c>
    </row>
    <row r="3680" spans="22:22" x14ac:dyDescent="0.25">
      <c r="V3680" s="138" t="str">
        <f>IF(ISBLANK(A3680),"",VLOOKUP(G3680,Coefficients!$B$4:$E$7,2)&amp;" "&amp;" "&amp;VLOOKUP(H3680,Coefficients!$E$13:$H$17,2))</f>
        <v/>
      </c>
    </row>
    <row r="3681" spans="22:22" x14ac:dyDescent="0.25">
      <c r="V3681" s="138" t="str">
        <f>IF(ISBLANK(A3681),"",VLOOKUP(G3681,Coefficients!$B$4:$E$7,2)&amp;" "&amp;" "&amp;VLOOKUP(H3681,Coefficients!$E$13:$H$17,2))</f>
        <v/>
      </c>
    </row>
    <row r="3682" spans="22:22" x14ac:dyDescent="0.25">
      <c r="V3682" s="138" t="str">
        <f>IF(ISBLANK(A3682),"",VLOOKUP(G3682,Coefficients!$B$4:$E$7,2)&amp;" "&amp;" "&amp;VLOOKUP(H3682,Coefficients!$E$13:$H$17,2))</f>
        <v/>
      </c>
    </row>
    <row r="3683" spans="22:22" x14ac:dyDescent="0.25">
      <c r="V3683" s="138" t="str">
        <f>IF(ISBLANK(A3683),"",VLOOKUP(G3683,Coefficients!$B$4:$E$7,2)&amp;" "&amp;" "&amp;VLOOKUP(H3683,Coefficients!$E$13:$H$17,2))</f>
        <v/>
      </c>
    </row>
    <row r="3684" spans="22:22" x14ac:dyDescent="0.25">
      <c r="V3684" s="138" t="str">
        <f>IF(ISBLANK(A3684),"",VLOOKUP(G3684,Coefficients!$B$4:$E$7,2)&amp;" "&amp;" "&amp;VLOOKUP(H3684,Coefficients!$E$13:$H$17,2))</f>
        <v/>
      </c>
    </row>
    <row r="3685" spans="22:22" x14ac:dyDescent="0.25">
      <c r="V3685" s="138" t="str">
        <f>IF(ISBLANK(A3685),"",VLOOKUP(G3685,Coefficients!$B$4:$E$7,2)&amp;" "&amp;" "&amp;VLOOKUP(H3685,Coefficients!$E$13:$H$17,2))</f>
        <v/>
      </c>
    </row>
    <row r="3686" spans="22:22" x14ac:dyDescent="0.25">
      <c r="V3686" s="138" t="str">
        <f>IF(ISBLANK(A3686),"",VLOOKUP(G3686,Coefficients!$B$4:$E$7,2)&amp;" "&amp;" "&amp;VLOOKUP(H3686,Coefficients!$E$13:$H$17,2))</f>
        <v/>
      </c>
    </row>
    <row r="3687" spans="22:22" x14ac:dyDescent="0.25">
      <c r="V3687" s="138" t="str">
        <f>IF(ISBLANK(A3687),"",VLOOKUP(G3687,Coefficients!$B$4:$E$7,2)&amp;" "&amp;" "&amp;VLOOKUP(H3687,Coefficients!$E$13:$H$17,2))</f>
        <v/>
      </c>
    </row>
    <row r="3688" spans="22:22" x14ac:dyDescent="0.25">
      <c r="V3688" s="138" t="str">
        <f>IF(ISBLANK(A3688),"",VLOOKUP(G3688,Coefficients!$B$4:$E$7,2)&amp;" "&amp;" "&amp;VLOOKUP(H3688,Coefficients!$E$13:$H$17,2))</f>
        <v/>
      </c>
    </row>
    <row r="3689" spans="22:22" x14ac:dyDescent="0.25">
      <c r="V3689" s="138" t="str">
        <f>IF(ISBLANK(A3689),"",VLOOKUP(G3689,Coefficients!$B$4:$E$7,2)&amp;" "&amp;" "&amp;VLOOKUP(H3689,Coefficients!$E$13:$H$17,2))</f>
        <v/>
      </c>
    </row>
    <row r="3690" spans="22:22" x14ac:dyDescent="0.25">
      <c r="V3690" s="138" t="str">
        <f>IF(ISBLANK(A3690),"",VLOOKUP(G3690,Coefficients!$B$4:$E$7,2)&amp;" "&amp;" "&amp;VLOOKUP(H3690,Coefficients!$E$13:$H$17,2))</f>
        <v/>
      </c>
    </row>
    <row r="3691" spans="22:22" x14ac:dyDescent="0.25">
      <c r="V3691" s="138" t="str">
        <f>IF(ISBLANK(A3691),"",VLOOKUP(G3691,Coefficients!$B$4:$E$7,2)&amp;" "&amp;" "&amp;VLOOKUP(H3691,Coefficients!$E$13:$H$17,2))</f>
        <v/>
      </c>
    </row>
    <row r="3692" spans="22:22" x14ac:dyDescent="0.25">
      <c r="V3692" s="138" t="str">
        <f>IF(ISBLANK(A3692),"",VLOOKUP(G3692,Coefficients!$B$4:$E$7,2)&amp;" "&amp;" "&amp;VLOOKUP(H3692,Coefficients!$E$13:$H$17,2))</f>
        <v/>
      </c>
    </row>
    <row r="3693" spans="22:22" x14ac:dyDescent="0.25">
      <c r="V3693" s="138" t="str">
        <f>IF(ISBLANK(A3693),"",VLOOKUP(G3693,Coefficients!$B$4:$E$7,2)&amp;" "&amp;" "&amp;VLOOKUP(H3693,Coefficients!$E$13:$H$17,2))</f>
        <v/>
      </c>
    </row>
    <row r="3694" spans="22:22" x14ac:dyDescent="0.25">
      <c r="V3694" s="138" t="str">
        <f>IF(ISBLANK(A3694),"",VLOOKUP(G3694,Coefficients!$B$4:$E$7,2)&amp;" "&amp;" "&amp;VLOOKUP(H3694,Coefficients!$E$13:$H$17,2))</f>
        <v/>
      </c>
    </row>
    <row r="3695" spans="22:22" x14ac:dyDescent="0.25">
      <c r="V3695" s="138" t="str">
        <f>IF(ISBLANK(A3695),"",VLOOKUP(G3695,Coefficients!$B$4:$E$7,2)&amp;" "&amp;" "&amp;VLOOKUP(H3695,Coefficients!$E$13:$H$17,2))</f>
        <v/>
      </c>
    </row>
    <row r="3696" spans="22:22" x14ac:dyDescent="0.25">
      <c r="V3696" s="138" t="str">
        <f>IF(ISBLANK(A3696),"",VLOOKUP(G3696,Coefficients!$B$4:$E$7,2)&amp;" "&amp;" "&amp;VLOOKUP(H3696,Coefficients!$E$13:$H$17,2))</f>
        <v/>
      </c>
    </row>
    <row r="3697" spans="22:22" x14ac:dyDescent="0.25">
      <c r="V3697" s="138" t="str">
        <f>IF(ISBLANK(A3697),"",VLOOKUP(G3697,Coefficients!$B$4:$E$7,2)&amp;" "&amp;" "&amp;VLOOKUP(H3697,Coefficients!$E$13:$H$17,2))</f>
        <v/>
      </c>
    </row>
    <row r="3698" spans="22:22" x14ac:dyDescent="0.25">
      <c r="V3698" s="138" t="str">
        <f>IF(ISBLANK(A3698),"",VLOOKUP(G3698,Coefficients!$B$4:$E$7,2)&amp;" "&amp;" "&amp;VLOOKUP(H3698,Coefficients!$E$13:$H$17,2))</f>
        <v/>
      </c>
    </row>
    <row r="3699" spans="22:22" x14ac:dyDescent="0.25">
      <c r="V3699" s="138" t="str">
        <f>IF(ISBLANK(A3699),"",VLOOKUP(G3699,Coefficients!$B$4:$E$7,2)&amp;" "&amp;" "&amp;VLOOKUP(H3699,Coefficients!$E$13:$H$17,2))</f>
        <v/>
      </c>
    </row>
    <row r="3700" spans="22:22" x14ac:dyDescent="0.25">
      <c r="V3700" s="138" t="str">
        <f>IF(ISBLANK(A3700),"",VLOOKUP(G3700,Coefficients!$B$4:$E$7,2)&amp;" "&amp;" "&amp;VLOOKUP(H3700,Coefficients!$E$13:$H$17,2))</f>
        <v/>
      </c>
    </row>
    <row r="3701" spans="22:22" x14ac:dyDescent="0.25">
      <c r="V3701" s="138" t="str">
        <f>IF(ISBLANK(A3701),"",VLOOKUP(G3701,Coefficients!$B$4:$E$7,2)&amp;" "&amp;" "&amp;VLOOKUP(H3701,Coefficients!$E$13:$H$17,2))</f>
        <v/>
      </c>
    </row>
    <row r="3702" spans="22:22" x14ac:dyDescent="0.25">
      <c r="V3702" s="138" t="str">
        <f>IF(ISBLANK(A3702),"",VLOOKUP(G3702,Coefficients!$B$4:$E$7,2)&amp;" "&amp;" "&amp;VLOOKUP(H3702,Coefficients!$E$13:$H$17,2))</f>
        <v/>
      </c>
    </row>
    <row r="3703" spans="22:22" x14ac:dyDescent="0.25">
      <c r="V3703" s="138" t="str">
        <f>IF(ISBLANK(A3703),"",VLOOKUP(G3703,Coefficients!$B$4:$E$7,2)&amp;" "&amp;" "&amp;VLOOKUP(H3703,Coefficients!$E$13:$H$17,2))</f>
        <v/>
      </c>
    </row>
    <row r="3704" spans="22:22" x14ac:dyDescent="0.25">
      <c r="V3704" s="138" t="str">
        <f>IF(ISBLANK(A3704),"",VLOOKUP(G3704,Coefficients!$B$4:$E$7,2)&amp;" "&amp;" "&amp;VLOOKUP(H3704,Coefficients!$E$13:$H$17,2))</f>
        <v/>
      </c>
    </row>
    <row r="3705" spans="22:22" x14ac:dyDescent="0.25">
      <c r="V3705" s="138" t="str">
        <f>IF(ISBLANK(A3705),"",VLOOKUP(G3705,Coefficients!$B$4:$E$7,2)&amp;" "&amp;" "&amp;VLOOKUP(H3705,Coefficients!$E$13:$H$17,2))</f>
        <v/>
      </c>
    </row>
    <row r="3706" spans="22:22" x14ac:dyDescent="0.25">
      <c r="V3706" s="138" t="str">
        <f>IF(ISBLANK(A3706),"",VLOOKUP(G3706,Coefficients!$B$4:$E$7,2)&amp;" "&amp;" "&amp;VLOOKUP(H3706,Coefficients!$E$13:$H$17,2))</f>
        <v/>
      </c>
    </row>
    <row r="3707" spans="22:22" x14ac:dyDescent="0.25">
      <c r="V3707" s="138" t="str">
        <f>IF(ISBLANK(A3707),"",VLOOKUP(G3707,Coefficients!$B$4:$E$7,2)&amp;" "&amp;" "&amp;VLOOKUP(H3707,Coefficients!$E$13:$H$17,2))</f>
        <v/>
      </c>
    </row>
    <row r="3708" spans="22:22" x14ac:dyDescent="0.25">
      <c r="V3708" s="138" t="str">
        <f>IF(ISBLANK(A3708),"",VLOOKUP(G3708,Coefficients!$B$4:$E$7,2)&amp;" "&amp;" "&amp;VLOOKUP(H3708,Coefficients!$E$13:$H$17,2))</f>
        <v/>
      </c>
    </row>
    <row r="3709" spans="22:22" x14ac:dyDescent="0.25">
      <c r="V3709" s="138" t="str">
        <f>IF(ISBLANK(A3709),"",VLOOKUP(G3709,Coefficients!$B$4:$E$7,2)&amp;" "&amp;" "&amp;VLOOKUP(H3709,Coefficients!$E$13:$H$17,2))</f>
        <v/>
      </c>
    </row>
    <row r="3710" spans="22:22" x14ac:dyDescent="0.25">
      <c r="V3710" s="138" t="str">
        <f>IF(ISBLANK(A3710),"",VLOOKUP(G3710,Coefficients!$B$4:$E$7,2)&amp;" "&amp;" "&amp;VLOOKUP(H3710,Coefficients!$E$13:$H$17,2))</f>
        <v/>
      </c>
    </row>
    <row r="3711" spans="22:22" x14ac:dyDescent="0.25">
      <c r="V3711" s="138" t="str">
        <f>IF(ISBLANK(A3711),"",VLOOKUP(G3711,Coefficients!$B$4:$E$7,2)&amp;" "&amp;" "&amp;VLOOKUP(H3711,Coefficients!$E$13:$H$17,2))</f>
        <v/>
      </c>
    </row>
    <row r="3712" spans="22:22" x14ac:dyDescent="0.25">
      <c r="V3712" s="138" t="str">
        <f>IF(ISBLANK(A3712),"",VLOOKUP(G3712,Coefficients!$B$4:$E$7,2)&amp;" "&amp;" "&amp;VLOOKUP(H3712,Coefficients!$E$13:$H$17,2))</f>
        <v/>
      </c>
    </row>
    <row r="3713" spans="22:22" x14ac:dyDescent="0.25">
      <c r="V3713" s="138" t="str">
        <f>IF(ISBLANK(A3713),"",VLOOKUP(G3713,Coefficients!$B$4:$E$7,2)&amp;" "&amp;" "&amp;VLOOKUP(H3713,Coefficients!$E$13:$H$17,2))</f>
        <v/>
      </c>
    </row>
    <row r="3714" spans="22:22" x14ac:dyDescent="0.25">
      <c r="V3714" s="138" t="str">
        <f>IF(ISBLANK(A3714),"",VLOOKUP(G3714,Coefficients!$B$4:$E$7,2)&amp;" "&amp;" "&amp;VLOOKUP(H3714,Coefficients!$E$13:$H$17,2))</f>
        <v/>
      </c>
    </row>
    <row r="3715" spans="22:22" x14ac:dyDescent="0.25">
      <c r="V3715" s="138" t="str">
        <f>IF(ISBLANK(A3715),"",VLOOKUP(G3715,Coefficients!$B$4:$E$7,2)&amp;" "&amp;" "&amp;VLOOKUP(H3715,Coefficients!$E$13:$H$17,2))</f>
        <v/>
      </c>
    </row>
    <row r="3716" spans="22:22" x14ac:dyDescent="0.25">
      <c r="V3716" s="138" t="str">
        <f>IF(ISBLANK(A3716),"",VLOOKUP(G3716,Coefficients!$B$4:$E$7,2)&amp;" "&amp;" "&amp;VLOOKUP(H3716,Coefficients!$E$13:$H$17,2))</f>
        <v/>
      </c>
    </row>
    <row r="3717" spans="22:22" x14ac:dyDescent="0.25">
      <c r="V3717" s="138" t="str">
        <f>IF(ISBLANK(A3717),"",VLOOKUP(G3717,Coefficients!$B$4:$E$7,2)&amp;" "&amp;" "&amp;VLOOKUP(H3717,Coefficients!$E$13:$H$17,2))</f>
        <v/>
      </c>
    </row>
    <row r="3718" spans="22:22" x14ac:dyDescent="0.25">
      <c r="V3718" s="138" t="str">
        <f>IF(ISBLANK(A3718),"",VLOOKUP(G3718,Coefficients!$B$4:$E$7,2)&amp;" "&amp;" "&amp;VLOOKUP(H3718,Coefficients!$E$13:$H$17,2))</f>
        <v/>
      </c>
    </row>
    <row r="3719" spans="22:22" x14ac:dyDescent="0.25">
      <c r="V3719" s="138" t="str">
        <f>IF(ISBLANK(A3719),"",VLOOKUP(G3719,Coefficients!$B$4:$E$7,2)&amp;" "&amp;" "&amp;VLOOKUP(H3719,Coefficients!$E$13:$H$17,2))</f>
        <v/>
      </c>
    </row>
    <row r="3720" spans="22:22" x14ac:dyDescent="0.25">
      <c r="V3720" s="138" t="str">
        <f>IF(ISBLANK(A3720),"",VLOOKUP(G3720,Coefficients!$B$4:$E$7,2)&amp;" "&amp;" "&amp;VLOOKUP(H3720,Coefficients!$E$13:$H$17,2))</f>
        <v/>
      </c>
    </row>
    <row r="3721" spans="22:22" x14ac:dyDescent="0.25">
      <c r="V3721" s="138" t="str">
        <f>IF(ISBLANK(A3721),"",VLOOKUP(G3721,Coefficients!$B$4:$E$7,2)&amp;" "&amp;" "&amp;VLOOKUP(H3721,Coefficients!$E$13:$H$17,2))</f>
        <v/>
      </c>
    </row>
    <row r="3722" spans="22:22" x14ac:dyDescent="0.25">
      <c r="V3722" s="138" t="str">
        <f>IF(ISBLANK(A3722),"",VLOOKUP(G3722,Coefficients!$B$4:$E$7,2)&amp;" "&amp;" "&amp;VLOOKUP(H3722,Coefficients!$E$13:$H$17,2))</f>
        <v/>
      </c>
    </row>
    <row r="3723" spans="22:22" x14ac:dyDescent="0.25">
      <c r="V3723" s="138" t="str">
        <f>IF(ISBLANK(A3723),"",VLOOKUP(G3723,Coefficients!$B$4:$E$7,2)&amp;" "&amp;" "&amp;VLOOKUP(H3723,Coefficients!$E$13:$H$17,2))</f>
        <v/>
      </c>
    </row>
    <row r="3724" spans="22:22" x14ac:dyDescent="0.25">
      <c r="V3724" s="138" t="str">
        <f>IF(ISBLANK(A3724),"",VLOOKUP(G3724,Coefficients!$B$4:$E$7,2)&amp;" "&amp;" "&amp;VLOOKUP(H3724,Coefficients!$E$13:$H$17,2))</f>
        <v/>
      </c>
    </row>
    <row r="3725" spans="22:22" x14ac:dyDescent="0.25">
      <c r="V3725" s="138" t="str">
        <f>IF(ISBLANK(A3725),"",VLOOKUP(G3725,Coefficients!$B$4:$E$7,2)&amp;" "&amp;" "&amp;VLOOKUP(H3725,Coefficients!$E$13:$H$17,2))</f>
        <v/>
      </c>
    </row>
    <row r="3726" spans="22:22" x14ac:dyDescent="0.25">
      <c r="V3726" s="138" t="str">
        <f>IF(ISBLANK(A3726),"",VLOOKUP(G3726,Coefficients!$B$4:$E$7,2)&amp;" "&amp;" "&amp;VLOOKUP(H3726,Coefficients!$E$13:$H$17,2))</f>
        <v/>
      </c>
    </row>
    <row r="3727" spans="22:22" x14ac:dyDescent="0.25">
      <c r="V3727" s="138" t="str">
        <f>IF(ISBLANK(A3727),"",VLOOKUP(G3727,Coefficients!$B$4:$E$7,2)&amp;" "&amp;" "&amp;VLOOKUP(H3727,Coefficients!$E$13:$H$17,2))</f>
        <v/>
      </c>
    </row>
    <row r="3728" spans="22:22" x14ac:dyDescent="0.25">
      <c r="V3728" s="138" t="str">
        <f>IF(ISBLANK(A3728),"",VLOOKUP(G3728,Coefficients!$B$4:$E$7,2)&amp;" "&amp;" "&amp;VLOOKUP(H3728,Coefficients!$E$13:$H$17,2))</f>
        <v/>
      </c>
    </row>
    <row r="3729" spans="22:22" x14ac:dyDescent="0.25">
      <c r="V3729" s="138" t="str">
        <f>IF(ISBLANK(A3729),"",VLOOKUP(G3729,Coefficients!$B$4:$E$7,2)&amp;" "&amp;" "&amp;VLOOKUP(H3729,Coefficients!$E$13:$H$17,2))</f>
        <v/>
      </c>
    </row>
    <row r="3730" spans="22:22" x14ac:dyDescent="0.25">
      <c r="V3730" s="138" t="str">
        <f>IF(ISBLANK(A3730),"",VLOOKUP(G3730,Coefficients!$B$4:$E$7,2)&amp;" "&amp;" "&amp;VLOOKUP(H3730,Coefficients!$E$13:$H$17,2))</f>
        <v/>
      </c>
    </row>
    <row r="3731" spans="22:22" x14ac:dyDescent="0.25">
      <c r="V3731" s="138" t="str">
        <f>IF(ISBLANK(A3731),"",VLOOKUP(G3731,Coefficients!$B$4:$E$7,2)&amp;" "&amp;" "&amp;VLOOKUP(H3731,Coefficients!$E$13:$H$17,2))</f>
        <v/>
      </c>
    </row>
    <row r="3732" spans="22:22" x14ac:dyDescent="0.25">
      <c r="V3732" s="138" t="str">
        <f>IF(ISBLANK(A3732),"",VLOOKUP(G3732,Coefficients!$B$4:$E$7,2)&amp;" "&amp;" "&amp;VLOOKUP(H3732,Coefficients!$E$13:$H$17,2))</f>
        <v/>
      </c>
    </row>
    <row r="3733" spans="22:22" x14ac:dyDescent="0.25">
      <c r="V3733" s="138" t="str">
        <f>IF(ISBLANK(A3733),"",VLOOKUP(G3733,Coefficients!$B$4:$E$7,2)&amp;" "&amp;" "&amp;VLOOKUP(H3733,Coefficients!$E$13:$H$17,2))</f>
        <v/>
      </c>
    </row>
    <row r="3734" spans="22:22" x14ac:dyDescent="0.25">
      <c r="V3734" s="138" t="str">
        <f>IF(ISBLANK(A3734),"",VLOOKUP(G3734,Coefficients!$B$4:$E$7,2)&amp;" "&amp;" "&amp;VLOOKUP(H3734,Coefficients!$E$13:$H$17,2))</f>
        <v/>
      </c>
    </row>
    <row r="3735" spans="22:22" x14ac:dyDescent="0.25">
      <c r="V3735" s="138" t="str">
        <f>IF(ISBLANK(A3735),"",VLOOKUP(G3735,Coefficients!$B$4:$E$7,2)&amp;" "&amp;" "&amp;VLOOKUP(H3735,Coefficients!$E$13:$H$17,2))</f>
        <v/>
      </c>
    </row>
    <row r="3736" spans="22:22" x14ac:dyDescent="0.25">
      <c r="V3736" s="138" t="str">
        <f>IF(ISBLANK(A3736),"",VLOOKUP(G3736,Coefficients!$B$4:$E$7,2)&amp;" "&amp;" "&amp;VLOOKUP(H3736,Coefficients!$E$13:$H$17,2))</f>
        <v/>
      </c>
    </row>
    <row r="3737" spans="22:22" x14ac:dyDescent="0.25">
      <c r="V3737" s="138" t="str">
        <f>IF(ISBLANK(A3737),"",VLOOKUP(G3737,Coefficients!$B$4:$E$7,2)&amp;" "&amp;" "&amp;VLOOKUP(H3737,Coefficients!$E$13:$H$17,2))</f>
        <v/>
      </c>
    </row>
    <row r="3738" spans="22:22" x14ac:dyDescent="0.25">
      <c r="V3738" s="138" t="str">
        <f>IF(ISBLANK(A3738),"",VLOOKUP(G3738,Coefficients!$B$4:$E$7,2)&amp;" "&amp;" "&amp;VLOOKUP(H3738,Coefficients!$E$13:$H$17,2))</f>
        <v/>
      </c>
    </row>
    <row r="3739" spans="22:22" x14ac:dyDescent="0.25">
      <c r="V3739" s="138" t="str">
        <f>IF(ISBLANK(A3739),"",VLOOKUP(G3739,Coefficients!$B$4:$E$7,2)&amp;" "&amp;" "&amp;VLOOKUP(H3739,Coefficients!$E$13:$H$17,2))</f>
        <v/>
      </c>
    </row>
    <row r="3740" spans="22:22" x14ac:dyDescent="0.25">
      <c r="V3740" s="138" t="str">
        <f>IF(ISBLANK(A3740),"",VLOOKUP(G3740,Coefficients!$B$4:$E$7,2)&amp;" "&amp;" "&amp;VLOOKUP(H3740,Coefficients!$E$13:$H$17,2))</f>
        <v/>
      </c>
    </row>
    <row r="3741" spans="22:22" x14ac:dyDescent="0.25">
      <c r="V3741" s="138" t="str">
        <f>IF(ISBLANK(A3741),"",VLOOKUP(G3741,Coefficients!$B$4:$E$7,2)&amp;" "&amp;" "&amp;VLOOKUP(H3741,Coefficients!$E$13:$H$17,2))</f>
        <v/>
      </c>
    </row>
    <row r="3742" spans="22:22" x14ac:dyDescent="0.25">
      <c r="V3742" s="138" t="str">
        <f>IF(ISBLANK(A3742),"",VLOOKUP(G3742,Coefficients!$B$4:$E$7,2)&amp;" "&amp;" "&amp;VLOOKUP(H3742,Coefficients!$E$13:$H$17,2))</f>
        <v/>
      </c>
    </row>
    <row r="3743" spans="22:22" x14ac:dyDescent="0.25">
      <c r="V3743" s="138" t="str">
        <f>IF(ISBLANK(A3743),"",VLOOKUP(G3743,Coefficients!$B$4:$E$7,2)&amp;" "&amp;" "&amp;VLOOKUP(H3743,Coefficients!$E$13:$H$17,2))</f>
        <v/>
      </c>
    </row>
    <row r="3744" spans="22:22" x14ac:dyDescent="0.25">
      <c r="V3744" s="138" t="str">
        <f>IF(ISBLANK(A3744),"",VLOOKUP(G3744,Coefficients!$B$4:$E$7,2)&amp;" "&amp;" "&amp;VLOOKUP(H3744,Coefficients!$E$13:$H$17,2))</f>
        <v/>
      </c>
    </row>
    <row r="3745" spans="22:22" x14ac:dyDescent="0.25">
      <c r="V3745" s="138" t="str">
        <f>IF(ISBLANK(A3745),"",VLOOKUP(G3745,Coefficients!$B$4:$E$7,2)&amp;" "&amp;" "&amp;VLOOKUP(H3745,Coefficients!$E$13:$H$17,2))</f>
        <v/>
      </c>
    </row>
    <row r="3746" spans="22:22" x14ac:dyDescent="0.25">
      <c r="V3746" s="138" t="str">
        <f>IF(ISBLANK(A3746),"",VLOOKUP(G3746,Coefficients!$B$4:$E$7,2)&amp;" "&amp;" "&amp;VLOOKUP(H3746,Coefficients!$E$13:$H$17,2))</f>
        <v/>
      </c>
    </row>
    <row r="3747" spans="22:22" x14ac:dyDescent="0.25">
      <c r="V3747" s="138" t="str">
        <f>IF(ISBLANK(A3747),"",VLOOKUP(G3747,Coefficients!$B$4:$E$7,2)&amp;" "&amp;" "&amp;VLOOKUP(H3747,Coefficients!$E$13:$H$17,2))</f>
        <v/>
      </c>
    </row>
    <row r="3748" spans="22:22" x14ac:dyDescent="0.25">
      <c r="V3748" s="138" t="str">
        <f>IF(ISBLANK(A3748),"",VLOOKUP(G3748,Coefficients!$B$4:$E$7,2)&amp;" "&amp;" "&amp;VLOOKUP(H3748,Coefficients!$E$13:$H$17,2))</f>
        <v/>
      </c>
    </row>
    <row r="3749" spans="22:22" x14ac:dyDescent="0.25">
      <c r="V3749" s="138" t="str">
        <f>IF(ISBLANK(A3749),"",VLOOKUP(G3749,Coefficients!$B$4:$E$7,2)&amp;" "&amp;" "&amp;VLOOKUP(H3749,Coefficients!$E$13:$H$17,2))</f>
        <v/>
      </c>
    </row>
    <row r="3750" spans="22:22" x14ac:dyDescent="0.25">
      <c r="V3750" s="138" t="str">
        <f>IF(ISBLANK(A3750),"",VLOOKUP(G3750,Coefficients!$B$4:$E$7,2)&amp;" "&amp;" "&amp;VLOOKUP(H3750,Coefficients!$E$13:$H$17,2))</f>
        <v/>
      </c>
    </row>
    <row r="3751" spans="22:22" x14ac:dyDescent="0.25">
      <c r="V3751" s="138" t="str">
        <f>IF(ISBLANK(A3751),"",VLOOKUP(G3751,Coefficients!$B$4:$E$7,2)&amp;" "&amp;" "&amp;VLOOKUP(H3751,Coefficients!$E$13:$H$17,2))</f>
        <v/>
      </c>
    </row>
    <row r="3752" spans="22:22" x14ac:dyDescent="0.25">
      <c r="V3752" s="138" t="str">
        <f>IF(ISBLANK(A3752),"",VLOOKUP(G3752,Coefficients!$B$4:$E$7,2)&amp;" "&amp;" "&amp;VLOOKUP(H3752,Coefficients!$E$13:$H$17,2))</f>
        <v/>
      </c>
    </row>
    <row r="3753" spans="22:22" x14ac:dyDescent="0.25">
      <c r="V3753" s="138" t="str">
        <f>IF(ISBLANK(A3753),"",VLOOKUP(G3753,Coefficients!$B$4:$E$7,2)&amp;" "&amp;" "&amp;VLOOKUP(H3753,Coefficients!$E$13:$H$17,2))</f>
        <v/>
      </c>
    </row>
    <row r="3754" spans="22:22" x14ac:dyDescent="0.25">
      <c r="V3754" s="138" t="str">
        <f>IF(ISBLANK(A3754),"",VLOOKUP(G3754,Coefficients!$B$4:$E$7,2)&amp;" "&amp;" "&amp;VLOOKUP(H3754,Coefficients!$E$13:$H$17,2))</f>
        <v/>
      </c>
    </row>
    <row r="3755" spans="22:22" x14ac:dyDescent="0.25">
      <c r="V3755" s="138" t="str">
        <f>IF(ISBLANK(A3755),"",VLOOKUP(G3755,Coefficients!$B$4:$E$7,2)&amp;" "&amp;" "&amp;VLOOKUP(H3755,Coefficients!$E$13:$H$17,2))</f>
        <v/>
      </c>
    </row>
    <row r="3756" spans="22:22" x14ac:dyDescent="0.25">
      <c r="V3756" s="138" t="str">
        <f>IF(ISBLANK(A3756),"",VLOOKUP(G3756,Coefficients!$B$4:$E$7,2)&amp;" "&amp;" "&amp;VLOOKUP(H3756,Coefficients!$E$13:$H$17,2))</f>
        <v/>
      </c>
    </row>
    <row r="3757" spans="22:22" x14ac:dyDescent="0.25">
      <c r="V3757" s="138" t="str">
        <f>IF(ISBLANK(A3757),"",VLOOKUP(G3757,Coefficients!$B$4:$E$7,2)&amp;" "&amp;" "&amp;VLOOKUP(H3757,Coefficients!$E$13:$H$17,2))</f>
        <v/>
      </c>
    </row>
    <row r="3758" spans="22:22" x14ac:dyDescent="0.25">
      <c r="V3758" s="138" t="str">
        <f>IF(ISBLANK(A3758),"",VLOOKUP(G3758,Coefficients!$B$4:$E$7,2)&amp;" "&amp;" "&amp;VLOOKUP(H3758,Coefficients!$E$13:$H$17,2))</f>
        <v/>
      </c>
    </row>
    <row r="3759" spans="22:22" x14ac:dyDescent="0.25">
      <c r="V3759" s="138" t="str">
        <f>IF(ISBLANK(A3759),"",VLOOKUP(G3759,Coefficients!$B$4:$E$7,2)&amp;" "&amp;" "&amp;VLOOKUP(H3759,Coefficients!$E$13:$H$17,2))</f>
        <v/>
      </c>
    </row>
    <row r="3760" spans="22:22" x14ac:dyDescent="0.25">
      <c r="V3760" s="138" t="str">
        <f>IF(ISBLANK(A3760),"",VLOOKUP(G3760,Coefficients!$B$4:$E$7,2)&amp;" "&amp;" "&amp;VLOOKUP(H3760,Coefficients!$E$13:$H$17,2))</f>
        <v/>
      </c>
    </row>
    <row r="3761" spans="22:22" x14ac:dyDescent="0.25">
      <c r="V3761" s="138" t="str">
        <f>IF(ISBLANK(A3761),"",VLOOKUP(G3761,Coefficients!$B$4:$E$7,2)&amp;" "&amp;" "&amp;VLOOKUP(H3761,Coefficients!$E$13:$H$17,2))</f>
        <v/>
      </c>
    </row>
    <row r="3762" spans="22:22" x14ac:dyDescent="0.25">
      <c r="V3762" s="138" t="str">
        <f>IF(ISBLANK(A3762),"",VLOOKUP(G3762,Coefficients!$B$4:$E$7,2)&amp;" "&amp;" "&amp;VLOOKUP(H3762,Coefficients!$E$13:$H$17,2))</f>
        <v/>
      </c>
    </row>
    <row r="3763" spans="22:22" x14ac:dyDescent="0.25">
      <c r="V3763" s="138" t="str">
        <f>IF(ISBLANK(A3763),"",VLOOKUP(G3763,Coefficients!$B$4:$E$7,2)&amp;" "&amp;" "&amp;VLOOKUP(H3763,Coefficients!$E$13:$H$17,2))</f>
        <v/>
      </c>
    </row>
    <row r="3764" spans="22:22" x14ac:dyDescent="0.25">
      <c r="V3764" s="138" t="str">
        <f>IF(ISBLANK(A3764),"",VLOOKUP(G3764,Coefficients!$B$4:$E$7,2)&amp;" "&amp;" "&amp;VLOOKUP(H3764,Coefficients!$E$13:$H$17,2))</f>
        <v/>
      </c>
    </row>
    <row r="3765" spans="22:22" x14ac:dyDescent="0.25">
      <c r="V3765" s="138" t="str">
        <f>IF(ISBLANK(A3765),"",VLOOKUP(G3765,Coefficients!$B$4:$E$7,2)&amp;" "&amp;" "&amp;VLOOKUP(H3765,Coefficients!$E$13:$H$17,2))</f>
        <v/>
      </c>
    </row>
    <row r="3766" spans="22:22" x14ac:dyDescent="0.25">
      <c r="V3766" s="138" t="str">
        <f>IF(ISBLANK(A3766),"",VLOOKUP(G3766,Coefficients!$B$4:$E$7,2)&amp;" "&amp;" "&amp;VLOOKUP(H3766,Coefficients!$E$13:$H$17,2))</f>
        <v/>
      </c>
    </row>
    <row r="3767" spans="22:22" x14ac:dyDescent="0.25">
      <c r="V3767" s="138" t="str">
        <f>IF(ISBLANK(A3767),"",VLOOKUP(G3767,Coefficients!$B$4:$E$7,2)&amp;" "&amp;" "&amp;VLOOKUP(H3767,Coefficients!$E$13:$H$17,2))</f>
        <v/>
      </c>
    </row>
    <row r="3768" spans="22:22" x14ac:dyDescent="0.25">
      <c r="V3768" s="138" t="str">
        <f>IF(ISBLANK(A3768),"",VLOOKUP(G3768,Coefficients!$B$4:$E$7,2)&amp;" "&amp;" "&amp;VLOOKUP(H3768,Coefficients!$E$13:$H$17,2))</f>
        <v/>
      </c>
    </row>
    <row r="3769" spans="22:22" x14ac:dyDescent="0.25">
      <c r="V3769" s="138" t="str">
        <f>IF(ISBLANK(A3769),"",VLOOKUP(G3769,Coefficients!$B$4:$E$7,2)&amp;" "&amp;" "&amp;VLOOKUP(H3769,Coefficients!$E$13:$H$17,2))</f>
        <v/>
      </c>
    </row>
    <row r="3770" spans="22:22" x14ac:dyDescent="0.25">
      <c r="V3770" s="138" t="str">
        <f>IF(ISBLANK(A3770),"",VLOOKUP(G3770,Coefficients!$B$4:$E$7,2)&amp;" "&amp;" "&amp;VLOOKUP(H3770,Coefficients!$E$13:$H$17,2))</f>
        <v/>
      </c>
    </row>
    <row r="3771" spans="22:22" x14ac:dyDescent="0.25">
      <c r="V3771" s="138" t="str">
        <f>IF(ISBLANK(A3771),"",VLOOKUP(G3771,Coefficients!$B$4:$E$7,2)&amp;" "&amp;" "&amp;VLOOKUP(H3771,Coefficients!$E$13:$H$17,2))</f>
        <v/>
      </c>
    </row>
    <row r="3772" spans="22:22" x14ac:dyDescent="0.25">
      <c r="V3772" s="138" t="str">
        <f>IF(ISBLANK(A3772),"",VLOOKUP(G3772,Coefficients!$B$4:$E$7,2)&amp;" "&amp;" "&amp;VLOOKUP(H3772,Coefficients!$E$13:$H$17,2))</f>
        <v/>
      </c>
    </row>
    <row r="3773" spans="22:22" x14ac:dyDescent="0.25">
      <c r="V3773" s="138" t="str">
        <f>IF(ISBLANK(A3773),"",VLOOKUP(G3773,Coefficients!$B$4:$E$7,2)&amp;" "&amp;" "&amp;VLOOKUP(H3773,Coefficients!$E$13:$H$17,2))</f>
        <v/>
      </c>
    </row>
    <row r="3774" spans="22:22" x14ac:dyDescent="0.25">
      <c r="V3774" s="138" t="str">
        <f>IF(ISBLANK(A3774),"",VLOOKUP(G3774,Coefficients!$B$4:$E$7,2)&amp;" "&amp;" "&amp;VLOOKUP(H3774,Coefficients!$E$13:$H$17,2))</f>
        <v/>
      </c>
    </row>
    <row r="3775" spans="22:22" x14ac:dyDescent="0.25">
      <c r="V3775" s="138" t="str">
        <f>IF(ISBLANK(A3775),"",VLOOKUP(G3775,Coefficients!$B$4:$E$7,2)&amp;" "&amp;" "&amp;VLOOKUP(H3775,Coefficients!$E$13:$H$17,2))</f>
        <v/>
      </c>
    </row>
    <row r="3776" spans="22:22" x14ac:dyDescent="0.25">
      <c r="V3776" s="138" t="str">
        <f>IF(ISBLANK(A3776),"",VLOOKUP(G3776,Coefficients!$B$4:$E$7,2)&amp;" "&amp;" "&amp;VLOOKUP(H3776,Coefficients!$E$13:$H$17,2))</f>
        <v/>
      </c>
    </row>
    <row r="3777" spans="22:22" x14ac:dyDescent="0.25">
      <c r="V3777" s="138" t="str">
        <f>IF(ISBLANK(A3777),"",VLOOKUP(G3777,Coefficients!$B$4:$E$7,2)&amp;" "&amp;" "&amp;VLOOKUP(H3777,Coefficients!$E$13:$H$17,2))</f>
        <v/>
      </c>
    </row>
    <row r="3778" spans="22:22" x14ac:dyDescent="0.25">
      <c r="V3778" s="138" t="str">
        <f>IF(ISBLANK(A3778),"",VLOOKUP(G3778,Coefficients!$B$4:$E$7,2)&amp;" "&amp;" "&amp;VLOOKUP(H3778,Coefficients!$E$13:$H$17,2))</f>
        <v/>
      </c>
    </row>
    <row r="3779" spans="22:22" x14ac:dyDescent="0.25">
      <c r="V3779" s="138" t="str">
        <f>IF(ISBLANK(A3779),"",VLOOKUP(G3779,Coefficients!$B$4:$E$7,2)&amp;" "&amp;" "&amp;VLOOKUP(H3779,Coefficients!$E$13:$H$17,2))</f>
        <v/>
      </c>
    </row>
    <row r="3780" spans="22:22" x14ac:dyDescent="0.25">
      <c r="V3780" s="138" t="str">
        <f>IF(ISBLANK(A3780),"",VLOOKUP(G3780,Coefficients!$B$4:$E$7,2)&amp;" "&amp;" "&amp;VLOOKUP(H3780,Coefficients!$E$13:$H$17,2))</f>
        <v/>
      </c>
    </row>
    <row r="3781" spans="22:22" x14ac:dyDescent="0.25">
      <c r="V3781" s="138" t="str">
        <f>IF(ISBLANK(A3781),"",VLOOKUP(G3781,Coefficients!$B$4:$E$7,2)&amp;" "&amp;" "&amp;VLOOKUP(H3781,Coefficients!$E$13:$H$17,2))</f>
        <v/>
      </c>
    </row>
    <row r="3782" spans="22:22" x14ac:dyDescent="0.25">
      <c r="V3782" s="138" t="str">
        <f>IF(ISBLANK(A3782),"",VLOOKUP(G3782,Coefficients!$B$4:$E$7,2)&amp;" "&amp;" "&amp;VLOOKUP(H3782,Coefficients!$E$13:$H$17,2))</f>
        <v/>
      </c>
    </row>
    <row r="3783" spans="22:22" x14ac:dyDescent="0.25">
      <c r="V3783" s="138" t="str">
        <f>IF(ISBLANK(A3783),"",VLOOKUP(G3783,Coefficients!$B$4:$E$7,2)&amp;" "&amp;" "&amp;VLOOKUP(H3783,Coefficients!$E$13:$H$17,2))</f>
        <v/>
      </c>
    </row>
    <row r="3784" spans="22:22" x14ac:dyDescent="0.25">
      <c r="V3784" s="138" t="str">
        <f>IF(ISBLANK(A3784),"",VLOOKUP(G3784,Coefficients!$B$4:$E$7,2)&amp;" "&amp;" "&amp;VLOOKUP(H3784,Coefficients!$E$13:$H$17,2))</f>
        <v/>
      </c>
    </row>
    <row r="3785" spans="22:22" x14ac:dyDescent="0.25">
      <c r="V3785" s="138" t="str">
        <f>IF(ISBLANK(A3785),"",VLOOKUP(G3785,Coefficients!$B$4:$E$7,2)&amp;" "&amp;" "&amp;VLOOKUP(H3785,Coefficients!$E$13:$H$17,2))</f>
        <v/>
      </c>
    </row>
    <row r="3786" spans="22:22" x14ac:dyDescent="0.25">
      <c r="V3786" s="138" t="str">
        <f>IF(ISBLANK(A3786),"",VLOOKUP(G3786,Coefficients!$B$4:$E$7,2)&amp;" "&amp;" "&amp;VLOOKUP(H3786,Coefficients!$E$13:$H$17,2))</f>
        <v/>
      </c>
    </row>
    <row r="3787" spans="22:22" x14ac:dyDescent="0.25">
      <c r="V3787" s="138" t="str">
        <f>IF(ISBLANK(A3787),"",VLOOKUP(G3787,Coefficients!$B$4:$E$7,2)&amp;" "&amp;" "&amp;VLOOKUP(H3787,Coefficients!$E$13:$H$17,2))</f>
        <v/>
      </c>
    </row>
    <row r="3788" spans="22:22" x14ac:dyDescent="0.25">
      <c r="V3788" s="138" t="str">
        <f>IF(ISBLANK(A3788),"",VLOOKUP(G3788,Coefficients!$B$4:$E$7,2)&amp;" "&amp;" "&amp;VLOOKUP(H3788,Coefficients!$E$13:$H$17,2))</f>
        <v/>
      </c>
    </row>
    <row r="3789" spans="22:22" x14ac:dyDescent="0.25">
      <c r="V3789" s="138" t="str">
        <f>IF(ISBLANK(A3789),"",VLOOKUP(G3789,Coefficients!$B$4:$E$7,2)&amp;" "&amp;" "&amp;VLOOKUP(H3789,Coefficients!$E$13:$H$17,2))</f>
        <v/>
      </c>
    </row>
    <row r="3790" spans="22:22" x14ac:dyDescent="0.25">
      <c r="V3790" s="138" t="str">
        <f>IF(ISBLANK(A3790),"",VLOOKUP(G3790,Coefficients!$B$4:$E$7,2)&amp;" "&amp;" "&amp;VLOOKUP(H3790,Coefficients!$E$13:$H$17,2))</f>
        <v/>
      </c>
    </row>
    <row r="3791" spans="22:22" x14ac:dyDescent="0.25">
      <c r="V3791" s="138" t="str">
        <f>IF(ISBLANK(A3791),"",VLOOKUP(G3791,Coefficients!$B$4:$E$7,2)&amp;" "&amp;" "&amp;VLOOKUP(H3791,Coefficients!$E$13:$H$17,2))</f>
        <v/>
      </c>
    </row>
    <row r="3792" spans="22:22" x14ac:dyDescent="0.25">
      <c r="V3792" s="138" t="str">
        <f>IF(ISBLANK(A3792),"",VLOOKUP(G3792,Coefficients!$B$4:$E$7,2)&amp;" "&amp;" "&amp;VLOOKUP(H3792,Coefficients!$E$13:$H$17,2))</f>
        <v/>
      </c>
    </row>
    <row r="3793" spans="22:22" x14ac:dyDescent="0.25">
      <c r="V3793" s="138" t="str">
        <f>IF(ISBLANK(A3793),"",VLOOKUP(G3793,Coefficients!$B$4:$E$7,2)&amp;" "&amp;" "&amp;VLOOKUP(H3793,Coefficients!$E$13:$H$17,2))</f>
        <v/>
      </c>
    </row>
    <row r="3794" spans="22:22" x14ac:dyDescent="0.25">
      <c r="V3794" s="138" t="str">
        <f>IF(ISBLANK(A3794),"",VLOOKUP(G3794,Coefficients!$B$4:$E$7,2)&amp;" "&amp;" "&amp;VLOOKUP(H3794,Coefficients!$E$13:$H$17,2))</f>
        <v/>
      </c>
    </row>
    <row r="3795" spans="22:22" x14ac:dyDescent="0.25">
      <c r="V3795" s="138" t="str">
        <f>IF(ISBLANK(A3795),"",VLOOKUP(G3795,Coefficients!$B$4:$E$7,2)&amp;" "&amp;" "&amp;VLOOKUP(H3795,Coefficients!$E$13:$H$17,2))</f>
        <v/>
      </c>
    </row>
    <row r="3796" spans="22:22" x14ac:dyDescent="0.25">
      <c r="V3796" s="138" t="str">
        <f>IF(ISBLANK(A3796),"",VLOOKUP(G3796,Coefficients!$B$4:$E$7,2)&amp;" "&amp;" "&amp;VLOOKUP(H3796,Coefficients!$E$13:$H$17,2))</f>
        <v/>
      </c>
    </row>
    <row r="3797" spans="22:22" x14ac:dyDescent="0.25">
      <c r="V3797" s="138" t="str">
        <f>IF(ISBLANK(A3797),"",VLOOKUP(G3797,Coefficients!$B$4:$E$7,2)&amp;" "&amp;" "&amp;VLOOKUP(H3797,Coefficients!$E$13:$H$17,2))</f>
        <v/>
      </c>
    </row>
    <row r="3798" spans="22:22" x14ac:dyDescent="0.25">
      <c r="V3798" s="138" t="str">
        <f>IF(ISBLANK(A3798),"",VLOOKUP(G3798,Coefficients!$B$4:$E$7,2)&amp;" "&amp;" "&amp;VLOOKUP(H3798,Coefficients!$E$13:$H$17,2))</f>
        <v/>
      </c>
    </row>
    <row r="3799" spans="22:22" x14ac:dyDescent="0.25">
      <c r="V3799" s="138" t="str">
        <f>IF(ISBLANK(A3799),"",VLOOKUP(G3799,Coefficients!$B$4:$E$7,2)&amp;" "&amp;" "&amp;VLOOKUP(H3799,Coefficients!$E$13:$H$17,2))</f>
        <v/>
      </c>
    </row>
    <row r="3800" spans="22:22" x14ac:dyDescent="0.25">
      <c r="V3800" s="138" t="str">
        <f>IF(ISBLANK(A3800),"",VLOOKUP(G3800,Coefficients!$B$4:$E$7,2)&amp;" "&amp;" "&amp;VLOOKUP(H3800,Coefficients!$E$13:$H$17,2))</f>
        <v/>
      </c>
    </row>
    <row r="3801" spans="22:22" x14ac:dyDescent="0.25">
      <c r="V3801" s="138" t="str">
        <f>IF(ISBLANK(A3801),"",VLOOKUP(G3801,Coefficients!$B$4:$E$7,2)&amp;" "&amp;" "&amp;VLOOKUP(H3801,Coefficients!$E$13:$H$17,2))</f>
        <v/>
      </c>
    </row>
    <row r="3802" spans="22:22" x14ac:dyDescent="0.25">
      <c r="V3802" s="138" t="str">
        <f>IF(ISBLANK(A3802),"",VLOOKUP(G3802,Coefficients!$B$4:$E$7,2)&amp;" "&amp;" "&amp;VLOOKUP(H3802,Coefficients!$E$13:$H$17,2))</f>
        <v/>
      </c>
    </row>
    <row r="3803" spans="22:22" x14ac:dyDescent="0.25">
      <c r="V3803" s="138" t="str">
        <f>IF(ISBLANK(A3803),"",VLOOKUP(G3803,Coefficients!$B$4:$E$7,2)&amp;" "&amp;" "&amp;VLOOKUP(H3803,Coefficients!$E$13:$H$17,2))</f>
        <v/>
      </c>
    </row>
    <row r="3804" spans="22:22" x14ac:dyDescent="0.25">
      <c r="V3804" s="138" t="str">
        <f>IF(ISBLANK(A3804),"",VLOOKUP(G3804,Coefficients!$B$4:$E$7,2)&amp;" "&amp;" "&amp;VLOOKUP(H3804,Coefficients!$E$13:$H$17,2))</f>
        <v/>
      </c>
    </row>
    <row r="3805" spans="22:22" x14ac:dyDescent="0.25">
      <c r="V3805" s="138" t="str">
        <f>IF(ISBLANK(A3805),"",VLOOKUP(G3805,Coefficients!$B$4:$E$7,2)&amp;" "&amp;" "&amp;VLOOKUP(H3805,Coefficients!$E$13:$H$17,2))</f>
        <v/>
      </c>
    </row>
    <row r="3806" spans="22:22" x14ac:dyDescent="0.25">
      <c r="V3806" s="138" t="str">
        <f>IF(ISBLANK(A3806),"",VLOOKUP(G3806,Coefficients!$B$4:$E$7,2)&amp;" "&amp;" "&amp;VLOOKUP(H3806,Coefficients!$E$13:$H$17,2))</f>
        <v/>
      </c>
    </row>
    <row r="3807" spans="22:22" x14ac:dyDescent="0.25">
      <c r="V3807" s="138" t="str">
        <f>IF(ISBLANK(A3807),"",VLOOKUP(G3807,Coefficients!$B$4:$E$7,2)&amp;" "&amp;" "&amp;VLOOKUP(H3807,Coefficients!$E$13:$H$17,2))</f>
        <v/>
      </c>
    </row>
    <row r="3808" spans="22:22" x14ac:dyDescent="0.25">
      <c r="V3808" s="138" t="str">
        <f>IF(ISBLANK(A3808),"",VLOOKUP(G3808,Coefficients!$B$4:$E$7,2)&amp;" "&amp;" "&amp;VLOOKUP(H3808,Coefficients!$E$13:$H$17,2))</f>
        <v/>
      </c>
    </row>
    <row r="3809" spans="22:22" x14ac:dyDescent="0.25">
      <c r="V3809" s="138" t="str">
        <f>IF(ISBLANK(A3809),"",VLOOKUP(G3809,Coefficients!$B$4:$E$7,2)&amp;" "&amp;" "&amp;VLOOKUP(H3809,Coefficients!$E$13:$H$17,2))</f>
        <v/>
      </c>
    </row>
    <row r="3810" spans="22:22" x14ac:dyDescent="0.25">
      <c r="V3810" s="138" t="str">
        <f>IF(ISBLANK(A3810),"",VLOOKUP(G3810,Coefficients!$B$4:$E$7,2)&amp;" "&amp;" "&amp;VLOOKUP(H3810,Coefficients!$E$13:$H$17,2))</f>
        <v/>
      </c>
    </row>
    <row r="3811" spans="22:22" x14ac:dyDescent="0.25">
      <c r="V3811" s="138" t="str">
        <f>IF(ISBLANK(A3811),"",VLOOKUP(G3811,Coefficients!$B$4:$E$7,2)&amp;" "&amp;" "&amp;VLOOKUP(H3811,Coefficients!$E$13:$H$17,2))</f>
        <v/>
      </c>
    </row>
    <row r="3812" spans="22:22" x14ac:dyDescent="0.25">
      <c r="V3812" s="138" t="str">
        <f>IF(ISBLANK(A3812),"",VLOOKUP(G3812,Coefficients!$B$4:$E$7,2)&amp;" "&amp;" "&amp;VLOOKUP(H3812,Coefficients!$E$13:$H$17,2))</f>
        <v/>
      </c>
    </row>
    <row r="3813" spans="22:22" x14ac:dyDescent="0.25">
      <c r="V3813" s="138" t="str">
        <f>IF(ISBLANK(A3813),"",VLOOKUP(G3813,Coefficients!$B$4:$E$7,2)&amp;" "&amp;" "&amp;VLOOKUP(H3813,Coefficients!$E$13:$H$17,2))</f>
        <v/>
      </c>
    </row>
    <row r="3814" spans="22:22" x14ac:dyDescent="0.25">
      <c r="V3814" s="138" t="str">
        <f>IF(ISBLANK(A3814),"",VLOOKUP(G3814,Coefficients!$B$4:$E$7,2)&amp;" "&amp;" "&amp;VLOOKUP(H3814,Coefficients!$E$13:$H$17,2))</f>
        <v/>
      </c>
    </row>
    <row r="3815" spans="22:22" x14ac:dyDescent="0.25">
      <c r="V3815" s="138" t="str">
        <f>IF(ISBLANK(A3815),"",VLOOKUP(G3815,Coefficients!$B$4:$E$7,2)&amp;" "&amp;" "&amp;VLOOKUP(H3815,Coefficients!$E$13:$H$17,2))</f>
        <v/>
      </c>
    </row>
    <row r="3816" spans="22:22" x14ac:dyDescent="0.25">
      <c r="V3816" s="138" t="str">
        <f>IF(ISBLANK(A3816),"",VLOOKUP(G3816,Coefficients!$B$4:$E$7,2)&amp;" "&amp;" "&amp;VLOOKUP(H3816,Coefficients!$E$13:$H$17,2))</f>
        <v/>
      </c>
    </row>
    <row r="3817" spans="22:22" x14ac:dyDescent="0.25">
      <c r="V3817" s="138" t="str">
        <f>IF(ISBLANK(A3817),"",VLOOKUP(G3817,Coefficients!$B$4:$E$7,2)&amp;" "&amp;" "&amp;VLOOKUP(H3817,Coefficients!$E$13:$H$17,2))</f>
        <v/>
      </c>
    </row>
    <row r="3818" spans="22:22" x14ac:dyDescent="0.25">
      <c r="V3818" s="138" t="str">
        <f>IF(ISBLANK(A3818),"",VLOOKUP(G3818,Coefficients!$B$4:$E$7,2)&amp;" "&amp;" "&amp;VLOOKUP(H3818,Coefficients!$E$13:$H$17,2))</f>
        <v/>
      </c>
    </row>
    <row r="3819" spans="22:22" x14ac:dyDescent="0.25">
      <c r="V3819" s="138" t="str">
        <f>IF(ISBLANK(A3819),"",VLOOKUP(G3819,Coefficients!$B$4:$E$7,2)&amp;" "&amp;" "&amp;VLOOKUP(H3819,Coefficients!$E$13:$H$17,2))</f>
        <v/>
      </c>
    </row>
    <row r="3820" spans="22:22" x14ac:dyDescent="0.25">
      <c r="V3820" s="138" t="str">
        <f>IF(ISBLANK(A3820),"",VLOOKUP(G3820,Coefficients!$B$4:$E$7,2)&amp;" "&amp;" "&amp;VLOOKUP(H3820,Coefficients!$E$13:$H$17,2))</f>
        <v/>
      </c>
    </row>
    <row r="3821" spans="22:22" x14ac:dyDescent="0.25">
      <c r="V3821" s="138" t="str">
        <f>IF(ISBLANK(A3821),"",VLOOKUP(G3821,Coefficients!$B$4:$E$7,2)&amp;" "&amp;" "&amp;VLOOKUP(H3821,Coefficients!$E$13:$H$17,2))</f>
        <v/>
      </c>
    </row>
    <row r="3822" spans="22:22" x14ac:dyDescent="0.25">
      <c r="V3822" s="138" t="str">
        <f>IF(ISBLANK(A3822),"",VLOOKUP(G3822,Coefficients!$B$4:$E$7,2)&amp;" "&amp;" "&amp;VLOOKUP(H3822,Coefficients!$E$13:$H$17,2))</f>
        <v/>
      </c>
    </row>
    <row r="3823" spans="22:22" x14ac:dyDescent="0.25">
      <c r="V3823" s="138" t="str">
        <f>IF(ISBLANK(A3823),"",VLOOKUP(G3823,Coefficients!$B$4:$E$7,2)&amp;" "&amp;" "&amp;VLOOKUP(H3823,Coefficients!$E$13:$H$17,2))</f>
        <v/>
      </c>
    </row>
    <row r="3824" spans="22:22" x14ac:dyDescent="0.25">
      <c r="V3824" s="138" t="str">
        <f>IF(ISBLANK(A3824),"",VLOOKUP(G3824,Coefficients!$B$4:$E$7,2)&amp;" "&amp;" "&amp;VLOOKUP(H3824,Coefficients!$E$13:$H$17,2))</f>
        <v/>
      </c>
    </row>
    <row r="3825" spans="22:22" x14ac:dyDescent="0.25">
      <c r="V3825" s="138" t="str">
        <f>IF(ISBLANK(A3825),"",VLOOKUP(G3825,Coefficients!$B$4:$E$7,2)&amp;" "&amp;" "&amp;VLOOKUP(H3825,Coefficients!$E$13:$H$17,2))</f>
        <v/>
      </c>
    </row>
    <row r="3826" spans="22:22" x14ac:dyDescent="0.25">
      <c r="V3826" s="138" t="str">
        <f>IF(ISBLANK(A3826),"",VLOOKUP(G3826,Coefficients!$B$4:$E$7,2)&amp;" "&amp;" "&amp;VLOOKUP(H3826,Coefficients!$E$13:$H$17,2))</f>
        <v/>
      </c>
    </row>
    <row r="3827" spans="22:22" x14ac:dyDescent="0.25">
      <c r="V3827" s="138" t="str">
        <f>IF(ISBLANK(A3827),"",VLOOKUP(G3827,Coefficients!$B$4:$E$7,2)&amp;" "&amp;" "&amp;VLOOKUP(H3827,Coefficients!$E$13:$H$17,2))</f>
        <v/>
      </c>
    </row>
    <row r="3828" spans="22:22" x14ac:dyDescent="0.25">
      <c r="V3828" s="138" t="str">
        <f>IF(ISBLANK(A3828),"",VLOOKUP(G3828,Coefficients!$B$4:$E$7,2)&amp;" "&amp;" "&amp;VLOOKUP(H3828,Coefficients!$E$13:$H$17,2))</f>
        <v/>
      </c>
    </row>
    <row r="3829" spans="22:22" x14ac:dyDescent="0.25">
      <c r="V3829" s="138" t="str">
        <f>IF(ISBLANK(A3829),"",VLOOKUP(G3829,Coefficients!$B$4:$E$7,2)&amp;" "&amp;" "&amp;VLOOKUP(H3829,Coefficients!$E$13:$H$17,2))</f>
        <v/>
      </c>
    </row>
    <row r="3830" spans="22:22" x14ac:dyDescent="0.25">
      <c r="V3830" s="138" t="str">
        <f>IF(ISBLANK(A3830),"",VLOOKUP(G3830,Coefficients!$B$4:$E$7,2)&amp;" "&amp;" "&amp;VLOOKUP(H3830,Coefficients!$E$13:$H$17,2))</f>
        <v/>
      </c>
    </row>
    <row r="3831" spans="22:22" x14ac:dyDescent="0.25">
      <c r="V3831" s="138" t="str">
        <f>IF(ISBLANK(A3831),"",VLOOKUP(G3831,Coefficients!$B$4:$E$7,2)&amp;" "&amp;" "&amp;VLOOKUP(H3831,Coefficients!$E$13:$H$17,2))</f>
        <v/>
      </c>
    </row>
    <row r="3832" spans="22:22" x14ac:dyDescent="0.25">
      <c r="V3832" s="138" t="str">
        <f>IF(ISBLANK(A3832),"",VLOOKUP(G3832,Coefficients!$B$4:$E$7,2)&amp;" "&amp;" "&amp;VLOOKUP(H3832,Coefficients!$E$13:$H$17,2))</f>
        <v/>
      </c>
    </row>
    <row r="3833" spans="22:22" x14ac:dyDescent="0.25">
      <c r="V3833" s="138" t="str">
        <f>IF(ISBLANK(A3833),"",VLOOKUP(G3833,Coefficients!$B$4:$E$7,2)&amp;" "&amp;" "&amp;VLOOKUP(H3833,Coefficients!$E$13:$H$17,2))</f>
        <v/>
      </c>
    </row>
    <row r="3834" spans="22:22" x14ac:dyDescent="0.25">
      <c r="V3834" s="138" t="str">
        <f>IF(ISBLANK(A3834),"",VLOOKUP(G3834,Coefficients!$B$4:$E$7,2)&amp;" "&amp;" "&amp;VLOOKUP(H3834,Coefficients!$E$13:$H$17,2))</f>
        <v/>
      </c>
    </row>
    <row r="3835" spans="22:22" x14ac:dyDescent="0.25">
      <c r="V3835" s="138" t="str">
        <f>IF(ISBLANK(A3835),"",VLOOKUP(G3835,Coefficients!$B$4:$E$7,2)&amp;" "&amp;" "&amp;VLOOKUP(H3835,Coefficients!$E$13:$H$17,2))</f>
        <v/>
      </c>
    </row>
    <row r="3836" spans="22:22" x14ac:dyDescent="0.25">
      <c r="V3836" s="138" t="str">
        <f>IF(ISBLANK(A3836),"",VLOOKUP(G3836,Coefficients!$B$4:$E$7,2)&amp;" "&amp;" "&amp;VLOOKUP(H3836,Coefficients!$E$13:$H$17,2))</f>
        <v/>
      </c>
    </row>
    <row r="3837" spans="22:22" x14ac:dyDescent="0.25">
      <c r="V3837" s="138" t="str">
        <f>IF(ISBLANK(A3837),"",VLOOKUP(G3837,Coefficients!$B$4:$E$7,2)&amp;" "&amp;" "&amp;VLOOKUP(H3837,Coefficients!$E$13:$H$17,2))</f>
        <v/>
      </c>
    </row>
    <row r="3838" spans="22:22" x14ac:dyDescent="0.25">
      <c r="V3838" s="138" t="str">
        <f>IF(ISBLANK(A3838),"",VLOOKUP(G3838,Coefficients!$B$4:$E$7,2)&amp;" "&amp;" "&amp;VLOOKUP(H3838,Coefficients!$E$13:$H$17,2))</f>
        <v/>
      </c>
    </row>
    <row r="3839" spans="22:22" x14ac:dyDescent="0.25">
      <c r="V3839" s="138" t="str">
        <f>IF(ISBLANK(A3839),"",VLOOKUP(G3839,Coefficients!$B$4:$E$7,2)&amp;" "&amp;" "&amp;VLOOKUP(H3839,Coefficients!$E$13:$H$17,2))</f>
        <v/>
      </c>
    </row>
    <row r="3840" spans="22:22" x14ac:dyDescent="0.25">
      <c r="V3840" s="138" t="str">
        <f>IF(ISBLANK(A3840),"",VLOOKUP(G3840,Coefficients!$B$4:$E$7,2)&amp;" "&amp;" "&amp;VLOOKUP(H3840,Coefficients!$E$13:$H$17,2))</f>
        <v/>
      </c>
    </row>
    <row r="3841" spans="22:22" x14ac:dyDescent="0.25">
      <c r="V3841" s="138" t="str">
        <f>IF(ISBLANK(A3841),"",VLOOKUP(G3841,Coefficients!$B$4:$E$7,2)&amp;" "&amp;" "&amp;VLOOKUP(H3841,Coefficients!$E$13:$H$17,2))</f>
        <v/>
      </c>
    </row>
    <row r="3842" spans="22:22" x14ac:dyDescent="0.25">
      <c r="V3842" s="138" t="str">
        <f>IF(ISBLANK(A3842),"",VLOOKUP(G3842,Coefficients!$B$4:$E$7,2)&amp;" "&amp;" "&amp;VLOOKUP(H3842,Coefficients!$E$13:$H$17,2))</f>
        <v/>
      </c>
    </row>
    <row r="3843" spans="22:22" x14ac:dyDescent="0.25">
      <c r="V3843" s="138" t="str">
        <f>IF(ISBLANK(A3843),"",VLOOKUP(G3843,Coefficients!$B$4:$E$7,2)&amp;" "&amp;" "&amp;VLOOKUP(H3843,Coefficients!$E$13:$H$17,2))</f>
        <v/>
      </c>
    </row>
    <row r="3844" spans="22:22" x14ac:dyDescent="0.25">
      <c r="V3844" s="138" t="str">
        <f>IF(ISBLANK(A3844),"",VLOOKUP(G3844,Coefficients!$B$4:$E$7,2)&amp;" "&amp;" "&amp;VLOOKUP(H3844,Coefficients!$E$13:$H$17,2))</f>
        <v/>
      </c>
    </row>
    <row r="3845" spans="22:22" x14ac:dyDescent="0.25">
      <c r="V3845" s="138" t="str">
        <f>IF(ISBLANK(A3845),"",VLOOKUP(G3845,Coefficients!$B$4:$E$7,2)&amp;" "&amp;" "&amp;VLOOKUP(H3845,Coefficients!$E$13:$H$17,2))</f>
        <v/>
      </c>
    </row>
    <row r="3846" spans="22:22" x14ac:dyDescent="0.25">
      <c r="V3846" s="138" t="str">
        <f>IF(ISBLANK(A3846),"",VLOOKUP(G3846,Coefficients!$B$4:$E$7,2)&amp;" "&amp;" "&amp;VLOOKUP(H3846,Coefficients!$E$13:$H$17,2))</f>
        <v/>
      </c>
    </row>
    <row r="3847" spans="22:22" x14ac:dyDescent="0.25">
      <c r="V3847" s="138" t="str">
        <f>IF(ISBLANK(A3847),"",VLOOKUP(G3847,Coefficients!$B$4:$E$7,2)&amp;" "&amp;" "&amp;VLOOKUP(H3847,Coefficients!$E$13:$H$17,2))</f>
        <v/>
      </c>
    </row>
    <row r="3848" spans="22:22" x14ac:dyDescent="0.25">
      <c r="V3848" s="138" t="str">
        <f>IF(ISBLANK(A3848),"",VLOOKUP(G3848,Coefficients!$B$4:$E$7,2)&amp;" "&amp;" "&amp;VLOOKUP(H3848,Coefficients!$E$13:$H$17,2))</f>
        <v/>
      </c>
    </row>
    <row r="3849" spans="22:22" x14ac:dyDescent="0.25">
      <c r="V3849" s="138" t="str">
        <f>IF(ISBLANK(A3849),"",VLOOKUP(G3849,Coefficients!$B$4:$E$7,2)&amp;" "&amp;" "&amp;VLOOKUP(H3849,Coefficients!$E$13:$H$17,2))</f>
        <v/>
      </c>
    </row>
    <row r="3850" spans="22:22" x14ac:dyDescent="0.25">
      <c r="V3850" s="138" t="str">
        <f>IF(ISBLANK(A3850),"",VLOOKUP(G3850,Coefficients!$B$4:$E$7,2)&amp;" "&amp;" "&amp;VLOOKUP(H3850,Coefficients!$E$13:$H$17,2))</f>
        <v/>
      </c>
    </row>
    <row r="3851" spans="22:22" x14ac:dyDescent="0.25">
      <c r="V3851" s="138" t="str">
        <f>IF(ISBLANK(A3851),"",VLOOKUP(G3851,Coefficients!$B$4:$E$7,2)&amp;" "&amp;" "&amp;VLOOKUP(H3851,Coefficients!$E$13:$H$17,2))</f>
        <v/>
      </c>
    </row>
    <row r="3852" spans="22:22" x14ac:dyDescent="0.25">
      <c r="V3852" s="138" t="str">
        <f>IF(ISBLANK(A3852),"",VLOOKUP(G3852,Coefficients!$B$4:$E$7,2)&amp;" "&amp;" "&amp;VLOOKUP(H3852,Coefficients!$E$13:$H$17,2))</f>
        <v/>
      </c>
    </row>
    <row r="3853" spans="22:22" x14ac:dyDescent="0.25">
      <c r="V3853" s="138" t="str">
        <f>IF(ISBLANK(A3853),"",VLOOKUP(G3853,Coefficients!$B$4:$E$7,2)&amp;" "&amp;" "&amp;VLOOKUP(H3853,Coefficients!$E$13:$H$17,2))</f>
        <v/>
      </c>
    </row>
    <row r="3854" spans="22:22" x14ac:dyDescent="0.25">
      <c r="V3854" s="138" t="str">
        <f>IF(ISBLANK(A3854),"",VLOOKUP(G3854,Coefficients!$B$4:$E$7,2)&amp;" "&amp;" "&amp;VLOOKUP(H3854,Coefficients!$E$13:$H$17,2))</f>
        <v/>
      </c>
    </row>
    <row r="3855" spans="22:22" x14ac:dyDescent="0.25">
      <c r="V3855" s="138" t="str">
        <f>IF(ISBLANK(A3855),"",VLOOKUP(G3855,Coefficients!$B$4:$E$7,2)&amp;" "&amp;" "&amp;VLOOKUP(H3855,Coefficients!$E$13:$H$17,2))</f>
        <v/>
      </c>
    </row>
    <row r="3856" spans="22:22" x14ac:dyDescent="0.25">
      <c r="V3856" s="138" t="str">
        <f>IF(ISBLANK(A3856),"",VLOOKUP(G3856,Coefficients!$B$4:$E$7,2)&amp;" "&amp;" "&amp;VLOOKUP(H3856,Coefficients!$E$13:$H$17,2))</f>
        <v/>
      </c>
    </row>
    <row r="3857" spans="22:22" x14ac:dyDescent="0.25">
      <c r="V3857" s="138" t="str">
        <f>IF(ISBLANK(A3857),"",VLOOKUP(G3857,Coefficients!$B$4:$E$7,2)&amp;" "&amp;" "&amp;VLOOKUP(H3857,Coefficients!$E$13:$H$17,2))</f>
        <v/>
      </c>
    </row>
    <row r="3858" spans="22:22" x14ac:dyDescent="0.25">
      <c r="V3858" s="138" t="str">
        <f>IF(ISBLANK(A3858),"",VLOOKUP(G3858,Coefficients!$B$4:$E$7,2)&amp;" "&amp;" "&amp;VLOOKUP(H3858,Coefficients!$E$13:$H$17,2))</f>
        <v/>
      </c>
    </row>
    <row r="3859" spans="22:22" x14ac:dyDescent="0.25">
      <c r="V3859" s="138" t="str">
        <f>IF(ISBLANK(A3859),"",VLOOKUP(G3859,Coefficients!$B$4:$E$7,2)&amp;" "&amp;" "&amp;VLOOKUP(H3859,Coefficients!$E$13:$H$17,2))</f>
        <v/>
      </c>
    </row>
    <row r="3860" spans="22:22" x14ac:dyDescent="0.25">
      <c r="V3860" s="138" t="str">
        <f>IF(ISBLANK(A3860),"",VLOOKUP(G3860,Coefficients!$B$4:$E$7,2)&amp;" "&amp;" "&amp;VLOOKUP(H3860,Coefficients!$E$13:$H$17,2))</f>
        <v/>
      </c>
    </row>
    <row r="3861" spans="22:22" x14ac:dyDescent="0.25">
      <c r="V3861" s="138" t="str">
        <f>IF(ISBLANK(A3861),"",VLOOKUP(G3861,Coefficients!$B$4:$E$7,2)&amp;" "&amp;" "&amp;VLOOKUP(H3861,Coefficients!$E$13:$H$17,2))</f>
        <v/>
      </c>
    </row>
    <row r="3862" spans="22:22" x14ac:dyDescent="0.25">
      <c r="V3862" s="138" t="str">
        <f>IF(ISBLANK(A3862),"",VLOOKUP(G3862,Coefficients!$B$4:$E$7,2)&amp;" "&amp;" "&amp;VLOOKUP(H3862,Coefficients!$E$13:$H$17,2))</f>
        <v/>
      </c>
    </row>
    <row r="3863" spans="22:22" x14ac:dyDescent="0.25">
      <c r="V3863" s="138" t="str">
        <f>IF(ISBLANK(A3863),"",VLOOKUP(G3863,Coefficients!$B$4:$E$7,2)&amp;" "&amp;" "&amp;VLOOKUP(H3863,Coefficients!$E$13:$H$17,2))</f>
        <v/>
      </c>
    </row>
    <row r="3864" spans="22:22" x14ac:dyDescent="0.25">
      <c r="V3864" s="138" t="str">
        <f>IF(ISBLANK(A3864),"",VLOOKUP(G3864,Coefficients!$B$4:$E$7,2)&amp;" "&amp;" "&amp;VLOOKUP(H3864,Coefficients!$E$13:$H$17,2))</f>
        <v/>
      </c>
    </row>
    <row r="3865" spans="22:22" x14ac:dyDescent="0.25">
      <c r="V3865" s="138" t="str">
        <f>IF(ISBLANK(A3865),"",VLOOKUP(G3865,Coefficients!$B$4:$E$7,2)&amp;" "&amp;" "&amp;VLOOKUP(H3865,Coefficients!$E$13:$H$17,2))</f>
        <v/>
      </c>
    </row>
    <row r="3866" spans="22:22" x14ac:dyDescent="0.25">
      <c r="V3866" s="138" t="str">
        <f>IF(ISBLANK(A3866),"",VLOOKUP(G3866,Coefficients!$B$4:$E$7,2)&amp;" "&amp;" "&amp;VLOOKUP(H3866,Coefficients!$E$13:$H$17,2))</f>
        <v/>
      </c>
    </row>
    <row r="3867" spans="22:22" x14ac:dyDescent="0.25">
      <c r="V3867" s="138" t="str">
        <f>IF(ISBLANK(A3867),"",VLOOKUP(G3867,Coefficients!$B$4:$E$7,2)&amp;" "&amp;" "&amp;VLOOKUP(H3867,Coefficients!$E$13:$H$17,2))</f>
        <v/>
      </c>
    </row>
    <row r="3868" spans="22:22" x14ac:dyDescent="0.25">
      <c r="V3868" s="138" t="str">
        <f>IF(ISBLANK(A3868),"",VLOOKUP(G3868,Coefficients!$B$4:$E$7,2)&amp;" "&amp;" "&amp;VLOOKUP(H3868,Coefficients!$E$13:$H$17,2))</f>
        <v/>
      </c>
    </row>
    <row r="3869" spans="22:22" x14ac:dyDescent="0.25">
      <c r="V3869" s="138" t="str">
        <f>IF(ISBLANK(A3869),"",VLOOKUP(G3869,Coefficients!$B$4:$E$7,2)&amp;" "&amp;" "&amp;VLOOKUP(H3869,Coefficients!$E$13:$H$17,2))</f>
        <v/>
      </c>
    </row>
    <row r="3870" spans="22:22" x14ac:dyDescent="0.25">
      <c r="V3870" s="138" t="str">
        <f>IF(ISBLANK(A3870),"",VLOOKUP(G3870,Coefficients!$B$4:$E$7,2)&amp;" "&amp;" "&amp;VLOOKUP(H3870,Coefficients!$E$13:$H$17,2))</f>
        <v/>
      </c>
    </row>
    <row r="3871" spans="22:22" x14ac:dyDescent="0.25">
      <c r="V3871" s="138" t="str">
        <f>IF(ISBLANK(A3871),"",VLOOKUP(G3871,Coefficients!$B$4:$E$7,2)&amp;" "&amp;" "&amp;VLOOKUP(H3871,Coefficients!$E$13:$H$17,2))</f>
        <v/>
      </c>
    </row>
    <row r="3872" spans="22:22" x14ac:dyDescent="0.25">
      <c r="V3872" s="138" t="str">
        <f>IF(ISBLANK(A3872),"",VLOOKUP(G3872,Coefficients!$B$4:$E$7,2)&amp;" "&amp;" "&amp;VLOOKUP(H3872,Coefficients!$E$13:$H$17,2))</f>
        <v/>
      </c>
    </row>
    <row r="3873" spans="22:22" x14ac:dyDescent="0.25">
      <c r="V3873" s="138" t="str">
        <f>IF(ISBLANK(A3873),"",VLOOKUP(G3873,Coefficients!$B$4:$E$7,2)&amp;" "&amp;" "&amp;VLOOKUP(H3873,Coefficients!$E$13:$H$17,2))</f>
        <v/>
      </c>
    </row>
    <row r="3874" spans="22:22" x14ac:dyDescent="0.25">
      <c r="V3874" s="138" t="str">
        <f>IF(ISBLANK(A3874),"",VLOOKUP(G3874,Coefficients!$B$4:$E$7,2)&amp;" "&amp;" "&amp;VLOOKUP(H3874,Coefficients!$E$13:$H$17,2))</f>
        <v/>
      </c>
    </row>
    <row r="3875" spans="22:22" x14ac:dyDescent="0.25">
      <c r="V3875" s="138" t="str">
        <f>IF(ISBLANK(A3875),"",VLOOKUP(G3875,Coefficients!$B$4:$E$7,2)&amp;" "&amp;" "&amp;VLOOKUP(H3875,Coefficients!$E$13:$H$17,2))</f>
        <v/>
      </c>
    </row>
    <row r="3876" spans="22:22" x14ac:dyDescent="0.25">
      <c r="V3876" s="138" t="str">
        <f>IF(ISBLANK(A3876),"",VLOOKUP(G3876,Coefficients!$B$4:$E$7,2)&amp;" "&amp;" "&amp;VLOOKUP(H3876,Coefficients!$E$13:$H$17,2))</f>
        <v/>
      </c>
    </row>
    <row r="3877" spans="22:22" x14ac:dyDescent="0.25">
      <c r="V3877" s="138" t="str">
        <f>IF(ISBLANK(A3877),"",VLOOKUP(G3877,Coefficients!$B$4:$E$7,2)&amp;" "&amp;" "&amp;VLOOKUP(H3877,Coefficients!$E$13:$H$17,2))</f>
        <v/>
      </c>
    </row>
    <row r="3878" spans="22:22" x14ac:dyDescent="0.25">
      <c r="V3878" s="138" t="str">
        <f>IF(ISBLANK(A3878),"",VLOOKUP(G3878,Coefficients!$B$4:$E$7,2)&amp;" "&amp;" "&amp;VLOOKUP(H3878,Coefficients!$E$13:$H$17,2))</f>
        <v/>
      </c>
    </row>
    <row r="3879" spans="22:22" x14ac:dyDescent="0.25">
      <c r="V3879" s="138" t="str">
        <f>IF(ISBLANK(A3879),"",VLOOKUP(G3879,Coefficients!$B$4:$E$7,2)&amp;" "&amp;" "&amp;VLOOKUP(H3879,Coefficients!$E$13:$H$17,2))</f>
        <v/>
      </c>
    </row>
    <row r="3880" spans="22:22" x14ac:dyDescent="0.25">
      <c r="V3880" s="138" t="str">
        <f>IF(ISBLANK(A3880),"",VLOOKUP(G3880,Coefficients!$B$4:$E$7,2)&amp;" "&amp;" "&amp;VLOOKUP(H3880,Coefficients!$E$13:$H$17,2))</f>
        <v/>
      </c>
    </row>
    <row r="3881" spans="22:22" x14ac:dyDescent="0.25">
      <c r="V3881" s="138" t="str">
        <f>IF(ISBLANK(A3881),"",VLOOKUP(G3881,Coefficients!$B$4:$E$7,2)&amp;" "&amp;" "&amp;VLOOKUP(H3881,Coefficients!$E$13:$H$17,2))</f>
        <v/>
      </c>
    </row>
    <row r="3882" spans="22:22" x14ac:dyDescent="0.25">
      <c r="V3882" s="138" t="str">
        <f>IF(ISBLANK(A3882),"",VLOOKUP(G3882,Coefficients!$B$4:$E$7,2)&amp;" "&amp;" "&amp;VLOOKUP(H3882,Coefficients!$E$13:$H$17,2))</f>
        <v/>
      </c>
    </row>
    <row r="3883" spans="22:22" x14ac:dyDescent="0.25">
      <c r="V3883" s="138" t="str">
        <f>IF(ISBLANK(A3883),"",VLOOKUP(G3883,Coefficients!$B$4:$E$7,2)&amp;" "&amp;" "&amp;VLOOKUP(H3883,Coefficients!$E$13:$H$17,2))</f>
        <v/>
      </c>
    </row>
    <row r="3884" spans="22:22" x14ac:dyDescent="0.25">
      <c r="V3884" s="138" t="str">
        <f>IF(ISBLANK(A3884),"",VLOOKUP(G3884,Coefficients!$B$4:$E$7,2)&amp;" "&amp;" "&amp;VLOOKUP(H3884,Coefficients!$E$13:$H$17,2))</f>
        <v/>
      </c>
    </row>
    <row r="3885" spans="22:22" x14ac:dyDescent="0.25">
      <c r="V3885" s="138" t="str">
        <f>IF(ISBLANK(A3885),"",VLOOKUP(G3885,Coefficients!$B$4:$E$7,2)&amp;" "&amp;" "&amp;VLOOKUP(H3885,Coefficients!$E$13:$H$17,2))</f>
        <v/>
      </c>
    </row>
    <row r="3886" spans="22:22" x14ac:dyDescent="0.25">
      <c r="V3886" s="138" t="str">
        <f>IF(ISBLANK(A3886),"",VLOOKUP(G3886,Coefficients!$B$4:$E$7,2)&amp;" "&amp;" "&amp;VLOOKUP(H3886,Coefficients!$E$13:$H$17,2))</f>
        <v/>
      </c>
    </row>
    <row r="3887" spans="22:22" x14ac:dyDescent="0.25">
      <c r="V3887" s="138" t="str">
        <f>IF(ISBLANK(A3887),"",VLOOKUP(G3887,Coefficients!$B$4:$E$7,2)&amp;" "&amp;" "&amp;VLOOKUP(H3887,Coefficients!$E$13:$H$17,2))</f>
        <v/>
      </c>
    </row>
    <row r="3888" spans="22:22" x14ac:dyDescent="0.25">
      <c r="V3888" s="138" t="str">
        <f>IF(ISBLANK(A3888),"",VLOOKUP(G3888,Coefficients!$B$4:$E$7,2)&amp;" "&amp;" "&amp;VLOOKUP(H3888,Coefficients!$E$13:$H$17,2))</f>
        <v/>
      </c>
    </row>
    <row r="3889" spans="22:22" x14ac:dyDescent="0.25">
      <c r="V3889" s="138" t="str">
        <f>IF(ISBLANK(A3889),"",VLOOKUP(G3889,Coefficients!$B$4:$E$7,2)&amp;" "&amp;" "&amp;VLOOKUP(H3889,Coefficients!$E$13:$H$17,2))</f>
        <v/>
      </c>
    </row>
    <row r="3890" spans="22:22" x14ac:dyDescent="0.25">
      <c r="V3890" s="138" t="str">
        <f>IF(ISBLANK(A3890),"",VLOOKUP(G3890,Coefficients!$B$4:$E$7,2)&amp;" "&amp;" "&amp;VLOOKUP(H3890,Coefficients!$E$13:$H$17,2))</f>
        <v/>
      </c>
    </row>
    <row r="3891" spans="22:22" x14ac:dyDescent="0.25">
      <c r="V3891" s="138" t="str">
        <f>IF(ISBLANK(A3891),"",VLOOKUP(G3891,Coefficients!$B$4:$E$7,2)&amp;" "&amp;" "&amp;VLOOKUP(H3891,Coefficients!$E$13:$H$17,2))</f>
        <v/>
      </c>
    </row>
    <row r="3892" spans="22:22" x14ac:dyDescent="0.25">
      <c r="V3892" s="138" t="str">
        <f>IF(ISBLANK(A3892),"",VLOOKUP(G3892,Coefficients!$B$4:$E$7,2)&amp;" "&amp;" "&amp;VLOOKUP(H3892,Coefficients!$E$13:$H$17,2))</f>
        <v/>
      </c>
    </row>
    <row r="3893" spans="22:22" x14ac:dyDescent="0.25">
      <c r="V3893" s="138" t="str">
        <f>IF(ISBLANK(A3893),"",VLOOKUP(G3893,Coefficients!$B$4:$E$7,2)&amp;" "&amp;" "&amp;VLOOKUP(H3893,Coefficients!$E$13:$H$17,2))</f>
        <v/>
      </c>
    </row>
    <row r="3894" spans="22:22" x14ac:dyDescent="0.25">
      <c r="V3894" s="138" t="str">
        <f>IF(ISBLANK(A3894),"",VLOOKUP(G3894,Coefficients!$B$4:$E$7,2)&amp;" "&amp;" "&amp;VLOOKUP(H3894,Coefficients!$E$13:$H$17,2))</f>
        <v/>
      </c>
    </row>
    <row r="3895" spans="22:22" x14ac:dyDescent="0.25">
      <c r="V3895" s="138" t="str">
        <f>IF(ISBLANK(A3895),"",VLOOKUP(G3895,Coefficients!$B$4:$E$7,2)&amp;" "&amp;" "&amp;VLOOKUP(H3895,Coefficients!$E$13:$H$17,2))</f>
        <v/>
      </c>
    </row>
    <row r="3896" spans="22:22" x14ac:dyDescent="0.25">
      <c r="V3896" s="138" t="str">
        <f>IF(ISBLANK(A3896),"",VLOOKUP(G3896,Coefficients!$B$4:$E$7,2)&amp;" "&amp;" "&amp;VLOOKUP(H3896,Coefficients!$E$13:$H$17,2))</f>
        <v/>
      </c>
    </row>
    <row r="3897" spans="22:22" x14ac:dyDescent="0.25">
      <c r="V3897" s="138" t="str">
        <f>IF(ISBLANK(A3897),"",VLOOKUP(G3897,Coefficients!$B$4:$E$7,2)&amp;" "&amp;" "&amp;VLOOKUP(H3897,Coefficients!$E$13:$H$17,2))</f>
        <v/>
      </c>
    </row>
    <row r="3898" spans="22:22" x14ac:dyDescent="0.25">
      <c r="V3898" s="138" t="str">
        <f>IF(ISBLANK(A3898),"",VLOOKUP(G3898,Coefficients!$B$4:$E$7,2)&amp;" "&amp;" "&amp;VLOOKUP(H3898,Coefficients!$E$13:$H$17,2))</f>
        <v/>
      </c>
    </row>
    <row r="3899" spans="22:22" x14ac:dyDescent="0.25">
      <c r="V3899" s="138" t="str">
        <f>IF(ISBLANK(A3899),"",VLOOKUP(G3899,Coefficients!$B$4:$E$7,2)&amp;" "&amp;" "&amp;VLOOKUP(H3899,Coefficients!$E$13:$H$17,2))</f>
        <v/>
      </c>
    </row>
    <row r="3900" spans="22:22" x14ac:dyDescent="0.25">
      <c r="V3900" s="138" t="str">
        <f>IF(ISBLANK(A3900),"",VLOOKUP(G3900,Coefficients!$B$4:$E$7,2)&amp;" "&amp;" "&amp;VLOOKUP(H3900,Coefficients!$E$13:$H$17,2))</f>
        <v/>
      </c>
    </row>
    <row r="3901" spans="22:22" x14ac:dyDescent="0.25">
      <c r="V3901" s="138" t="str">
        <f>IF(ISBLANK(A3901),"",VLOOKUP(G3901,Coefficients!$B$4:$E$7,2)&amp;" "&amp;" "&amp;VLOOKUP(H3901,Coefficients!$E$13:$H$17,2))</f>
        <v/>
      </c>
    </row>
    <row r="3902" spans="22:22" x14ac:dyDescent="0.25">
      <c r="V3902" s="138" t="str">
        <f>IF(ISBLANK(A3902),"",VLOOKUP(G3902,Coefficients!$B$4:$E$7,2)&amp;" "&amp;" "&amp;VLOOKUP(H3902,Coefficients!$E$13:$H$17,2))</f>
        <v/>
      </c>
    </row>
    <row r="3903" spans="22:22" x14ac:dyDescent="0.25">
      <c r="V3903" s="138" t="str">
        <f>IF(ISBLANK(A3903),"",VLOOKUP(G3903,Coefficients!$B$4:$E$7,2)&amp;" "&amp;" "&amp;VLOOKUP(H3903,Coefficients!$E$13:$H$17,2))</f>
        <v/>
      </c>
    </row>
    <row r="3904" spans="22:22" x14ac:dyDescent="0.25">
      <c r="V3904" s="138" t="str">
        <f>IF(ISBLANK(A3904),"",VLOOKUP(G3904,Coefficients!$B$4:$E$7,2)&amp;" "&amp;" "&amp;VLOOKUP(H3904,Coefficients!$E$13:$H$17,2))</f>
        <v/>
      </c>
    </row>
    <row r="3905" spans="22:22" x14ac:dyDescent="0.25">
      <c r="V3905" s="138" t="str">
        <f>IF(ISBLANK(A3905),"",VLOOKUP(G3905,Coefficients!$B$4:$E$7,2)&amp;" "&amp;" "&amp;VLOOKUP(H3905,Coefficients!$E$13:$H$17,2))</f>
        <v/>
      </c>
    </row>
    <row r="3906" spans="22:22" x14ac:dyDescent="0.25">
      <c r="V3906" s="138" t="str">
        <f>IF(ISBLANK(A3906),"",VLOOKUP(G3906,Coefficients!$B$4:$E$7,2)&amp;" "&amp;" "&amp;VLOOKUP(H3906,Coefficients!$E$13:$H$17,2))</f>
        <v/>
      </c>
    </row>
    <row r="3907" spans="22:22" x14ac:dyDescent="0.25">
      <c r="V3907" s="138" t="str">
        <f>IF(ISBLANK(A3907),"",VLOOKUP(G3907,Coefficients!$B$4:$E$7,2)&amp;" "&amp;" "&amp;VLOOKUP(H3907,Coefficients!$E$13:$H$17,2))</f>
        <v/>
      </c>
    </row>
    <row r="3908" spans="22:22" x14ac:dyDescent="0.25">
      <c r="V3908" s="138" t="str">
        <f>IF(ISBLANK(A3908),"",VLOOKUP(G3908,Coefficients!$B$4:$E$7,2)&amp;" "&amp;" "&amp;VLOOKUP(H3908,Coefficients!$E$13:$H$17,2))</f>
        <v/>
      </c>
    </row>
    <row r="3909" spans="22:22" x14ac:dyDescent="0.25">
      <c r="V3909" s="138" t="str">
        <f>IF(ISBLANK(A3909),"",VLOOKUP(G3909,Coefficients!$B$4:$E$7,2)&amp;" "&amp;" "&amp;VLOOKUP(H3909,Coefficients!$E$13:$H$17,2))</f>
        <v/>
      </c>
    </row>
    <row r="3910" spans="22:22" x14ac:dyDescent="0.25">
      <c r="V3910" s="138" t="str">
        <f>IF(ISBLANK(A3910),"",VLOOKUP(G3910,Coefficients!$B$4:$E$7,2)&amp;" "&amp;" "&amp;VLOOKUP(H3910,Coefficients!$E$13:$H$17,2))</f>
        <v/>
      </c>
    </row>
    <row r="3911" spans="22:22" x14ac:dyDescent="0.25">
      <c r="V3911" s="138" t="str">
        <f>IF(ISBLANK(A3911),"",VLOOKUP(G3911,Coefficients!$B$4:$E$7,2)&amp;" "&amp;" "&amp;VLOOKUP(H3911,Coefficients!$E$13:$H$17,2))</f>
        <v/>
      </c>
    </row>
    <row r="3912" spans="22:22" x14ac:dyDescent="0.25">
      <c r="V3912" s="138" t="str">
        <f>IF(ISBLANK(A3912),"",VLOOKUP(G3912,Coefficients!$B$4:$E$7,2)&amp;" "&amp;" "&amp;VLOOKUP(H3912,Coefficients!$E$13:$H$17,2))</f>
        <v/>
      </c>
    </row>
    <row r="3913" spans="22:22" x14ac:dyDescent="0.25">
      <c r="V3913" s="138" t="str">
        <f>IF(ISBLANK(A3913),"",VLOOKUP(G3913,Coefficients!$B$4:$E$7,2)&amp;" "&amp;" "&amp;VLOOKUP(H3913,Coefficients!$E$13:$H$17,2))</f>
        <v/>
      </c>
    </row>
    <row r="3914" spans="22:22" x14ac:dyDescent="0.25">
      <c r="V3914" s="138" t="str">
        <f>IF(ISBLANK(A3914),"",VLOOKUP(G3914,Coefficients!$B$4:$E$7,2)&amp;" "&amp;" "&amp;VLOOKUP(H3914,Coefficients!$E$13:$H$17,2))</f>
        <v/>
      </c>
    </row>
    <row r="3915" spans="22:22" x14ac:dyDescent="0.25">
      <c r="V3915" s="138" t="str">
        <f>IF(ISBLANK(A3915),"",VLOOKUP(G3915,Coefficients!$B$4:$E$7,2)&amp;" "&amp;" "&amp;VLOOKUP(H3915,Coefficients!$E$13:$H$17,2))</f>
        <v/>
      </c>
    </row>
    <row r="3916" spans="22:22" x14ac:dyDescent="0.25">
      <c r="V3916" s="138" t="str">
        <f>IF(ISBLANK(A3916),"",VLOOKUP(G3916,Coefficients!$B$4:$E$7,2)&amp;" "&amp;" "&amp;VLOOKUP(H3916,Coefficients!$E$13:$H$17,2))</f>
        <v/>
      </c>
    </row>
    <row r="3917" spans="22:22" x14ac:dyDescent="0.25">
      <c r="V3917" s="138" t="str">
        <f>IF(ISBLANK(A3917),"",VLOOKUP(G3917,Coefficients!$B$4:$E$7,2)&amp;" "&amp;" "&amp;VLOOKUP(H3917,Coefficients!$E$13:$H$17,2))</f>
        <v/>
      </c>
    </row>
    <row r="3918" spans="22:22" x14ac:dyDescent="0.25">
      <c r="V3918" s="138" t="str">
        <f>IF(ISBLANK(A3918),"",VLOOKUP(G3918,Coefficients!$B$4:$E$7,2)&amp;" "&amp;" "&amp;VLOOKUP(H3918,Coefficients!$E$13:$H$17,2))</f>
        <v/>
      </c>
    </row>
    <row r="3919" spans="22:22" x14ac:dyDescent="0.25">
      <c r="V3919" s="138" t="str">
        <f>IF(ISBLANK(A3919),"",VLOOKUP(G3919,Coefficients!$B$4:$E$7,2)&amp;" "&amp;" "&amp;VLOOKUP(H3919,Coefficients!$E$13:$H$17,2))</f>
        <v/>
      </c>
    </row>
    <row r="3920" spans="22:22" x14ac:dyDescent="0.25">
      <c r="V3920" s="138" t="str">
        <f>IF(ISBLANK(A3920),"",VLOOKUP(G3920,Coefficients!$B$4:$E$7,2)&amp;" "&amp;" "&amp;VLOOKUP(H3920,Coefficients!$E$13:$H$17,2))</f>
        <v/>
      </c>
    </row>
    <row r="3921" spans="22:22" x14ac:dyDescent="0.25">
      <c r="V3921" s="138" t="str">
        <f>IF(ISBLANK(A3921),"",VLOOKUP(G3921,Coefficients!$B$4:$E$7,2)&amp;" "&amp;" "&amp;VLOOKUP(H3921,Coefficients!$E$13:$H$17,2))</f>
        <v/>
      </c>
    </row>
    <row r="3922" spans="22:22" x14ac:dyDescent="0.25">
      <c r="V3922" s="138" t="str">
        <f>IF(ISBLANK(A3922),"",VLOOKUP(G3922,Coefficients!$B$4:$E$7,2)&amp;" "&amp;" "&amp;VLOOKUP(H3922,Coefficients!$E$13:$H$17,2))</f>
        <v/>
      </c>
    </row>
    <row r="3923" spans="22:22" x14ac:dyDescent="0.25">
      <c r="V3923" s="138" t="str">
        <f>IF(ISBLANK(A3923),"",VLOOKUP(G3923,Coefficients!$B$4:$E$7,2)&amp;" "&amp;" "&amp;VLOOKUP(H3923,Coefficients!$E$13:$H$17,2))</f>
        <v/>
      </c>
    </row>
    <row r="3924" spans="22:22" x14ac:dyDescent="0.25">
      <c r="V3924" s="138" t="str">
        <f>IF(ISBLANK(A3924),"",VLOOKUP(G3924,Coefficients!$B$4:$E$7,2)&amp;" "&amp;" "&amp;VLOOKUP(H3924,Coefficients!$E$13:$H$17,2))</f>
        <v/>
      </c>
    </row>
    <row r="3925" spans="22:22" x14ac:dyDescent="0.25">
      <c r="V3925" s="138" t="str">
        <f>IF(ISBLANK(A3925),"",VLOOKUP(G3925,Coefficients!$B$4:$E$7,2)&amp;" "&amp;" "&amp;VLOOKUP(H3925,Coefficients!$E$13:$H$17,2))</f>
        <v/>
      </c>
    </row>
    <row r="3926" spans="22:22" x14ac:dyDescent="0.25">
      <c r="V3926" s="138" t="str">
        <f>IF(ISBLANK(A3926),"",VLOOKUP(G3926,Coefficients!$B$4:$E$7,2)&amp;" "&amp;" "&amp;VLOOKUP(H3926,Coefficients!$E$13:$H$17,2))</f>
        <v/>
      </c>
    </row>
    <row r="3927" spans="22:22" x14ac:dyDescent="0.25">
      <c r="V3927" s="138" t="str">
        <f>IF(ISBLANK(A3927),"",VLOOKUP(G3927,Coefficients!$B$4:$E$7,2)&amp;" "&amp;" "&amp;VLOOKUP(H3927,Coefficients!$E$13:$H$17,2))</f>
        <v/>
      </c>
    </row>
    <row r="3928" spans="22:22" x14ac:dyDescent="0.25">
      <c r="V3928" s="138" t="str">
        <f>IF(ISBLANK(A3928),"",VLOOKUP(G3928,Coefficients!$B$4:$E$7,2)&amp;" "&amp;" "&amp;VLOOKUP(H3928,Coefficients!$E$13:$H$17,2))</f>
        <v/>
      </c>
    </row>
    <row r="3929" spans="22:22" x14ac:dyDescent="0.25">
      <c r="V3929" s="138" t="str">
        <f>IF(ISBLANK(A3929),"",VLOOKUP(G3929,Coefficients!$B$4:$E$7,2)&amp;" "&amp;" "&amp;VLOOKUP(H3929,Coefficients!$E$13:$H$17,2))</f>
        <v/>
      </c>
    </row>
    <row r="3930" spans="22:22" x14ac:dyDescent="0.25">
      <c r="V3930" s="138" t="str">
        <f>IF(ISBLANK(A3930),"",VLOOKUP(G3930,Coefficients!$B$4:$E$7,2)&amp;" "&amp;" "&amp;VLOOKUP(H3930,Coefficients!$E$13:$H$17,2))</f>
        <v/>
      </c>
    </row>
    <row r="3931" spans="22:22" x14ac:dyDescent="0.25">
      <c r="V3931" s="138" t="str">
        <f>IF(ISBLANK(A3931),"",VLOOKUP(G3931,Coefficients!$B$4:$E$7,2)&amp;" "&amp;" "&amp;VLOOKUP(H3931,Coefficients!$E$13:$H$17,2))</f>
        <v/>
      </c>
    </row>
    <row r="3932" spans="22:22" x14ac:dyDescent="0.25">
      <c r="V3932" s="138" t="str">
        <f>IF(ISBLANK(A3932),"",VLOOKUP(G3932,Coefficients!$B$4:$E$7,2)&amp;" "&amp;" "&amp;VLOOKUP(H3932,Coefficients!$E$13:$H$17,2))</f>
        <v/>
      </c>
    </row>
    <row r="3933" spans="22:22" x14ac:dyDescent="0.25">
      <c r="V3933" s="138" t="str">
        <f>IF(ISBLANK(A3933),"",VLOOKUP(G3933,Coefficients!$B$4:$E$7,2)&amp;" "&amp;" "&amp;VLOOKUP(H3933,Coefficients!$E$13:$H$17,2))</f>
        <v/>
      </c>
    </row>
    <row r="3934" spans="22:22" x14ac:dyDescent="0.25">
      <c r="V3934" s="138" t="str">
        <f>IF(ISBLANK(A3934),"",VLOOKUP(G3934,Coefficients!$B$4:$E$7,2)&amp;" "&amp;" "&amp;VLOOKUP(H3934,Coefficients!$E$13:$H$17,2))</f>
        <v/>
      </c>
    </row>
    <row r="3935" spans="22:22" x14ac:dyDescent="0.25">
      <c r="V3935" s="138" t="str">
        <f>IF(ISBLANK(A3935),"",VLOOKUP(G3935,Coefficients!$B$4:$E$7,2)&amp;" "&amp;" "&amp;VLOOKUP(H3935,Coefficients!$E$13:$H$17,2))</f>
        <v/>
      </c>
    </row>
    <row r="3936" spans="22:22" x14ac:dyDescent="0.25">
      <c r="V3936" s="138" t="str">
        <f>IF(ISBLANK(A3936),"",VLOOKUP(G3936,Coefficients!$B$4:$E$7,2)&amp;" "&amp;" "&amp;VLOOKUP(H3936,Coefficients!$E$13:$H$17,2))</f>
        <v/>
      </c>
    </row>
    <row r="3937" spans="22:22" x14ac:dyDescent="0.25">
      <c r="V3937" s="138" t="str">
        <f>IF(ISBLANK(A3937),"",VLOOKUP(G3937,Coefficients!$B$4:$E$7,2)&amp;" "&amp;" "&amp;VLOOKUP(H3937,Coefficients!$E$13:$H$17,2))</f>
        <v/>
      </c>
    </row>
    <row r="3938" spans="22:22" x14ac:dyDescent="0.25">
      <c r="V3938" s="138" t="str">
        <f>IF(ISBLANK(A3938),"",VLOOKUP(G3938,Coefficients!$B$4:$E$7,2)&amp;" "&amp;" "&amp;VLOOKUP(H3938,Coefficients!$E$13:$H$17,2))</f>
        <v/>
      </c>
    </row>
    <row r="3939" spans="22:22" x14ac:dyDescent="0.25">
      <c r="V3939" s="138" t="str">
        <f>IF(ISBLANK(A3939),"",VLOOKUP(G3939,Coefficients!$B$4:$E$7,2)&amp;" "&amp;" "&amp;VLOOKUP(H3939,Coefficients!$E$13:$H$17,2))</f>
        <v/>
      </c>
    </row>
    <row r="3940" spans="22:22" x14ac:dyDescent="0.25">
      <c r="V3940" s="138" t="str">
        <f>IF(ISBLANK(A3940),"",VLOOKUP(G3940,Coefficients!$B$4:$E$7,2)&amp;" "&amp;" "&amp;VLOOKUP(H3940,Coefficients!$E$13:$H$17,2))</f>
        <v/>
      </c>
    </row>
    <row r="3941" spans="22:22" x14ac:dyDescent="0.25">
      <c r="V3941" s="138" t="str">
        <f>IF(ISBLANK(A3941),"",VLOOKUP(G3941,Coefficients!$B$4:$E$7,2)&amp;" "&amp;" "&amp;VLOOKUP(H3941,Coefficients!$E$13:$H$17,2))</f>
        <v/>
      </c>
    </row>
    <row r="3942" spans="22:22" x14ac:dyDescent="0.25">
      <c r="V3942" s="138" t="str">
        <f>IF(ISBLANK(A3942),"",VLOOKUP(G3942,Coefficients!$B$4:$E$7,2)&amp;" "&amp;" "&amp;VLOOKUP(H3942,Coefficients!$E$13:$H$17,2))</f>
        <v/>
      </c>
    </row>
    <row r="3943" spans="22:22" x14ac:dyDescent="0.25">
      <c r="V3943" s="138" t="str">
        <f>IF(ISBLANK(A3943),"",VLOOKUP(G3943,Coefficients!$B$4:$E$7,2)&amp;" "&amp;" "&amp;VLOOKUP(H3943,Coefficients!$E$13:$H$17,2))</f>
        <v/>
      </c>
    </row>
    <row r="3944" spans="22:22" x14ac:dyDescent="0.25">
      <c r="V3944" s="138" t="str">
        <f>IF(ISBLANK(A3944),"",VLOOKUP(G3944,Coefficients!$B$4:$E$7,2)&amp;" "&amp;" "&amp;VLOOKUP(H3944,Coefficients!$E$13:$H$17,2))</f>
        <v/>
      </c>
    </row>
    <row r="3945" spans="22:22" x14ac:dyDescent="0.25">
      <c r="V3945" s="138" t="str">
        <f>IF(ISBLANK(A3945),"",VLOOKUP(G3945,Coefficients!$B$4:$E$7,2)&amp;" "&amp;" "&amp;VLOOKUP(H3945,Coefficients!$E$13:$H$17,2))</f>
        <v/>
      </c>
    </row>
    <row r="3946" spans="22:22" x14ac:dyDescent="0.25">
      <c r="V3946" s="138" t="str">
        <f>IF(ISBLANK(A3946),"",VLOOKUP(G3946,Coefficients!$B$4:$E$7,2)&amp;" "&amp;" "&amp;VLOOKUP(H3946,Coefficients!$E$13:$H$17,2))</f>
        <v/>
      </c>
    </row>
    <row r="3947" spans="22:22" x14ac:dyDescent="0.25">
      <c r="V3947" s="138" t="str">
        <f>IF(ISBLANK(A3947),"",VLOOKUP(G3947,Coefficients!$B$4:$E$7,2)&amp;" "&amp;" "&amp;VLOOKUP(H3947,Coefficients!$E$13:$H$17,2))</f>
        <v/>
      </c>
    </row>
    <row r="3948" spans="22:22" x14ac:dyDescent="0.25">
      <c r="V3948" s="138" t="str">
        <f>IF(ISBLANK(A3948),"",VLOOKUP(G3948,Coefficients!$B$4:$E$7,2)&amp;" "&amp;" "&amp;VLOOKUP(H3948,Coefficients!$E$13:$H$17,2))</f>
        <v/>
      </c>
    </row>
    <row r="3949" spans="22:22" x14ac:dyDescent="0.25">
      <c r="V3949" s="138" t="str">
        <f>IF(ISBLANK(A3949),"",VLOOKUP(G3949,Coefficients!$B$4:$E$7,2)&amp;" "&amp;" "&amp;VLOOKUP(H3949,Coefficients!$E$13:$H$17,2))</f>
        <v/>
      </c>
    </row>
    <row r="3950" spans="22:22" x14ac:dyDescent="0.25">
      <c r="V3950" s="138" t="str">
        <f>IF(ISBLANK(A3950),"",VLOOKUP(G3950,Coefficients!$B$4:$E$7,2)&amp;" "&amp;" "&amp;VLOOKUP(H3950,Coefficients!$E$13:$H$17,2))</f>
        <v/>
      </c>
    </row>
    <row r="3951" spans="22:22" x14ac:dyDescent="0.25">
      <c r="V3951" s="138" t="str">
        <f>IF(ISBLANK(A3951),"",VLOOKUP(G3951,Coefficients!$B$4:$E$7,2)&amp;" "&amp;" "&amp;VLOOKUP(H3951,Coefficients!$E$13:$H$17,2))</f>
        <v/>
      </c>
    </row>
    <row r="3952" spans="22:22" x14ac:dyDescent="0.25">
      <c r="V3952" s="138" t="str">
        <f>IF(ISBLANK(A3952),"",VLOOKUP(G3952,Coefficients!$B$4:$E$7,2)&amp;" "&amp;" "&amp;VLOOKUP(H3952,Coefficients!$E$13:$H$17,2))</f>
        <v/>
      </c>
    </row>
    <row r="3953" spans="22:22" x14ac:dyDescent="0.25">
      <c r="V3953" s="138" t="str">
        <f>IF(ISBLANK(A3953),"",VLOOKUP(G3953,Coefficients!$B$4:$E$7,2)&amp;" "&amp;" "&amp;VLOOKUP(H3953,Coefficients!$E$13:$H$17,2))</f>
        <v/>
      </c>
    </row>
    <row r="3954" spans="22:22" x14ac:dyDescent="0.25">
      <c r="V3954" s="138" t="str">
        <f>IF(ISBLANK(A3954),"",VLOOKUP(G3954,Coefficients!$B$4:$E$7,2)&amp;" "&amp;" "&amp;VLOOKUP(H3954,Coefficients!$E$13:$H$17,2))</f>
        <v/>
      </c>
    </row>
    <row r="3955" spans="22:22" x14ac:dyDescent="0.25">
      <c r="V3955" s="138" t="str">
        <f>IF(ISBLANK(A3955),"",VLOOKUP(G3955,Coefficients!$B$4:$E$7,2)&amp;" "&amp;" "&amp;VLOOKUP(H3955,Coefficients!$E$13:$H$17,2))</f>
        <v/>
      </c>
    </row>
    <row r="3956" spans="22:22" x14ac:dyDescent="0.25">
      <c r="V3956" s="138" t="str">
        <f>IF(ISBLANK(A3956),"",VLOOKUP(G3956,Coefficients!$B$4:$E$7,2)&amp;" "&amp;" "&amp;VLOOKUP(H3956,Coefficients!$E$13:$H$17,2))</f>
        <v/>
      </c>
    </row>
    <row r="3957" spans="22:22" x14ac:dyDescent="0.25">
      <c r="V3957" s="138" t="str">
        <f>IF(ISBLANK(A3957),"",VLOOKUP(G3957,Coefficients!$B$4:$E$7,2)&amp;" "&amp;" "&amp;VLOOKUP(H3957,Coefficients!$E$13:$H$17,2))</f>
        <v/>
      </c>
    </row>
    <row r="3958" spans="22:22" x14ac:dyDescent="0.25">
      <c r="V3958" s="138" t="str">
        <f>IF(ISBLANK(A3958),"",VLOOKUP(G3958,Coefficients!$B$4:$E$7,2)&amp;" "&amp;" "&amp;VLOOKUP(H3958,Coefficients!$E$13:$H$17,2))</f>
        <v/>
      </c>
    </row>
    <row r="3959" spans="22:22" x14ac:dyDescent="0.25">
      <c r="V3959" s="138" t="str">
        <f>IF(ISBLANK(A3959),"",VLOOKUP(G3959,Coefficients!$B$4:$E$7,2)&amp;" "&amp;" "&amp;VLOOKUP(H3959,Coefficients!$E$13:$H$17,2))</f>
        <v/>
      </c>
    </row>
    <row r="3960" spans="22:22" x14ac:dyDescent="0.25">
      <c r="V3960" s="138" t="str">
        <f>IF(ISBLANK(A3960),"",VLOOKUP(G3960,Coefficients!$B$4:$E$7,2)&amp;" "&amp;" "&amp;VLOOKUP(H3960,Coefficients!$E$13:$H$17,2))</f>
        <v/>
      </c>
    </row>
    <row r="3961" spans="22:22" x14ac:dyDescent="0.25">
      <c r="V3961" s="138" t="str">
        <f>IF(ISBLANK(A3961),"",VLOOKUP(G3961,Coefficients!$B$4:$E$7,2)&amp;" "&amp;" "&amp;VLOOKUP(H3961,Coefficients!$E$13:$H$17,2))</f>
        <v/>
      </c>
    </row>
    <row r="3962" spans="22:22" x14ac:dyDescent="0.25">
      <c r="V3962" s="138" t="str">
        <f>IF(ISBLANK(A3962),"",VLOOKUP(G3962,Coefficients!$B$4:$E$7,2)&amp;" "&amp;" "&amp;VLOOKUP(H3962,Coefficients!$E$13:$H$17,2))</f>
        <v/>
      </c>
    </row>
    <row r="3963" spans="22:22" x14ac:dyDescent="0.25">
      <c r="V3963" s="138" t="str">
        <f>IF(ISBLANK(A3963),"",VLOOKUP(G3963,Coefficients!$B$4:$E$7,2)&amp;" "&amp;" "&amp;VLOOKUP(H3963,Coefficients!$E$13:$H$17,2))</f>
        <v/>
      </c>
    </row>
    <row r="3964" spans="22:22" x14ac:dyDescent="0.25">
      <c r="V3964" s="138" t="str">
        <f>IF(ISBLANK(A3964),"",VLOOKUP(G3964,Coefficients!$B$4:$E$7,2)&amp;" "&amp;" "&amp;VLOOKUP(H3964,Coefficients!$E$13:$H$17,2))</f>
        <v/>
      </c>
    </row>
    <row r="3965" spans="22:22" x14ac:dyDescent="0.25">
      <c r="V3965" s="138" t="str">
        <f>IF(ISBLANK(A3965),"",VLOOKUP(G3965,Coefficients!$B$4:$E$7,2)&amp;" "&amp;" "&amp;VLOOKUP(H3965,Coefficients!$E$13:$H$17,2))</f>
        <v/>
      </c>
    </row>
    <row r="3966" spans="22:22" x14ac:dyDescent="0.25">
      <c r="V3966" s="138" t="str">
        <f>IF(ISBLANK(A3966),"",VLOOKUP(G3966,Coefficients!$B$4:$E$7,2)&amp;" "&amp;" "&amp;VLOOKUP(H3966,Coefficients!$E$13:$H$17,2))</f>
        <v/>
      </c>
    </row>
    <row r="3967" spans="22:22" x14ac:dyDescent="0.25">
      <c r="V3967" s="138" t="str">
        <f>IF(ISBLANK(A3967),"",VLOOKUP(G3967,Coefficients!$B$4:$E$7,2)&amp;" "&amp;" "&amp;VLOOKUP(H3967,Coefficients!$E$13:$H$17,2))</f>
        <v/>
      </c>
    </row>
    <row r="3968" spans="22:22" x14ac:dyDescent="0.25">
      <c r="V3968" s="138" t="str">
        <f>IF(ISBLANK(A3968),"",VLOOKUP(G3968,Coefficients!$B$4:$E$7,2)&amp;" "&amp;" "&amp;VLOOKUP(H3968,Coefficients!$E$13:$H$17,2))</f>
        <v/>
      </c>
    </row>
    <row r="3969" spans="22:22" x14ac:dyDescent="0.25">
      <c r="V3969" s="138" t="str">
        <f>IF(ISBLANK(A3969),"",VLOOKUP(G3969,Coefficients!$B$4:$E$7,2)&amp;" "&amp;" "&amp;VLOOKUP(H3969,Coefficients!$E$13:$H$17,2))</f>
        <v/>
      </c>
    </row>
    <row r="3970" spans="22:22" x14ac:dyDescent="0.25">
      <c r="V3970" s="138" t="str">
        <f>IF(ISBLANK(A3970),"",VLOOKUP(G3970,Coefficients!$B$4:$E$7,2)&amp;" "&amp;" "&amp;VLOOKUP(H3970,Coefficients!$E$13:$H$17,2))</f>
        <v/>
      </c>
    </row>
    <row r="3971" spans="22:22" x14ac:dyDescent="0.25">
      <c r="V3971" s="138" t="str">
        <f>IF(ISBLANK(A3971),"",VLOOKUP(G3971,Coefficients!$B$4:$E$7,2)&amp;" "&amp;" "&amp;VLOOKUP(H3971,Coefficients!$E$13:$H$17,2))</f>
        <v/>
      </c>
    </row>
    <row r="3972" spans="22:22" x14ac:dyDescent="0.25">
      <c r="V3972" s="138" t="str">
        <f>IF(ISBLANK(A3972),"",VLOOKUP(G3972,Coefficients!$B$4:$E$7,2)&amp;" "&amp;" "&amp;VLOOKUP(H3972,Coefficients!$E$13:$H$17,2))</f>
        <v/>
      </c>
    </row>
    <row r="3973" spans="22:22" x14ac:dyDescent="0.25">
      <c r="V3973" s="138" t="str">
        <f>IF(ISBLANK(A3973),"",VLOOKUP(G3973,Coefficients!$B$4:$E$7,2)&amp;" "&amp;" "&amp;VLOOKUP(H3973,Coefficients!$E$13:$H$17,2))</f>
        <v/>
      </c>
    </row>
    <row r="3974" spans="22:22" x14ac:dyDescent="0.25">
      <c r="V3974" s="138" t="str">
        <f>IF(ISBLANK(A3974),"",VLOOKUP(G3974,Coefficients!$B$4:$E$7,2)&amp;" "&amp;" "&amp;VLOOKUP(H3974,Coefficients!$E$13:$H$17,2))</f>
        <v/>
      </c>
    </row>
    <row r="3975" spans="22:22" x14ac:dyDescent="0.25">
      <c r="V3975" s="138" t="str">
        <f>IF(ISBLANK(A3975),"",VLOOKUP(G3975,Coefficients!$B$4:$E$7,2)&amp;" "&amp;" "&amp;VLOOKUP(H3975,Coefficients!$E$13:$H$17,2))</f>
        <v/>
      </c>
    </row>
    <row r="3976" spans="22:22" x14ac:dyDescent="0.25">
      <c r="V3976" s="138" t="str">
        <f>IF(ISBLANK(A3976),"",VLOOKUP(G3976,Coefficients!$B$4:$E$7,2)&amp;" "&amp;" "&amp;VLOOKUP(H3976,Coefficients!$E$13:$H$17,2))</f>
        <v/>
      </c>
    </row>
    <row r="3977" spans="22:22" x14ac:dyDescent="0.25">
      <c r="V3977" s="138" t="str">
        <f>IF(ISBLANK(A3977),"",VLOOKUP(G3977,Coefficients!$B$4:$E$7,2)&amp;" "&amp;" "&amp;VLOOKUP(H3977,Coefficients!$E$13:$H$17,2))</f>
        <v/>
      </c>
    </row>
    <row r="3978" spans="22:22" x14ac:dyDescent="0.25">
      <c r="V3978" s="138" t="str">
        <f>IF(ISBLANK(A3978),"",VLOOKUP(G3978,Coefficients!$B$4:$E$7,2)&amp;" "&amp;" "&amp;VLOOKUP(H3978,Coefficients!$E$13:$H$17,2))</f>
        <v/>
      </c>
    </row>
    <row r="3979" spans="22:22" x14ac:dyDescent="0.25">
      <c r="V3979" s="138" t="str">
        <f>IF(ISBLANK(A3979),"",VLOOKUP(G3979,Coefficients!$B$4:$E$7,2)&amp;" "&amp;" "&amp;VLOOKUP(H3979,Coefficients!$E$13:$H$17,2))</f>
        <v/>
      </c>
    </row>
    <row r="3980" spans="22:22" x14ac:dyDescent="0.25">
      <c r="V3980" s="138" t="str">
        <f>IF(ISBLANK(A3980),"",VLOOKUP(G3980,Coefficients!$B$4:$E$7,2)&amp;" "&amp;" "&amp;VLOOKUP(H3980,Coefficients!$E$13:$H$17,2))</f>
        <v/>
      </c>
    </row>
    <row r="3981" spans="22:22" x14ac:dyDescent="0.25">
      <c r="V3981" s="138" t="str">
        <f>IF(ISBLANK(A3981),"",VLOOKUP(G3981,Coefficients!$B$4:$E$7,2)&amp;" "&amp;" "&amp;VLOOKUP(H3981,Coefficients!$E$13:$H$17,2))</f>
        <v/>
      </c>
    </row>
    <row r="3982" spans="22:22" x14ac:dyDescent="0.25">
      <c r="V3982" s="138" t="str">
        <f>IF(ISBLANK(A3982),"",VLOOKUP(G3982,Coefficients!$B$4:$E$7,2)&amp;" "&amp;" "&amp;VLOOKUP(H3982,Coefficients!$E$13:$H$17,2))</f>
        <v/>
      </c>
    </row>
    <row r="3983" spans="22:22" x14ac:dyDescent="0.25">
      <c r="V3983" s="138" t="str">
        <f>IF(ISBLANK(A3983),"",VLOOKUP(G3983,Coefficients!$B$4:$E$7,2)&amp;" "&amp;" "&amp;VLOOKUP(H3983,Coefficients!$E$13:$H$17,2))</f>
        <v/>
      </c>
    </row>
    <row r="3984" spans="22:22" x14ac:dyDescent="0.25">
      <c r="V3984" s="138" t="str">
        <f>IF(ISBLANK(A3984),"",VLOOKUP(G3984,Coefficients!$B$4:$E$7,2)&amp;" "&amp;" "&amp;VLOOKUP(H3984,Coefficients!$E$13:$H$17,2))</f>
        <v/>
      </c>
    </row>
    <row r="3985" spans="22:22" x14ac:dyDescent="0.25">
      <c r="V3985" s="138" t="str">
        <f>IF(ISBLANK(A3985),"",VLOOKUP(G3985,Coefficients!$B$4:$E$7,2)&amp;" "&amp;" "&amp;VLOOKUP(H3985,Coefficients!$E$13:$H$17,2))</f>
        <v/>
      </c>
    </row>
    <row r="3986" spans="22:22" x14ac:dyDescent="0.25">
      <c r="V3986" s="138" t="str">
        <f>IF(ISBLANK(A3986),"",VLOOKUP(G3986,Coefficients!$B$4:$E$7,2)&amp;" "&amp;" "&amp;VLOOKUP(H3986,Coefficients!$E$13:$H$17,2))</f>
        <v/>
      </c>
    </row>
    <row r="3987" spans="22:22" x14ac:dyDescent="0.25">
      <c r="V3987" s="138" t="str">
        <f>IF(ISBLANK(A3987),"",VLOOKUP(G3987,Coefficients!$B$4:$E$7,2)&amp;" "&amp;" "&amp;VLOOKUP(H3987,Coefficients!$E$13:$H$17,2))</f>
        <v/>
      </c>
    </row>
    <row r="3988" spans="22:22" x14ac:dyDescent="0.25">
      <c r="V3988" s="138" t="str">
        <f>IF(ISBLANK(A3988),"",VLOOKUP(G3988,Coefficients!$B$4:$E$7,2)&amp;" "&amp;" "&amp;VLOOKUP(H3988,Coefficients!$E$13:$H$17,2))</f>
        <v/>
      </c>
    </row>
    <row r="3989" spans="22:22" x14ac:dyDescent="0.25">
      <c r="V3989" s="138" t="str">
        <f>IF(ISBLANK(A3989),"",VLOOKUP(G3989,Coefficients!$B$4:$E$7,2)&amp;" "&amp;" "&amp;VLOOKUP(H3989,Coefficients!$E$13:$H$17,2))</f>
        <v/>
      </c>
    </row>
    <row r="3990" spans="22:22" x14ac:dyDescent="0.25">
      <c r="V3990" s="138" t="str">
        <f>IF(ISBLANK(A3990),"",VLOOKUP(G3990,Coefficients!$B$4:$E$7,2)&amp;" "&amp;" "&amp;VLOOKUP(H3990,Coefficients!$E$13:$H$17,2))</f>
        <v/>
      </c>
    </row>
    <row r="3991" spans="22:22" x14ac:dyDescent="0.25">
      <c r="V3991" s="138" t="str">
        <f>IF(ISBLANK(A3991),"",VLOOKUP(G3991,Coefficients!$B$4:$E$7,2)&amp;" "&amp;" "&amp;VLOOKUP(H3991,Coefficients!$E$13:$H$17,2))</f>
        <v/>
      </c>
    </row>
    <row r="3992" spans="22:22" x14ac:dyDescent="0.25">
      <c r="V3992" s="138" t="str">
        <f>IF(ISBLANK(A3992),"",VLOOKUP(G3992,Coefficients!$B$4:$E$7,2)&amp;" "&amp;" "&amp;VLOOKUP(H3992,Coefficients!$E$13:$H$17,2))</f>
        <v/>
      </c>
    </row>
    <row r="3993" spans="22:22" x14ac:dyDescent="0.25">
      <c r="V3993" s="138" t="str">
        <f>IF(ISBLANK(A3993),"",VLOOKUP(G3993,Coefficients!$B$4:$E$7,2)&amp;" "&amp;" "&amp;VLOOKUP(H3993,Coefficients!$E$13:$H$17,2))</f>
        <v/>
      </c>
    </row>
    <row r="3994" spans="22:22" x14ac:dyDescent="0.25">
      <c r="V3994" s="138" t="str">
        <f>IF(ISBLANK(A3994),"",VLOOKUP(G3994,Coefficients!$B$4:$E$7,2)&amp;" "&amp;" "&amp;VLOOKUP(H3994,Coefficients!$E$13:$H$17,2))</f>
        <v/>
      </c>
    </row>
    <row r="3995" spans="22:22" x14ac:dyDescent="0.25">
      <c r="V3995" s="138" t="str">
        <f>IF(ISBLANK(A3995),"",VLOOKUP(G3995,Coefficients!$B$4:$E$7,2)&amp;" "&amp;" "&amp;VLOOKUP(H3995,Coefficients!$E$13:$H$17,2))</f>
        <v/>
      </c>
    </row>
    <row r="3996" spans="22:22" x14ac:dyDescent="0.25">
      <c r="V3996" s="138" t="str">
        <f>IF(ISBLANK(A3996),"",VLOOKUP(G3996,Coefficients!$B$4:$E$7,2)&amp;" "&amp;" "&amp;VLOOKUP(H3996,Coefficients!$E$13:$H$17,2))</f>
        <v/>
      </c>
    </row>
    <row r="3997" spans="22:22" x14ac:dyDescent="0.25">
      <c r="V3997" s="138" t="str">
        <f>IF(ISBLANK(A3997),"",VLOOKUP(G3997,Coefficients!$B$4:$E$7,2)&amp;" "&amp;" "&amp;VLOOKUP(H3997,Coefficients!$E$13:$H$17,2))</f>
        <v/>
      </c>
    </row>
    <row r="3998" spans="22:22" x14ac:dyDescent="0.25">
      <c r="V3998" s="138" t="str">
        <f>IF(ISBLANK(A3998),"",VLOOKUP(G3998,Coefficients!$B$4:$E$7,2)&amp;" "&amp;" "&amp;VLOOKUP(H3998,Coefficients!$E$13:$H$17,2))</f>
        <v/>
      </c>
    </row>
    <row r="3999" spans="22:22" x14ac:dyDescent="0.25">
      <c r="V3999" s="138" t="str">
        <f>IF(ISBLANK(A3999),"",VLOOKUP(G3999,Coefficients!$B$4:$E$7,2)&amp;" "&amp;" "&amp;VLOOKUP(H3999,Coefficients!$E$13:$H$17,2))</f>
        <v/>
      </c>
    </row>
    <row r="4000" spans="22:22" x14ac:dyDescent="0.25">
      <c r="V4000" s="138" t="str">
        <f>IF(ISBLANK(A4000),"",VLOOKUP(G4000,Coefficients!$B$4:$E$7,2)&amp;" "&amp;" "&amp;VLOOKUP(H4000,Coefficients!$E$13:$H$17,2))</f>
        <v/>
      </c>
    </row>
    <row r="4001" spans="22:22" x14ac:dyDescent="0.25">
      <c r="V4001" s="138" t="str">
        <f>IF(ISBLANK(A4001),"",VLOOKUP(G4001,Coefficients!$B$4:$E$7,2)&amp;" "&amp;" "&amp;VLOOKUP(H4001,Coefficients!$E$13:$H$17,2))</f>
        <v/>
      </c>
    </row>
    <row r="4002" spans="22:22" x14ac:dyDescent="0.25">
      <c r="V4002" s="138" t="str">
        <f>IF(ISBLANK(A4002),"",VLOOKUP(G4002,Coefficients!$B$4:$E$7,2)&amp;" "&amp;" "&amp;VLOOKUP(H4002,Coefficients!$E$13:$H$17,2))</f>
        <v/>
      </c>
    </row>
    <row r="4003" spans="22:22" x14ac:dyDescent="0.25">
      <c r="V4003" s="138" t="str">
        <f>IF(ISBLANK(A4003),"",VLOOKUP(G4003,Coefficients!$B$4:$E$7,2)&amp;" "&amp;" "&amp;VLOOKUP(H4003,Coefficients!$E$13:$H$17,2))</f>
        <v/>
      </c>
    </row>
    <row r="4004" spans="22:22" x14ac:dyDescent="0.25">
      <c r="V4004" s="138" t="str">
        <f>IF(ISBLANK(A4004),"",VLOOKUP(G4004,Coefficients!$B$4:$E$7,2)&amp;" "&amp;" "&amp;VLOOKUP(H4004,Coefficients!$E$13:$H$17,2))</f>
        <v/>
      </c>
    </row>
    <row r="4005" spans="22:22" x14ac:dyDescent="0.25">
      <c r="V4005" s="138" t="str">
        <f>IF(ISBLANK(A4005),"",VLOOKUP(G4005,Coefficients!$B$4:$E$7,2)&amp;" "&amp;" "&amp;VLOOKUP(H4005,Coefficients!$E$13:$H$17,2))</f>
        <v/>
      </c>
    </row>
    <row r="4006" spans="22:22" x14ac:dyDescent="0.25">
      <c r="V4006" s="138" t="str">
        <f>IF(ISBLANK(A4006),"",VLOOKUP(G4006,Coefficients!$B$4:$E$7,2)&amp;" "&amp;" "&amp;VLOOKUP(H4006,Coefficients!$E$13:$H$17,2))</f>
        <v/>
      </c>
    </row>
    <row r="4007" spans="22:22" x14ac:dyDescent="0.25">
      <c r="V4007" s="138" t="str">
        <f>IF(ISBLANK(A4007),"",VLOOKUP(G4007,Coefficients!$B$4:$E$7,2)&amp;" "&amp;" "&amp;VLOOKUP(H4007,Coefficients!$E$13:$H$17,2))</f>
        <v/>
      </c>
    </row>
  </sheetData>
  <customSheetViews>
    <customSheetView guid="{631F6804-8E08-4B2F-9345-3C134C600F36}">
      <selection activeCell="G19" sqref="G19"/>
      <pageMargins left="0.7" right="0.7" top="0.75" bottom="0.75" header="0.3" footer="0.3"/>
      <pageSetup paperSize="9" orientation="landscape" r:id="rId1"/>
    </customSheetView>
    <customSheetView guid="{6EA53ED3-DD45-43C7-9D00-1DAD4247774B}">
      <selection activeCell="G19" sqref="G19"/>
      <pageMargins left="0.7" right="0.7" top="0.75" bottom="0.75" header="0.3" footer="0.3"/>
      <pageSetup paperSize="9" orientation="landscape" r:id="rId2"/>
    </customSheetView>
    <customSheetView guid="{C18760B8-B28E-4DA3-8AE1-F99984A3CA0A}">
      <selection activeCell="G19" sqref="G19"/>
      <pageMargins left="0.7" right="0.7" top="0.75" bottom="0.75" header="0.3" footer="0.3"/>
      <pageSetup paperSize="9" orientation="landscape" r:id="rId3"/>
    </customSheetView>
  </customSheetViews>
  <pageMargins left="0.7" right="0.7" top="0.75" bottom="0.75" header="0.3" footer="0.3"/>
  <pageSetup paperSize="9" orientation="landscape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7" name="Button 1">
              <controlPr defaultSize="0" print="0" autoFill="0" autoPict="0" macro="[0]!CopySheetsRename.Copy_Sheets_Rename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9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8" name="Button 5">
              <controlPr defaultSize="0" print="0" autoFill="0" autoPict="0" macro="[0]!Unhide_All_Sheets">
                <anchor mov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13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BT1528"/>
  <sheetViews>
    <sheetView tabSelected="1" topLeftCell="A4" zoomScaleNormal="100" workbookViewId="0">
      <pane ySplit="2175" topLeftCell="A16" activePane="bottomLeft"/>
      <selection activeCell="BA4" sqref="BA1:BO1048576"/>
      <selection pane="bottomLeft" activeCell="G11" sqref="G11"/>
    </sheetView>
  </sheetViews>
  <sheetFormatPr defaultRowHeight="15" outlineLevelRow="1" outlineLevelCol="1" x14ac:dyDescent="0.25"/>
  <cols>
    <col min="1" max="1" width="18.7109375" style="52" bestFit="1" customWidth="1"/>
    <col min="2" max="2" width="9.7109375" style="52" customWidth="1"/>
    <col min="3" max="3" width="15.85546875" style="52" bestFit="1" customWidth="1"/>
    <col min="4" max="4" width="5" style="52" bestFit="1" customWidth="1"/>
    <col min="5" max="5" width="11.140625" style="52" bestFit="1" customWidth="1"/>
    <col min="6" max="6" width="8.85546875" style="52" bestFit="1" customWidth="1"/>
    <col min="7" max="7" width="8.7109375" style="52" bestFit="1" customWidth="1"/>
    <col min="8" max="8" width="9.140625" style="52" customWidth="1"/>
    <col min="9" max="9" width="22.28515625" style="52" bestFit="1" customWidth="1"/>
    <col min="11" max="11" width="11.7109375" style="78" bestFit="1" customWidth="1"/>
    <col min="12" max="12" width="12.140625" style="78" bestFit="1" customWidth="1"/>
    <col min="13" max="13" width="10.42578125" style="55" bestFit="1" customWidth="1"/>
    <col min="14" max="14" width="11.85546875" style="55" bestFit="1" customWidth="1"/>
    <col min="15" max="15" width="8.5703125" style="55" bestFit="1" customWidth="1"/>
    <col min="16" max="17" width="10" style="55" customWidth="1"/>
    <col min="18" max="19" width="9.140625" style="55"/>
    <col min="20" max="20" width="10" style="55" bestFit="1" customWidth="1"/>
    <col min="21" max="25" width="10" style="97" customWidth="1"/>
    <col min="27" max="27" width="10" style="97" customWidth="1"/>
    <col min="28" max="28" width="9.85546875" style="97" bestFit="1" customWidth="1"/>
    <col min="29" max="31" width="10" style="97" customWidth="1"/>
    <col min="32" max="32" width="9.85546875" style="97" bestFit="1" customWidth="1"/>
    <col min="33" max="34" width="10" style="97" customWidth="1"/>
    <col min="36" max="37" width="10" style="97" customWidth="1"/>
    <col min="39" max="39" width="10" style="97" customWidth="1"/>
    <col min="40" max="42" width="9.140625" style="55" customWidth="1" outlineLevel="1"/>
    <col min="43" max="43" width="9.140625" style="196" customWidth="1" outlineLevel="1"/>
    <col min="44" max="44" width="9.140625" style="55" customWidth="1" outlineLevel="1"/>
    <col min="45" max="48" width="9.140625" style="55"/>
    <col min="49" max="49" width="11" style="55" bestFit="1" customWidth="1"/>
    <col min="50" max="51" width="9.140625" style="55"/>
    <col min="52" max="52" width="10.5703125" style="55" bestFit="1" customWidth="1"/>
    <col min="53" max="53" width="14.28515625" style="52" bestFit="1" customWidth="1"/>
    <col min="54" max="54" width="11.42578125" style="55" bestFit="1" customWidth="1"/>
    <col min="55" max="55" width="12" style="55" bestFit="1" customWidth="1"/>
    <col min="56" max="56" width="12.5703125" style="122" customWidth="1"/>
    <col min="57" max="57" width="13.85546875" style="52" bestFit="1" customWidth="1"/>
    <col min="58" max="58" width="13.85546875" style="52" customWidth="1"/>
    <col min="59" max="59" width="12.5703125" style="52" bestFit="1" customWidth="1"/>
    <col min="61" max="63" width="12.5703125" style="52" customWidth="1"/>
    <col min="64" max="64" width="10.7109375" style="78" customWidth="1"/>
    <col min="65" max="65" width="9.140625" style="52"/>
    <col min="66" max="66" width="28.28515625" style="52" customWidth="1"/>
    <col min="67" max="68" width="9.140625" style="52" customWidth="1"/>
    <col min="69" max="69" width="14.140625" style="52" bestFit="1" customWidth="1"/>
    <col min="70" max="71" width="9.140625" style="52" customWidth="1"/>
    <col min="72" max="73" width="9.140625" style="52"/>
    <col min="74" max="74" width="12.42578125" style="52" customWidth="1"/>
    <col min="75" max="76" width="9.140625" style="52"/>
    <col min="77" max="77" width="13.42578125" style="52" bestFit="1" customWidth="1"/>
    <col min="78" max="16384" width="9.140625" style="52"/>
  </cols>
  <sheetData>
    <row r="1" spans="13:71" x14ac:dyDescent="0.25">
      <c r="M1" s="52"/>
      <c r="N1" s="52"/>
      <c r="O1" s="52"/>
      <c r="P1" s="52"/>
      <c r="Q1" s="52"/>
      <c r="R1" s="52"/>
      <c r="S1" s="52"/>
      <c r="T1" s="52"/>
      <c r="U1" s="78"/>
      <c r="V1" s="78"/>
      <c r="W1" s="78"/>
      <c r="X1" s="78"/>
      <c r="Y1" s="78"/>
      <c r="AA1" s="78"/>
      <c r="AB1" s="78"/>
      <c r="AC1" s="78"/>
      <c r="AD1" s="78"/>
      <c r="AE1" s="78"/>
      <c r="AF1" s="78"/>
      <c r="AG1" s="78"/>
      <c r="AH1" s="78"/>
      <c r="AJ1" s="78"/>
      <c r="AK1" s="78"/>
      <c r="AM1" s="78"/>
      <c r="BL1" s="81"/>
    </row>
    <row r="2" spans="13:71" x14ac:dyDescent="0.25">
      <c r="M2" s="52"/>
      <c r="N2" s="52"/>
      <c r="O2" s="52"/>
      <c r="P2" s="122"/>
      <c r="Q2" s="122"/>
      <c r="R2" s="52"/>
      <c r="S2" s="52"/>
      <c r="T2" s="52"/>
      <c r="U2" s="78"/>
      <c r="V2" s="78"/>
      <c r="W2" s="78"/>
      <c r="X2" s="78"/>
      <c r="Y2" s="78"/>
      <c r="AA2" s="78"/>
      <c r="AB2" s="78"/>
      <c r="AC2" s="78"/>
      <c r="AD2" s="78"/>
      <c r="AE2" s="78"/>
      <c r="AF2" s="78"/>
      <c r="AG2" s="78"/>
      <c r="AH2" s="78"/>
      <c r="AJ2" s="78"/>
      <c r="AK2" s="78"/>
      <c r="AM2" s="78"/>
      <c r="BM2" s="78"/>
    </row>
    <row r="3" spans="13:71" x14ac:dyDescent="0.25">
      <c r="M3" s="52"/>
      <c r="N3" s="52"/>
      <c r="O3" s="52"/>
      <c r="P3" s="122"/>
      <c r="Q3" s="122"/>
      <c r="R3" s="52"/>
      <c r="S3" s="52"/>
      <c r="T3" s="52"/>
      <c r="U3" s="78"/>
      <c r="V3" s="78"/>
      <c r="W3" s="78"/>
      <c r="X3" s="78"/>
      <c r="Y3" s="78"/>
      <c r="AA3" s="78"/>
      <c r="AB3" s="78"/>
      <c r="AC3" s="78"/>
      <c r="AD3" s="78"/>
      <c r="AE3" s="78"/>
      <c r="AF3" s="78"/>
      <c r="AG3" s="78"/>
      <c r="AH3" s="78"/>
      <c r="AJ3" s="78"/>
      <c r="AK3" s="78"/>
      <c r="AM3" s="78"/>
      <c r="BM3" s="78"/>
      <c r="BO3" s="78"/>
      <c r="BP3" s="78"/>
      <c r="BQ3" s="78"/>
      <c r="BR3" s="78"/>
      <c r="BS3" s="78"/>
    </row>
    <row r="4" spans="13:71" x14ac:dyDescent="0.25">
      <c r="M4" s="52"/>
      <c r="N4" s="52"/>
      <c r="O4" s="52"/>
      <c r="S4" s="52"/>
      <c r="T4" s="52"/>
      <c r="U4" s="78"/>
      <c r="V4" s="78"/>
      <c r="W4" s="78"/>
      <c r="X4" s="78"/>
      <c r="Y4" s="78"/>
      <c r="AA4" s="78"/>
      <c r="AB4" s="78"/>
      <c r="AC4" s="78"/>
      <c r="AD4" s="78"/>
      <c r="AE4" s="78"/>
      <c r="AF4" s="78"/>
      <c r="AG4" s="78"/>
      <c r="AH4" s="78"/>
      <c r="AJ4" s="78"/>
      <c r="AK4" s="78"/>
      <c r="AM4" s="78"/>
      <c r="BM4" s="78"/>
      <c r="BN4" s="78"/>
      <c r="BO4" s="78"/>
      <c r="BP4" s="78"/>
      <c r="BQ4" s="78"/>
      <c r="BR4" s="78"/>
      <c r="BS4" s="78"/>
    </row>
    <row r="5" spans="13:71" x14ac:dyDescent="0.25">
      <c r="M5" s="52"/>
      <c r="N5" s="52"/>
      <c r="O5" s="52"/>
      <c r="S5" s="52"/>
      <c r="T5" s="52"/>
      <c r="U5" s="78"/>
      <c r="V5" s="78"/>
      <c r="W5" s="78"/>
      <c r="X5" s="78"/>
      <c r="Y5" s="78"/>
      <c r="AA5" s="78"/>
      <c r="AB5" s="78"/>
      <c r="AC5" s="78"/>
      <c r="AD5" s="78"/>
      <c r="AE5" s="78"/>
      <c r="AF5" s="78"/>
      <c r="AG5" s="78"/>
      <c r="AH5" s="78"/>
      <c r="AJ5" s="78"/>
      <c r="AK5" s="122"/>
      <c r="AL5" s="122"/>
      <c r="AM5" s="52"/>
      <c r="AT5" s="129" t="s">
        <v>115</v>
      </c>
      <c r="AU5" s="129" t="s">
        <v>116</v>
      </c>
      <c r="BM5" s="78"/>
      <c r="BN5" s="78"/>
      <c r="BO5" s="78"/>
      <c r="BP5" s="78"/>
      <c r="BQ5" s="78"/>
      <c r="BR5" s="78"/>
      <c r="BS5" s="78"/>
    </row>
    <row r="6" spans="13:71" x14ac:dyDescent="0.25">
      <c r="M6" s="52"/>
      <c r="N6" s="52"/>
      <c r="O6" s="52"/>
      <c r="S6" s="52"/>
      <c r="T6" s="52"/>
      <c r="U6" s="78"/>
      <c r="V6" s="78"/>
      <c r="W6" s="78"/>
      <c r="X6" s="78"/>
      <c r="Y6" s="78"/>
      <c r="AA6" s="78"/>
      <c r="AB6" s="78"/>
      <c r="AC6" s="78"/>
      <c r="AD6" s="78"/>
      <c r="AE6" s="78"/>
      <c r="AF6" s="78"/>
      <c r="AG6" s="78"/>
      <c r="AH6" s="78"/>
      <c r="AJ6" s="78"/>
      <c r="AK6" s="122"/>
      <c r="AL6" s="122"/>
      <c r="AM6" s="52"/>
      <c r="AT6" s="129" t="s">
        <v>117</v>
      </c>
      <c r="AU6" s="129" t="s">
        <v>118</v>
      </c>
      <c r="BO6" s="78"/>
      <c r="BP6" s="78"/>
      <c r="BQ6" s="78"/>
      <c r="BR6" s="78"/>
      <c r="BS6" s="78"/>
    </row>
    <row r="7" spans="13:71" ht="18" x14ac:dyDescent="0.35">
      <c r="M7" s="52"/>
      <c r="N7" s="52"/>
      <c r="O7" s="52"/>
      <c r="S7" s="52"/>
      <c r="T7" s="52"/>
      <c r="U7" s="78"/>
      <c r="V7" s="78"/>
      <c r="W7" s="78"/>
      <c r="X7" s="78"/>
      <c r="Y7" s="78"/>
      <c r="AA7" s="78"/>
      <c r="AB7" s="78"/>
      <c r="AC7" s="78"/>
      <c r="AD7" s="78"/>
      <c r="AE7" s="78"/>
      <c r="AF7" s="78"/>
      <c r="AG7" s="78"/>
      <c r="AH7" s="78"/>
      <c r="AJ7" s="78"/>
      <c r="AK7" s="129"/>
      <c r="AT7" s="199" t="s">
        <v>195</v>
      </c>
      <c r="AU7" t="s">
        <v>197</v>
      </c>
      <c r="AZ7" s="52"/>
      <c r="BM7" s="78"/>
      <c r="BN7" s="78"/>
      <c r="BO7" s="78"/>
      <c r="BP7" s="78"/>
      <c r="BQ7" s="78"/>
      <c r="BR7" s="78"/>
      <c r="BS7" s="78"/>
    </row>
    <row r="8" spans="13:71" ht="17.25" x14ac:dyDescent="0.25">
      <c r="M8" s="52"/>
      <c r="N8" s="52"/>
      <c r="O8" s="52"/>
      <c r="S8" s="52"/>
      <c r="T8" s="52"/>
      <c r="U8" s="78"/>
      <c r="V8" s="78"/>
      <c r="W8" s="78"/>
      <c r="X8" s="78"/>
      <c r="Y8" s="78"/>
      <c r="AA8" s="78"/>
      <c r="AB8" s="78"/>
      <c r="AC8" s="78"/>
      <c r="AD8" s="78"/>
      <c r="AE8" s="78"/>
      <c r="AF8" s="78"/>
      <c r="AG8" s="78"/>
      <c r="AH8" s="78"/>
      <c r="AJ8" s="78"/>
      <c r="AM8" s="52"/>
      <c r="AT8" s="199" t="s">
        <v>236</v>
      </c>
      <c r="AU8" s="129" t="s">
        <v>237</v>
      </c>
      <c r="AZ8" s="52"/>
      <c r="BM8" s="78"/>
      <c r="BN8" s="78"/>
      <c r="BO8" s="78"/>
      <c r="BP8" s="78"/>
      <c r="BQ8" s="78"/>
      <c r="BR8" s="78"/>
      <c r="BS8" s="78"/>
    </row>
    <row r="9" spans="13:71" x14ac:dyDescent="0.25">
      <c r="M9" s="52"/>
      <c r="N9" s="52"/>
      <c r="O9" s="52"/>
      <c r="S9" s="52"/>
      <c r="T9" s="52"/>
      <c r="U9" s="78"/>
      <c r="V9" s="78"/>
      <c r="W9" s="78"/>
      <c r="X9" s="78"/>
      <c r="Y9" s="78"/>
      <c r="AA9" s="78"/>
      <c r="AB9" s="78"/>
      <c r="AC9" s="78"/>
      <c r="AD9" s="78"/>
      <c r="AE9" s="78"/>
      <c r="AF9" s="78"/>
      <c r="AG9" s="78"/>
      <c r="AH9" s="78"/>
      <c r="AJ9" s="78"/>
      <c r="AM9" s="52"/>
      <c r="AZ9" s="52"/>
      <c r="BO9" s="78"/>
      <c r="BP9" s="78"/>
      <c r="BQ9" s="78"/>
      <c r="BR9" s="78"/>
      <c r="BS9" s="78"/>
    </row>
    <row r="10" spans="13:71" ht="18" x14ac:dyDescent="0.35">
      <c r="M10" s="52"/>
      <c r="N10" s="52"/>
      <c r="O10" s="52"/>
      <c r="S10" s="52"/>
      <c r="T10" s="52"/>
      <c r="U10" s="78"/>
      <c r="V10" s="78"/>
      <c r="W10" s="78"/>
      <c r="X10" s="78"/>
      <c r="Y10" s="78"/>
      <c r="AA10" s="78"/>
      <c r="AB10" s="78"/>
      <c r="AC10" s="78"/>
      <c r="AD10" s="78"/>
      <c r="AE10" s="78"/>
      <c r="AF10" s="78"/>
      <c r="AG10" s="78"/>
      <c r="AH10" s="78"/>
      <c r="AJ10" s="78"/>
      <c r="AM10" s="52"/>
      <c r="AT10" s="201" t="s">
        <v>228</v>
      </c>
      <c r="AU10" s="122"/>
      <c r="AV10" s="52"/>
      <c r="AZ10" s="52"/>
      <c r="BM10" s="78"/>
      <c r="BN10" s="78"/>
      <c r="BO10" s="78"/>
      <c r="BP10" s="78"/>
      <c r="BQ10" s="78"/>
      <c r="BR10" s="78"/>
      <c r="BS10" s="78"/>
    </row>
    <row r="11" spans="13:71" ht="18" x14ac:dyDescent="0.35">
      <c r="M11" s="52"/>
      <c r="N11" s="52"/>
      <c r="O11" s="52"/>
      <c r="S11" s="52"/>
      <c r="T11" s="52"/>
      <c r="U11" s="78"/>
      <c r="V11" s="78"/>
      <c r="W11" s="78"/>
      <c r="X11" s="78"/>
      <c r="Y11" s="78"/>
      <c r="AA11" s="78"/>
      <c r="AB11" s="78"/>
      <c r="AC11" s="78"/>
      <c r="AD11" s="78"/>
      <c r="AE11" s="78"/>
      <c r="AF11" s="78"/>
      <c r="AG11" s="78"/>
      <c r="AH11" s="78"/>
      <c r="AJ11" s="78"/>
      <c r="AL11" s="122"/>
      <c r="AM11" s="52"/>
      <c r="AT11" s="201" t="s">
        <v>229</v>
      </c>
      <c r="AU11" s="129"/>
      <c r="AZ11" s="52"/>
      <c r="BM11" s="78"/>
      <c r="BN11" s="78"/>
      <c r="BO11" s="78"/>
      <c r="BP11" s="78"/>
      <c r="BQ11" s="78"/>
      <c r="BR11" s="78"/>
      <c r="BS11" s="78"/>
    </row>
    <row r="12" spans="13:71" ht="18" x14ac:dyDescent="0.35">
      <c r="M12" s="52"/>
      <c r="N12" s="52"/>
      <c r="O12" s="52"/>
      <c r="S12" s="52"/>
      <c r="T12" s="52"/>
      <c r="U12" s="78"/>
      <c r="V12" s="78"/>
      <c r="W12" s="78"/>
      <c r="X12" s="78"/>
      <c r="Y12" s="78"/>
      <c r="AA12" s="78"/>
      <c r="AB12" s="78"/>
      <c r="AC12" s="78"/>
      <c r="AD12" s="78"/>
      <c r="AE12" s="78"/>
      <c r="AF12" s="78"/>
      <c r="AG12" s="78"/>
      <c r="AH12" s="78"/>
      <c r="AJ12" s="78"/>
      <c r="AT12" s="201" t="s">
        <v>230</v>
      </c>
      <c r="AU12" s="122"/>
      <c r="AZ12" s="52"/>
      <c r="BM12" s="78"/>
      <c r="BN12" s="78"/>
      <c r="BO12" s="78"/>
      <c r="BP12" s="78"/>
      <c r="BQ12" s="78"/>
      <c r="BR12" s="78"/>
      <c r="BS12" s="78"/>
    </row>
    <row r="13" spans="13:71" ht="18" x14ac:dyDescent="0.35">
      <c r="M13" s="52"/>
      <c r="N13" s="52"/>
      <c r="O13" s="52"/>
      <c r="S13" s="52"/>
      <c r="T13" s="52"/>
      <c r="U13" s="78"/>
      <c r="V13" s="78"/>
      <c r="W13" s="78"/>
      <c r="X13" s="78"/>
      <c r="Y13" s="78"/>
      <c r="AA13" s="78"/>
      <c r="AB13" s="78"/>
      <c r="AC13" s="78"/>
      <c r="AD13" s="78"/>
      <c r="AE13" s="78"/>
      <c r="AF13" s="78"/>
      <c r="AG13" s="78"/>
      <c r="AH13" s="78"/>
      <c r="AJ13" s="78"/>
      <c r="AM13" s="52"/>
      <c r="AT13" s="201" t="s">
        <v>231</v>
      </c>
      <c r="AU13" s="122"/>
      <c r="AZ13" s="52"/>
      <c r="BM13" s="78"/>
      <c r="BN13" s="78"/>
      <c r="BO13" s="78"/>
      <c r="BP13" s="78"/>
      <c r="BQ13" s="78"/>
      <c r="BR13" s="78"/>
      <c r="BS13" s="78"/>
    </row>
    <row r="14" spans="13:71" x14ac:dyDescent="0.25">
      <c r="M14" s="52"/>
      <c r="N14" s="3"/>
      <c r="O14" s="52"/>
      <c r="R14" s="52"/>
      <c r="S14" s="52"/>
      <c r="T14" s="52"/>
      <c r="U14" s="78"/>
      <c r="V14" s="78"/>
      <c r="W14" s="78"/>
      <c r="X14" s="78"/>
      <c r="Y14" s="78"/>
      <c r="AA14" s="78"/>
      <c r="AB14" s="78"/>
      <c r="AC14" s="78"/>
      <c r="AD14" s="78"/>
      <c r="AE14" s="78"/>
      <c r="AF14" s="78"/>
      <c r="AG14" s="78"/>
      <c r="AH14" s="78"/>
      <c r="AJ14" s="78"/>
      <c r="AT14" s="122"/>
      <c r="AU14" s="122"/>
      <c r="AZ14" s="52"/>
      <c r="BM14" s="78"/>
      <c r="BN14" s="78"/>
      <c r="BO14" s="78"/>
      <c r="BP14" s="78"/>
      <c r="BQ14" s="78"/>
      <c r="BR14" s="78"/>
      <c r="BS14" s="78"/>
    </row>
    <row r="15" spans="13:71" x14ac:dyDescent="0.25">
      <c r="M15" s="52"/>
      <c r="N15" s="52"/>
      <c r="O15" s="52"/>
      <c r="P15" s="52"/>
      <c r="Q15" s="52"/>
      <c r="R15" s="52"/>
      <c r="S15" s="52"/>
      <c r="T15" s="52"/>
      <c r="U15" s="78"/>
      <c r="V15" s="78"/>
      <c r="W15" s="78"/>
      <c r="X15" s="78"/>
      <c r="Y15" s="78"/>
      <c r="AA15" s="78"/>
      <c r="AB15" s="78"/>
      <c r="AC15" s="78"/>
      <c r="AD15" s="78"/>
      <c r="AE15" s="78"/>
      <c r="AF15" s="78"/>
      <c r="AG15" s="78"/>
      <c r="AH15" s="78"/>
      <c r="AJ15" s="78"/>
      <c r="AM15" s="52"/>
      <c r="AT15" s="122"/>
      <c r="AU15" s="122"/>
      <c r="AZ15" s="52"/>
      <c r="BM15" s="78"/>
      <c r="BN15" s="78"/>
      <c r="BO15" s="78"/>
      <c r="BP15" s="78"/>
      <c r="BQ15" s="78"/>
      <c r="BR15" s="78"/>
      <c r="BS15" s="78"/>
    </row>
    <row r="16" spans="13:71" x14ac:dyDescent="0.25">
      <c r="M16" s="52"/>
      <c r="N16" s="52"/>
      <c r="O16" s="52"/>
      <c r="P16" s="52"/>
      <c r="Q16" s="52"/>
      <c r="S16" s="52"/>
      <c r="AZ16" s="52"/>
      <c r="BM16" s="78"/>
      <c r="BN16" s="78"/>
      <c r="BO16" s="78"/>
      <c r="BP16" s="78"/>
      <c r="BQ16" s="78"/>
      <c r="BR16" s="78"/>
      <c r="BS16" s="78"/>
    </row>
    <row r="17" spans="1:72" x14ac:dyDescent="0.25">
      <c r="M17" s="52"/>
      <c r="N17" s="52"/>
      <c r="O17" s="52"/>
      <c r="P17" s="52"/>
      <c r="Q17" s="52"/>
      <c r="S17" s="52"/>
      <c r="AZ17" s="52"/>
      <c r="BM17" s="78"/>
      <c r="BN17" s="78"/>
      <c r="BO17" s="78"/>
      <c r="BP17" s="78"/>
      <c r="BQ17" s="78"/>
      <c r="BR17" s="78"/>
      <c r="BS17" s="78"/>
    </row>
    <row r="18" spans="1:72" x14ac:dyDescent="0.25">
      <c r="M18" s="52"/>
      <c r="N18" s="52"/>
      <c r="O18" s="52"/>
      <c r="P18" s="52"/>
      <c r="Q18" s="52"/>
      <c r="S18" s="52"/>
      <c r="AZ18" s="52"/>
      <c r="BM18" s="78"/>
      <c r="BN18" s="78"/>
      <c r="BO18" s="78"/>
      <c r="BP18" s="78"/>
      <c r="BQ18" s="78"/>
      <c r="BR18" s="78"/>
      <c r="BS18" s="78"/>
    </row>
    <row r="19" spans="1:72" x14ac:dyDescent="0.25">
      <c r="M19" s="52"/>
      <c r="N19" s="52"/>
      <c r="O19" s="52"/>
      <c r="P19" s="52"/>
      <c r="Q19" s="52"/>
      <c r="S19" s="52"/>
      <c r="AZ19" s="52"/>
      <c r="BM19" s="78"/>
      <c r="BN19" s="78"/>
      <c r="BO19" s="78"/>
      <c r="BP19" s="78"/>
      <c r="BQ19" s="78"/>
      <c r="BR19" s="78"/>
      <c r="BS19" s="78"/>
    </row>
    <row r="20" spans="1:72" ht="18" x14ac:dyDescent="0.35">
      <c r="B20" s="118" t="s">
        <v>54</v>
      </c>
      <c r="C20" s="1">
        <v>2012</v>
      </c>
      <c r="M20" s="52"/>
      <c r="N20" s="52"/>
      <c r="S20" s="52"/>
      <c r="BM20" s="78"/>
      <c r="BN20" s="78"/>
      <c r="BO20" s="78"/>
      <c r="BP20" s="78"/>
      <c r="BQ20" s="78"/>
      <c r="BR20" s="78"/>
      <c r="BS20" s="78"/>
    </row>
    <row r="21" spans="1:72" x14ac:dyDescent="0.25">
      <c r="B21" s="130"/>
      <c r="C21"/>
      <c r="D21" s="129"/>
      <c r="M21" s="52"/>
      <c r="N21" s="52"/>
      <c r="S21" s="52"/>
      <c r="AY21" s="52"/>
      <c r="BR21" s="78"/>
      <c r="BS21" s="78"/>
    </row>
    <row r="22" spans="1:72" x14ac:dyDescent="0.25">
      <c r="M22" s="52"/>
      <c r="N22" s="52"/>
      <c r="O22" s="52"/>
      <c r="P22" s="52"/>
      <c r="Q22" s="52"/>
      <c r="R22" s="52"/>
      <c r="S22" s="52"/>
      <c r="T22" s="52"/>
      <c r="U22" s="78"/>
      <c r="V22" s="78"/>
      <c r="W22" s="78"/>
      <c r="X22" s="78"/>
      <c r="Y22" s="78"/>
      <c r="AA22" s="78"/>
      <c r="AB22" s="78"/>
      <c r="AC22" s="78"/>
      <c r="AD22" s="78"/>
      <c r="AE22" s="78"/>
      <c r="AF22" s="78"/>
      <c r="AG22" s="78"/>
      <c r="AH22" s="78"/>
      <c r="AJ22" s="78"/>
      <c r="AK22" s="78"/>
      <c r="AM22" s="75"/>
      <c r="BD22" s="93"/>
      <c r="BG22" s="54"/>
      <c r="BI22" s="54"/>
      <c r="BJ22" s="54"/>
      <c r="BM22" s="78"/>
      <c r="BN22" s="54"/>
      <c r="BR22" s="78"/>
      <c r="BS22" s="78"/>
    </row>
    <row r="23" spans="1:72" ht="18" x14ac:dyDescent="0.35">
      <c r="B23" s="34" t="s">
        <v>27</v>
      </c>
      <c r="C23" s="51" t="s">
        <v>28</v>
      </c>
      <c r="D23" s="34" t="s">
        <v>6</v>
      </c>
      <c r="E23" s="34" t="s">
        <v>30</v>
      </c>
      <c r="F23" s="34" t="s">
        <v>29</v>
      </c>
      <c r="G23" s="34"/>
      <c r="H23" s="37" t="s">
        <v>10</v>
      </c>
      <c r="I23" s="102" t="s">
        <v>33</v>
      </c>
      <c r="J23" s="186" t="s">
        <v>52</v>
      </c>
      <c r="K23" s="102" t="s">
        <v>198</v>
      </c>
      <c r="L23" s="102" t="s">
        <v>194</v>
      </c>
      <c r="M23" s="186" t="s">
        <v>242</v>
      </c>
      <c r="N23" s="38" t="s">
        <v>243</v>
      </c>
      <c r="O23" s="38" t="s">
        <v>233</v>
      </c>
      <c r="P23" s="188"/>
      <c r="Q23" s="188"/>
      <c r="R23" s="188"/>
      <c r="S23" s="188"/>
      <c r="T23" s="188"/>
      <c r="U23" s="188"/>
      <c r="V23" s="117"/>
      <c r="W23" s="117"/>
      <c r="X23" s="117"/>
      <c r="Y23" s="117"/>
      <c r="AA23" s="203" t="s">
        <v>239</v>
      </c>
      <c r="AB23" s="188"/>
      <c r="AC23" s="188"/>
      <c r="AD23" s="188"/>
      <c r="AE23" s="188"/>
      <c r="AF23" s="188"/>
      <c r="AG23" s="188"/>
      <c r="AH23" s="188"/>
      <c r="AJ23" s="119"/>
      <c r="AK23" s="119"/>
      <c r="AM23" s="117"/>
      <c r="AN23" s="5" t="s">
        <v>117</v>
      </c>
      <c r="AO23" s="5" t="s">
        <v>189</v>
      </c>
      <c r="AP23" s="123" t="s">
        <v>119</v>
      </c>
      <c r="AQ23" s="189" t="s">
        <v>119</v>
      </c>
      <c r="AR23" s="5" t="s">
        <v>224</v>
      </c>
      <c r="AS23" s="5" t="s">
        <v>225</v>
      </c>
      <c r="AT23" s="189" t="s">
        <v>226</v>
      </c>
      <c r="AU23" s="189" t="s">
        <v>227</v>
      </c>
      <c r="AV23" s="189" t="s">
        <v>232</v>
      </c>
      <c r="AW23" s="189" t="s">
        <v>236</v>
      </c>
      <c r="AX23" s="189" t="s">
        <v>1</v>
      </c>
      <c r="AY23" s="189" t="s">
        <v>238</v>
      </c>
      <c r="AZ23" s="5" t="s">
        <v>239</v>
      </c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  <c r="BK23" s="188"/>
      <c r="BL23" s="119"/>
    </row>
    <row r="24" spans="1:72" ht="17.25" x14ac:dyDescent="0.25">
      <c r="B24" s="35"/>
      <c r="C24" s="35"/>
      <c r="D24" s="35"/>
      <c r="E24" s="36" t="s">
        <v>19</v>
      </c>
      <c r="F24" s="36" t="s">
        <v>32</v>
      </c>
      <c r="G24" s="36"/>
      <c r="H24" s="39"/>
      <c r="I24" s="39"/>
      <c r="J24" s="103"/>
      <c r="K24" s="103"/>
      <c r="L24" s="103"/>
      <c r="M24" s="39"/>
      <c r="N24" s="39"/>
      <c r="O24" s="39" t="s">
        <v>34</v>
      </c>
      <c r="P24" s="188"/>
      <c r="Q24" s="188"/>
      <c r="R24" s="188"/>
      <c r="S24" s="188"/>
      <c r="T24" s="188"/>
      <c r="U24" s="188"/>
      <c r="V24" s="120"/>
      <c r="W24" s="120"/>
      <c r="X24" s="120"/>
      <c r="Y24" s="120"/>
      <c r="AA24" s="202" t="s">
        <v>241</v>
      </c>
      <c r="AB24" s="188"/>
      <c r="AC24" s="188"/>
      <c r="AD24" s="188"/>
      <c r="AE24" s="188"/>
      <c r="AF24" s="188"/>
      <c r="AG24" s="122"/>
      <c r="AH24" s="125"/>
      <c r="AJ24" s="101"/>
      <c r="AK24" s="101"/>
      <c r="AM24" s="101"/>
      <c r="AN24" s="55" t="s">
        <v>11</v>
      </c>
      <c r="AO24" s="55" t="s">
        <v>199</v>
      </c>
      <c r="AP24" s="125" t="s">
        <v>44</v>
      </c>
      <c r="AQ24" s="196" t="s">
        <v>240</v>
      </c>
      <c r="AV24" s="55" t="s">
        <v>234</v>
      </c>
      <c r="AW24" s="196" t="s">
        <v>235</v>
      </c>
      <c r="AX24" s="55" t="s">
        <v>44</v>
      </c>
      <c r="AY24" s="55" t="s">
        <v>43</v>
      </c>
      <c r="AZ24" s="202" t="s">
        <v>241</v>
      </c>
      <c r="BA24" s="188"/>
      <c r="BB24" s="188"/>
      <c r="BC24" s="188"/>
      <c r="BD24" s="188"/>
      <c r="BE24" s="188"/>
      <c r="BF24" s="188"/>
      <c r="BG24" s="188"/>
      <c r="BH24" s="188"/>
      <c r="BI24" s="188"/>
      <c r="BJ24" s="188"/>
      <c r="BK24" s="188"/>
      <c r="BT24" s="4"/>
    </row>
    <row r="25" spans="1:72" s="10" customFormat="1" x14ac:dyDescent="0.25">
      <c r="A25" s="10" t="s">
        <v>86</v>
      </c>
      <c r="B25" s="33" t="str">
        <f>B26&amp;" "&amp;C26</f>
        <v>Base (Reference)</v>
      </c>
      <c r="K25" s="92"/>
      <c r="L25" s="92"/>
      <c r="M25" s="19"/>
      <c r="N25" s="19"/>
      <c r="O25" s="19"/>
      <c r="P25" s="19"/>
      <c r="Q25" s="19"/>
      <c r="R25" s="19"/>
      <c r="S25" s="19"/>
      <c r="T25" s="19"/>
      <c r="U25" s="98"/>
      <c r="V25" s="98"/>
      <c r="W25" s="98"/>
      <c r="X25" s="98"/>
      <c r="Y25" s="98"/>
      <c r="AA25" s="98"/>
      <c r="AB25" s="98"/>
      <c r="AC25" s="98"/>
      <c r="AD25" s="98"/>
      <c r="AE25" s="98"/>
      <c r="AF25" s="98"/>
      <c r="AG25" s="98"/>
      <c r="AH25" s="98"/>
      <c r="AJ25" s="98"/>
      <c r="AK25" s="98"/>
      <c r="AM25" s="98"/>
      <c r="AN25" s="126"/>
      <c r="AO25" s="19"/>
      <c r="AP25" s="19"/>
      <c r="AQ25" s="190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92"/>
      <c r="BL25" s="92"/>
    </row>
    <row r="26" spans="1:72" x14ac:dyDescent="0.25">
      <c r="B26" s="20" t="s">
        <v>35</v>
      </c>
      <c r="C26" s="20" t="s">
        <v>36</v>
      </c>
      <c r="D26" s="20">
        <v>2000</v>
      </c>
      <c r="E26" s="21">
        <f>Baseline!$B$5</f>
        <v>17.3</v>
      </c>
      <c r="F26" s="21">
        <f>Baseline!$B$7</f>
        <v>74.5</v>
      </c>
      <c r="G26" s="21"/>
      <c r="H26" s="55">
        <v>2007</v>
      </c>
      <c r="I26" s="52" t="s">
        <v>245</v>
      </c>
      <c r="J26" t="s">
        <v>4</v>
      </c>
      <c r="K26" s="97" t="s">
        <v>190</v>
      </c>
      <c r="L26" s="104" t="s">
        <v>8</v>
      </c>
      <c r="M26" s="187" t="s">
        <v>218</v>
      </c>
      <c r="N26" s="55" t="s">
        <v>219</v>
      </c>
      <c r="O26" s="55">
        <v>1</v>
      </c>
      <c r="AA26" s="106">
        <f t="shared" ref="AA26:AA57" si="0">AZ26</f>
        <v>261.30183265143046</v>
      </c>
      <c r="AB26" s="115"/>
      <c r="AC26" s="106"/>
      <c r="AD26" s="106"/>
      <c r="AE26" s="106"/>
      <c r="AF26" s="116"/>
      <c r="AG26" s="106"/>
      <c r="AH26" s="106"/>
      <c r="AJ26" s="106"/>
      <c r="AK26" s="106"/>
      <c r="AN26" s="174">
        <f>MAX(0,D26-$C$20)</f>
        <v>0</v>
      </c>
      <c r="AO26" s="104">
        <f>VLOOKUP(K26,Coefficients!$J$3:$L$7,3)</f>
        <v>70</v>
      </c>
      <c r="AP26" s="40">
        <f>0.22*AO26</f>
        <v>15.4</v>
      </c>
      <c r="AQ26" s="192">
        <f>AP26/100*365*24</f>
        <v>1349.04</v>
      </c>
      <c r="AR26" s="40">
        <f>VLOOKUP(L26,Coefficients!$N$3:$P$5,2)</f>
        <v>50</v>
      </c>
      <c r="AS26" s="192">
        <f>VLOOKUP(L26,Coefficients!$N$3:$P$5,3)</f>
        <v>2</v>
      </c>
      <c r="AT26" s="200">
        <f>VLOOKUP(M26,Coefficients!$S$3:$U$6,3)</f>
        <v>1</v>
      </c>
      <c r="AU26" s="196">
        <f>VLOOKUP(N26,Coefficients!$S$10:$U$13,3)</f>
        <v>2</v>
      </c>
      <c r="AV26" s="197">
        <f t="shared" ref="AV26:AV57" si="1">O26</f>
        <v>1</v>
      </c>
      <c r="AW26" s="105">
        <f>MAX(1,AU26*(AR26*AT26*(0.9*EXP((-10*AV26))+0.1*EXP(-AV26))+AS26*EXP((-0.02*AV26))))</f>
        <v>7.6036750986200676</v>
      </c>
      <c r="AX26" s="197">
        <f t="shared" ref="AX26:AX57" si="2">F26</f>
        <v>74.5</v>
      </c>
      <c r="AY26" s="56">
        <f t="shared" ref="AY26:AY57" si="3">E26</f>
        <v>17.3</v>
      </c>
      <c r="AZ26" s="58">
        <f>(0.0157*AX26^2.3)*((AQ26/3800)^0.15)*((1+AW26/50)^0.22)*(EXP(-0.0019*(AY26+20)))</f>
        <v>261.30183265143046</v>
      </c>
      <c r="BA26" s="114"/>
      <c r="BB26" s="101"/>
      <c r="BC26" s="101"/>
      <c r="BD26" s="96"/>
      <c r="BE26" s="133"/>
      <c r="BF26" s="49"/>
      <c r="BG26" s="15"/>
      <c r="BI26" s="17"/>
      <c r="BJ26" s="55"/>
      <c r="BK26" s="16"/>
      <c r="BL26" s="89"/>
    </row>
    <row r="27" spans="1:72" x14ac:dyDescent="0.25">
      <c r="B27" s="20" t="s">
        <v>35</v>
      </c>
      <c r="C27" s="20" t="s">
        <v>36</v>
      </c>
      <c r="D27" s="20">
        <v>2001</v>
      </c>
      <c r="E27" s="21">
        <f>E26</f>
        <v>17.3</v>
      </c>
      <c r="F27" s="21">
        <f>F26</f>
        <v>74.5</v>
      </c>
      <c r="G27" s="21"/>
      <c r="H27" s="55">
        <f>$H$26</f>
        <v>2007</v>
      </c>
      <c r="I27" s="52" t="str">
        <f>$I$26</f>
        <v>Pile No X @ Berth Y</v>
      </c>
      <c r="J27" t="str">
        <f>$J$26</f>
        <v>splash</v>
      </c>
      <c r="K27" s="97" t="str">
        <f t="shared" ref="K27:K58" si="4">$K$26</f>
        <v>A</v>
      </c>
      <c r="L27" s="104" t="str">
        <f t="shared" ref="L27:L58" si="5">$L$26</f>
        <v>C1</v>
      </c>
      <c r="M27" s="55" t="str">
        <f t="shared" ref="M27:M58" si="6">$M$26</f>
        <v>EXP4</v>
      </c>
      <c r="N27" s="55" t="str">
        <f t="shared" ref="N27:N58" si="7">$N$26</f>
        <v>SITE1</v>
      </c>
      <c r="O27" s="55">
        <f t="shared" ref="O27:O58" si="8">$O$26</f>
        <v>1</v>
      </c>
      <c r="AA27" s="198">
        <f t="shared" si="0"/>
        <v>261.30183265143046</v>
      </c>
      <c r="AB27" s="115"/>
      <c r="AC27" s="106"/>
      <c r="AD27" s="106"/>
      <c r="AE27" s="106"/>
      <c r="AF27" s="116"/>
      <c r="AG27" s="106"/>
      <c r="AH27" s="106"/>
      <c r="AJ27" s="106"/>
      <c r="AK27" s="106"/>
      <c r="AL27" s="122"/>
      <c r="AM27" s="125"/>
      <c r="AN27" s="200">
        <f t="shared" ref="AN27:AN90" si="9">MAX(0,D27-$C$20)</f>
        <v>0</v>
      </c>
      <c r="AO27" s="104">
        <f>VLOOKUP(K27,Coefficients!$J$3:$L$7,3)</f>
        <v>70</v>
      </c>
      <c r="AP27" s="104">
        <f t="shared" ref="AP27:AP90" si="10">0.22*AO27</f>
        <v>15.4</v>
      </c>
      <c r="AQ27" s="192">
        <f t="shared" ref="AQ27:AQ90" si="11">AP27/100*365*24</f>
        <v>1349.04</v>
      </c>
      <c r="AR27" s="192">
        <f>VLOOKUP(L27,Coefficients!$N$3:$P$5,2)</f>
        <v>50</v>
      </c>
      <c r="AS27" s="192">
        <f>VLOOKUP(L27,Coefficients!$N$3:$P$5,3)</f>
        <v>2</v>
      </c>
      <c r="AT27" s="200">
        <f>VLOOKUP(M27,Coefficients!$S$3:$U$6,3)</f>
        <v>1</v>
      </c>
      <c r="AU27" s="196">
        <f>VLOOKUP(N27,Coefficients!$S$10:$U$13,3)</f>
        <v>2</v>
      </c>
      <c r="AV27" s="197">
        <f t="shared" si="1"/>
        <v>1</v>
      </c>
      <c r="AW27" s="195">
        <f t="shared" ref="AW27:AW90" si="12">MAX(1,AU27*(AR27*AT27*(0.9*EXP((-10*AV27))+0.1*EXP(-AV27))+AS27*EXP((-0.02*AV27))))</f>
        <v>7.6036750986200676</v>
      </c>
      <c r="AX27" s="197">
        <f t="shared" si="2"/>
        <v>74.5</v>
      </c>
      <c r="AY27" s="197">
        <f t="shared" si="3"/>
        <v>17.3</v>
      </c>
      <c r="AZ27" s="198">
        <f t="shared" ref="AZ27:AZ90" si="13">(0.0157*AX27^2.3)*((AQ27/3800)^0.15)*((1+AW27/50)^0.22)*(EXP(-0.0019*(AY27+20)))</f>
        <v>261.30183265143046</v>
      </c>
      <c r="BA27" s="114"/>
      <c r="BC27" s="127"/>
      <c r="BD27" s="96"/>
      <c r="BE27" s="133"/>
      <c r="BF27" s="128"/>
      <c r="BG27" s="124"/>
      <c r="BI27" s="96"/>
      <c r="BJ27" s="55"/>
      <c r="BK27" s="95"/>
      <c r="BL27" s="89"/>
    </row>
    <row r="28" spans="1:72" x14ac:dyDescent="0.25">
      <c r="B28" s="20" t="s">
        <v>35</v>
      </c>
      <c r="C28" s="20" t="s">
        <v>36</v>
      </c>
      <c r="D28" s="20">
        <v>2002</v>
      </c>
      <c r="E28" s="21">
        <f t="shared" ref="E28:E91" si="14">E27</f>
        <v>17.3</v>
      </c>
      <c r="F28" s="21">
        <f t="shared" ref="F28:F91" si="15">F27</f>
        <v>74.5</v>
      </c>
      <c r="G28" s="21"/>
      <c r="H28" s="63">
        <f t="shared" ref="H28:H91" si="16">$H$26</f>
        <v>2007</v>
      </c>
      <c r="I28" s="59" t="str">
        <f t="shared" ref="I28:I91" si="17">$I$26</f>
        <v>Pile No X @ Berth Y</v>
      </c>
      <c r="J28" s="188" t="str">
        <f t="shared" ref="J28:J91" si="18">$J$26</f>
        <v>splash</v>
      </c>
      <c r="K28" s="97" t="str">
        <f t="shared" si="4"/>
        <v>A</v>
      </c>
      <c r="L28" s="104" t="str">
        <f t="shared" si="5"/>
        <v>C1</v>
      </c>
      <c r="M28" s="63" t="str">
        <f t="shared" si="6"/>
        <v>EXP4</v>
      </c>
      <c r="N28" s="63" t="str">
        <f t="shared" si="7"/>
        <v>SITE1</v>
      </c>
      <c r="O28" s="63">
        <f t="shared" si="8"/>
        <v>1</v>
      </c>
      <c r="P28" s="63"/>
      <c r="Q28" s="63"/>
      <c r="R28" s="63"/>
      <c r="S28" s="63"/>
      <c r="T28" s="63"/>
      <c r="AA28" s="198">
        <f t="shared" si="0"/>
        <v>261.30183265143046</v>
      </c>
      <c r="AB28" s="115"/>
      <c r="AC28" s="106"/>
      <c r="AD28" s="106"/>
      <c r="AE28" s="106"/>
      <c r="AF28" s="116"/>
      <c r="AG28" s="106"/>
      <c r="AH28" s="106"/>
      <c r="AJ28" s="106"/>
      <c r="AK28" s="106"/>
      <c r="AL28" s="122"/>
      <c r="AM28" s="125"/>
      <c r="AN28" s="200">
        <f t="shared" si="9"/>
        <v>0</v>
      </c>
      <c r="AO28" s="104">
        <f>VLOOKUP(K28,Coefficients!$J$3:$L$7,3)</f>
        <v>70</v>
      </c>
      <c r="AP28" s="104">
        <f t="shared" si="10"/>
        <v>15.4</v>
      </c>
      <c r="AQ28" s="192">
        <f t="shared" si="11"/>
        <v>1349.04</v>
      </c>
      <c r="AR28" s="192">
        <f>VLOOKUP(L28,Coefficients!$N$3:$P$5,2)</f>
        <v>50</v>
      </c>
      <c r="AS28" s="192">
        <f>VLOOKUP(L28,Coefficients!$N$3:$P$5,3)</f>
        <v>2</v>
      </c>
      <c r="AT28" s="200">
        <f>VLOOKUP(M28,Coefficients!$S$3:$U$6,3)</f>
        <v>1</v>
      </c>
      <c r="AU28" s="196">
        <f>VLOOKUP(N28,Coefficients!$S$10:$U$13,3)</f>
        <v>2</v>
      </c>
      <c r="AV28" s="197">
        <f t="shared" si="1"/>
        <v>1</v>
      </c>
      <c r="AW28" s="195">
        <f t="shared" si="12"/>
        <v>7.6036750986200676</v>
      </c>
      <c r="AX28" s="197">
        <f t="shared" si="2"/>
        <v>74.5</v>
      </c>
      <c r="AY28" s="197">
        <f t="shared" si="3"/>
        <v>17.3</v>
      </c>
      <c r="AZ28" s="198">
        <f t="shared" si="13"/>
        <v>261.30183265143046</v>
      </c>
      <c r="BA28" s="114"/>
      <c r="BC28" s="127"/>
      <c r="BD28" s="96"/>
      <c r="BE28" s="133"/>
      <c r="BF28" s="128"/>
      <c r="BG28" s="124"/>
      <c r="BI28" s="96"/>
      <c r="BJ28" s="55"/>
      <c r="BK28" s="95"/>
      <c r="BL28" s="89"/>
    </row>
    <row r="29" spans="1:72" x14ac:dyDescent="0.25">
      <c r="B29" s="20" t="s">
        <v>35</v>
      </c>
      <c r="C29" s="20" t="s">
        <v>36</v>
      </c>
      <c r="D29" s="20">
        <v>2003</v>
      </c>
      <c r="E29" s="21">
        <f t="shared" si="14"/>
        <v>17.3</v>
      </c>
      <c r="F29" s="21">
        <f t="shared" si="15"/>
        <v>74.5</v>
      </c>
      <c r="G29" s="21"/>
      <c r="H29" s="63">
        <f t="shared" si="16"/>
        <v>2007</v>
      </c>
      <c r="I29" s="59" t="str">
        <f t="shared" si="17"/>
        <v>Pile No X @ Berth Y</v>
      </c>
      <c r="J29" s="188" t="str">
        <f t="shared" si="18"/>
        <v>splash</v>
      </c>
      <c r="K29" s="97" t="str">
        <f t="shared" si="4"/>
        <v>A</v>
      </c>
      <c r="L29" s="104" t="str">
        <f t="shared" si="5"/>
        <v>C1</v>
      </c>
      <c r="M29" s="63" t="str">
        <f t="shared" si="6"/>
        <v>EXP4</v>
      </c>
      <c r="N29" s="63" t="str">
        <f t="shared" si="7"/>
        <v>SITE1</v>
      </c>
      <c r="O29" s="63">
        <f t="shared" si="8"/>
        <v>1</v>
      </c>
      <c r="P29" s="63"/>
      <c r="Q29" s="63"/>
      <c r="R29" s="63"/>
      <c r="S29" s="63"/>
      <c r="T29" s="63"/>
      <c r="AA29" s="198">
        <f t="shared" si="0"/>
        <v>261.30183265143046</v>
      </c>
      <c r="AB29" s="115"/>
      <c r="AC29" s="106"/>
      <c r="AD29" s="106"/>
      <c r="AE29" s="106"/>
      <c r="AF29" s="116"/>
      <c r="AG29" s="106"/>
      <c r="AH29" s="106"/>
      <c r="AJ29" s="106"/>
      <c r="AK29" s="106"/>
      <c r="AL29" s="122"/>
      <c r="AM29" s="125"/>
      <c r="AN29" s="200">
        <f t="shared" si="9"/>
        <v>0</v>
      </c>
      <c r="AO29" s="104">
        <f>VLOOKUP(K29,Coefficients!$J$3:$L$7,3)</f>
        <v>70</v>
      </c>
      <c r="AP29" s="104">
        <f t="shared" si="10"/>
        <v>15.4</v>
      </c>
      <c r="AQ29" s="192">
        <f t="shared" si="11"/>
        <v>1349.04</v>
      </c>
      <c r="AR29" s="192">
        <f>VLOOKUP(L29,Coefficients!$N$3:$P$5,2)</f>
        <v>50</v>
      </c>
      <c r="AS29" s="192">
        <f>VLOOKUP(L29,Coefficients!$N$3:$P$5,3)</f>
        <v>2</v>
      </c>
      <c r="AT29" s="200">
        <f>VLOOKUP(M29,Coefficients!$S$3:$U$6,3)</f>
        <v>1</v>
      </c>
      <c r="AU29" s="196">
        <f>VLOOKUP(N29,Coefficients!$S$10:$U$13,3)</f>
        <v>2</v>
      </c>
      <c r="AV29" s="197">
        <f t="shared" si="1"/>
        <v>1</v>
      </c>
      <c r="AW29" s="195">
        <f t="shared" si="12"/>
        <v>7.6036750986200676</v>
      </c>
      <c r="AX29" s="197">
        <f t="shared" si="2"/>
        <v>74.5</v>
      </c>
      <c r="AY29" s="197">
        <f t="shared" si="3"/>
        <v>17.3</v>
      </c>
      <c r="AZ29" s="198">
        <f t="shared" si="13"/>
        <v>261.30183265143046</v>
      </c>
      <c r="BA29" s="114"/>
      <c r="BC29" s="127"/>
      <c r="BD29" s="96"/>
      <c r="BE29" s="133"/>
      <c r="BF29" s="128"/>
      <c r="BG29" s="124"/>
      <c r="BI29" s="96"/>
      <c r="BJ29" s="55"/>
      <c r="BK29" s="95"/>
      <c r="BL29" s="89"/>
      <c r="BP29" s="57"/>
      <c r="BQ29" s="2"/>
      <c r="BR29" s="2"/>
    </row>
    <row r="30" spans="1:72" x14ac:dyDescent="0.25">
      <c r="B30" s="20" t="s">
        <v>35</v>
      </c>
      <c r="C30" s="20" t="s">
        <v>36</v>
      </c>
      <c r="D30" s="20">
        <v>2004</v>
      </c>
      <c r="E30" s="21">
        <f t="shared" si="14"/>
        <v>17.3</v>
      </c>
      <c r="F30" s="21">
        <f t="shared" si="15"/>
        <v>74.5</v>
      </c>
      <c r="G30" s="21"/>
      <c r="H30" s="63">
        <f t="shared" si="16"/>
        <v>2007</v>
      </c>
      <c r="I30" s="59" t="str">
        <f t="shared" si="17"/>
        <v>Pile No X @ Berth Y</v>
      </c>
      <c r="J30" s="188" t="str">
        <f t="shared" si="18"/>
        <v>splash</v>
      </c>
      <c r="K30" s="97" t="str">
        <f t="shared" si="4"/>
        <v>A</v>
      </c>
      <c r="L30" s="104" t="str">
        <f t="shared" si="5"/>
        <v>C1</v>
      </c>
      <c r="M30" s="63" t="str">
        <f t="shared" si="6"/>
        <v>EXP4</v>
      </c>
      <c r="N30" s="63" t="str">
        <f t="shared" si="7"/>
        <v>SITE1</v>
      </c>
      <c r="O30" s="63">
        <f t="shared" si="8"/>
        <v>1</v>
      </c>
      <c r="P30" s="63"/>
      <c r="Q30" s="63"/>
      <c r="R30" s="63"/>
      <c r="S30" s="63"/>
      <c r="T30" s="63"/>
      <c r="AA30" s="198">
        <f t="shared" si="0"/>
        <v>261.30183265143046</v>
      </c>
      <c r="AB30" s="115"/>
      <c r="AC30" s="106"/>
      <c r="AD30" s="106"/>
      <c r="AE30" s="106"/>
      <c r="AF30" s="116"/>
      <c r="AG30" s="106"/>
      <c r="AH30" s="106"/>
      <c r="AJ30" s="106"/>
      <c r="AK30" s="106"/>
      <c r="AL30" s="122"/>
      <c r="AM30" s="125"/>
      <c r="AN30" s="200">
        <f t="shared" si="9"/>
        <v>0</v>
      </c>
      <c r="AO30" s="104">
        <f>VLOOKUP(K30,Coefficients!$J$3:$L$7,3)</f>
        <v>70</v>
      </c>
      <c r="AP30" s="104">
        <f t="shared" si="10"/>
        <v>15.4</v>
      </c>
      <c r="AQ30" s="192">
        <f t="shared" si="11"/>
        <v>1349.04</v>
      </c>
      <c r="AR30" s="192">
        <f>VLOOKUP(L30,Coefficients!$N$3:$P$5,2)</f>
        <v>50</v>
      </c>
      <c r="AS30" s="192">
        <f>VLOOKUP(L30,Coefficients!$N$3:$P$5,3)</f>
        <v>2</v>
      </c>
      <c r="AT30" s="200">
        <f>VLOOKUP(M30,Coefficients!$S$3:$U$6,3)</f>
        <v>1</v>
      </c>
      <c r="AU30" s="196">
        <f>VLOOKUP(N30,Coefficients!$S$10:$U$13,3)</f>
        <v>2</v>
      </c>
      <c r="AV30" s="197">
        <f t="shared" si="1"/>
        <v>1</v>
      </c>
      <c r="AW30" s="195">
        <f t="shared" si="12"/>
        <v>7.6036750986200676</v>
      </c>
      <c r="AX30" s="197">
        <f t="shared" si="2"/>
        <v>74.5</v>
      </c>
      <c r="AY30" s="197">
        <f t="shared" si="3"/>
        <v>17.3</v>
      </c>
      <c r="AZ30" s="198">
        <f t="shared" si="13"/>
        <v>261.30183265143046</v>
      </c>
      <c r="BA30" s="114"/>
      <c r="BC30" s="127"/>
      <c r="BD30" s="96"/>
      <c r="BE30" s="133"/>
      <c r="BF30" s="128"/>
      <c r="BG30" s="124"/>
      <c r="BI30" s="96"/>
      <c r="BJ30" s="55"/>
      <c r="BK30" s="95"/>
      <c r="BL30" s="89"/>
      <c r="BP30" s="57"/>
      <c r="BQ30" s="2"/>
      <c r="BR30" s="2"/>
    </row>
    <row r="31" spans="1:72" x14ac:dyDescent="0.25">
      <c r="B31" s="20" t="s">
        <v>35</v>
      </c>
      <c r="C31" s="20" t="s">
        <v>36</v>
      </c>
      <c r="D31" s="20">
        <v>2005</v>
      </c>
      <c r="E31" s="21">
        <f t="shared" si="14"/>
        <v>17.3</v>
      </c>
      <c r="F31" s="21">
        <f t="shared" si="15"/>
        <v>74.5</v>
      </c>
      <c r="G31" s="21"/>
      <c r="H31" s="63">
        <f t="shared" si="16"/>
        <v>2007</v>
      </c>
      <c r="I31" s="59" t="str">
        <f t="shared" si="17"/>
        <v>Pile No X @ Berth Y</v>
      </c>
      <c r="J31" s="188" t="str">
        <f t="shared" si="18"/>
        <v>splash</v>
      </c>
      <c r="K31" s="97" t="str">
        <f t="shared" si="4"/>
        <v>A</v>
      </c>
      <c r="L31" s="104" t="str">
        <f t="shared" si="5"/>
        <v>C1</v>
      </c>
      <c r="M31" s="63" t="str">
        <f t="shared" si="6"/>
        <v>EXP4</v>
      </c>
      <c r="N31" s="63" t="str">
        <f t="shared" si="7"/>
        <v>SITE1</v>
      </c>
      <c r="O31" s="63">
        <f t="shared" si="8"/>
        <v>1</v>
      </c>
      <c r="P31" s="63"/>
      <c r="Q31" s="63"/>
      <c r="R31" s="63"/>
      <c r="S31" s="63"/>
      <c r="T31" s="63"/>
      <c r="AA31" s="198">
        <f t="shared" si="0"/>
        <v>261.30183265143046</v>
      </c>
      <c r="AB31" s="115"/>
      <c r="AC31" s="106"/>
      <c r="AD31" s="106"/>
      <c r="AE31" s="106"/>
      <c r="AF31" s="116"/>
      <c r="AG31" s="106"/>
      <c r="AH31" s="106"/>
      <c r="AJ31" s="106"/>
      <c r="AK31" s="106"/>
      <c r="AL31" s="122"/>
      <c r="AM31" s="125"/>
      <c r="AN31" s="200">
        <f t="shared" si="9"/>
        <v>0</v>
      </c>
      <c r="AO31" s="104">
        <f>VLOOKUP(K31,Coefficients!$J$3:$L$7,3)</f>
        <v>70</v>
      </c>
      <c r="AP31" s="104">
        <f t="shared" si="10"/>
        <v>15.4</v>
      </c>
      <c r="AQ31" s="192">
        <f t="shared" si="11"/>
        <v>1349.04</v>
      </c>
      <c r="AR31" s="192">
        <f>VLOOKUP(L31,Coefficients!$N$3:$P$5,2)</f>
        <v>50</v>
      </c>
      <c r="AS31" s="192">
        <f>VLOOKUP(L31,Coefficients!$N$3:$P$5,3)</f>
        <v>2</v>
      </c>
      <c r="AT31" s="200">
        <f>VLOOKUP(M31,Coefficients!$S$3:$U$6,3)</f>
        <v>1</v>
      </c>
      <c r="AU31" s="196">
        <f>VLOOKUP(N31,Coefficients!$S$10:$U$13,3)</f>
        <v>2</v>
      </c>
      <c r="AV31" s="197">
        <f t="shared" si="1"/>
        <v>1</v>
      </c>
      <c r="AW31" s="195">
        <f t="shared" si="12"/>
        <v>7.6036750986200676</v>
      </c>
      <c r="AX31" s="197">
        <f t="shared" si="2"/>
        <v>74.5</v>
      </c>
      <c r="AY31" s="197">
        <f t="shared" si="3"/>
        <v>17.3</v>
      </c>
      <c r="AZ31" s="198">
        <f t="shared" si="13"/>
        <v>261.30183265143046</v>
      </c>
      <c r="BA31" s="114"/>
      <c r="BC31" s="127"/>
      <c r="BD31" s="96"/>
      <c r="BE31" s="133"/>
      <c r="BF31" s="128"/>
      <c r="BG31" s="124"/>
      <c r="BI31" s="96"/>
      <c r="BJ31" s="55"/>
      <c r="BK31" s="95"/>
      <c r="BL31" s="89"/>
    </row>
    <row r="32" spans="1:72" x14ac:dyDescent="0.25">
      <c r="B32" s="20" t="s">
        <v>35</v>
      </c>
      <c r="C32" s="20" t="s">
        <v>36</v>
      </c>
      <c r="D32" s="20">
        <v>2006</v>
      </c>
      <c r="E32" s="21">
        <f t="shared" si="14"/>
        <v>17.3</v>
      </c>
      <c r="F32" s="21">
        <f t="shared" si="15"/>
        <v>74.5</v>
      </c>
      <c r="G32" s="21"/>
      <c r="H32" s="63">
        <f t="shared" si="16"/>
        <v>2007</v>
      </c>
      <c r="I32" s="59" t="str">
        <f t="shared" si="17"/>
        <v>Pile No X @ Berth Y</v>
      </c>
      <c r="J32" s="188" t="str">
        <f t="shared" si="18"/>
        <v>splash</v>
      </c>
      <c r="K32" s="97" t="str">
        <f t="shared" si="4"/>
        <v>A</v>
      </c>
      <c r="L32" s="104" t="str">
        <f t="shared" si="5"/>
        <v>C1</v>
      </c>
      <c r="M32" s="63" t="str">
        <f t="shared" si="6"/>
        <v>EXP4</v>
      </c>
      <c r="N32" s="63" t="str">
        <f t="shared" si="7"/>
        <v>SITE1</v>
      </c>
      <c r="O32" s="63">
        <f t="shared" si="8"/>
        <v>1</v>
      </c>
      <c r="P32" s="63"/>
      <c r="Q32" s="63"/>
      <c r="R32" s="63"/>
      <c r="S32" s="63"/>
      <c r="T32" s="63"/>
      <c r="AA32" s="198">
        <f t="shared" si="0"/>
        <v>261.30183265143046</v>
      </c>
      <c r="AB32" s="115"/>
      <c r="AC32" s="106"/>
      <c r="AD32" s="106"/>
      <c r="AE32" s="106"/>
      <c r="AF32" s="116"/>
      <c r="AG32" s="106"/>
      <c r="AH32" s="106"/>
      <c r="AJ32" s="106"/>
      <c r="AK32" s="106"/>
      <c r="AL32" s="122"/>
      <c r="AM32" s="125"/>
      <c r="AN32" s="200">
        <f t="shared" si="9"/>
        <v>0</v>
      </c>
      <c r="AO32" s="104">
        <f>VLOOKUP(K32,Coefficients!$J$3:$L$7,3)</f>
        <v>70</v>
      </c>
      <c r="AP32" s="104">
        <f t="shared" si="10"/>
        <v>15.4</v>
      </c>
      <c r="AQ32" s="192">
        <f t="shared" si="11"/>
        <v>1349.04</v>
      </c>
      <c r="AR32" s="192">
        <f>VLOOKUP(L32,Coefficients!$N$3:$P$5,2)</f>
        <v>50</v>
      </c>
      <c r="AS32" s="192">
        <f>VLOOKUP(L32,Coefficients!$N$3:$P$5,3)</f>
        <v>2</v>
      </c>
      <c r="AT32" s="200">
        <f>VLOOKUP(M32,Coefficients!$S$3:$U$6,3)</f>
        <v>1</v>
      </c>
      <c r="AU32" s="196">
        <f>VLOOKUP(N32,Coefficients!$S$10:$U$13,3)</f>
        <v>2</v>
      </c>
      <c r="AV32" s="197">
        <f t="shared" si="1"/>
        <v>1</v>
      </c>
      <c r="AW32" s="195">
        <f t="shared" si="12"/>
        <v>7.6036750986200676</v>
      </c>
      <c r="AX32" s="197">
        <f t="shared" si="2"/>
        <v>74.5</v>
      </c>
      <c r="AY32" s="197">
        <f t="shared" si="3"/>
        <v>17.3</v>
      </c>
      <c r="AZ32" s="198">
        <f t="shared" si="13"/>
        <v>261.30183265143046</v>
      </c>
      <c r="BA32" s="114"/>
      <c r="BC32" s="127"/>
      <c r="BD32" s="96"/>
      <c r="BE32" s="133"/>
      <c r="BF32" s="128"/>
      <c r="BG32" s="124"/>
      <c r="BI32" s="96"/>
      <c r="BJ32" s="55"/>
      <c r="BK32" s="95"/>
      <c r="BL32" s="89"/>
    </row>
    <row r="33" spans="2:65" x14ac:dyDescent="0.25">
      <c r="B33" s="20" t="s">
        <v>35</v>
      </c>
      <c r="C33" s="20" t="s">
        <v>36</v>
      </c>
      <c r="D33" s="20">
        <v>2007</v>
      </c>
      <c r="E33" s="21">
        <f t="shared" si="14"/>
        <v>17.3</v>
      </c>
      <c r="F33" s="21">
        <f t="shared" si="15"/>
        <v>74.5</v>
      </c>
      <c r="G33" s="21"/>
      <c r="H33" s="63">
        <f t="shared" si="16"/>
        <v>2007</v>
      </c>
      <c r="I33" s="59" t="str">
        <f t="shared" si="17"/>
        <v>Pile No X @ Berth Y</v>
      </c>
      <c r="J33" s="188" t="str">
        <f t="shared" si="18"/>
        <v>splash</v>
      </c>
      <c r="K33" s="97" t="str">
        <f t="shared" si="4"/>
        <v>A</v>
      </c>
      <c r="L33" s="104" t="str">
        <f t="shared" si="5"/>
        <v>C1</v>
      </c>
      <c r="M33" s="63" t="str">
        <f t="shared" si="6"/>
        <v>EXP4</v>
      </c>
      <c r="N33" s="63" t="str">
        <f t="shared" si="7"/>
        <v>SITE1</v>
      </c>
      <c r="O33" s="63">
        <f t="shared" si="8"/>
        <v>1</v>
      </c>
      <c r="P33" s="63"/>
      <c r="Q33" s="63"/>
      <c r="R33" s="63"/>
      <c r="S33" s="63"/>
      <c r="T33" s="63"/>
      <c r="AA33" s="198">
        <f t="shared" si="0"/>
        <v>261.30183265143046</v>
      </c>
      <c r="AB33" s="115"/>
      <c r="AC33" s="106"/>
      <c r="AD33" s="106"/>
      <c r="AE33" s="106"/>
      <c r="AF33" s="116"/>
      <c r="AG33" s="106"/>
      <c r="AH33" s="106"/>
      <c r="AJ33" s="106"/>
      <c r="AK33" s="106"/>
      <c r="AL33" s="122"/>
      <c r="AM33" s="125"/>
      <c r="AN33" s="200">
        <f t="shared" si="9"/>
        <v>0</v>
      </c>
      <c r="AO33" s="104">
        <f>VLOOKUP(K33,Coefficients!$J$3:$L$7,3)</f>
        <v>70</v>
      </c>
      <c r="AP33" s="104">
        <f t="shared" si="10"/>
        <v>15.4</v>
      </c>
      <c r="AQ33" s="192">
        <f t="shared" si="11"/>
        <v>1349.04</v>
      </c>
      <c r="AR33" s="192">
        <f>VLOOKUP(L33,Coefficients!$N$3:$P$5,2)</f>
        <v>50</v>
      </c>
      <c r="AS33" s="192">
        <f>VLOOKUP(L33,Coefficients!$N$3:$P$5,3)</f>
        <v>2</v>
      </c>
      <c r="AT33" s="200">
        <f>VLOOKUP(M33,Coefficients!$S$3:$U$6,3)</f>
        <v>1</v>
      </c>
      <c r="AU33" s="196">
        <f>VLOOKUP(N33,Coefficients!$S$10:$U$13,3)</f>
        <v>2</v>
      </c>
      <c r="AV33" s="197">
        <f t="shared" si="1"/>
        <v>1</v>
      </c>
      <c r="AW33" s="195">
        <f t="shared" si="12"/>
        <v>7.6036750986200676</v>
      </c>
      <c r="AX33" s="197">
        <f t="shared" si="2"/>
        <v>74.5</v>
      </c>
      <c r="AY33" s="197">
        <f t="shared" si="3"/>
        <v>17.3</v>
      </c>
      <c r="AZ33" s="198">
        <f t="shared" si="13"/>
        <v>261.30183265143046</v>
      </c>
      <c r="BA33" s="114"/>
      <c r="BC33" s="127"/>
      <c r="BD33" s="96"/>
      <c r="BE33" s="133"/>
      <c r="BF33" s="128"/>
      <c r="BG33" s="124"/>
      <c r="BI33" s="96"/>
      <c r="BJ33" s="55"/>
      <c r="BK33" s="95"/>
    </row>
    <row r="34" spans="2:65" x14ac:dyDescent="0.25">
      <c r="B34" s="20" t="s">
        <v>35</v>
      </c>
      <c r="C34" s="20" t="s">
        <v>36</v>
      </c>
      <c r="D34" s="20">
        <v>2008</v>
      </c>
      <c r="E34" s="21">
        <f t="shared" si="14"/>
        <v>17.3</v>
      </c>
      <c r="F34" s="21">
        <f t="shared" si="15"/>
        <v>74.5</v>
      </c>
      <c r="G34" s="21"/>
      <c r="H34" s="63">
        <f t="shared" si="16"/>
        <v>2007</v>
      </c>
      <c r="I34" s="59" t="str">
        <f t="shared" si="17"/>
        <v>Pile No X @ Berth Y</v>
      </c>
      <c r="J34" s="188" t="str">
        <f t="shared" si="18"/>
        <v>splash</v>
      </c>
      <c r="K34" s="97" t="str">
        <f t="shared" si="4"/>
        <v>A</v>
      </c>
      <c r="L34" s="104" t="str">
        <f t="shared" si="5"/>
        <v>C1</v>
      </c>
      <c r="M34" s="63" t="str">
        <f t="shared" si="6"/>
        <v>EXP4</v>
      </c>
      <c r="N34" s="63" t="str">
        <f t="shared" si="7"/>
        <v>SITE1</v>
      </c>
      <c r="O34" s="63">
        <f t="shared" si="8"/>
        <v>1</v>
      </c>
      <c r="P34" s="63"/>
      <c r="Q34" s="63"/>
      <c r="R34" s="63"/>
      <c r="S34" s="63"/>
      <c r="T34" s="63"/>
      <c r="AA34" s="198">
        <f t="shared" si="0"/>
        <v>261.30183265143046</v>
      </c>
      <c r="AB34" s="115"/>
      <c r="AC34" s="106"/>
      <c r="AD34" s="106"/>
      <c r="AE34" s="106"/>
      <c r="AF34" s="116"/>
      <c r="AG34" s="106"/>
      <c r="AH34" s="106"/>
      <c r="AJ34" s="106"/>
      <c r="AK34" s="106"/>
      <c r="AL34" s="122"/>
      <c r="AM34" s="125"/>
      <c r="AN34" s="200">
        <f t="shared" si="9"/>
        <v>0</v>
      </c>
      <c r="AO34" s="104">
        <f>VLOOKUP(K34,Coefficients!$J$3:$L$7,3)</f>
        <v>70</v>
      </c>
      <c r="AP34" s="104">
        <f t="shared" si="10"/>
        <v>15.4</v>
      </c>
      <c r="AQ34" s="192">
        <f t="shared" si="11"/>
        <v>1349.04</v>
      </c>
      <c r="AR34" s="192">
        <f>VLOOKUP(L34,Coefficients!$N$3:$P$5,2)</f>
        <v>50</v>
      </c>
      <c r="AS34" s="192">
        <f>VLOOKUP(L34,Coefficients!$N$3:$P$5,3)</f>
        <v>2</v>
      </c>
      <c r="AT34" s="200">
        <f>VLOOKUP(M34,Coefficients!$S$3:$U$6,3)</f>
        <v>1</v>
      </c>
      <c r="AU34" s="196">
        <f>VLOOKUP(N34,Coefficients!$S$10:$U$13,3)</f>
        <v>2</v>
      </c>
      <c r="AV34" s="197">
        <f t="shared" si="1"/>
        <v>1</v>
      </c>
      <c r="AW34" s="195">
        <f t="shared" si="12"/>
        <v>7.6036750986200676</v>
      </c>
      <c r="AX34" s="197">
        <f t="shared" si="2"/>
        <v>74.5</v>
      </c>
      <c r="AY34" s="197">
        <f t="shared" si="3"/>
        <v>17.3</v>
      </c>
      <c r="AZ34" s="198">
        <f t="shared" si="13"/>
        <v>261.30183265143046</v>
      </c>
      <c r="BA34" s="114"/>
      <c r="BC34" s="127"/>
      <c r="BD34" s="96"/>
      <c r="BE34" s="133"/>
      <c r="BF34" s="128"/>
      <c r="BG34" s="124"/>
      <c r="BI34" s="96"/>
      <c r="BJ34" s="55"/>
      <c r="BK34" s="95"/>
    </row>
    <row r="35" spans="2:65" x14ac:dyDescent="0.25">
      <c r="B35" s="20" t="s">
        <v>35</v>
      </c>
      <c r="C35" s="20" t="s">
        <v>36</v>
      </c>
      <c r="D35" s="20">
        <v>2009</v>
      </c>
      <c r="E35" s="21">
        <f t="shared" si="14"/>
        <v>17.3</v>
      </c>
      <c r="F35" s="21">
        <f t="shared" si="15"/>
        <v>74.5</v>
      </c>
      <c r="G35" s="21"/>
      <c r="H35" s="63">
        <f t="shared" si="16"/>
        <v>2007</v>
      </c>
      <c r="I35" s="59" t="str">
        <f t="shared" si="17"/>
        <v>Pile No X @ Berth Y</v>
      </c>
      <c r="J35" s="188" t="str">
        <f t="shared" si="18"/>
        <v>splash</v>
      </c>
      <c r="K35" s="97" t="str">
        <f t="shared" si="4"/>
        <v>A</v>
      </c>
      <c r="L35" s="104" t="str">
        <f t="shared" si="5"/>
        <v>C1</v>
      </c>
      <c r="M35" s="63" t="str">
        <f t="shared" si="6"/>
        <v>EXP4</v>
      </c>
      <c r="N35" s="63" t="str">
        <f t="shared" si="7"/>
        <v>SITE1</v>
      </c>
      <c r="O35" s="63">
        <f t="shared" si="8"/>
        <v>1</v>
      </c>
      <c r="P35" s="63"/>
      <c r="Q35" s="63"/>
      <c r="R35" s="63"/>
      <c r="S35" s="63"/>
      <c r="T35" s="63"/>
      <c r="AA35" s="198">
        <f t="shared" si="0"/>
        <v>261.30183265143046</v>
      </c>
      <c r="AB35" s="115"/>
      <c r="AC35" s="106"/>
      <c r="AD35" s="106"/>
      <c r="AE35" s="106"/>
      <c r="AF35" s="116"/>
      <c r="AG35" s="106"/>
      <c r="AH35" s="106"/>
      <c r="AJ35" s="106"/>
      <c r="AK35" s="106"/>
      <c r="AL35" s="122"/>
      <c r="AM35" s="125"/>
      <c r="AN35" s="200">
        <f t="shared" si="9"/>
        <v>0</v>
      </c>
      <c r="AO35" s="104">
        <f>VLOOKUP(K35,Coefficients!$J$3:$L$7,3)</f>
        <v>70</v>
      </c>
      <c r="AP35" s="104">
        <f t="shared" si="10"/>
        <v>15.4</v>
      </c>
      <c r="AQ35" s="192">
        <f t="shared" si="11"/>
        <v>1349.04</v>
      </c>
      <c r="AR35" s="192">
        <f>VLOOKUP(L35,Coefficients!$N$3:$P$5,2)</f>
        <v>50</v>
      </c>
      <c r="AS35" s="192">
        <f>VLOOKUP(L35,Coefficients!$N$3:$P$5,3)</f>
        <v>2</v>
      </c>
      <c r="AT35" s="200">
        <f>VLOOKUP(M35,Coefficients!$S$3:$U$6,3)</f>
        <v>1</v>
      </c>
      <c r="AU35" s="196">
        <f>VLOOKUP(N35,Coefficients!$S$10:$U$13,3)</f>
        <v>2</v>
      </c>
      <c r="AV35" s="197">
        <f t="shared" si="1"/>
        <v>1</v>
      </c>
      <c r="AW35" s="195">
        <f t="shared" si="12"/>
        <v>7.6036750986200676</v>
      </c>
      <c r="AX35" s="197">
        <f t="shared" si="2"/>
        <v>74.5</v>
      </c>
      <c r="AY35" s="197">
        <f t="shared" si="3"/>
        <v>17.3</v>
      </c>
      <c r="AZ35" s="198">
        <f t="shared" si="13"/>
        <v>261.30183265143046</v>
      </c>
      <c r="BA35" s="114"/>
      <c r="BC35" s="127"/>
      <c r="BD35" s="96"/>
      <c r="BE35" s="133"/>
      <c r="BF35" s="128"/>
      <c r="BG35" s="124"/>
      <c r="BI35" s="96"/>
      <c r="BJ35" s="55"/>
      <c r="BK35" s="95"/>
    </row>
    <row r="36" spans="2:65" x14ac:dyDescent="0.25">
      <c r="B36" s="20" t="s">
        <v>35</v>
      </c>
      <c r="C36" s="20" t="s">
        <v>36</v>
      </c>
      <c r="D36" s="20">
        <v>2010</v>
      </c>
      <c r="E36" s="21">
        <f t="shared" si="14"/>
        <v>17.3</v>
      </c>
      <c r="F36" s="21">
        <f t="shared" si="15"/>
        <v>74.5</v>
      </c>
      <c r="G36" s="21"/>
      <c r="H36" s="63">
        <f t="shared" si="16"/>
        <v>2007</v>
      </c>
      <c r="I36" s="59" t="str">
        <f t="shared" si="17"/>
        <v>Pile No X @ Berth Y</v>
      </c>
      <c r="J36" s="188" t="str">
        <f t="shared" si="18"/>
        <v>splash</v>
      </c>
      <c r="K36" s="97" t="str">
        <f t="shared" si="4"/>
        <v>A</v>
      </c>
      <c r="L36" s="104" t="str">
        <f t="shared" si="5"/>
        <v>C1</v>
      </c>
      <c r="M36" s="63" t="str">
        <f t="shared" si="6"/>
        <v>EXP4</v>
      </c>
      <c r="N36" s="63" t="str">
        <f t="shared" si="7"/>
        <v>SITE1</v>
      </c>
      <c r="O36" s="63">
        <f t="shared" si="8"/>
        <v>1</v>
      </c>
      <c r="P36" s="63"/>
      <c r="Q36" s="63"/>
      <c r="R36" s="63"/>
      <c r="S36" s="63"/>
      <c r="T36" s="63"/>
      <c r="AA36" s="198">
        <f t="shared" si="0"/>
        <v>261.30183265143046</v>
      </c>
      <c r="AB36" s="115"/>
      <c r="AC36" s="106"/>
      <c r="AD36" s="106"/>
      <c r="AE36" s="106"/>
      <c r="AF36" s="116"/>
      <c r="AG36" s="106"/>
      <c r="AH36" s="106"/>
      <c r="AJ36" s="106"/>
      <c r="AK36" s="106"/>
      <c r="AL36" s="122"/>
      <c r="AM36" s="125"/>
      <c r="AN36" s="200">
        <f t="shared" si="9"/>
        <v>0</v>
      </c>
      <c r="AO36" s="104">
        <f>VLOOKUP(K36,Coefficients!$J$3:$L$7,3)</f>
        <v>70</v>
      </c>
      <c r="AP36" s="104">
        <f t="shared" si="10"/>
        <v>15.4</v>
      </c>
      <c r="AQ36" s="192">
        <f t="shared" si="11"/>
        <v>1349.04</v>
      </c>
      <c r="AR36" s="192">
        <f>VLOOKUP(L36,Coefficients!$N$3:$P$5,2)</f>
        <v>50</v>
      </c>
      <c r="AS36" s="192">
        <f>VLOOKUP(L36,Coefficients!$N$3:$P$5,3)</f>
        <v>2</v>
      </c>
      <c r="AT36" s="200">
        <f>VLOOKUP(M36,Coefficients!$S$3:$U$6,3)</f>
        <v>1</v>
      </c>
      <c r="AU36" s="196">
        <f>VLOOKUP(N36,Coefficients!$S$10:$U$13,3)</f>
        <v>2</v>
      </c>
      <c r="AV36" s="197">
        <f t="shared" si="1"/>
        <v>1</v>
      </c>
      <c r="AW36" s="195">
        <f t="shared" si="12"/>
        <v>7.6036750986200676</v>
      </c>
      <c r="AX36" s="197">
        <f t="shared" si="2"/>
        <v>74.5</v>
      </c>
      <c r="AY36" s="197">
        <f t="shared" si="3"/>
        <v>17.3</v>
      </c>
      <c r="AZ36" s="198">
        <f t="shared" si="13"/>
        <v>261.30183265143046</v>
      </c>
      <c r="BA36" s="114"/>
      <c r="BC36" s="127"/>
      <c r="BD36" s="96"/>
      <c r="BE36" s="133"/>
      <c r="BF36" s="128"/>
      <c r="BG36" s="124"/>
      <c r="BI36" s="96"/>
      <c r="BJ36" s="55"/>
      <c r="BK36" s="95"/>
    </row>
    <row r="37" spans="2:65" x14ac:dyDescent="0.25">
      <c r="B37" s="20" t="s">
        <v>35</v>
      </c>
      <c r="C37" s="20" t="s">
        <v>36</v>
      </c>
      <c r="D37" s="20">
        <v>2011</v>
      </c>
      <c r="E37" s="21">
        <f t="shared" si="14"/>
        <v>17.3</v>
      </c>
      <c r="F37" s="21">
        <f t="shared" si="15"/>
        <v>74.5</v>
      </c>
      <c r="G37" s="21"/>
      <c r="H37" s="63">
        <f t="shared" si="16"/>
        <v>2007</v>
      </c>
      <c r="I37" s="59" t="str">
        <f t="shared" si="17"/>
        <v>Pile No X @ Berth Y</v>
      </c>
      <c r="J37" s="188" t="str">
        <f t="shared" si="18"/>
        <v>splash</v>
      </c>
      <c r="K37" s="97" t="str">
        <f t="shared" si="4"/>
        <v>A</v>
      </c>
      <c r="L37" s="104" t="str">
        <f t="shared" si="5"/>
        <v>C1</v>
      </c>
      <c r="M37" s="63" t="str">
        <f t="shared" si="6"/>
        <v>EXP4</v>
      </c>
      <c r="N37" s="63" t="str">
        <f t="shared" si="7"/>
        <v>SITE1</v>
      </c>
      <c r="O37" s="63">
        <f t="shared" si="8"/>
        <v>1</v>
      </c>
      <c r="P37" s="63"/>
      <c r="Q37" s="63"/>
      <c r="R37" s="63"/>
      <c r="S37" s="63"/>
      <c r="T37" s="63"/>
      <c r="AA37" s="198">
        <f t="shared" si="0"/>
        <v>261.30183265143046</v>
      </c>
      <c r="AB37" s="115"/>
      <c r="AC37" s="106"/>
      <c r="AD37" s="106"/>
      <c r="AE37" s="106"/>
      <c r="AF37" s="116"/>
      <c r="AG37" s="106"/>
      <c r="AH37" s="106"/>
      <c r="AJ37" s="106"/>
      <c r="AK37" s="106"/>
      <c r="AL37" s="122"/>
      <c r="AM37" s="125"/>
      <c r="AN37" s="200">
        <f t="shared" si="9"/>
        <v>0</v>
      </c>
      <c r="AO37" s="104">
        <f>VLOOKUP(K37,Coefficients!$J$3:$L$7,3)</f>
        <v>70</v>
      </c>
      <c r="AP37" s="104">
        <f t="shared" si="10"/>
        <v>15.4</v>
      </c>
      <c r="AQ37" s="192">
        <f t="shared" si="11"/>
        <v>1349.04</v>
      </c>
      <c r="AR37" s="192">
        <f>VLOOKUP(L37,Coefficients!$N$3:$P$5,2)</f>
        <v>50</v>
      </c>
      <c r="AS37" s="192">
        <f>VLOOKUP(L37,Coefficients!$N$3:$P$5,3)</f>
        <v>2</v>
      </c>
      <c r="AT37" s="200">
        <f>VLOOKUP(M37,Coefficients!$S$3:$U$6,3)</f>
        <v>1</v>
      </c>
      <c r="AU37" s="196">
        <f>VLOOKUP(N37,Coefficients!$S$10:$U$13,3)</f>
        <v>2</v>
      </c>
      <c r="AV37" s="197">
        <f t="shared" si="1"/>
        <v>1</v>
      </c>
      <c r="AW37" s="195">
        <f t="shared" si="12"/>
        <v>7.6036750986200676</v>
      </c>
      <c r="AX37" s="197">
        <f t="shared" si="2"/>
        <v>74.5</v>
      </c>
      <c r="AY37" s="197">
        <f t="shared" si="3"/>
        <v>17.3</v>
      </c>
      <c r="AZ37" s="198">
        <f t="shared" si="13"/>
        <v>261.30183265143046</v>
      </c>
      <c r="BA37" s="114"/>
      <c r="BC37" s="127"/>
      <c r="BD37" s="96"/>
      <c r="BE37" s="133"/>
      <c r="BF37" s="128"/>
      <c r="BG37" s="124"/>
      <c r="BI37" s="96"/>
      <c r="BJ37" s="55"/>
      <c r="BK37" s="95"/>
    </row>
    <row r="38" spans="2:65" x14ac:dyDescent="0.25">
      <c r="B38" s="20" t="s">
        <v>35</v>
      </c>
      <c r="C38" s="20" t="s">
        <v>36</v>
      </c>
      <c r="D38" s="20">
        <v>2012</v>
      </c>
      <c r="E38" s="21">
        <f t="shared" si="14"/>
        <v>17.3</v>
      </c>
      <c r="F38" s="21">
        <f t="shared" si="15"/>
        <v>74.5</v>
      </c>
      <c r="G38" s="21"/>
      <c r="H38" s="63">
        <f t="shared" si="16"/>
        <v>2007</v>
      </c>
      <c r="I38" s="59" t="str">
        <f t="shared" si="17"/>
        <v>Pile No X @ Berth Y</v>
      </c>
      <c r="J38" s="188" t="str">
        <f t="shared" si="18"/>
        <v>splash</v>
      </c>
      <c r="K38" s="97" t="str">
        <f t="shared" si="4"/>
        <v>A</v>
      </c>
      <c r="L38" s="104" t="str">
        <f t="shared" si="5"/>
        <v>C1</v>
      </c>
      <c r="M38" s="63" t="str">
        <f t="shared" si="6"/>
        <v>EXP4</v>
      </c>
      <c r="N38" s="63" t="str">
        <f t="shared" si="7"/>
        <v>SITE1</v>
      </c>
      <c r="O38" s="63">
        <f t="shared" si="8"/>
        <v>1</v>
      </c>
      <c r="P38" s="63"/>
      <c r="Q38" s="63"/>
      <c r="R38" s="63"/>
      <c r="S38" s="63"/>
      <c r="T38" s="63"/>
      <c r="AA38" s="198">
        <f t="shared" si="0"/>
        <v>261.30183265143046</v>
      </c>
      <c r="AB38" s="115"/>
      <c r="AC38" s="106"/>
      <c r="AD38" s="106"/>
      <c r="AE38" s="106"/>
      <c r="AF38" s="116"/>
      <c r="AG38" s="106"/>
      <c r="AH38" s="106"/>
      <c r="AJ38" s="106"/>
      <c r="AK38" s="106"/>
      <c r="AL38" s="122"/>
      <c r="AM38" s="125"/>
      <c r="AN38" s="200">
        <f t="shared" si="9"/>
        <v>0</v>
      </c>
      <c r="AO38" s="104">
        <f>VLOOKUP(K38,Coefficients!$J$3:$L$7,3)</f>
        <v>70</v>
      </c>
      <c r="AP38" s="104">
        <f t="shared" si="10"/>
        <v>15.4</v>
      </c>
      <c r="AQ38" s="192">
        <f t="shared" si="11"/>
        <v>1349.04</v>
      </c>
      <c r="AR38" s="192">
        <f>VLOOKUP(L38,Coefficients!$N$3:$P$5,2)</f>
        <v>50</v>
      </c>
      <c r="AS38" s="192">
        <f>VLOOKUP(L38,Coefficients!$N$3:$P$5,3)</f>
        <v>2</v>
      </c>
      <c r="AT38" s="200">
        <f>VLOOKUP(M38,Coefficients!$S$3:$U$6,3)</f>
        <v>1</v>
      </c>
      <c r="AU38" s="196">
        <f>VLOOKUP(N38,Coefficients!$S$10:$U$13,3)</f>
        <v>2</v>
      </c>
      <c r="AV38" s="197">
        <f t="shared" si="1"/>
        <v>1</v>
      </c>
      <c r="AW38" s="195">
        <f t="shared" si="12"/>
        <v>7.6036750986200676</v>
      </c>
      <c r="AX38" s="197">
        <f t="shared" si="2"/>
        <v>74.5</v>
      </c>
      <c r="AY38" s="197">
        <f t="shared" si="3"/>
        <v>17.3</v>
      </c>
      <c r="AZ38" s="198">
        <f t="shared" si="13"/>
        <v>261.30183265143046</v>
      </c>
      <c r="BA38" s="114"/>
      <c r="BC38" s="127"/>
      <c r="BD38" s="96"/>
      <c r="BE38" s="133"/>
      <c r="BF38" s="128"/>
      <c r="BG38" s="124"/>
      <c r="BI38" s="96"/>
      <c r="BJ38" s="55"/>
      <c r="BK38" s="95"/>
    </row>
    <row r="39" spans="2:65" x14ac:dyDescent="0.25">
      <c r="B39" s="20" t="s">
        <v>35</v>
      </c>
      <c r="C39" s="20" t="s">
        <v>36</v>
      </c>
      <c r="D39" s="20">
        <v>2013</v>
      </c>
      <c r="E39" s="21">
        <f t="shared" si="14"/>
        <v>17.3</v>
      </c>
      <c r="F39" s="21">
        <f t="shared" si="15"/>
        <v>74.5</v>
      </c>
      <c r="G39" s="21"/>
      <c r="H39" s="63">
        <f t="shared" si="16"/>
        <v>2007</v>
      </c>
      <c r="I39" s="59" t="str">
        <f t="shared" si="17"/>
        <v>Pile No X @ Berth Y</v>
      </c>
      <c r="J39" s="188" t="str">
        <f t="shared" si="18"/>
        <v>splash</v>
      </c>
      <c r="K39" s="97" t="str">
        <f t="shared" si="4"/>
        <v>A</v>
      </c>
      <c r="L39" s="104" t="str">
        <f t="shared" si="5"/>
        <v>C1</v>
      </c>
      <c r="M39" s="63" t="str">
        <f t="shared" si="6"/>
        <v>EXP4</v>
      </c>
      <c r="N39" s="63" t="str">
        <f t="shared" si="7"/>
        <v>SITE1</v>
      </c>
      <c r="O39" s="63">
        <f t="shared" si="8"/>
        <v>1</v>
      </c>
      <c r="P39" s="63"/>
      <c r="Q39" s="63"/>
      <c r="R39" s="63"/>
      <c r="S39" s="63"/>
      <c r="T39" s="63"/>
      <c r="AA39" s="198">
        <f t="shared" si="0"/>
        <v>261.30183265143046</v>
      </c>
      <c r="AB39" s="115"/>
      <c r="AC39" s="106"/>
      <c r="AD39" s="106"/>
      <c r="AE39" s="106"/>
      <c r="AF39" s="116"/>
      <c r="AG39" s="106"/>
      <c r="AH39" s="106"/>
      <c r="AJ39" s="106"/>
      <c r="AK39" s="106"/>
      <c r="AL39" s="122"/>
      <c r="AM39" s="125"/>
      <c r="AN39" s="200">
        <f t="shared" si="9"/>
        <v>1</v>
      </c>
      <c r="AO39" s="104">
        <f>VLOOKUP(K39,Coefficients!$J$3:$L$7,3)</f>
        <v>70</v>
      </c>
      <c r="AP39" s="104">
        <f t="shared" si="10"/>
        <v>15.4</v>
      </c>
      <c r="AQ39" s="192">
        <f t="shared" si="11"/>
        <v>1349.04</v>
      </c>
      <c r="AR39" s="192">
        <f>VLOOKUP(L39,Coefficients!$N$3:$P$5,2)</f>
        <v>50</v>
      </c>
      <c r="AS39" s="192">
        <f>VLOOKUP(L39,Coefficients!$N$3:$P$5,3)</f>
        <v>2</v>
      </c>
      <c r="AT39" s="200">
        <f>VLOOKUP(M39,Coefficients!$S$3:$U$6,3)</f>
        <v>1</v>
      </c>
      <c r="AU39" s="196">
        <f>VLOOKUP(N39,Coefficients!$S$10:$U$13,3)</f>
        <v>2</v>
      </c>
      <c r="AV39" s="197">
        <f t="shared" si="1"/>
        <v>1</v>
      </c>
      <c r="AW39" s="195">
        <f t="shared" si="12"/>
        <v>7.6036750986200676</v>
      </c>
      <c r="AX39" s="197">
        <f t="shared" si="2"/>
        <v>74.5</v>
      </c>
      <c r="AY39" s="197">
        <f t="shared" si="3"/>
        <v>17.3</v>
      </c>
      <c r="AZ39" s="198">
        <f t="shared" si="13"/>
        <v>261.30183265143046</v>
      </c>
      <c r="BA39" s="114"/>
      <c r="BC39" s="127"/>
      <c r="BD39" s="96"/>
      <c r="BE39" s="133"/>
      <c r="BF39" s="128"/>
      <c r="BG39" s="124"/>
      <c r="BI39" s="96"/>
      <c r="BJ39" s="55"/>
      <c r="BK39" s="95"/>
    </row>
    <row r="40" spans="2:65" x14ac:dyDescent="0.25">
      <c r="B40" s="20" t="s">
        <v>35</v>
      </c>
      <c r="C40" s="20" t="s">
        <v>36</v>
      </c>
      <c r="D40" s="20">
        <v>2014</v>
      </c>
      <c r="E40" s="21">
        <f t="shared" si="14"/>
        <v>17.3</v>
      </c>
      <c r="F40" s="21">
        <f t="shared" si="15"/>
        <v>74.5</v>
      </c>
      <c r="G40" s="21"/>
      <c r="H40" s="63">
        <f t="shared" si="16"/>
        <v>2007</v>
      </c>
      <c r="I40" s="59" t="str">
        <f t="shared" si="17"/>
        <v>Pile No X @ Berth Y</v>
      </c>
      <c r="J40" s="188" t="str">
        <f t="shared" si="18"/>
        <v>splash</v>
      </c>
      <c r="K40" s="97" t="str">
        <f t="shared" si="4"/>
        <v>A</v>
      </c>
      <c r="L40" s="104" t="str">
        <f t="shared" si="5"/>
        <v>C1</v>
      </c>
      <c r="M40" s="63" t="str">
        <f t="shared" si="6"/>
        <v>EXP4</v>
      </c>
      <c r="N40" s="63" t="str">
        <f t="shared" si="7"/>
        <v>SITE1</v>
      </c>
      <c r="O40" s="63">
        <f t="shared" si="8"/>
        <v>1</v>
      </c>
      <c r="P40" s="63"/>
      <c r="Q40" s="63"/>
      <c r="R40" s="63"/>
      <c r="S40" s="63"/>
      <c r="T40" s="63"/>
      <c r="AA40" s="198">
        <f t="shared" si="0"/>
        <v>261.30183265143046</v>
      </c>
      <c r="AB40" s="115"/>
      <c r="AC40" s="106"/>
      <c r="AD40" s="106"/>
      <c r="AE40" s="106"/>
      <c r="AF40" s="116"/>
      <c r="AG40" s="106"/>
      <c r="AH40" s="106"/>
      <c r="AJ40" s="106"/>
      <c r="AK40" s="106"/>
      <c r="AL40" s="122"/>
      <c r="AM40" s="125"/>
      <c r="AN40" s="200">
        <f t="shared" si="9"/>
        <v>2</v>
      </c>
      <c r="AO40" s="104">
        <f>VLOOKUP(K40,Coefficients!$J$3:$L$7,3)</f>
        <v>70</v>
      </c>
      <c r="AP40" s="104">
        <f t="shared" si="10"/>
        <v>15.4</v>
      </c>
      <c r="AQ40" s="192">
        <f t="shared" si="11"/>
        <v>1349.04</v>
      </c>
      <c r="AR40" s="192">
        <f>VLOOKUP(L40,Coefficients!$N$3:$P$5,2)</f>
        <v>50</v>
      </c>
      <c r="AS40" s="192">
        <f>VLOOKUP(L40,Coefficients!$N$3:$P$5,3)</f>
        <v>2</v>
      </c>
      <c r="AT40" s="200">
        <f>VLOOKUP(M40,Coefficients!$S$3:$U$6,3)</f>
        <v>1</v>
      </c>
      <c r="AU40" s="196">
        <f>VLOOKUP(N40,Coefficients!$S$10:$U$13,3)</f>
        <v>2</v>
      </c>
      <c r="AV40" s="197">
        <f t="shared" si="1"/>
        <v>1</v>
      </c>
      <c r="AW40" s="195">
        <f t="shared" si="12"/>
        <v>7.6036750986200676</v>
      </c>
      <c r="AX40" s="197">
        <f t="shared" si="2"/>
        <v>74.5</v>
      </c>
      <c r="AY40" s="197">
        <f t="shared" si="3"/>
        <v>17.3</v>
      </c>
      <c r="AZ40" s="198">
        <f t="shared" si="13"/>
        <v>261.30183265143046</v>
      </c>
      <c r="BA40" s="114"/>
      <c r="BC40" s="127"/>
      <c r="BD40" s="96"/>
      <c r="BE40" s="133"/>
      <c r="BF40" s="128"/>
      <c r="BG40" s="124"/>
      <c r="BI40" s="96"/>
      <c r="BJ40" s="55"/>
      <c r="BK40" s="95"/>
    </row>
    <row r="41" spans="2:65" x14ac:dyDescent="0.25">
      <c r="B41" s="20" t="s">
        <v>35</v>
      </c>
      <c r="C41" s="20" t="s">
        <v>36</v>
      </c>
      <c r="D41" s="20">
        <v>2015</v>
      </c>
      <c r="E41" s="21">
        <f t="shared" si="14"/>
        <v>17.3</v>
      </c>
      <c r="F41" s="21">
        <f t="shared" si="15"/>
        <v>74.5</v>
      </c>
      <c r="G41" s="21"/>
      <c r="H41" s="63">
        <f t="shared" si="16"/>
        <v>2007</v>
      </c>
      <c r="I41" s="59" t="str">
        <f t="shared" si="17"/>
        <v>Pile No X @ Berth Y</v>
      </c>
      <c r="J41" s="188" t="str">
        <f t="shared" si="18"/>
        <v>splash</v>
      </c>
      <c r="K41" s="97" t="str">
        <f t="shared" si="4"/>
        <v>A</v>
      </c>
      <c r="L41" s="104" t="str">
        <f t="shared" si="5"/>
        <v>C1</v>
      </c>
      <c r="M41" s="63" t="str">
        <f t="shared" si="6"/>
        <v>EXP4</v>
      </c>
      <c r="N41" s="63" t="str">
        <f t="shared" si="7"/>
        <v>SITE1</v>
      </c>
      <c r="O41" s="63">
        <f t="shared" si="8"/>
        <v>1</v>
      </c>
      <c r="P41" s="63"/>
      <c r="Q41" s="63"/>
      <c r="R41" s="63"/>
      <c r="S41" s="63"/>
      <c r="T41" s="63"/>
      <c r="AA41" s="198">
        <f t="shared" si="0"/>
        <v>261.30183265143046</v>
      </c>
      <c r="AB41" s="115"/>
      <c r="AC41" s="106"/>
      <c r="AD41" s="106"/>
      <c r="AE41" s="106"/>
      <c r="AF41" s="116"/>
      <c r="AG41" s="106"/>
      <c r="AH41" s="106"/>
      <c r="AJ41" s="106"/>
      <c r="AK41" s="106"/>
      <c r="AL41" s="122"/>
      <c r="AM41" s="125"/>
      <c r="AN41" s="200">
        <f t="shared" si="9"/>
        <v>3</v>
      </c>
      <c r="AO41" s="104">
        <f>VLOOKUP(K41,Coefficients!$J$3:$L$7,3)</f>
        <v>70</v>
      </c>
      <c r="AP41" s="104">
        <f t="shared" si="10"/>
        <v>15.4</v>
      </c>
      <c r="AQ41" s="192">
        <f t="shared" si="11"/>
        <v>1349.04</v>
      </c>
      <c r="AR41" s="192">
        <f>VLOOKUP(L41,Coefficients!$N$3:$P$5,2)</f>
        <v>50</v>
      </c>
      <c r="AS41" s="192">
        <f>VLOOKUP(L41,Coefficients!$N$3:$P$5,3)</f>
        <v>2</v>
      </c>
      <c r="AT41" s="200">
        <f>VLOOKUP(M41,Coefficients!$S$3:$U$6,3)</f>
        <v>1</v>
      </c>
      <c r="AU41" s="196">
        <f>VLOOKUP(N41,Coefficients!$S$10:$U$13,3)</f>
        <v>2</v>
      </c>
      <c r="AV41" s="197">
        <f t="shared" si="1"/>
        <v>1</v>
      </c>
      <c r="AW41" s="195">
        <f t="shared" si="12"/>
        <v>7.6036750986200676</v>
      </c>
      <c r="AX41" s="197">
        <f t="shared" si="2"/>
        <v>74.5</v>
      </c>
      <c r="AY41" s="197">
        <f t="shared" si="3"/>
        <v>17.3</v>
      </c>
      <c r="AZ41" s="198">
        <f t="shared" si="13"/>
        <v>261.30183265143046</v>
      </c>
      <c r="BA41" s="114"/>
      <c r="BC41" s="127"/>
      <c r="BD41" s="96"/>
      <c r="BE41" s="133"/>
      <c r="BF41" s="128"/>
      <c r="BG41" s="124"/>
      <c r="BI41" s="96"/>
      <c r="BJ41" s="55"/>
      <c r="BK41" s="95"/>
    </row>
    <row r="42" spans="2:65" x14ac:dyDescent="0.25">
      <c r="B42" s="20" t="s">
        <v>35</v>
      </c>
      <c r="C42" s="20" t="s">
        <v>36</v>
      </c>
      <c r="D42" s="20">
        <v>2016</v>
      </c>
      <c r="E42" s="21">
        <f t="shared" si="14"/>
        <v>17.3</v>
      </c>
      <c r="F42" s="21">
        <f t="shared" si="15"/>
        <v>74.5</v>
      </c>
      <c r="G42" s="21"/>
      <c r="H42" s="63">
        <f t="shared" si="16"/>
        <v>2007</v>
      </c>
      <c r="I42" s="59" t="str">
        <f t="shared" si="17"/>
        <v>Pile No X @ Berth Y</v>
      </c>
      <c r="J42" s="188" t="str">
        <f t="shared" si="18"/>
        <v>splash</v>
      </c>
      <c r="K42" s="97" t="str">
        <f t="shared" si="4"/>
        <v>A</v>
      </c>
      <c r="L42" s="104" t="str">
        <f t="shared" si="5"/>
        <v>C1</v>
      </c>
      <c r="M42" s="63" t="str">
        <f t="shared" si="6"/>
        <v>EXP4</v>
      </c>
      <c r="N42" s="63" t="str">
        <f t="shared" si="7"/>
        <v>SITE1</v>
      </c>
      <c r="O42" s="63">
        <f t="shared" si="8"/>
        <v>1</v>
      </c>
      <c r="P42" s="63"/>
      <c r="Q42" s="63"/>
      <c r="R42" s="63"/>
      <c r="S42" s="63"/>
      <c r="T42" s="63"/>
      <c r="AA42" s="198">
        <f t="shared" si="0"/>
        <v>261.30183265143046</v>
      </c>
      <c r="AB42" s="115"/>
      <c r="AC42" s="106"/>
      <c r="AD42" s="106"/>
      <c r="AE42" s="106"/>
      <c r="AF42" s="116"/>
      <c r="AG42" s="106"/>
      <c r="AH42" s="106"/>
      <c r="AJ42" s="106"/>
      <c r="AK42" s="106"/>
      <c r="AL42" s="122"/>
      <c r="AM42" s="125"/>
      <c r="AN42" s="200">
        <f t="shared" si="9"/>
        <v>4</v>
      </c>
      <c r="AO42" s="104">
        <f>VLOOKUP(K42,Coefficients!$J$3:$L$7,3)</f>
        <v>70</v>
      </c>
      <c r="AP42" s="104">
        <f t="shared" si="10"/>
        <v>15.4</v>
      </c>
      <c r="AQ42" s="192">
        <f t="shared" si="11"/>
        <v>1349.04</v>
      </c>
      <c r="AR42" s="192">
        <f>VLOOKUP(L42,Coefficients!$N$3:$P$5,2)</f>
        <v>50</v>
      </c>
      <c r="AS42" s="192">
        <f>VLOOKUP(L42,Coefficients!$N$3:$P$5,3)</f>
        <v>2</v>
      </c>
      <c r="AT42" s="200">
        <f>VLOOKUP(M42,Coefficients!$S$3:$U$6,3)</f>
        <v>1</v>
      </c>
      <c r="AU42" s="196">
        <f>VLOOKUP(N42,Coefficients!$S$10:$U$13,3)</f>
        <v>2</v>
      </c>
      <c r="AV42" s="197">
        <f t="shared" si="1"/>
        <v>1</v>
      </c>
      <c r="AW42" s="195">
        <f t="shared" si="12"/>
        <v>7.6036750986200676</v>
      </c>
      <c r="AX42" s="197">
        <f t="shared" si="2"/>
        <v>74.5</v>
      </c>
      <c r="AY42" s="197">
        <f t="shared" si="3"/>
        <v>17.3</v>
      </c>
      <c r="AZ42" s="198">
        <f t="shared" si="13"/>
        <v>261.30183265143046</v>
      </c>
      <c r="BA42" s="114"/>
      <c r="BC42" s="127"/>
      <c r="BD42" s="96"/>
      <c r="BE42" s="133"/>
      <c r="BF42" s="128"/>
      <c r="BG42" s="124"/>
      <c r="BI42" s="96"/>
      <c r="BJ42" s="55"/>
      <c r="BK42" s="95"/>
    </row>
    <row r="43" spans="2:65" x14ac:dyDescent="0.25">
      <c r="B43" s="20" t="s">
        <v>35</v>
      </c>
      <c r="C43" s="20" t="s">
        <v>36</v>
      </c>
      <c r="D43" s="20">
        <v>2017</v>
      </c>
      <c r="E43" s="21">
        <f t="shared" si="14"/>
        <v>17.3</v>
      </c>
      <c r="F43" s="21">
        <f t="shared" si="15"/>
        <v>74.5</v>
      </c>
      <c r="G43" s="21"/>
      <c r="H43" s="63">
        <f t="shared" si="16"/>
        <v>2007</v>
      </c>
      <c r="I43" s="59" t="str">
        <f t="shared" si="17"/>
        <v>Pile No X @ Berth Y</v>
      </c>
      <c r="J43" s="188" t="str">
        <f t="shared" si="18"/>
        <v>splash</v>
      </c>
      <c r="K43" s="97" t="str">
        <f t="shared" si="4"/>
        <v>A</v>
      </c>
      <c r="L43" s="104" t="str">
        <f t="shared" si="5"/>
        <v>C1</v>
      </c>
      <c r="M43" s="63" t="str">
        <f t="shared" si="6"/>
        <v>EXP4</v>
      </c>
      <c r="N43" s="63" t="str">
        <f t="shared" si="7"/>
        <v>SITE1</v>
      </c>
      <c r="O43" s="63">
        <f t="shared" si="8"/>
        <v>1</v>
      </c>
      <c r="P43" s="63"/>
      <c r="Q43" s="63"/>
      <c r="R43" s="63"/>
      <c r="S43" s="63"/>
      <c r="T43" s="63"/>
      <c r="AA43" s="198">
        <f t="shared" si="0"/>
        <v>261.30183265143046</v>
      </c>
      <c r="AB43" s="115"/>
      <c r="AC43" s="106"/>
      <c r="AD43" s="106"/>
      <c r="AE43" s="106"/>
      <c r="AF43" s="116"/>
      <c r="AG43" s="106"/>
      <c r="AH43" s="106"/>
      <c r="AJ43" s="106"/>
      <c r="AK43" s="106"/>
      <c r="AL43" s="122"/>
      <c r="AM43" s="125"/>
      <c r="AN43" s="200">
        <f t="shared" si="9"/>
        <v>5</v>
      </c>
      <c r="AO43" s="104">
        <f>VLOOKUP(K43,Coefficients!$J$3:$L$7,3)</f>
        <v>70</v>
      </c>
      <c r="AP43" s="104">
        <f t="shared" si="10"/>
        <v>15.4</v>
      </c>
      <c r="AQ43" s="192">
        <f t="shared" si="11"/>
        <v>1349.04</v>
      </c>
      <c r="AR43" s="192">
        <f>VLOOKUP(L43,Coefficients!$N$3:$P$5,2)</f>
        <v>50</v>
      </c>
      <c r="AS43" s="192">
        <f>VLOOKUP(L43,Coefficients!$N$3:$P$5,3)</f>
        <v>2</v>
      </c>
      <c r="AT43" s="200">
        <f>VLOOKUP(M43,Coefficients!$S$3:$U$6,3)</f>
        <v>1</v>
      </c>
      <c r="AU43" s="196">
        <f>VLOOKUP(N43,Coefficients!$S$10:$U$13,3)</f>
        <v>2</v>
      </c>
      <c r="AV43" s="197">
        <f t="shared" si="1"/>
        <v>1</v>
      </c>
      <c r="AW43" s="195">
        <f t="shared" si="12"/>
        <v>7.6036750986200676</v>
      </c>
      <c r="AX43" s="197">
        <f t="shared" si="2"/>
        <v>74.5</v>
      </c>
      <c r="AY43" s="197">
        <f t="shared" si="3"/>
        <v>17.3</v>
      </c>
      <c r="AZ43" s="198">
        <f t="shared" si="13"/>
        <v>261.30183265143046</v>
      </c>
      <c r="BA43" s="114"/>
      <c r="BC43" s="127"/>
      <c r="BD43" s="96"/>
      <c r="BE43" s="133"/>
      <c r="BF43" s="128"/>
      <c r="BG43" s="124"/>
      <c r="BI43" s="96"/>
      <c r="BJ43" s="55"/>
      <c r="BK43" s="95"/>
      <c r="BM43" s="8"/>
    </row>
    <row r="44" spans="2:65" x14ac:dyDescent="0.25">
      <c r="B44" s="20" t="s">
        <v>35</v>
      </c>
      <c r="C44" s="20" t="s">
        <v>36</v>
      </c>
      <c r="D44" s="20">
        <v>2018</v>
      </c>
      <c r="E44" s="21">
        <f t="shared" si="14"/>
        <v>17.3</v>
      </c>
      <c r="F44" s="21">
        <f t="shared" si="15"/>
        <v>74.5</v>
      </c>
      <c r="G44" s="21"/>
      <c r="H44" s="63">
        <f t="shared" si="16"/>
        <v>2007</v>
      </c>
      <c r="I44" s="59" t="str">
        <f t="shared" si="17"/>
        <v>Pile No X @ Berth Y</v>
      </c>
      <c r="J44" s="188" t="str">
        <f t="shared" si="18"/>
        <v>splash</v>
      </c>
      <c r="K44" s="97" t="str">
        <f t="shared" si="4"/>
        <v>A</v>
      </c>
      <c r="L44" s="104" t="str">
        <f t="shared" si="5"/>
        <v>C1</v>
      </c>
      <c r="M44" s="63" t="str">
        <f t="shared" si="6"/>
        <v>EXP4</v>
      </c>
      <c r="N44" s="63" t="str">
        <f t="shared" si="7"/>
        <v>SITE1</v>
      </c>
      <c r="O44" s="63">
        <f t="shared" si="8"/>
        <v>1</v>
      </c>
      <c r="P44" s="63"/>
      <c r="Q44" s="63"/>
      <c r="R44" s="63"/>
      <c r="S44" s="63"/>
      <c r="T44" s="63"/>
      <c r="AA44" s="198">
        <f t="shared" si="0"/>
        <v>261.30183265143046</v>
      </c>
      <c r="AB44" s="115"/>
      <c r="AC44" s="106"/>
      <c r="AD44" s="106"/>
      <c r="AE44" s="106"/>
      <c r="AF44" s="116"/>
      <c r="AG44" s="106"/>
      <c r="AH44" s="106"/>
      <c r="AJ44" s="106"/>
      <c r="AK44" s="106"/>
      <c r="AL44" s="122"/>
      <c r="AM44" s="125"/>
      <c r="AN44" s="200">
        <f t="shared" si="9"/>
        <v>6</v>
      </c>
      <c r="AO44" s="104">
        <f>VLOOKUP(K44,Coefficients!$J$3:$L$7,3)</f>
        <v>70</v>
      </c>
      <c r="AP44" s="104">
        <f t="shared" si="10"/>
        <v>15.4</v>
      </c>
      <c r="AQ44" s="192">
        <f t="shared" si="11"/>
        <v>1349.04</v>
      </c>
      <c r="AR44" s="192">
        <f>VLOOKUP(L44,Coefficients!$N$3:$P$5,2)</f>
        <v>50</v>
      </c>
      <c r="AS44" s="192">
        <f>VLOOKUP(L44,Coefficients!$N$3:$P$5,3)</f>
        <v>2</v>
      </c>
      <c r="AT44" s="200">
        <f>VLOOKUP(M44,Coefficients!$S$3:$U$6,3)</f>
        <v>1</v>
      </c>
      <c r="AU44" s="196">
        <f>VLOOKUP(N44,Coefficients!$S$10:$U$13,3)</f>
        <v>2</v>
      </c>
      <c r="AV44" s="197">
        <f t="shared" si="1"/>
        <v>1</v>
      </c>
      <c r="AW44" s="195">
        <f t="shared" si="12"/>
        <v>7.6036750986200676</v>
      </c>
      <c r="AX44" s="197">
        <f t="shared" si="2"/>
        <v>74.5</v>
      </c>
      <c r="AY44" s="197">
        <f t="shared" si="3"/>
        <v>17.3</v>
      </c>
      <c r="AZ44" s="198">
        <f t="shared" si="13"/>
        <v>261.30183265143046</v>
      </c>
      <c r="BA44" s="114"/>
      <c r="BC44" s="127"/>
      <c r="BD44" s="96"/>
      <c r="BE44" s="133"/>
      <c r="BF44" s="128"/>
      <c r="BG44" s="124"/>
      <c r="BI44" s="96"/>
      <c r="BJ44" s="55"/>
      <c r="BK44" s="95"/>
    </row>
    <row r="45" spans="2:65" x14ac:dyDescent="0.25">
      <c r="B45" s="20" t="s">
        <v>35</v>
      </c>
      <c r="C45" s="20" t="s">
        <v>36</v>
      </c>
      <c r="D45" s="20">
        <v>2019</v>
      </c>
      <c r="E45" s="21">
        <f t="shared" si="14"/>
        <v>17.3</v>
      </c>
      <c r="F45" s="21">
        <f t="shared" si="15"/>
        <v>74.5</v>
      </c>
      <c r="G45" s="21"/>
      <c r="H45" s="63">
        <f t="shared" si="16"/>
        <v>2007</v>
      </c>
      <c r="I45" s="59" t="str">
        <f t="shared" si="17"/>
        <v>Pile No X @ Berth Y</v>
      </c>
      <c r="J45" s="188" t="str">
        <f t="shared" si="18"/>
        <v>splash</v>
      </c>
      <c r="K45" s="97" t="str">
        <f t="shared" si="4"/>
        <v>A</v>
      </c>
      <c r="L45" s="104" t="str">
        <f t="shared" si="5"/>
        <v>C1</v>
      </c>
      <c r="M45" s="63" t="str">
        <f t="shared" si="6"/>
        <v>EXP4</v>
      </c>
      <c r="N45" s="63" t="str">
        <f t="shared" si="7"/>
        <v>SITE1</v>
      </c>
      <c r="O45" s="63">
        <f t="shared" si="8"/>
        <v>1</v>
      </c>
      <c r="P45" s="63"/>
      <c r="Q45" s="63"/>
      <c r="R45" s="63"/>
      <c r="S45" s="63"/>
      <c r="T45" s="63"/>
      <c r="AA45" s="198">
        <f t="shared" si="0"/>
        <v>261.30183265143046</v>
      </c>
      <c r="AB45" s="115"/>
      <c r="AC45" s="106"/>
      <c r="AD45" s="106"/>
      <c r="AE45" s="106"/>
      <c r="AF45" s="116"/>
      <c r="AG45" s="106"/>
      <c r="AH45" s="106"/>
      <c r="AJ45" s="106"/>
      <c r="AK45" s="106"/>
      <c r="AL45" s="122"/>
      <c r="AM45" s="125"/>
      <c r="AN45" s="200">
        <f t="shared" si="9"/>
        <v>7</v>
      </c>
      <c r="AO45" s="104">
        <f>VLOOKUP(K45,Coefficients!$J$3:$L$7,3)</f>
        <v>70</v>
      </c>
      <c r="AP45" s="104">
        <f t="shared" si="10"/>
        <v>15.4</v>
      </c>
      <c r="AQ45" s="192">
        <f t="shared" si="11"/>
        <v>1349.04</v>
      </c>
      <c r="AR45" s="192">
        <f>VLOOKUP(L45,Coefficients!$N$3:$P$5,2)</f>
        <v>50</v>
      </c>
      <c r="AS45" s="192">
        <f>VLOOKUP(L45,Coefficients!$N$3:$P$5,3)</f>
        <v>2</v>
      </c>
      <c r="AT45" s="200">
        <f>VLOOKUP(M45,Coefficients!$S$3:$U$6,3)</f>
        <v>1</v>
      </c>
      <c r="AU45" s="196">
        <f>VLOOKUP(N45,Coefficients!$S$10:$U$13,3)</f>
        <v>2</v>
      </c>
      <c r="AV45" s="197">
        <f t="shared" si="1"/>
        <v>1</v>
      </c>
      <c r="AW45" s="195">
        <f t="shared" si="12"/>
        <v>7.6036750986200676</v>
      </c>
      <c r="AX45" s="197">
        <f t="shared" si="2"/>
        <v>74.5</v>
      </c>
      <c r="AY45" s="197">
        <f t="shared" si="3"/>
        <v>17.3</v>
      </c>
      <c r="AZ45" s="198">
        <f t="shared" si="13"/>
        <v>261.30183265143046</v>
      </c>
      <c r="BA45" s="114"/>
      <c r="BC45" s="127"/>
      <c r="BD45" s="96"/>
      <c r="BE45" s="133"/>
      <c r="BF45" s="128"/>
      <c r="BG45" s="124"/>
      <c r="BI45" s="96"/>
      <c r="BJ45" s="55"/>
      <c r="BK45" s="95"/>
    </row>
    <row r="46" spans="2:65" x14ac:dyDescent="0.25">
      <c r="B46" s="20" t="s">
        <v>35</v>
      </c>
      <c r="C46" s="20" t="s">
        <v>36</v>
      </c>
      <c r="D46" s="20">
        <v>2020</v>
      </c>
      <c r="E46" s="21">
        <f t="shared" si="14"/>
        <v>17.3</v>
      </c>
      <c r="F46" s="21">
        <f t="shared" si="15"/>
        <v>74.5</v>
      </c>
      <c r="G46" s="21"/>
      <c r="H46" s="63">
        <f t="shared" si="16"/>
        <v>2007</v>
      </c>
      <c r="I46" s="59" t="str">
        <f t="shared" si="17"/>
        <v>Pile No X @ Berth Y</v>
      </c>
      <c r="J46" s="188" t="str">
        <f t="shared" si="18"/>
        <v>splash</v>
      </c>
      <c r="K46" s="97" t="str">
        <f t="shared" si="4"/>
        <v>A</v>
      </c>
      <c r="L46" s="104" t="str">
        <f t="shared" si="5"/>
        <v>C1</v>
      </c>
      <c r="M46" s="63" t="str">
        <f t="shared" si="6"/>
        <v>EXP4</v>
      </c>
      <c r="N46" s="63" t="str">
        <f t="shared" si="7"/>
        <v>SITE1</v>
      </c>
      <c r="O46" s="63">
        <f t="shared" si="8"/>
        <v>1</v>
      </c>
      <c r="P46" s="63"/>
      <c r="Q46" s="63"/>
      <c r="R46" s="63"/>
      <c r="S46" s="63"/>
      <c r="T46" s="63"/>
      <c r="AA46" s="198">
        <f t="shared" si="0"/>
        <v>261.30183265143046</v>
      </c>
      <c r="AB46" s="115"/>
      <c r="AC46" s="106"/>
      <c r="AD46" s="106"/>
      <c r="AE46" s="106"/>
      <c r="AF46" s="116"/>
      <c r="AG46" s="106"/>
      <c r="AH46" s="106"/>
      <c r="AJ46" s="106"/>
      <c r="AK46" s="106"/>
      <c r="AL46" s="122"/>
      <c r="AM46" s="125"/>
      <c r="AN46" s="200">
        <f t="shared" si="9"/>
        <v>8</v>
      </c>
      <c r="AO46" s="104">
        <f>VLOOKUP(K46,Coefficients!$J$3:$L$7,3)</f>
        <v>70</v>
      </c>
      <c r="AP46" s="104">
        <f t="shared" si="10"/>
        <v>15.4</v>
      </c>
      <c r="AQ46" s="192">
        <f t="shared" si="11"/>
        <v>1349.04</v>
      </c>
      <c r="AR46" s="192">
        <f>VLOOKUP(L46,Coefficients!$N$3:$P$5,2)</f>
        <v>50</v>
      </c>
      <c r="AS46" s="192">
        <f>VLOOKUP(L46,Coefficients!$N$3:$P$5,3)</f>
        <v>2</v>
      </c>
      <c r="AT46" s="200">
        <f>VLOOKUP(M46,Coefficients!$S$3:$U$6,3)</f>
        <v>1</v>
      </c>
      <c r="AU46" s="196">
        <f>VLOOKUP(N46,Coefficients!$S$10:$U$13,3)</f>
        <v>2</v>
      </c>
      <c r="AV46" s="197">
        <f t="shared" si="1"/>
        <v>1</v>
      </c>
      <c r="AW46" s="195">
        <f t="shared" si="12"/>
        <v>7.6036750986200676</v>
      </c>
      <c r="AX46" s="197">
        <f t="shared" si="2"/>
        <v>74.5</v>
      </c>
      <c r="AY46" s="197">
        <f t="shared" si="3"/>
        <v>17.3</v>
      </c>
      <c r="AZ46" s="198">
        <f t="shared" si="13"/>
        <v>261.30183265143046</v>
      </c>
      <c r="BA46" s="114"/>
      <c r="BC46" s="127"/>
      <c r="BD46" s="96"/>
      <c r="BE46" s="133"/>
      <c r="BF46" s="128"/>
      <c r="BG46" s="124"/>
      <c r="BI46" s="96"/>
      <c r="BJ46" s="55"/>
      <c r="BK46" s="95"/>
    </row>
    <row r="47" spans="2:65" x14ac:dyDescent="0.25">
      <c r="B47" s="20" t="s">
        <v>35</v>
      </c>
      <c r="C47" s="20" t="s">
        <v>36</v>
      </c>
      <c r="D47" s="20">
        <v>2021</v>
      </c>
      <c r="E47" s="21">
        <f t="shared" si="14"/>
        <v>17.3</v>
      </c>
      <c r="F47" s="21">
        <f t="shared" si="15"/>
        <v>74.5</v>
      </c>
      <c r="G47" s="21"/>
      <c r="H47" s="63">
        <f t="shared" si="16"/>
        <v>2007</v>
      </c>
      <c r="I47" s="59" t="str">
        <f t="shared" si="17"/>
        <v>Pile No X @ Berth Y</v>
      </c>
      <c r="J47" s="188" t="str">
        <f t="shared" si="18"/>
        <v>splash</v>
      </c>
      <c r="K47" s="97" t="str">
        <f t="shared" si="4"/>
        <v>A</v>
      </c>
      <c r="L47" s="104" t="str">
        <f t="shared" si="5"/>
        <v>C1</v>
      </c>
      <c r="M47" s="63" t="str">
        <f t="shared" si="6"/>
        <v>EXP4</v>
      </c>
      <c r="N47" s="63" t="str">
        <f t="shared" si="7"/>
        <v>SITE1</v>
      </c>
      <c r="O47" s="63">
        <f t="shared" si="8"/>
        <v>1</v>
      </c>
      <c r="P47" s="63"/>
      <c r="Q47" s="63"/>
      <c r="R47" s="63"/>
      <c r="S47" s="63"/>
      <c r="T47" s="63"/>
      <c r="AA47" s="198">
        <f t="shared" si="0"/>
        <v>261.30183265143046</v>
      </c>
      <c r="AB47" s="115"/>
      <c r="AC47" s="106"/>
      <c r="AD47" s="106"/>
      <c r="AE47" s="106"/>
      <c r="AF47" s="116"/>
      <c r="AG47" s="106"/>
      <c r="AH47" s="106"/>
      <c r="AJ47" s="106"/>
      <c r="AK47" s="106"/>
      <c r="AL47" s="122"/>
      <c r="AM47" s="125"/>
      <c r="AN47" s="200">
        <f t="shared" si="9"/>
        <v>9</v>
      </c>
      <c r="AO47" s="104">
        <f>VLOOKUP(K47,Coefficients!$J$3:$L$7,3)</f>
        <v>70</v>
      </c>
      <c r="AP47" s="104">
        <f t="shared" si="10"/>
        <v>15.4</v>
      </c>
      <c r="AQ47" s="192">
        <f t="shared" si="11"/>
        <v>1349.04</v>
      </c>
      <c r="AR47" s="192">
        <f>VLOOKUP(L47,Coefficients!$N$3:$P$5,2)</f>
        <v>50</v>
      </c>
      <c r="AS47" s="192">
        <f>VLOOKUP(L47,Coefficients!$N$3:$P$5,3)</f>
        <v>2</v>
      </c>
      <c r="AT47" s="200">
        <f>VLOOKUP(M47,Coefficients!$S$3:$U$6,3)</f>
        <v>1</v>
      </c>
      <c r="AU47" s="196">
        <f>VLOOKUP(N47,Coefficients!$S$10:$U$13,3)</f>
        <v>2</v>
      </c>
      <c r="AV47" s="197">
        <f t="shared" si="1"/>
        <v>1</v>
      </c>
      <c r="AW47" s="195">
        <f t="shared" si="12"/>
        <v>7.6036750986200676</v>
      </c>
      <c r="AX47" s="197">
        <f t="shared" si="2"/>
        <v>74.5</v>
      </c>
      <c r="AY47" s="197">
        <f t="shared" si="3"/>
        <v>17.3</v>
      </c>
      <c r="AZ47" s="198">
        <f t="shared" si="13"/>
        <v>261.30183265143046</v>
      </c>
      <c r="BA47" s="114"/>
      <c r="BC47" s="127"/>
      <c r="BD47" s="96"/>
      <c r="BE47" s="133"/>
      <c r="BF47" s="128"/>
      <c r="BG47" s="124"/>
      <c r="BI47" s="96"/>
      <c r="BJ47" s="55"/>
      <c r="BK47" s="95"/>
    </row>
    <row r="48" spans="2:65" x14ac:dyDescent="0.25">
      <c r="B48" s="20" t="s">
        <v>35</v>
      </c>
      <c r="C48" s="20" t="s">
        <v>36</v>
      </c>
      <c r="D48" s="20">
        <v>2022</v>
      </c>
      <c r="E48" s="21">
        <f t="shared" si="14"/>
        <v>17.3</v>
      </c>
      <c r="F48" s="21">
        <f t="shared" si="15"/>
        <v>74.5</v>
      </c>
      <c r="G48" s="21"/>
      <c r="H48" s="63">
        <f t="shared" si="16"/>
        <v>2007</v>
      </c>
      <c r="I48" s="59" t="str">
        <f t="shared" si="17"/>
        <v>Pile No X @ Berth Y</v>
      </c>
      <c r="J48" s="188" t="str">
        <f t="shared" si="18"/>
        <v>splash</v>
      </c>
      <c r="K48" s="97" t="str">
        <f t="shared" si="4"/>
        <v>A</v>
      </c>
      <c r="L48" s="104" t="str">
        <f t="shared" si="5"/>
        <v>C1</v>
      </c>
      <c r="M48" s="63" t="str">
        <f t="shared" si="6"/>
        <v>EXP4</v>
      </c>
      <c r="N48" s="63" t="str">
        <f t="shared" si="7"/>
        <v>SITE1</v>
      </c>
      <c r="O48" s="63">
        <f t="shared" si="8"/>
        <v>1</v>
      </c>
      <c r="P48" s="63"/>
      <c r="Q48" s="63"/>
      <c r="R48" s="63"/>
      <c r="S48" s="63"/>
      <c r="T48" s="63"/>
      <c r="AA48" s="198">
        <f t="shared" si="0"/>
        <v>261.30183265143046</v>
      </c>
      <c r="AB48" s="115"/>
      <c r="AC48" s="106"/>
      <c r="AD48" s="106"/>
      <c r="AE48" s="106"/>
      <c r="AF48" s="116"/>
      <c r="AG48" s="106"/>
      <c r="AH48" s="106"/>
      <c r="AJ48" s="106"/>
      <c r="AK48" s="106"/>
      <c r="AL48" s="122"/>
      <c r="AM48" s="125"/>
      <c r="AN48" s="200">
        <f t="shared" si="9"/>
        <v>10</v>
      </c>
      <c r="AO48" s="104">
        <f>VLOOKUP(K48,Coefficients!$J$3:$L$7,3)</f>
        <v>70</v>
      </c>
      <c r="AP48" s="104">
        <f t="shared" si="10"/>
        <v>15.4</v>
      </c>
      <c r="AQ48" s="192">
        <f t="shared" si="11"/>
        <v>1349.04</v>
      </c>
      <c r="AR48" s="192">
        <f>VLOOKUP(L48,Coefficients!$N$3:$P$5,2)</f>
        <v>50</v>
      </c>
      <c r="AS48" s="192">
        <f>VLOOKUP(L48,Coefficients!$N$3:$P$5,3)</f>
        <v>2</v>
      </c>
      <c r="AT48" s="200">
        <f>VLOOKUP(M48,Coefficients!$S$3:$U$6,3)</f>
        <v>1</v>
      </c>
      <c r="AU48" s="196">
        <f>VLOOKUP(N48,Coefficients!$S$10:$U$13,3)</f>
        <v>2</v>
      </c>
      <c r="AV48" s="197">
        <f t="shared" si="1"/>
        <v>1</v>
      </c>
      <c r="AW48" s="195">
        <f t="shared" si="12"/>
        <v>7.6036750986200676</v>
      </c>
      <c r="AX48" s="197">
        <f t="shared" si="2"/>
        <v>74.5</v>
      </c>
      <c r="AY48" s="197">
        <f t="shared" si="3"/>
        <v>17.3</v>
      </c>
      <c r="AZ48" s="198">
        <f t="shared" si="13"/>
        <v>261.30183265143046</v>
      </c>
      <c r="BA48" s="114"/>
      <c r="BC48" s="127"/>
      <c r="BD48" s="96"/>
      <c r="BE48" s="133"/>
      <c r="BF48" s="128"/>
      <c r="BG48" s="124"/>
      <c r="BI48" s="96"/>
      <c r="BJ48" s="55"/>
      <c r="BK48" s="95"/>
    </row>
    <row r="49" spans="2:63" x14ac:dyDescent="0.25">
      <c r="B49" s="20" t="s">
        <v>35</v>
      </c>
      <c r="C49" s="20" t="s">
        <v>36</v>
      </c>
      <c r="D49" s="20">
        <v>2023</v>
      </c>
      <c r="E49" s="21">
        <f t="shared" si="14"/>
        <v>17.3</v>
      </c>
      <c r="F49" s="21">
        <f t="shared" si="15"/>
        <v>74.5</v>
      </c>
      <c r="G49" s="21"/>
      <c r="H49" s="63">
        <f t="shared" si="16"/>
        <v>2007</v>
      </c>
      <c r="I49" s="59" t="str">
        <f t="shared" si="17"/>
        <v>Pile No X @ Berth Y</v>
      </c>
      <c r="J49" s="188" t="str">
        <f t="shared" si="18"/>
        <v>splash</v>
      </c>
      <c r="K49" s="97" t="str">
        <f t="shared" si="4"/>
        <v>A</v>
      </c>
      <c r="L49" s="104" t="str">
        <f t="shared" si="5"/>
        <v>C1</v>
      </c>
      <c r="M49" s="63" t="str">
        <f t="shared" si="6"/>
        <v>EXP4</v>
      </c>
      <c r="N49" s="63" t="str">
        <f t="shared" si="7"/>
        <v>SITE1</v>
      </c>
      <c r="O49" s="63">
        <f t="shared" si="8"/>
        <v>1</v>
      </c>
      <c r="P49" s="63"/>
      <c r="Q49" s="63"/>
      <c r="R49" s="63"/>
      <c r="S49" s="63"/>
      <c r="T49" s="63"/>
      <c r="AA49" s="198">
        <f t="shared" si="0"/>
        <v>261.30183265143046</v>
      </c>
      <c r="AB49" s="115"/>
      <c r="AC49" s="106"/>
      <c r="AD49" s="106"/>
      <c r="AE49" s="106"/>
      <c r="AF49" s="116"/>
      <c r="AG49" s="106"/>
      <c r="AH49" s="106"/>
      <c r="AJ49" s="106"/>
      <c r="AK49" s="106"/>
      <c r="AL49" s="122"/>
      <c r="AM49" s="125"/>
      <c r="AN49" s="200">
        <f t="shared" si="9"/>
        <v>11</v>
      </c>
      <c r="AO49" s="104">
        <f>VLOOKUP(K49,Coefficients!$J$3:$L$7,3)</f>
        <v>70</v>
      </c>
      <c r="AP49" s="104">
        <f t="shared" si="10"/>
        <v>15.4</v>
      </c>
      <c r="AQ49" s="192">
        <f t="shared" si="11"/>
        <v>1349.04</v>
      </c>
      <c r="AR49" s="192">
        <f>VLOOKUP(L49,Coefficients!$N$3:$P$5,2)</f>
        <v>50</v>
      </c>
      <c r="AS49" s="192">
        <f>VLOOKUP(L49,Coefficients!$N$3:$P$5,3)</f>
        <v>2</v>
      </c>
      <c r="AT49" s="200">
        <f>VLOOKUP(M49,Coefficients!$S$3:$U$6,3)</f>
        <v>1</v>
      </c>
      <c r="AU49" s="196">
        <f>VLOOKUP(N49,Coefficients!$S$10:$U$13,3)</f>
        <v>2</v>
      </c>
      <c r="AV49" s="197">
        <f t="shared" si="1"/>
        <v>1</v>
      </c>
      <c r="AW49" s="195">
        <f t="shared" si="12"/>
        <v>7.6036750986200676</v>
      </c>
      <c r="AX49" s="197">
        <f t="shared" si="2"/>
        <v>74.5</v>
      </c>
      <c r="AY49" s="197">
        <f t="shared" si="3"/>
        <v>17.3</v>
      </c>
      <c r="AZ49" s="198">
        <f t="shared" si="13"/>
        <v>261.30183265143046</v>
      </c>
      <c r="BA49" s="114"/>
      <c r="BC49" s="127"/>
      <c r="BD49" s="96"/>
      <c r="BE49" s="133"/>
      <c r="BF49" s="128"/>
      <c r="BG49" s="124"/>
      <c r="BI49" s="96"/>
      <c r="BJ49" s="55"/>
      <c r="BK49" s="95"/>
    </row>
    <row r="50" spans="2:63" x14ac:dyDescent="0.25">
      <c r="B50" s="20" t="s">
        <v>35</v>
      </c>
      <c r="C50" s="20" t="s">
        <v>36</v>
      </c>
      <c r="D50" s="20">
        <v>2024</v>
      </c>
      <c r="E50" s="21">
        <f t="shared" si="14"/>
        <v>17.3</v>
      </c>
      <c r="F50" s="21">
        <f t="shared" si="15"/>
        <v>74.5</v>
      </c>
      <c r="G50" s="21"/>
      <c r="H50" s="63">
        <f t="shared" si="16"/>
        <v>2007</v>
      </c>
      <c r="I50" s="59" t="str">
        <f t="shared" si="17"/>
        <v>Pile No X @ Berth Y</v>
      </c>
      <c r="J50" s="188" t="str">
        <f t="shared" si="18"/>
        <v>splash</v>
      </c>
      <c r="K50" s="97" t="str">
        <f t="shared" si="4"/>
        <v>A</v>
      </c>
      <c r="L50" s="104" t="str">
        <f t="shared" si="5"/>
        <v>C1</v>
      </c>
      <c r="M50" s="63" t="str">
        <f t="shared" si="6"/>
        <v>EXP4</v>
      </c>
      <c r="N50" s="63" t="str">
        <f t="shared" si="7"/>
        <v>SITE1</v>
      </c>
      <c r="O50" s="63">
        <f t="shared" si="8"/>
        <v>1</v>
      </c>
      <c r="P50" s="63"/>
      <c r="Q50" s="63"/>
      <c r="R50" s="63"/>
      <c r="S50" s="63"/>
      <c r="T50" s="63"/>
      <c r="AA50" s="198">
        <f t="shared" si="0"/>
        <v>261.30183265143046</v>
      </c>
      <c r="AB50" s="115"/>
      <c r="AC50" s="106"/>
      <c r="AD50" s="106"/>
      <c r="AE50" s="106"/>
      <c r="AF50" s="116"/>
      <c r="AG50" s="106"/>
      <c r="AH50" s="106"/>
      <c r="AJ50" s="106"/>
      <c r="AK50" s="106"/>
      <c r="AL50" s="122"/>
      <c r="AM50" s="125"/>
      <c r="AN50" s="200">
        <f t="shared" si="9"/>
        <v>12</v>
      </c>
      <c r="AO50" s="104">
        <f>VLOOKUP(K50,Coefficients!$J$3:$L$7,3)</f>
        <v>70</v>
      </c>
      <c r="AP50" s="104">
        <f t="shared" si="10"/>
        <v>15.4</v>
      </c>
      <c r="AQ50" s="192">
        <f t="shared" si="11"/>
        <v>1349.04</v>
      </c>
      <c r="AR50" s="192">
        <f>VLOOKUP(L50,Coefficients!$N$3:$P$5,2)</f>
        <v>50</v>
      </c>
      <c r="AS50" s="192">
        <f>VLOOKUP(L50,Coefficients!$N$3:$P$5,3)</f>
        <v>2</v>
      </c>
      <c r="AT50" s="200">
        <f>VLOOKUP(M50,Coefficients!$S$3:$U$6,3)</f>
        <v>1</v>
      </c>
      <c r="AU50" s="196">
        <f>VLOOKUP(N50,Coefficients!$S$10:$U$13,3)</f>
        <v>2</v>
      </c>
      <c r="AV50" s="197">
        <f t="shared" si="1"/>
        <v>1</v>
      </c>
      <c r="AW50" s="195">
        <f t="shared" si="12"/>
        <v>7.6036750986200676</v>
      </c>
      <c r="AX50" s="197">
        <f t="shared" si="2"/>
        <v>74.5</v>
      </c>
      <c r="AY50" s="197">
        <f t="shared" si="3"/>
        <v>17.3</v>
      </c>
      <c r="AZ50" s="198">
        <f t="shared" si="13"/>
        <v>261.30183265143046</v>
      </c>
      <c r="BA50" s="114"/>
      <c r="BC50" s="127"/>
      <c r="BD50" s="96"/>
      <c r="BE50" s="133"/>
      <c r="BF50" s="128"/>
      <c r="BG50" s="124"/>
      <c r="BI50" s="96"/>
      <c r="BJ50" s="55"/>
      <c r="BK50" s="95"/>
    </row>
    <row r="51" spans="2:63" x14ac:dyDescent="0.25">
      <c r="B51" s="20" t="s">
        <v>35</v>
      </c>
      <c r="C51" s="20" t="s">
        <v>36</v>
      </c>
      <c r="D51" s="20">
        <v>2025</v>
      </c>
      <c r="E51" s="21">
        <f t="shared" si="14"/>
        <v>17.3</v>
      </c>
      <c r="F51" s="21">
        <f t="shared" si="15"/>
        <v>74.5</v>
      </c>
      <c r="G51" s="21"/>
      <c r="H51" s="63">
        <f t="shared" si="16"/>
        <v>2007</v>
      </c>
      <c r="I51" s="59" t="str">
        <f t="shared" si="17"/>
        <v>Pile No X @ Berth Y</v>
      </c>
      <c r="J51" s="188" t="str">
        <f t="shared" si="18"/>
        <v>splash</v>
      </c>
      <c r="K51" s="97" t="str">
        <f t="shared" si="4"/>
        <v>A</v>
      </c>
      <c r="L51" s="104" t="str">
        <f t="shared" si="5"/>
        <v>C1</v>
      </c>
      <c r="M51" s="63" t="str">
        <f t="shared" si="6"/>
        <v>EXP4</v>
      </c>
      <c r="N51" s="63" t="str">
        <f t="shared" si="7"/>
        <v>SITE1</v>
      </c>
      <c r="O51" s="63">
        <f t="shared" si="8"/>
        <v>1</v>
      </c>
      <c r="P51" s="63"/>
      <c r="Q51" s="63"/>
      <c r="R51" s="63"/>
      <c r="S51" s="63"/>
      <c r="T51" s="63"/>
      <c r="AA51" s="198">
        <f t="shared" si="0"/>
        <v>261.30183265143046</v>
      </c>
      <c r="AB51" s="115"/>
      <c r="AC51" s="106"/>
      <c r="AD51" s="106"/>
      <c r="AE51" s="106"/>
      <c r="AF51" s="116"/>
      <c r="AG51" s="106"/>
      <c r="AH51" s="106"/>
      <c r="AJ51" s="106"/>
      <c r="AK51" s="106"/>
      <c r="AL51" s="122"/>
      <c r="AM51" s="125"/>
      <c r="AN51" s="200">
        <f t="shared" si="9"/>
        <v>13</v>
      </c>
      <c r="AO51" s="104">
        <f>VLOOKUP(K51,Coefficients!$J$3:$L$7,3)</f>
        <v>70</v>
      </c>
      <c r="AP51" s="104">
        <f t="shared" si="10"/>
        <v>15.4</v>
      </c>
      <c r="AQ51" s="192">
        <f t="shared" si="11"/>
        <v>1349.04</v>
      </c>
      <c r="AR51" s="192">
        <f>VLOOKUP(L51,Coefficients!$N$3:$P$5,2)</f>
        <v>50</v>
      </c>
      <c r="AS51" s="192">
        <f>VLOOKUP(L51,Coefficients!$N$3:$P$5,3)</f>
        <v>2</v>
      </c>
      <c r="AT51" s="200">
        <f>VLOOKUP(M51,Coefficients!$S$3:$U$6,3)</f>
        <v>1</v>
      </c>
      <c r="AU51" s="196">
        <f>VLOOKUP(N51,Coefficients!$S$10:$U$13,3)</f>
        <v>2</v>
      </c>
      <c r="AV51" s="197">
        <f t="shared" si="1"/>
        <v>1</v>
      </c>
      <c r="AW51" s="195">
        <f t="shared" si="12"/>
        <v>7.6036750986200676</v>
      </c>
      <c r="AX51" s="197">
        <f t="shared" si="2"/>
        <v>74.5</v>
      </c>
      <c r="AY51" s="197">
        <f t="shared" si="3"/>
        <v>17.3</v>
      </c>
      <c r="AZ51" s="198">
        <f t="shared" si="13"/>
        <v>261.30183265143046</v>
      </c>
      <c r="BA51" s="114"/>
      <c r="BC51" s="127"/>
      <c r="BD51" s="96"/>
      <c r="BE51" s="133"/>
      <c r="BF51" s="128"/>
      <c r="BG51" s="124"/>
      <c r="BI51" s="96"/>
      <c r="BJ51" s="55"/>
      <c r="BK51" s="95"/>
    </row>
    <row r="52" spans="2:63" x14ac:dyDescent="0.25">
      <c r="B52" s="20" t="s">
        <v>35</v>
      </c>
      <c r="C52" s="20" t="s">
        <v>36</v>
      </c>
      <c r="D52" s="20">
        <v>2026</v>
      </c>
      <c r="E52" s="21">
        <f t="shared" si="14"/>
        <v>17.3</v>
      </c>
      <c r="F52" s="21">
        <f t="shared" si="15"/>
        <v>74.5</v>
      </c>
      <c r="G52" s="21"/>
      <c r="H52" s="63">
        <f t="shared" si="16"/>
        <v>2007</v>
      </c>
      <c r="I52" s="59" t="str">
        <f t="shared" si="17"/>
        <v>Pile No X @ Berth Y</v>
      </c>
      <c r="J52" s="188" t="str">
        <f t="shared" si="18"/>
        <v>splash</v>
      </c>
      <c r="K52" s="97" t="str">
        <f t="shared" si="4"/>
        <v>A</v>
      </c>
      <c r="L52" s="104" t="str">
        <f t="shared" si="5"/>
        <v>C1</v>
      </c>
      <c r="M52" s="63" t="str">
        <f t="shared" si="6"/>
        <v>EXP4</v>
      </c>
      <c r="N52" s="63" t="str">
        <f t="shared" si="7"/>
        <v>SITE1</v>
      </c>
      <c r="O52" s="63">
        <f t="shared" si="8"/>
        <v>1</v>
      </c>
      <c r="P52" s="63"/>
      <c r="Q52" s="63"/>
      <c r="R52" s="63"/>
      <c r="S52" s="63"/>
      <c r="T52" s="63"/>
      <c r="AA52" s="198">
        <f t="shared" si="0"/>
        <v>261.30183265143046</v>
      </c>
      <c r="AB52" s="115"/>
      <c r="AC52" s="106"/>
      <c r="AD52" s="106"/>
      <c r="AE52" s="106"/>
      <c r="AF52" s="116"/>
      <c r="AG52" s="106"/>
      <c r="AH52" s="106"/>
      <c r="AJ52" s="106"/>
      <c r="AK52" s="106"/>
      <c r="AL52" s="122"/>
      <c r="AM52" s="125"/>
      <c r="AN52" s="200">
        <f t="shared" si="9"/>
        <v>14</v>
      </c>
      <c r="AO52" s="104">
        <f>VLOOKUP(K52,Coefficients!$J$3:$L$7,3)</f>
        <v>70</v>
      </c>
      <c r="AP52" s="104">
        <f t="shared" si="10"/>
        <v>15.4</v>
      </c>
      <c r="AQ52" s="192">
        <f t="shared" si="11"/>
        <v>1349.04</v>
      </c>
      <c r="AR52" s="192">
        <f>VLOOKUP(L52,Coefficients!$N$3:$P$5,2)</f>
        <v>50</v>
      </c>
      <c r="AS52" s="192">
        <f>VLOOKUP(L52,Coefficients!$N$3:$P$5,3)</f>
        <v>2</v>
      </c>
      <c r="AT52" s="200">
        <f>VLOOKUP(M52,Coefficients!$S$3:$U$6,3)</f>
        <v>1</v>
      </c>
      <c r="AU52" s="196">
        <f>VLOOKUP(N52,Coefficients!$S$10:$U$13,3)</f>
        <v>2</v>
      </c>
      <c r="AV52" s="197">
        <f t="shared" si="1"/>
        <v>1</v>
      </c>
      <c r="AW52" s="195">
        <f t="shared" si="12"/>
        <v>7.6036750986200676</v>
      </c>
      <c r="AX52" s="197">
        <f t="shared" si="2"/>
        <v>74.5</v>
      </c>
      <c r="AY52" s="197">
        <f t="shared" si="3"/>
        <v>17.3</v>
      </c>
      <c r="AZ52" s="198">
        <f t="shared" si="13"/>
        <v>261.30183265143046</v>
      </c>
      <c r="BA52" s="114"/>
      <c r="BC52" s="127"/>
      <c r="BD52" s="96"/>
      <c r="BE52" s="133"/>
      <c r="BF52" s="128"/>
      <c r="BG52" s="124"/>
      <c r="BI52" s="96"/>
      <c r="BJ52" s="55"/>
      <c r="BK52" s="95"/>
    </row>
    <row r="53" spans="2:63" x14ac:dyDescent="0.25">
      <c r="B53" s="20" t="s">
        <v>35</v>
      </c>
      <c r="C53" s="20" t="s">
        <v>36</v>
      </c>
      <c r="D53" s="20">
        <v>2027</v>
      </c>
      <c r="E53" s="21">
        <f t="shared" si="14"/>
        <v>17.3</v>
      </c>
      <c r="F53" s="21">
        <f t="shared" si="15"/>
        <v>74.5</v>
      </c>
      <c r="G53" s="21"/>
      <c r="H53" s="63">
        <f t="shared" si="16"/>
        <v>2007</v>
      </c>
      <c r="I53" s="59" t="str">
        <f t="shared" si="17"/>
        <v>Pile No X @ Berth Y</v>
      </c>
      <c r="J53" s="188" t="str">
        <f t="shared" si="18"/>
        <v>splash</v>
      </c>
      <c r="K53" s="97" t="str">
        <f t="shared" si="4"/>
        <v>A</v>
      </c>
      <c r="L53" s="104" t="str">
        <f t="shared" si="5"/>
        <v>C1</v>
      </c>
      <c r="M53" s="63" t="str">
        <f t="shared" si="6"/>
        <v>EXP4</v>
      </c>
      <c r="N53" s="63" t="str">
        <f t="shared" si="7"/>
        <v>SITE1</v>
      </c>
      <c r="O53" s="63">
        <f t="shared" si="8"/>
        <v>1</v>
      </c>
      <c r="P53" s="63"/>
      <c r="Q53" s="63"/>
      <c r="R53" s="63"/>
      <c r="S53" s="63"/>
      <c r="T53" s="63"/>
      <c r="AA53" s="198">
        <f t="shared" si="0"/>
        <v>261.30183265143046</v>
      </c>
      <c r="AB53" s="115"/>
      <c r="AC53" s="106"/>
      <c r="AD53" s="106"/>
      <c r="AE53" s="106"/>
      <c r="AF53" s="116"/>
      <c r="AG53" s="106"/>
      <c r="AH53" s="106"/>
      <c r="AJ53" s="106"/>
      <c r="AK53" s="106"/>
      <c r="AL53" s="122"/>
      <c r="AM53" s="125"/>
      <c r="AN53" s="200">
        <f t="shared" si="9"/>
        <v>15</v>
      </c>
      <c r="AO53" s="104">
        <f>VLOOKUP(K53,Coefficients!$J$3:$L$7,3)</f>
        <v>70</v>
      </c>
      <c r="AP53" s="104">
        <f t="shared" si="10"/>
        <v>15.4</v>
      </c>
      <c r="AQ53" s="192">
        <f t="shared" si="11"/>
        <v>1349.04</v>
      </c>
      <c r="AR53" s="192">
        <f>VLOOKUP(L53,Coefficients!$N$3:$P$5,2)</f>
        <v>50</v>
      </c>
      <c r="AS53" s="192">
        <f>VLOOKUP(L53,Coefficients!$N$3:$P$5,3)</f>
        <v>2</v>
      </c>
      <c r="AT53" s="200">
        <f>VLOOKUP(M53,Coefficients!$S$3:$U$6,3)</f>
        <v>1</v>
      </c>
      <c r="AU53" s="196">
        <f>VLOOKUP(N53,Coefficients!$S$10:$U$13,3)</f>
        <v>2</v>
      </c>
      <c r="AV53" s="197">
        <f t="shared" si="1"/>
        <v>1</v>
      </c>
      <c r="AW53" s="195">
        <f t="shared" si="12"/>
        <v>7.6036750986200676</v>
      </c>
      <c r="AX53" s="197">
        <f t="shared" si="2"/>
        <v>74.5</v>
      </c>
      <c r="AY53" s="197">
        <f t="shared" si="3"/>
        <v>17.3</v>
      </c>
      <c r="AZ53" s="198">
        <f t="shared" si="13"/>
        <v>261.30183265143046</v>
      </c>
      <c r="BA53" s="114"/>
      <c r="BC53" s="127"/>
      <c r="BD53" s="96"/>
      <c r="BE53" s="133"/>
      <c r="BF53" s="128"/>
      <c r="BG53" s="124"/>
      <c r="BI53" s="96"/>
      <c r="BJ53" s="55"/>
      <c r="BK53" s="95"/>
    </row>
    <row r="54" spans="2:63" x14ac:dyDescent="0.25">
      <c r="B54" s="20" t="s">
        <v>35</v>
      </c>
      <c r="C54" s="20" t="s">
        <v>36</v>
      </c>
      <c r="D54" s="20">
        <v>2028</v>
      </c>
      <c r="E54" s="21">
        <f t="shared" si="14"/>
        <v>17.3</v>
      </c>
      <c r="F54" s="21">
        <f t="shared" si="15"/>
        <v>74.5</v>
      </c>
      <c r="G54" s="21"/>
      <c r="H54" s="63">
        <f t="shared" si="16"/>
        <v>2007</v>
      </c>
      <c r="I54" s="59" t="str">
        <f t="shared" si="17"/>
        <v>Pile No X @ Berth Y</v>
      </c>
      <c r="J54" s="188" t="str">
        <f t="shared" si="18"/>
        <v>splash</v>
      </c>
      <c r="K54" s="97" t="str">
        <f t="shared" si="4"/>
        <v>A</v>
      </c>
      <c r="L54" s="104" t="str">
        <f t="shared" si="5"/>
        <v>C1</v>
      </c>
      <c r="M54" s="63" t="str">
        <f t="shared" si="6"/>
        <v>EXP4</v>
      </c>
      <c r="N54" s="63" t="str">
        <f t="shared" si="7"/>
        <v>SITE1</v>
      </c>
      <c r="O54" s="63">
        <f t="shared" si="8"/>
        <v>1</v>
      </c>
      <c r="P54" s="63"/>
      <c r="Q54" s="63"/>
      <c r="R54" s="63"/>
      <c r="S54" s="63"/>
      <c r="T54" s="63"/>
      <c r="AA54" s="198">
        <f t="shared" si="0"/>
        <v>261.30183265143046</v>
      </c>
      <c r="AB54" s="115"/>
      <c r="AC54" s="106"/>
      <c r="AD54" s="106"/>
      <c r="AE54" s="106"/>
      <c r="AF54" s="116"/>
      <c r="AG54" s="106"/>
      <c r="AH54" s="106"/>
      <c r="AJ54" s="106"/>
      <c r="AK54" s="106"/>
      <c r="AL54" s="122"/>
      <c r="AM54" s="125"/>
      <c r="AN54" s="200">
        <f t="shared" si="9"/>
        <v>16</v>
      </c>
      <c r="AO54" s="104">
        <f>VLOOKUP(K54,Coefficients!$J$3:$L$7,3)</f>
        <v>70</v>
      </c>
      <c r="AP54" s="104">
        <f t="shared" si="10"/>
        <v>15.4</v>
      </c>
      <c r="AQ54" s="192">
        <f t="shared" si="11"/>
        <v>1349.04</v>
      </c>
      <c r="AR54" s="192">
        <f>VLOOKUP(L54,Coefficients!$N$3:$P$5,2)</f>
        <v>50</v>
      </c>
      <c r="AS54" s="192">
        <f>VLOOKUP(L54,Coefficients!$N$3:$P$5,3)</f>
        <v>2</v>
      </c>
      <c r="AT54" s="200">
        <f>VLOOKUP(M54,Coefficients!$S$3:$U$6,3)</f>
        <v>1</v>
      </c>
      <c r="AU54" s="196">
        <f>VLOOKUP(N54,Coefficients!$S$10:$U$13,3)</f>
        <v>2</v>
      </c>
      <c r="AV54" s="197">
        <f t="shared" si="1"/>
        <v>1</v>
      </c>
      <c r="AW54" s="195">
        <f t="shared" si="12"/>
        <v>7.6036750986200676</v>
      </c>
      <c r="AX54" s="197">
        <f t="shared" si="2"/>
        <v>74.5</v>
      </c>
      <c r="AY54" s="197">
        <f t="shared" si="3"/>
        <v>17.3</v>
      </c>
      <c r="AZ54" s="198">
        <f t="shared" si="13"/>
        <v>261.30183265143046</v>
      </c>
      <c r="BA54" s="114"/>
      <c r="BC54" s="127"/>
      <c r="BD54" s="96"/>
      <c r="BE54" s="133"/>
      <c r="BF54" s="128"/>
      <c r="BG54" s="124"/>
      <c r="BI54" s="96"/>
      <c r="BJ54" s="55"/>
      <c r="BK54" s="95"/>
    </row>
    <row r="55" spans="2:63" x14ac:dyDescent="0.25">
      <c r="B55" s="20" t="s">
        <v>35</v>
      </c>
      <c r="C55" s="20" t="s">
        <v>36</v>
      </c>
      <c r="D55" s="20">
        <v>2029</v>
      </c>
      <c r="E55" s="21">
        <f t="shared" si="14"/>
        <v>17.3</v>
      </c>
      <c r="F55" s="21">
        <f t="shared" si="15"/>
        <v>74.5</v>
      </c>
      <c r="G55" s="21"/>
      <c r="H55" s="63">
        <f t="shared" si="16"/>
        <v>2007</v>
      </c>
      <c r="I55" s="59" t="str">
        <f t="shared" si="17"/>
        <v>Pile No X @ Berth Y</v>
      </c>
      <c r="J55" s="188" t="str">
        <f t="shared" si="18"/>
        <v>splash</v>
      </c>
      <c r="K55" s="97" t="str">
        <f t="shared" si="4"/>
        <v>A</v>
      </c>
      <c r="L55" s="104" t="str">
        <f t="shared" si="5"/>
        <v>C1</v>
      </c>
      <c r="M55" s="63" t="str">
        <f t="shared" si="6"/>
        <v>EXP4</v>
      </c>
      <c r="N55" s="63" t="str">
        <f t="shared" si="7"/>
        <v>SITE1</v>
      </c>
      <c r="O55" s="63">
        <f t="shared" si="8"/>
        <v>1</v>
      </c>
      <c r="P55" s="63"/>
      <c r="Q55" s="63"/>
      <c r="R55" s="63"/>
      <c r="S55" s="63"/>
      <c r="T55" s="63"/>
      <c r="AA55" s="198">
        <f t="shared" si="0"/>
        <v>261.30183265143046</v>
      </c>
      <c r="AB55" s="115"/>
      <c r="AC55" s="106"/>
      <c r="AD55" s="106"/>
      <c r="AE55" s="106"/>
      <c r="AF55" s="116"/>
      <c r="AG55" s="106"/>
      <c r="AH55" s="106"/>
      <c r="AJ55" s="106"/>
      <c r="AK55" s="106"/>
      <c r="AL55" s="122"/>
      <c r="AM55" s="125"/>
      <c r="AN55" s="200">
        <f t="shared" si="9"/>
        <v>17</v>
      </c>
      <c r="AO55" s="104">
        <f>VLOOKUP(K55,Coefficients!$J$3:$L$7,3)</f>
        <v>70</v>
      </c>
      <c r="AP55" s="104">
        <f t="shared" si="10"/>
        <v>15.4</v>
      </c>
      <c r="AQ55" s="192">
        <f t="shared" si="11"/>
        <v>1349.04</v>
      </c>
      <c r="AR55" s="192">
        <f>VLOOKUP(L55,Coefficients!$N$3:$P$5,2)</f>
        <v>50</v>
      </c>
      <c r="AS55" s="192">
        <f>VLOOKUP(L55,Coefficients!$N$3:$P$5,3)</f>
        <v>2</v>
      </c>
      <c r="AT55" s="200">
        <f>VLOOKUP(M55,Coefficients!$S$3:$U$6,3)</f>
        <v>1</v>
      </c>
      <c r="AU55" s="196">
        <f>VLOOKUP(N55,Coefficients!$S$10:$U$13,3)</f>
        <v>2</v>
      </c>
      <c r="AV55" s="197">
        <f t="shared" si="1"/>
        <v>1</v>
      </c>
      <c r="AW55" s="195">
        <f t="shared" si="12"/>
        <v>7.6036750986200676</v>
      </c>
      <c r="AX55" s="197">
        <f t="shared" si="2"/>
        <v>74.5</v>
      </c>
      <c r="AY55" s="197">
        <f t="shared" si="3"/>
        <v>17.3</v>
      </c>
      <c r="AZ55" s="198">
        <f t="shared" si="13"/>
        <v>261.30183265143046</v>
      </c>
      <c r="BA55" s="114"/>
      <c r="BC55" s="127"/>
      <c r="BD55" s="96"/>
      <c r="BE55" s="133"/>
      <c r="BF55" s="128"/>
      <c r="BG55" s="124"/>
      <c r="BI55" s="96"/>
      <c r="BJ55" s="55"/>
      <c r="BK55" s="95"/>
    </row>
    <row r="56" spans="2:63" x14ac:dyDescent="0.25">
      <c r="B56" s="20" t="s">
        <v>35</v>
      </c>
      <c r="C56" s="20" t="s">
        <v>36</v>
      </c>
      <c r="D56" s="20">
        <v>2030</v>
      </c>
      <c r="E56" s="21">
        <f t="shared" si="14"/>
        <v>17.3</v>
      </c>
      <c r="F56" s="21">
        <f t="shared" si="15"/>
        <v>74.5</v>
      </c>
      <c r="G56" s="21"/>
      <c r="H56" s="63">
        <f t="shared" si="16"/>
        <v>2007</v>
      </c>
      <c r="I56" s="59" t="str">
        <f t="shared" si="17"/>
        <v>Pile No X @ Berth Y</v>
      </c>
      <c r="J56" s="188" t="str">
        <f t="shared" si="18"/>
        <v>splash</v>
      </c>
      <c r="K56" s="97" t="str">
        <f t="shared" si="4"/>
        <v>A</v>
      </c>
      <c r="L56" s="104" t="str">
        <f t="shared" si="5"/>
        <v>C1</v>
      </c>
      <c r="M56" s="63" t="str">
        <f t="shared" si="6"/>
        <v>EXP4</v>
      </c>
      <c r="N56" s="63" t="str">
        <f t="shared" si="7"/>
        <v>SITE1</v>
      </c>
      <c r="O56" s="63">
        <f t="shared" si="8"/>
        <v>1</v>
      </c>
      <c r="P56" s="63"/>
      <c r="Q56" s="63"/>
      <c r="R56" s="63"/>
      <c r="S56" s="63"/>
      <c r="T56" s="63"/>
      <c r="AA56" s="198">
        <f t="shared" si="0"/>
        <v>261.30183265143046</v>
      </c>
      <c r="AB56" s="115"/>
      <c r="AC56" s="106"/>
      <c r="AD56" s="106"/>
      <c r="AE56" s="106"/>
      <c r="AF56" s="116"/>
      <c r="AG56" s="106"/>
      <c r="AH56" s="106"/>
      <c r="AJ56" s="106"/>
      <c r="AK56" s="106"/>
      <c r="AL56" s="122"/>
      <c r="AM56" s="125"/>
      <c r="AN56" s="200">
        <f t="shared" si="9"/>
        <v>18</v>
      </c>
      <c r="AO56" s="104">
        <f>VLOOKUP(K56,Coefficients!$J$3:$L$7,3)</f>
        <v>70</v>
      </c>
      <c r="AP56" s="104">
        <f t="shared" si="10"/>
        <v>15.4</v>
      </c>
      <c r="AQ56" s="192">
        <f t="shared" si="11"/>
        <v>1349.04</v>
      </c>
      <c r="AR56" s="192">
        <f>VLOOKUP(L56,Coefficients!$N$3:$P$5,2)</f>
        <v>50</v>
      </c>
      <c r="AS56" s="192">
        <f>VLOOKUP(L56,Coefficients!$N$3:$P$5,3)</f>
        <v>2</v>
      </c>
      <c r="AT56" s="200">
        <f>VLOOKUP(M56,Coefficients!$S$3:$U$6,3)</f>
        <v>1</v>
      </c>
      <c r="AU56" s="196">
        <f>VLOOKUP(N56,Coefficients!$S$10:$U$13,3)</f>
        <v>2</v>
      </c>
      <c r="AV56" s="197">
        <f t="shared" si="1"/>
        <v>1</v>
      </c>
      <c r="AW56" s="195">
        <f t="shared" si="12"/>
        <v>7.6036750986200676</v>
      </c>
      <c r="AX56" s="197">
        <f t="shared" si="2"/>
        <v>74.5</v>
      </c>
      <c r="AY56" s="197">
        <f t="shared" si="3"/>
        <v>17.3</v>
      </c>
      <c r="AZ56" s="198">
        <f t="shared" si="13"/>
        <v>261.30183265143046</v>
      </c>
      <c r="BA56" s="114"/>
      <c r="BC56" s="127"/>
      <c r="BD56" s="96"/>
      <c r="BE56" s="133"/>
      <c r="BF56" s="128"/>
      <c r="BG56" s="124"/>
      <c r="BI56" s="96"/>
      <c r="BJ56" s="55"/>
      <c r="BK56" s="95"/>
    </row>
    <row r="57" spans="2:63" x14ac:dyDescent="0.25">
      <c r="B57" s="20" t="s">
        <v>35</v>
      </c>
      <c r="C57" s="20" t="s">
        <v>36</v>
      </c>
      <c r="D57" s="20">
        <v>2031</v>
      </c>
      <c r="E57" s="21">
        <f t="shared" si="14"/>
        <v>17.3</v>
      </c>
      <c r="F57" s="21">
        <f t="shared" si="15"/>
        <v>74.5</v>
      </c>
      <c r="G57" s="21"/>
      <c r="H57" s="63">
        <f t="shared" si="16"/>
        <v>2007</v>
      </c>
      <c r="I57" s="59" t="str">
        <f t="shared" si="17"/>
        <v>Pile No X @ Berth Y</v>
      </c>
      <c r="J57" s="188" t="str">
        <f t="shared" si="18"/>
        <v>splash</v>
      </c>
      <c r="K57" s="97" t="str">
        <f t="shared" si="4"/>
        <v>A</v>
      </c>
      <c r="L57" s="104" t="str">
        <f t="shared" si="5"/>
        <v>C1</v>
      </c>
      <c r="M57" s="63" t="str">
        <f t="shared" si="6"/>
        <v>EXP4</v>
      </c>
      <c r="N57" s="63" t="str">
        <f t="shared" si="7"/>
        <v>SITE1</v>
      </c>
      <c r="O57" s="63">
        <f t="shared" si="8"/>
        <v>1</v>
      </c>
      <c r="P57" s="63"/>
      <c r="Q57" s="63"/>
      <c r="R57" s="63"/>
      <c r="S57" s="63"/>
      <c r="T57" s="63"/>
      <c r="AA57" s="198">
        <f t="shared" si="0"/>
        <v>261.30183265143046</v>
      </c>
      <c r="AB57" s="115"/>
      <c r="AC57" s="106"/>
      <c r="AD57" s="106"/>
      <c r="AE57" s="106"/>
      <c r="AF57" s="116"/>
      <c r="AG57" s="106"/>
      <c r="AH57" s="106"/>
      <c r="AJ57" s="106"/>
      <c r="AK57" s="106"/>
      <c r="AL57" s="122"/>
      <c r="AM57" s="125"/>
      <c r="AN57" s="200">
        <f t="shared" si="9"/>
        <v>19</v>
      </c>
      <c r="AO57" s="104">
        <f>VLOOKUP(K57,Coefficients!$J$3:$L$7,3)</f>
        <v>70</v>
      </c>
      <c r="AP57" s="104">
        <f t="shared" si="10"/>
        <v>15.4</v>
      </c>
      <c r="AQ57" s="192">
        <f t="shared" si="11"/>
        <v>1349.04</v>
      </c>
      <c r="AR57" s="192">
        <f>VLOOKUP(L57,Coefficients!$N$3:$P$5,2)</f>
        <v>50</v>
      </c>
      <c r="AS57" s="192">
        <f>VLOOKUP(L57,Coefficients!$N$3:$P$5,3)</f>
        <v>2</v>
      </c>
      <c r="AT57" s="200">
        <f>VLOOKUP(M57,Coefficients!$S$3:$U$6,3)</f>
        <v>1</v>
      </c>
      <c r="AU57" s="196">
        <f>VLOOKUP(N57,Coefficients!$S$10:$U$13,3)</f>
        <v>2</v>
      </c>
      <c r="AV57" s="197">
        <f t="shared" si="1"/>
        <v>1</v>
      </c>
      <c r="AW57" s="195">
        <f t="shared" si="12"/>
        <v>7.6036750986200676</v>
      </c>
      <c r="AX57" s="197">
        <f t="shared" si="2"/>
        <v>74.5</v>
      </c>
      <c r="AY57" s="197">
        <f t="shared" si="3"/>
        <v>17.3</v>
      </c>
      <c r="AZ57" s="198">
        <f t="shared" si="13"/>
        <v>261.30183265143046</v>
      </c>
      <c r="BA57" s="114"/>
      <c r="BC57" s="127"/>
      <c r="BD57" s="96"/>
      <c r="BE57" s="133"/>
      <c r="BF57" s="128"/>
      <c r="BG57" s="124"/>
      <c r="BI57" s="96"/>
      <c r="BJ57" s="55"/>
      <c r="BK57" s="95"/>
    </row>
    <row r="58" spans="2:63" x14ac:dyDescent="0.25">
      <c r="B58" s="20" t="s">
        <v>35</v>
      </c>
      <c r="C58" s="20" t="s">
        <v>36</v>
      </c>
      <c r="D58" s="20">
        <v>2032</v>
      </c>
      <c r="E58" s="21">
        <f t="shared" si="14"/>
        <v>17.3</v>
      </c>
      <c r="F58" s="21">
        <f t="shared" si="15"/>
        <v>74.5</v>
      </c>
      <c r="G58" s="21"/>
      <c r="H58" s="63">
        <f t="shared" si="16"/>
        <v>2007</v>
      </c>
      <c r="I58" s="59" t="str">
        <f t="shared" si="17"/>
        <v>Pile No X @ Berth Y</v>
      </c>
      <c r="J58" s="188" t="str">
        <f t="shared" si="18"/>
        <v>splash</v>
      </c>
      <c r="K58" s="97" t="str">
        <f t="shared" si="4"/>
        <v>A</v>
      </c>
      <c r="L58" s="104" t="str">
        <f t="shared" si="5"/>
        <v>C1</v>
      </c>
      <c r="M58" s="63" t="str">
        <f t="shared" si="6"/>
        <v>EXP4</v>
      </c>
      <c r="N58" s="63" t="str">
        <f t="shared" si="7"/>
        <v>SITE1</v>
      </c>
      <c r="O58" s="63">
        <f t="shared" si="8"/>
        <v>1</v>
      </c>
      <c r="P58" s="63"/>
      <c r="Q58" s="63"/>
      <c r="R58" s="63"/>
      <c r="S58" s="63"/>
      <c r="T58" s="63"/>
      <c r="AA58" s="198">
        <f t="shared" ref="AA58:AA89" si="19">AZ58</f>
        <v>261.30183265143046</v>
      </c>
      <c r="AB58" s="115"/>
      <c r="AC58" s="106"/>
      <c r="AD58" s="106"/>
      <c r="AE58" s="106"/>
      <c r="AF58" s="116"/>
      <c r="AG58" s="106"/>
      <c r="AH58" s="106"/>
      <c r="AJ58" s="106"/>
      <c r="AK58" s="106"/>
      <c r="AL58" s="122"/>
      <c r="AM58" s="125"/>
      <c r="AN58" s="200">
        <f t="shared" si="9"/>
        <v>20</v>
      </c>
      <c r="AO58" s="104">
        <f>VLOOKUP(K58,Coefficients!$J$3:$L$7,3)</f>
        <v>70</v>
      </c>
      <c r="AP58" s="104">
        <f t="shared" si="10"/>
        <v>15.4</v>
      </c>
      <c r="AQ58" s="192">
        <f t="shared" si="11"/>
        <v>1349.04</v>
      </c>
      <c r="AR58" s="192">
        <f>VLOOKUP(L58,Coefficients!$N$3:$P$5,2)</f>
        <v>50</v>
      </c>
      <c r="AS58" s="192">
        <f>VLOOKUP(L58,Coefficients!$N$3:$P$5,3)</f>
        <v>2</v>
      </c>
      <c r="AT58" s="200">
        <f>VLOOKUP(M58,Coefficients!$S$3:$U$6,3)</f>
        <v>1</v>
      </c>
      <c r="AU58" s="196">
        <f>VLOOKUP(N58,Coefficients!$S$10:$U$13,3)</f>
        <v>2</v>
      </c>
      <c r="AV58" s="197">
        <f t="shared" ref="AV58:AV89" si="20">O58</f>
        <v>1</v>
      </c>
      <c r="AW58" s="195">
        <f t="shared" si="12"/>
        <v>7.6036750986200676</v>
      </c>
      <c r="AX58" s="197">
        <f t="shared" ref="AX58:AX89" si="21">F58</f>
        <v>74.5</v>
      </c>
      <c r="AY58" s="197">
        <f t="shared" ref="AY58:AY89" si="22">E58</f>
        <v>17.3</v>
      </c>
      <c r="AZ58" s="198">
        <f t="shared" si="13"/>
        <v>261.30183265143046</v>
      </c>
      <c r="BA58" s="114"/>
      <c r="BC58" s="127"/>
      <c r="BD58" s="96"/>
      <c r="BE58" s="133"/>
      <c r="BF58" s="128"/>
      <c r="BG58" s="124"/>
      <c r="BI58" s="96"/>
      <c r="BJ58" s="55"/>
      <c r="BK58" s="95"/>
    </row>
    <row r="59" spans="2:63" x14ac:dyDescent="0.25">
      <c r="B59" s="20" t="s">
        <v>35</v>
      </c>
      <c r="C59" s="20" t="s">
        <v>36</v>
      </c>
      <c r="D59" s="20">
        <v>2033</v>
      </c>
      <c r="E59" s="21">
        <f t="shared" si="14"/>
        <v>17.3</v>
      </c>
      <c r="F59" s="21">
        <f t="shared" si="15"/>
        <v>74.5</v>
      </c>
      <c r="G59" s="21"/>
      <c r="H59" s="63">
        <f t="shared" si="16"/>
        <v>2007</v>
      </c>
      <c r="I59" s="59" t="str">
        <f t="shared" si="17"/>
        <v>Pile No X @ Berth Y</v>
      </c>
      <c r="J59" s="188" t="str">
        <f t="shared" si="18"/>
        <v>splash</v>
      </c>
      <c r="K59" s="97" t="str">
        <f t="shared" ref="K59:K90" si="23">$K$26</f>
        <v>A</v>
      </c>
      <c r="L59" s="104" t="str">
        <f t="shared" ref="L59:L90" si="24">$L$26</f>
        <v>C1</v>
      </c>
      <c r="M59" s="63" t="str">
        <f t="shared" ref="M59:M90" si="25">$M$26</f>
        <v>EXP4</v>
      </c>
      <c r="N59" s="63" t="str">
        <f t="shared" ref="N59:N90" si="26">$N$26</f>
        <v>SITE1</v>
      </c>
      <c r="O59" s="63">
        <f t="shared" ref="O59:O90" si="27">$O$26</f>
        <v>1</v>
      </c>
      <c r="P59" s="63"/>
      <c r="Q59" s="63"/>
      <c r="R59" s="63"/>
      <c r="S59" s="63"/>
      <c r="T59" s="63"/>
      <c r="AA59" s="198">
        <f t="shared" si="19"/>
        <v>261.30183265143046</v>
      </c>
      <c r="AB59" s="115"/>
      <c r="AC59" s="106"/>
      <c r="AD59" s="106"/>
      <c r="AE59" s="106"/>
      <c r="AF59" s="116"/>
      <c r="AG59" s="106"/>
      <c r="AH59" s="106"/>
      <c r="AJ59" s="106"/>
      <c r="AK59" s="106"/>
      <c r="AL59" s="122"/>
      <c r="AM59" s="125"/>
      <c r="AN59" s="200">
        <f t="shared" si="9"/>
        <v>21</v>
      </c>
      <c r="AO59" s="104">
        <f>VLOOKUP(K59,Coefficients!$J$3:$L$7,3)</f>
        <v>70</v>
      </c>
      <c r="AP59" s="104">
        <f t="shared" si="10"/>
        <v>15.4</v>
      </c>
      <c r="AQ59" s="192">
        <f t="shared" si="11"/>
        <v>1349.04</v>
      </c>
      <c r="AR59" s="192">
        <f>VLOOKUP(L59,Coefficients!$N$3:$P$5,2)</f>
        <v>50</v>
      </c>
      <c r="AS59" s="192">
        <f>VLOOKUP(L59,Coefficients!$N$3:$P$5,3)</f>
        <v>2</v>
      </c>
      <c r="AT59" s="200">
        <f>VLOOKUP(M59,Coefficients!$S$3:$U$6,3)</f>
        <v>1</v>
      </c>
      <c r="AU59" s="196">
        <f>VLOOKUP(N59,Coefficients!$S$10:$U$13,3)</f>
        <v>2</v>
      </c>
      <c r="AV59" s="197">
        <f t="shared" si="20"/>
        <v>1</v>
      </c>
      <c r="AW59" s="195">
        <f t="shared" si="12"/>
        <v>7.6036750986200676</v>
      </c>
      <c r="AX59" s="197">
        <f t="shared" si="21"/>
        <v>74.5</v>
      </c>
      <c r="AY59" s="197">
        <f t="shared" si="22"/>
        <v>17.3</v>
      </c>
      <c r="AZ59" s="198">
        <f t="shared" si="13"/>
        <v>261.30183265143046</v>
      </c>
      <c r="BA59" s="114"/>
      <c r="BC59" s="127"/>
      <c r="BD59" s="96"/>
      <c r="BE59" s="133"/>
      <c r="BF59" s="128"/>
      <c r="BG59" s="124"/>
      <c r="BI59" s="96"/>
      <c r="BJ59" s="55"/>
      <c r="BK59" s="95"/>
    </row>
    <row r="60" spans="2:63" x14ac:dyDescent="0.25">
      <c r="B60" s="20" t="s">
        <v>35</v>
      </c>
      <c r="C60" s="20" t="s">
        <v>36</v>
      </c>
      <c r="D60" s="20">
        <v>2034</v>
      </c>
      <c r="E60" s="21">
        <f t="shared" si="14"/>
        <v>17.3</v>
      </c>
      <c r="F60" s="21">
        <f t="shared" si="15"/>
        <v>74.5</v>
      </c>
      <c r="G60" s="21"/>
      <c r="H60" s="63">
        <f t="shared" si="16"/>
        <v>2007</v>
      </c>
      <c r="I60" s="59" t="str">
        <f t="shared" si="17"/>
        <v>Pile No X @ Berth Y</v>
      </c>
      <c r="J60" s="188" t="str">
        <f t="shared" si="18"/>
        <v>splash</v>
      </c>
      <c r="K60" s="97" t="str">
        <f t="shared" si="23"/>
        <v>A</v>
      </c>
      <c r="L60" s="104" t="str">
        <f t="shared" si="24"/>
        <v>C1</v>
      </c>
      <c r="M60" s="63" t="str">
        <f t="shared" si="25"/>
        <v>EXP4</v>
      </c>
      <c r="N60" s="63" t="str">
        <f t="shared" si="26"/>
        <v>SITE1</v>
      </c>
      <c r="O60" s="63">
        <f t="shared" si="27"/>
        <v>1</v>
      </c>
      <c r="P60" s="63"/>
      <c r="Q60" s="63"/>
      <c r="R60" s="63"/>
      <c r="S60" s="63"/>
      <c r="T60" s="63"/>
      <c r="AA60" s="198">
        <f t="shared" si="19"/>
        <v>261.30183265143046</v>
      </c>
      <c r="AB60" s="115"/>
      <c r="AC60" s="106"/>
      <c r="AD60" s="106"/>
      <c r="AE60" s="106"/>
      <c r="AF60" s="116"/>
      <c r="AG60" s="106"/>
      <c r="AH60" s="106"/>
      <c r="AJ60" s="106"/>
      <c r="AK60" s="106"/>
      <c r="AL60" s="122"/>
      <c r="AM60" s="125"/>
      <c r="AN60" s="200">
        <f t="shared" si="9"/>
        <v>22</v>
      </c>
      <c r="AO60" s="104">
        <f>VLOOKUP(K60,Coefficients!$J$3:$L$7,3)</f>
        <v>70</v>
      </c>
      <c r="AP60" s="104">
        <f t="shared" si="10"/>
        <v>15.4</v>
      </c>
      <c r="AQ60" s="192">
        <f t="shared" si="11"/>
        <v>1349.04</v>
      </c>
      <c r="AR60" s="192">
        <f>VLOOKUP(L60,Coefficients!$N$3:$P$5,2)</f>
        <v>50</v>
      </c>
      <c r="AS60" s="192">
        <f>VLOOKUP(L60,Coefficients!$N$3:$P$5,3)</f>
        <v>2</v>
      </c>
      <c r="AT60" s="200">
        <f>VLOOKUP(M60,Coefficients!$S$3:$U$6,3)</f>
        <v>1</v>
      </c>
      <c r="AU60" s="196">
        <f>VLOOKUP(N60,Coefficients!$S$10:$U$13,3)</f>
        <v>2</v>
      </c>
      <c r="AV60" s="197">
        <f t="shared" si="20"/>
        <v>1</v>
      </c>
      <c r="AW60" s="195">
        <f t="shared" si="12"/>
        <v>7.6036750986200676</v>
      </c>
      <c r="AX60" s="197">
        <f t="shared" si="21"/>
        <v>74.5</v>
      </c>
      <c r="AY60" s="197">
        <f t="shared" si="22"/>
        <v>17.3</v>
      </c>
      <c r="AZ60" s="198">
        <f t="shared" si="13"/>
        <v>261.30183265143046</v>
      </c>
      <c r="BA60" s="114"/>
      <c r="BC60" s="127"/>
      <c r="BD60" s="96"/>
      <c r="BE60" s="133"/>
      <c r="BF60" s="128"/>
      <c r="BG60" s="124"/>
      <c r="BI60" s="96"/>
      <c r="BJ60" s="55"/>
      <c r="BK60" s="95"/>
    </row>
    <row r="61" spans="2:63" x14ac:dyDescent="0.25">
      <c r="B61" s="20" t="s">
        <v>35</v>
      </c>
      <c r="C61" s="20" t="s">
        <v>36</v>
      </c>
      <c r="D61" s="20">
        <v>2035</v>
      </c>
      <c r="E61" s="21">
        <f t="shared" si="14"/>
        <v>17.3</v>
      </c>
      <c r="F61" s="21">
        <f t="shared" si="15"/>
        <v>74.5</v>
      </c>
      <c r="G61" s="21"/>
      <c r="H61" s="63">
        <f t="shared" si="16"/>
        <v>2007</v>
      </c>
      <c r="I61" s="59" t="str">
        <f t="shared" si="17"/>
        <v>Pile No X @ Berth Y</v>
      </c>
      <c r="J61" s="188" t="str">
        <f t="shared" si="18"/>
        <v>splash</v>
      </c>
      <c r="K61" s="97" t="str">
        <f t="shared" si="23"/>
        <v>A</v>
      </c>
      <c r="L61" s="104" t="str">
        <f t="shared" si="24"/>
        <v>C1</v>
      </c>
      <c r="M61" s="63" t="str">
        <f t="shared" si="25"/>
        <v>EXP4</v>
      </c>
      <c r="N61" s="63" t="str">
        <f t="shared" si="26"/>
        <v>SITE1</v>
      </c>
      <c r="O61" s="63">
        <f t="shared" si="27"/>
        <v>1</v>
      </c>
      <c r="P61" s="63"/>
      <c r="Q61" s="63"/>
      <c r="R61" s="63"/>
      <c r="S61" s="63"/>
      <c r="T61" s="63"/>
      <c r="AA61" s="198">
        <f t="shared" si="19"/>
        <v>261.30183265143046</v>
      </c>
      <c r="AB61" s="115"/>
      <c r="AC61" s="106"/>
      <c r="AD61" s="106"/>
      <c r="AE61" s="106"/>
      <c r="AF61" s="116"/>
      <c r="AG61" s="106"/>
      <c r="AH61" s="106"/>
      <c r="AJ61" s="106"/>
      <c r="AK61" s="106"/>
      <c r="AL61" s="122"/>
      <c r="AM61" s="125"/>
      <c r="AN61" s="200">
        <f t="shared" si="9"/>
        <v>23</v>
      </c>
      <c r="AO61" s="104">
        <f>VLOOKUP(K61,Coefficients!$J$3:$L$7,3)</f>
        <v>70</v>
      </c>
      <c r="AP61" s="104">
        <f t="shared" si="10"/>
        <v>15.4</v>
      </c>
      <c r="AQ61" s="192">
        <f t="shared" si="11"/>
        <v>1349.04</v>
      </c>
      <c r="AR61" s="192">
        <f>VLOOKUP(L61,Coefficients!$N$3:$P$5,2)</f>
        <v>50</v>
      </c>
      <c r="AS61" s="192">
        <f>VLOOKUP(L61,Coefficients!$N$3:$P$5,3)</f>
        <v>2</v>
      </c>
      <c r="AT61" s="200">
        <f>VLOOKUP(M61,Coefficients!$S$3:$U$6,3)</f>
        <v>1</v>
      </c>
      <c r="AU61" s="196">
        <f>VLOOKUP(N61,Coefficients!$S$10:$U$13,3)</f>
        <v>2</v>
      </c>
      <c r="AV61" s="197">
        <f t="shared" si="20"/>
        <v>1</v>
      </c>
      <c r="AW61" s="195">
        <f t="shared" si="12"/>
        <v>7.6036750986200676</v>
      </c>
      <c r="AX61" s="197">
        <f t="shared" si="21"/>
        <v>74.5</v>
      </c>
      <c r="AY61" s="197">
        <f t="shared" si="22"/>
        <v>17.3</v>
      </c>
      <c r="AZ61" s="198">
        <f t="shared" si="13"/>
        <v>261.30183265143046</v>
      </c>
      <c r="BA61" s="114"/>
      <c r="BC61" s="127"/>
      <c r="BD61" s="96"/>
      <c r="BE61" s="133"/>
      <c r="BF61" s="128"/>
      <c r="BG61" s="124"/>
      <c r="BI61" s="96"/>
      <c r="BJ61" s="55"/>
      <c r="BK61" s="95"/>
    </row>
    <row r="62" spans="2:63" x14ac:dyDescent="0.25">
      <c r="B62" s="20" t="s">
        <v>35</v>
      </c>
      <c r="C62" s="20" t="s">
        <v>36</v>
      </c>
      <c r="D62" s="20">
        <v>2036</v>
      </c>
      <c r="E62" s="21">
        <f t="shared" si="14"/>
        <v>17.3</v>
      </c>
      <c r="F62" s="21">
        <f t="shared" si="15"/>
        <v>74.5</v>
      </c>
      <c r="G62" s="21"/>
      <c r="H62" s="63">
        <f t="shared" si="16"/>
        <v>2007</v>
      </c>
      <c r="I62" s="59" t="str">
        <f t="shared" si="17"/>
        <v>Pile No X @ Berth Y</v>
      </c>
      <c r="J62" s="188" t="str">
        <f t="shared" si="18"/>
        <v>splash</v>
      </c>
      <c r="K62" s="97" t="str">
        <f t="shared" si="23"/>
        <v>A</v>
      </c>
      <c r="L62" s="104" t="str">
        <f t="shared" si="24"/>
        <v>C1</v>
      </c>
      <c r="M62" s="63" t="str">
        <f t="shared" si="25"/>
        <v>EXP4</v>
      </c>
      <c r="N62" s="63" t="str">
        <f t="shared" si="26"/>
        <v>SITE1</v>
      </c>
      <c r="O62" s="63">
        <f t="shared" si="27"/>
        <v>1</v>
      </c>
      <c r="P62" s="63"/>
      <c r="Q62" s="63"/>
      <c r="R62" s="63"/>
      <c r="S62" s="63"/>
      <c r="T62" s="63"/>
      <c r="AA62" s="198">
        <f t="shared" si="19"/>
        <v>261.30183265143046</v>
      </c>
      <c r="AB62" s="115"/>
      <c r="AC62" s="106"/>
      <c r="AD62" s="106"/>
      <c r="AE62" s="106"/>
      <c r="AF62" s="116"/>
      <c r="AG62" s="106"/>
      <c r="AH62" s="106"/>
      <c r="AJ62" s="106"/>
      <c r="AK62" s="106"/>
      <c r="AL62" s="122"/>
      <c r="AM62" s="125"/>
      <c r="AN62" s="200">
        <f t="shared" si="9"/>
        <v>24</v>
      </c>
      <c r="AO62" s="104">
        <f>VLOOKUP(K62,Coefficients!$J$3:$L$7,3)</f>
        <v>70</v>
      </c>
      <c r="AP62" s="104">
        <f t="shared" si="10"/>
        <v>15.4</v>
      </c>
      <c r="AQ62" s="192">
        <f t="shared" si="11"/>
        <v>1349.04</v>
      </c>
      <c r="AR62" s="192">
        <f>VLOOKUP(L62,Coefficients!$N$3:$P$5,2)</f>
        <v>50</v>
      </c>
      <c r="AS62" s="192">
        <f>VLOOKUP(L62,Coefficients!$N$3:$P$5,3)</f>
        <v>2</v>
      </c>
      <c r="AT62" s="200">
        <f>VLOOKUP(M62,Coefficients!$S$3:$U$6,3)</f>
        <v>1</v>
      </c>
      <c r="AU62" s="196">
        <f>VLOOKUP(N62,Coefficients!$S$10:$U$13,3)</f>
        <v>2</v>
      </c>
      <c r="AV62" s="197">
        <f t="shared" si="20"/>
        <v>1</v>
      </c>
      <c r="AW62" s="195">
        <f t="shared" si="12"/>
        <v>7.6036750986200676</v>
      </c>
      <c r="AX62" s="197">
        <f t="shared" si="21"/>
        <v>74.5</v>
      </c>
      <c r="AY62" s="197">
        <f t="shared" si="22"/>
        <v>17.3</v>
      </c>
      <c r="AZ62" s="198">
        <f t="shared" si="13"/>
        <v>261.30183265143046</v>
      </c>
      <c r="BA62" s="114"/>
      <c r="BC62" s="127"/>
      <c r="BD62" s="96"/>
      <c r="BE62" s="133"/>
      <c r="BF62" s="128"/>
      <c r="BG62" s="124"/>
      <c r="BI62" s="96"/>
      <c r="BJ62" s="55"/>
      <c r="BK62" s="95"/>
    </row>
    <row r="63" spans="2:63" x14ac:dyDescent="0.25">
      <c r="B63" s="20" t="s">
        <v>35</v>
      </c>
      <c r="C63" s="20" t="s">
        <v>36</v>
      </c>
      <c r="D63" s="20">
        <v>2037</v>
      </c>
      <c r="E63" s="21">
        <f t="shared" si="14"/>
        <v>17.3</v>
      </c>
      <c r="F63" s="21">
        <f t="shared" si="15"/>
        <v>74.5</v>
      </c>
      <c r="G63" s="21"/>
      <c r="H63" s="63">
        <f t="shared" si="16"/>
        <v>2007</v>
      </c>
      <c r="I63" s="59" t="str">
        <f t="shared" si="17"/>
        <v>Pile No X @ Berth Y</v>
      </c>
      <c r="J63" s="188" t="str">
        <f t="shared" si="18"/>
        <v>splash</v>
      </c>
      <c r="K63" s="97" t="str">
        <f t="shared" si="23"/>
        <v>A</v>
      </c>
      <c r="L63" s="104" t="str">
        <f t="shared" si="24"/>
        <v>C1</v>
      </c>
      <c r="M63" s="63" t="str">
        <f t="shared" si="25"/>
        <v>EXP4</v>
      </c>
      <c r="N63" s="63" t="str">
        <f t="shared" si="26"/>
        <v>SITE1</v>
      </c>
      <c r="O63" s="63">
        <f t="shared" si="27"/>
        <v>1</v>
      </c>
      <c r="P63" s="63"/>
      <c r="Q63" s="63"/>
      <c r="R63" s="63"/>
      <c r="S63" s="63"/>
      <c r="T63" s="63"/>
      <c r="AA63" s="198">
        <f t="shared" si="19"/>
        <v>261.30183265143046</v>
      </c>
      <c r="AB63" s="115"/>
      <c r="AC63" s="106"/>
      <c r="AD63" s="106"/>
      <c r="AE63" s="106"/>
      <c r="AF63" s="116"/>
      <c r="AG63" s="106"/>
      <c r="AH63" s="106"/>
      <c r="AJ63" s="106"/>
      <c r="AK63" s="106"/>
      <c r="AL63" s="122"/>
      <c r="AM63" s="125"/>
      <c r="AN63" s="200">
        <f t="shared" si="9"/>
        <v>25</v>
      </c>
      <c r="AO63" s="104">
        <f>VLOOKUP(K63,Coefficients!$J$3:$L$7,3)</f>
        <v>70</v>
      </c>
      <c r="AP63" s="104">
        <f t="shared" si="10"/>
        <v>15.4</v>
      </c>
      <c r="AQ63" s="192">
        <f t="shared" si="11"/>
        <v>1349.04</v>
      </c>
      <c r="AR63" s="192">
        <f>VLOOKUP(L63,Coefficients!$N$3:$P$5,2)</f>
        <v>50</v>
      </c>
      <c r="AS63" s="192">
        <f>VLOOKUP(L63,Coefficients!$N$3:$P$5,3)</f>
        <v>2</v>
      </c>
      <c r="AT63" s="200">
        <f>VLOOKUP(M63,Coefficients!$S$3:$U$6,3)</f>
        <v>1</v>
      </c>
      <c r="AU63" s="196">
        <f>VLOOKUP(N63,Coefficients!$S$10:$U$13,3)</f>
        <v>2</v>
      </c>
      <c r="AV63" s="197">
        <f t="shared" si="20"/>
        <v>1</v>
      </c>
      <c r="AW63" s="195">
        <f t="shared" si="12"/>
        <v>7.6036750986200676</v>
      </c>
      <c r="AX63" s="197">
        <f t="shared" si="21"/>
        <v>74.5</v>
      </c>
      <c r="AY63" s="197">
        <f t="shared" si="22"/>
        <v>17.3</v>
      </c>
      <c r="AZ63" s="198">
        <f t="shared" si="13"/>
        <v>261.30183265143046</v>
      </c>
      <c r="BA63" s="114"/>
      <c r="BC63" s="127"/>
      <c r="BD63" s="96"/>
      <c r="BE63" s="133"/>
      <c r="BF63" s="128"/>
      <c r="BG63" s="124"/>
      <c r="BI63" s="96"/>
      <c r="BJ63" s="55"/>
      <c r="BK63" s="95"/>
    </row>
    <row r="64" spans="2:63" x14ac:dyDescent="0.25">
      <c r="B64" s="20" t="s">
        <v>35</v>
      </c>
      <c r="C64" s="20" t="s">
        <v>36</v>
      </c>
      <c r="D64" s="20">
        <v>2038</v>
      </c>
      <c r="E64" s="21">
        <f t="shared" si="14"/>
        <v>17.3</v>
      </c>
      <c r="F64" s="21">
        <f t="shared" si="15"/>
        <v>74.5</v>
      </c>
      <c r="G64" s="21"/>
      <c r="H64" s="63">
        <f t="shared" si="16"/>
        <v>2007</v>
      </c>
      <c r="I64" s="59" t="str">
        <f t="shared" si="17"/>
        <v>Pile No X @ Berth Y</v>
      </c>
      <c r="J64" s="188" t="str">
        <f t="shared" si="18"/>
        <v>splash</v>
      </c>
      <c r="K64" s="97" t="str">
        <f t="shared" si="23"/>
        <v>A</v>
      </c>
      <c r="L64" s="104" t="str">
        <f t="shared" si="24"/>
        <v>C1</v>
      </c>
      <c r="M64" s="63" t="str">
        <f t="shared" si="25"/>
        <v>EXP4</v>
      </c>
      <c r="N64" s="63" t="str">
        <f t="shared" si="26"/>
        <v>SITE1</v>
      </c>
      <c r="O64" s="63">
        <f t="shared" si="27"/>
        <v>1</v>
      </c>
      <c r="P64" s="63"/>
      <c r="Q64" s="63"/>
      <c r="R64" s="63"/>
      <c r="S64" s="63"/>
      <c r="T64" s="63"/>
      <c r="AA64" s="198">
        <f t="shared" si="19"/>
        <v>261.30183265143046</v>
      </c>
      <c r="AB64" s="115"/>
      <c r="AC64" s="106"/>
      <c r="AD64" s="106"/>
      <c r="AE64" s="106"/>
      <c r="AF64" s="116"/>
      <c r="AG64" s="106"/>
      <c r="AH64" s="106"/>
      <c r="AJ64" s="106"/>
      <c r="AK64" s="106"/>
      <c r="AL64" s="122"/>
      <c r="AM64" s="125"/>
      <c r="AN64" s="200">
        <f t="shared" si="9"/>
        <v>26</v>
      </c>
      <c r="AO64" s="104">
        <f>VLOOKUP(K64,Coefficients!$J$3:$L$7,3)</f>
        <v>70</v>
      </c>
      <c r="AP64" s="104">
        <f t="shared" si="10"/>
        <v>15.4</v>
      </c>
      <c r="AQ64" s="192">
        <f t="shared" si="11"/>
        <v>1349.04</v>
      </c>
      <c r="AR64" s="192">
        <f>VLOOKUP(L64,Coefficients!$N$3:$P$5,2)</f>
        <v>50</v>
      </c>
      <c r="AS64" s="192">
        <f>VLOOKUP(L64,Coefficients!$N$3:$P$5,3)</f>
        <v>2</v>
      </c>
      <c r="AT64" s="200">
        <f>VLOOKUP(M64,Coefficients!$S$3:$U$6,3)</f>
        <v>1</v>
      </c>
      <c r="AU64" s="196">
        <f>VLOOKUP(N64,Coefficients!$S$10:$U$13,3)</f>
        <v>2</v>
      </c>
      <c r="AV64" s="197">
        <f t="shared" si="20"/>
        <v>1</v>
      </c>
      <c r="AW64" s="195">
        <f t="shared" si="12"/>
        <v>7.6036750986200676</v>
      </c>
      <c r="AX64" s="197">
        <f t="shared" si="21"/>
        <v>74.5</v>
      </c>
      <c r="AY64" s="197">
        <f t="shared" si="22"/>
        <v>17.3</v>
      </c>
      <c r="AZ64" s="198">
        <f t="shared" si="13"/>
        <v>261.30183265143046</v>
      </c>
      <c r="BA64" s="114"/>
      <c r="BC64" s="127"/>
      <c r="BD64" s="96"/>
      <c r="BE64" s="133"/>
      <c r="BF64" s="128"/>
      <c r="BG64" s="124"/>
      <c r="BI64" s="96"/>
      <c r="BJ64" s="55"/>
      <c r="BK64" s="95"/>
    </row>
    <row r="65" spans="2:63" x14ac:dyDescent="0.25">
      <c r="B65" s="20" t="s">
        <v>35</v>
      </c>
      <c r="C65" s="20" t="s">
        <v>36</v>
      </c>
      <c r="D65" s="20">
        <v>2039</v>
      </c>
      <c r="E65" s="21">
        <f t="shared" si="14"/>
        <v>17.3</v>
      </c>
      <c r="F65" s="21">
        <f t="shared" si="15"/>
        <v>74.5</v>
      </c>
      <c r="G65" s="21"/>
      <c r="H65" s="63">
        <f t="shared" si="16"/>
        <v>2007</v>
      </c>
      <c r="I65" s="59" t="str">
        <f t="shared" si="17"/>
        <v>Pile No X @ Berth Y</v>
      </c>
      <c r="J65" s="188" t="str">
        <f t="shared" si="18"/>
        <v>splash</v>
      </c>
      <c r="K65" s="97" t="str">
        <f t="shared" si="23"/>
        <v>A</v>
      </c>
      <c r="L65" s="104" t="str">
        <f t="shared" si="24"/>
        <v>C1</v>
      </c>
      <c r="M65" s="63" t="str">
        <f t="shared" si="25"/>
        <v>EXP4</v>
      </c>
      <c r="N65" s="63" t="str">
        <f t="shared" si="26"/>
        <v>SITE1</v>
      </c>
      <c r="O65" s="63">
        <f t="shared" si="27"/>
        <v>1</v>
      </c>
      <c r="P65" s="63"/>
      <c r="Q65" s="63"/>
      <c r="R65" s="63"/>
      <c r="S65" s="63"/>
      <c r="T65" s="63"/>
      <c r="AA65" s="198">
        <f t="shared" si="19"/>
        <v>261.30183265143046</v>
      </c>
      <c r="AB65" s="115"/>
      <c r="AC65" s="106"/>
      <c r="AD65" s="106"/>
      <c r="AE65" s="106"/>
      <c r="AF65" s="116"/>
      <c r="AG65" s="106"/>
      <c r="AH65" s="106"/>
      <c r="AJ65" s="106"/>
      <c r="AK65" s="106"/>
      <c r="AL65" s="122"/>
      <c r="AM65" s="125"/>
      <c r="AN65" s="200">
        <f t="shared" si="9"/>
        <v>27</v>
      </c>
      <c r="AO65" s="104">
        <f>VLOOKUP(K65,Coefficients!$J$3:$L$7,3)</f>
        <v>70</v>
      </c>
      <c r="AP65" s="104">
        <f t="shared" si="10"/>
        <v>15.4</v>
      </c>
      <c r="AQ65" s="192">
        <f t="shared" si="11"/>
        <v>1349.04</v>
      </c>
      <c r="AR65" s="192">
        <f>VLOOKUP(L65,Coefficients!$N$3:$P$5,2)</f>
        <v>50</v>
      </c>
      <c r="AS65" s="192">
        <f>VLOOKUP(L65,Coefficients!$N$3:$P$5,3)</f>
        <v>2</v>
      </c>
      <c r="AT65" s="200">
        <f>VLOOKUP(M65,Coefficients!$S$3:$U$6,3)</f>
        <v>1</v>
      </c>
      <c r="AU65" s="196">
        <f>VLOOKUP(N65,Coefficients!$S$10:$U$13,3)</f>
        <v>2</v>
      </c>
      <c r="AV65" s="197">
        <f t="shared" si="20"/>
        <v>1</v>
      </c>
      <c r="AW65" s="195">
        <f t="shared" si="12"/>
        <v>7.6036750986200676</v>
      </c>
      <c r="AX65" s="197">
        <f t="shared" si="21"/>
        <v>74.5</v>
      </c>
      <c r="AY65" s="197">
        <f t="shared" si="22"/>
        <v>17.3</v>
      </c>
      <c r="AZ65" s="198">
        <f t="shared" si="13"/>
        <v>261.30183265143046</v>
      </c>
      <c r="BA65" s="114"/>
      <c r="BC65" s="127"/>
      <c r="BD65" s="96"/>
      <c r="BE65" s="133"/>
      <c r="BF65" s="128"/>
      <c r="BG65" s="124"/>
      <c r="BI65" s="96"/>
      <c r="BJ65" s="55"/>
      <c r="BK65" s="95"/>
    </row>
    <row r="66" spans="2:63" x14ac:dyDescent="0.25">
      <c r="B66" s="20" t="s">
        <v>35</v>
      </c>
      <c r="C66" s="20" t="s">
        <v>36</v>
      </c>
      <c r="D66" s="20">
        <v>2040</v>
      </c>
      <c r="E66" s="21">
        <f t="shared" si="14"/>
        <v>17.3</v>
      </c>
      <c r="F66" s="21">
        <f t="shared" si="15"/>
        <v>74.5</v>
      </c>
      <c r="G66" s="21"/>
      <c r="H66" s="63">
        <f t="shared" si="16"/>
        <v>2007</v>
      </c>
      <c r="I66" s="59" t="str">
        <f t="shared" si="17"/>
        <v>Pile No X @ Berth Y</v>
      </c>
      <c r="J66" s="188" t="str">
        <f t="shared" si="18"/>
        <v>splash</v>
      </c>
      <c r="K66" s="97" t="str">
        <f t="shared" si="23"/>
        <v>A</v>
      </c>
      <c r="L66" s="104" t="str">
        <f t="shared" si="24"/>
        <v>C1</v>
      </c>
      <c r="M66" s="63" t="str">
        <f t="shared" si="25"/>
        <v>EXP4</v>
      </c>
      <c r="N66" s="63" t="str">
        <f t="shared" si="26"/>
        <v>SITE1</v>
      </c>
      <c r="O66" s="63">
        <f t="shared" si="27"/>
        <v>1</v>
      </c>
      <c r="P66" s="63"/>
      <c r="Q66" s="63"/>
      <c r="R66" s="63"/>
      <c r="S66" s="63"/>
      <c r="T66" s="63"/>
      <c r="AA66" s="198">
        <f t="shared" si="19"/>
        <v>261.30183265143046</v>
      </c>
      <c r="AB66" s="115"/>
      <c r="AC66" s="106"/>
      <c r="AD66" s="106"/>
      <c r="AE66" s="106"/>
      <c r="AF66" s="116"/>
      <c r="AG66" s="106"/>
      <c r="AH66" s="106"/>
      <c r="AJ66" s="106"/>
      <c r="AK66" s="106"/>
      <c r="AL66" s="122"/>
      <c r="AM66" s="125"/>
      <c r="AN66" s="200">
        <f t="shared" si="9"/>
        <v>28</v>
      </c>
      <c r="AO66" s="104">
        <f>VLOOKUP(K66,Coefficients!$J$3:$L$7,3)</f>
        <v>70</v>
      </c>
      <c r="AP66" s="104">
        <f t="shared" si="10"/>
        <v>15.4</v>
      </c>
      <c r="AQ66" s="192">
        <f t="shared" si="11"/>
        <v>1349.04</v>
      </c>
      <c r="AR66" s="192">
        <f>VLOOKUP(L66,Coefficients!$N$3:$P$5,2)</f>
        <v>50</v>
      </c>
      <c r="AS66" s="192">
        <f>VLOOKUP(L66,Coefficients!$N$3:$P$5,3)</f>
        <v>2</v>
      </c>
      <c r="AT66" s="200">
        <f>VLOOKUP(M66,Coefficients!$S$3:$U$6,3)</f>
        <v>1</v>
      </c>
      <c r="AU66" s="196">
        <f>VLOOKUP(N66,Coefficients!$S$10:$U$13,3)</f>
        <v>2</v>
      </c>
      <c r="AV66" s="197">
        <f t="shared" si="20"/>
        <v>1</v>
      </c>
      <c r="AW66" s="195">
        <f t="shared" si="12"/>
        <v>7.6036750986200676</v>
      </c>
      <c r="AX66" s="197">
        <f t="shared" si="21"/>
        <v>74.5</v>
      </c>
      <c r="AY66" s="197">
        <f t="shared" si="22"/>
        <v>17.3</v>
      </c>
      <c r="AZ66" s="198">
        <f t="shared" si="13"/>
        <v>261.30183265143046</v>
      </c>
      <c r="BA66" s="114"/>
      <c r="BC66" s="127"/>
      <c r="BD66" s="96"/>
      <c r="BE66" s="133"/>
      <c r="BF66" s="128"/>
      <c r="BG66" s="124"/>
      <c r="BI66" s="96"/>
      <c r="BJ66" s="55"/>
      <c r="BK66" s="95"/>
    </row>
    <row r="67" spans="2:63" x14ac:dyDescent="0.25">
      <c r="B67" s="20" t="s">
        <v>35</v>
      </c>
      <c r="C67" s="20" t="s">
        <v>36</v>
      </c>
      <c r="D67" s="20">
        <v>2041</v>
      </c>
      <c r="E67" s="21">
        <f t="shared" si="14"/>
        <v>17.3</v>
      </c>
      <c r="F67" s="21">
        <f t="shared" si="15"/>
        <v>74.5</v>
      </c>
      <c r="G67" s="21"/>
      <c r="H67" s="63">
        <f t="shared" si="16"/>
        <v>2007</v>
      </c>
      <c r="I67" s="59" t="str">
        <f t="shared" si="17"/>
        <v>Pile No X @ Berth Y</v>
      </c>
      <c r="J67" s="188" t="str">
        <f t="shared" si="18"/>
        <v>splash</v>
      </c>
      <c r="K67" s="97" t="str">
        <f t="shared" si="23"/>
        <v>A</v>
      </c>
      <c r="L67" s="104" t="str">
        <f t="shared" si="24"/>
        <v>C1</v>
      </c>
      <c r="M67" s="63" t="str">
        <f t="shared" si="25"/>
        <v>EXP4</v>
      </c>
      <c r="N67" s="63" t="str">
        <f t="shared" si="26"/>
        <v>SITE1</v>
      </c>
      <c r="O67" s="63">
        <f t="shared" si="27"/>
        <v>1</v>
      </c>
      <c r="P67" s="63"/>
      <c r="Q67" s="63"/>
      <c r="R67" s="63"/>
      <c r="S67" s="63"/>
      <c r="T67" s="63"/>
      <c r="AA67" s="198">
        <f t="shared" si="19"/>
        <v>261.30183265143046</v>
      </c>
      <c r="AB67" s="115"/>
      <c r="AC67" s="106"/>
      <c r="AD67" s="106"/>
      <c r="AE67" s="106"/>
      <c r="AF67" s="116"/>
      <c r="AG67" s="106"/>
      <c r="AH67" s="106"/>
      <c r="AJ67" s="106"/>
      <c r="AK67" s="106"/>
      <c r="AL67" s="122"/>
      <c r="AM67" s="125"/>
      <c r="AN67" s="200">
        <f t="shared" si="9"/>
        <v>29</v>
      </c>
      <c r="AO67" s="104">
        <f>VLOOKUP(K67,Coefficients!$J$3:$L$7,3)</f>
        <v>70</v>
      </c>
      <c r="AP67" s="104">
        <f t="shared" si="10"/>
        <v>15.4</v>
      </c>
      <c r="AQ67" s="192">
        <f t="shared" si="11"/>
        <v>1349.04</v>
      </c>
      <c r="AR67" s="192">
        <f>VLOOKUP(L67,Coefficients!$N$3:$P$5,2)</f>
        <v>50</v>
      </c>
      <c r="AS67" s="192">
        <f>VLOOKUP(L67,Coefficients!$N$3:$P$5,3)</f>
        <v>2</v>
      </c>
      <c r="AT67" s="200">
        <f>VLOOKUP(M67,Coefficients!$S$3:$U$6,3)</f>
        <v>1</v>
      </c>
      <c r="AU67" s="196">
        <f>VLOOKUP(N67,Coefficients!$S$10:$U$13,3)</f>
        <v>2</v>
      </c>
      <c r="AV67" s="197">
        <f t="shared" si="20"/>
        <v>1</v>
      </c>
      <c r="AW67" s="195">
        <f t="shared" si="12"/>
        <v>7.6036750986200676</v>
      </c>
      <c r="AX67" s="197">
        <f t="shared" si="21"/>
        <v>74.5</v>
      </c>
      <c r="AY67" s="197">
        <f t="shared" si="22"/>
        <v>17.3</v>
      </c>
      <c r="AZ67" s="198">
        <f t="shared" si="13"/>
        <v>261.30183265143046</v>
      </c>
      <c r="BA67" s="114"/>
      <c r="BC67" s="127"/>
      <c r="BD67" s="96"/>
      <c r="BE67" s="133"/>
      <c r="BF67" s="128"/>
      <c r="BG67" s="124"/>
      <c r="BI67" s="96"/>
      <c r="BJ67" s="55"/>
      <c r="BK67" s="95"/>
    </row>
    <row r="68" spans="2:63" x14ac:dyDescent="0.25">
      <c r="B68" s="20" t="s">
        <v>35</v>
      </c>
      <c r="C68" s="20" t="s">
        <v>36</v>
      </c>
      <c r="D68" s="20">
        <v>2042</v>
      </c>
      <c r="E68" s="21">
        <f t="shared" si="14"/>
        <v>17.3</v>
      </c>
      <c r="F68" s="21">
        <f t="shared" si="15"/>
        <v>74.5</v>
      </c>
      <c r="G68" s="21"/>
      <c r="H68" s="63">
        <f t="shared" si="16"/>
        <v>2007</v>
      </c>
      <c r="I68" s="59" t="str">
        <f t="shared" si="17"/>
        <v>Pile No X @ Berth Y</v>
      </c>
      <c r="J68" s="188" t="str">
        <f t="shared" si="18"/>
        <v>splash</v>
      </c>
      <c r="K68" s="97" t="str">
        <f t="shared" si="23"/>
        <v>A</v>
      </c>
      <c r="L68" s="104" t="str">
        <f t="shared" si="24"/>
        <v>C1</v>
      </c>
      <c r="M68" s="63" t="str">
        <f t="shared" si="25"/>
        <v>EXP4</v>
      </c>
      <c r="N68" s="63" t="str">
        <f t="shared" si="26"/>
        <v>SITE1</v>
      </c>
      <c r="O68" s="63">
        <f t="shared" si="27"/>
        <v>1</v>
      </c>
      <c r="P68" s="63"/>
      <c r="Q68" s="63"/>
      <c r="R68" s="63"/>
      <c r="S68" s="63"/>
      <c r="T68" s="63"/>
      <c r="AA68" s="198">
        <f t="shared" si="19"/>
        <v>261.30183265143046</v>
      </c>
      <c r="AB68" s="115"/>
      <c r="AC68" s="106"/>
      <c r="AD68" s="106"/>
      <c r="AE68" s="106"/>
      <c r="AF68" s="116"/>
      <c r="AG68" s="106"/>
      <c r="AH68" s="106"/>
      <c r="AJ68" s="106"/>
      <c r="AK68" s="106"/>
      <c r="AL68" s="122"/>
      <c r="AM68" s="125"/>
      <c r="AN68" s="200">
        <f t="shared" si="9"/>
        <v>30</v>
      </c>
      <c r="AO68" s="104">
        <f>VLOOKUP(K68,Coefficients!$J$3:$L$7,3)</f>
        <v>70</v>
      </c>
      <c r="AP68" s="104">
        <f t="shared" si="10"/>
        <v>15.4</v>
      </c>
      <c r="AQ68" s="192">
        <f t="shared" si="11"/>
        <v>1349.04</v>
      </c>
      <c r="AR68" s="192">
        <f>VLOOKUP(L68,Coefficients!$N$3:$P$5,2)</f>
        <v>50</v>
      </c>
      <c r="AS68" s="192">
        <f>VLOOKUP(L68,Coefficients!$N$3:$P$5,3)</f>
        <v>2</v>
      </c>
      <c r="AT68" s="200">
        <f>VLOOKUP(M68,Coefficients!$S$3:$U$6,3)</f>
        <v>1</v>
      </c>
      <c r="AU68" s="196">
        <f>VLOOKUP(N68,Coefficients!$S$10:$U$13,3)</f>
        <v>2</v>
      </c>
      <c r="AV68" s="197">
        <f t="shared" si="20"/>
        <v>1</v>
      </c>
      <c r="AW68" s="195">
        <f t="shared" si="12"/>
        <v>7.6036750986200676</v>
      </c>
      <c r="AX68" s="197">
        <f t="shared" si="21"/>
        <v>74.5</v>
      </c>
      <c r="AY68" s="197">
        <f t="shared" si="22"/>
        <v>17.3</v>
      </c>
      <c r="AZ68" s="198">
        <f t="shared" si="13"/>
        <v>261.30183265143046</v>
      </c>
      <c r="BA68" s="114"/>
      <c r="BC68" s="127"/>
      <c r="BD68" s="96"/>
      <c r="BE68" s="133"/>
      <c r="BF68" s="128"/>
      <c r="BG68" s="124"/>
      <c r="BI68" s="96"/>
      <c r="BJ68" s="55"/>
      <c r="BK68" s="95"/>
    </row>
    <row r="69" spans="2:63" x14ac:dyDescent="0.25">
      <c r="B69" s="20" t="s">
        <v>35</v>
      </c>
      <c r="C69" s="20" t="s">
        <v>36</v>
      </c>
      <c r="D69" s="20">
        <v>2043</v>
      </c>
      <c r="E69" s="21">
        <f t="shared" si="14"/>
        <v>17.3</v>
      </c>
      <c r="F69" s="21">
        <f t="shared" si="15"/>
        <v>74.5</v>
      </c>
      <c r="G69" s="21"/>
      <c r="H69" s="63">
        <f t="shared" si="16"/>
        <v>2007</v>
      </c>
      <c r="I69" s="59" t="str">
        <f t="shared" si="17"/>
        <v>Pile No X @ Berth Y</v>
      </c>
      <c r="J69" s="188" t="str">
        <f t="shared" si="18"/>
        <v>splash</v>
      </c>
      <c r="K69" s="97" t="str">
        <f t="shared" si="23"/>
        <v>A</v>
      </c>
      <c r="L69" s="104" t="str">
        <f t="shared" si="24"/>
        <v>C1</v>
      </c>
      <c r="M69" s="63" t="str">
        <f t="shared" si="25"/>
        <v>EXP4</v>
      </c>
      <c r="N69" s="63" t="str">
        <f t="shared" si="26"/>
        <v>SITE1</v>
      </c>
      <c r="O69" s="63">
        <f t="shared" si="27"/>
        <v>1</v>
      </c>
      <c r="P69" s="63"/>
      <c r="Q69" s="63"/>
      <c r="R69" s="63"/>
      <c r="S69" s="63"/>
      <c r="T69" s="63"/>
      <c r="AA69" s="198">
        <f t="shared" si="19"/>
        <v>261.30183265143046</v>
      </c>
      <c r="AB69" s="115"/>
      <c r="AC69" s="106"/>
      <c r="AD69" s="106"/>
      <c r="AE69" s="106"/>
      <c r="AF69" s="116"/>
      <c r="AG69" s="106"/>
      <c r="AH69" s="106"/>
      <c r="AJ69" s="106"/>
      <c r="AK69" s="106"/>
      <c r="AL69" s="122"/>
      <c r="AM69" s="125"/>
      <c r="AN69" s="200">
        <f t="shared" si="9"/>
        <v>31</v>
      </c>
      <c r="AO69" s="104">
        <f>VLOOKUP(K69,Coefficients!$J$3:$L$7,3)</f>
        <v>70</v>
      </c>
      <c r="AP69" s="104">
        <f t="shared" si="10"/>
        <v>15.4</v>
      </c>
      <c r="AQ69" s="192">
        <f t="shared" si="11"/>
        <v>1349.04</v>
      </c>
      <c r="AR69" s="192">
        <f>VLOOKUP(L69,Coefficients!$N$3:$P$5,2)</f>
        <v>50</v>
      </c>
      <c r="AS69" s="192">
        <f>VLOOKUP(L69,Coefficients!$N$3:$P$5,3)</f>
        <v>2</v>
      </c>
      <c r="AT69" s="200">
        <f>VLOOKUP(M69,Coefficients!$S$3:$U$6,3)</f>
        <v>1</v>
      </c>
      <c r="AU69" s="196">
        <f>VLOOKUP(N69,Coefficients!$S$10:$U$13,3)</f>
        <v>2</v>
      </c>
      <c r="AV69" s="197">
        <f t="shared" si="20"/>
        <v>1</v>
      </c>
      <c r="AW69" s="195">
        <f t="shared" si="12"/>
        <v>7.6036750986200676</v>
      </c>
      <c r="AX69" s="197">
        <f t="shared" si="21"/>
        <v>74.5</v>
      </c>
      <c r="AY69" s="197">
        <f t="shared" si="22"/>
        <v>17.3</v>
      </c>
      <c r="AZ69" s="198">
        <f t="shared" si="13"/>
        <v>261.30183265143046</v>
      </c>
      <c r="BA69" s="114"/>
      <c r="BC69" s="127"/>
      <c r="BD69" s="96"/>
      <c r="BE69" s="133"/>
      <c r="BF69" s="128"/>
      <c r="BG69" s="124"/>
      <c r="BI69" s="96"/>
      <c r="BJ69" s="55"/>
      <c r="BK69" s="95"/>
    </row>
    <row r="70" spans="2:63" x14ac:dyDescent="0.25">
      <c r="B70" s="20" t="s">
        <v>35</v>
      </c>
      <c r="C70" s="20" t="s">
        <v>36</v>
      </c>
      <c r="D70" s="20">
        <v>2044</v>
      </c>
      <c r="E70" s="21">
        <f t="shared" si="14"/>
        <v>17.3</v>
      </c>
      <c r="F70" s="21">
        <f t="shared" si="15"/>
        <v>74.5</v>
      </c>
      <c r="G70" s="21"/>
      <c r="H70" s="63">
        <f t="shared" si="16"/>
        <v>2007</v>
      </c>
      <c r="I70" s="59" t="str">
        <f t="shared" si="17"/>
        <v>Pile No X @ Berth Y</v>
      </c>
      <c r="J70" s="188" t="str">
        <f t="shared" si="18"/>
        <v>splash</v>
      </c>
      <c r="K70" s="97" t="str">
        <f t="shared" si="23"/>
        <v>A</v>
      </c>
      <c r="L70" s="104" t="str">
        <f t="shared" si="24"/>
        <v>C1</v>
      </c>
      <c r="M70" s="63" t="str">
        <f t="shared" si="25"/>
        <v>EXP4</v>
      </c>
      <c r="N70" s="63" t="str">
        <f t="shared" si="26"/>
        <v>SITE1</v>
      </c>
      <c r="O70" s="63">
        <f t="shared" si="27"/>
        <v>1</v>
      </c>
      <c r="P70" s="63"/>
      <c r="Q70" s="63"/>
      <c r="R70" s="63"/>
      <c r="S70" s="63"/>
      <c r="T70" s="63"/>
      <c r="AA70" s="198">
        <f t="shared" si="19"/>
        <v>261.30183265143046</v>
      </c>
      <c r="AB70" s="115"/>
      <c r="AC70" s="106"/>
      <c r="AD70" s="106"/>
      <c r="AE70" s="106"/>
      <c r="AF70" s="116"/>
      <c r="AG70" s="106"/>
      <c r="AH70" s="106"/>
      <c r="AJ70" s="106"/>
      <c r="AK70" s="106"/>
      <c r="AL70" s="122"/>
      <c r="AM70" s="125"/>
      <c r="AN70" s="200">
        <f t="shared" si="9"/>
        <v>32</v>
      </c>
      <c r="AO70" s="104">
        <f>VLOOKUP(K70,Coefficients!$J$3:$L$7,3)</f>
        <v>70</v>
      </c>
      <c r="AP70" s="104">
        <f t="shared" si="10"/>
        <v>15.4</v>
      </c>
      <c r="AQ70" s="192">
        <f t="shared" si="11"/>
        <v>1349.04</v>
      </c>
      <c r="AR70" s="192">
        <f>VLOOKUP(L70,Coefficients!$N$3:$P$5,2)</f>
        <v>50</v>
      </c>
      <c r="AS70" s="192">
        <f>VLOOKUP(L70,Coefficients!$N$3:$P$5,3)</f>
        <v>2</v>
      </c>
      <c r="AT70" s="200">
        <f>VLOOKUP(M70,Coefficients!$S$3:$U$6,3)</f>
        <v>1</v>
      </c>
      <c r="AU70" s="196">
        <f>VLOOKUP(N70,Coefficients!$S$10:$U$13,3)</f>
        <v>2</v>
      </c>
      <c r="AV70" s="197">
        <f t="shared" si="20"/>
        <v>1</v>
      </c>
      <c r="AW70" s="195">
        <f t="shared" si="12"/>
        <v>7.6036750986200676</v>
      </c>
      <c r="AX70" s="197">
        <f t="shared" si="21"/>
        <v>74.5</v>
      </c>
      <c r="AY70" s="197">
        <f t="shared" si="22"/>
        <v>17.3</v>
      </c>
      <c r="AZ70" s="198">
        <f t="shared" si="13"/>
        <v>261.30183265143046</v>
      </c>
      <c r="BA70" s="114"/>
      <c r="BC70" s="127"/>
      <c r="BD70" s="96"/>
      <c r="BE70" s="133"/>
      <c r="BF70" s="128"/>
      <c r="BG70" s="124"/>
      <c r="BI70" s="96"/>
      <c r="BJ70" s="55"/>
      <c r="BK70" s="95"/>
    </row>
    <row r="71" spans="2:63" x14ac:dyDescent="0.25">
      <c r="B71" s="20" t="s">
        <v>35</v>
      </c>
      <c r="C71" s="20" t="s">
        <v>36</v>
      </c>
      <c r="D71" s="20">
        <v>2045</v>
      </c>
      <c r="E71" s="21">
        <f t="shared" si="14"/>
        <v>17.3</v>
      </c>
      <c r="F71" s="21">
        <f t="shared" si="15"/>
        <v>74.5</v>
      </c>
      <c r="G71" s="21"/>
      <c r="H71" s="63">
        <f t="shared" si="16"/>
        <v>2007</v>
      </c>
      <c r="I71" s="59" t="str">
        <f t="shared" si="17"/>
        <v>Pile No X @ Berth Y</v>
      </c>
      <c r="J71" s="188" t="str">
        <f t="shared" si="18"/>
        <v>splash</v>
      </c>
      <c r="K71" s="97" t="str">
        <f t="shared" si="23"/>
        <v>A</v>
      </c>
      <c r="L71" s="104" t="str">
        <f t="shared" si="24"/>
        <v>C1</v>
      </c>
      <c r="M71" s="63" t="str">
        <f t="shared" si="25"/>
        <v>EXP4</v>
      </c>
      <c r="N71" s="63" t="str">
        <f t="shared" si="26"/>
        <v>SITE1</v>
      </c>
      <c r="O71" s="63">
        <f t="shared" si="27"/>
        <v>1</v>
      </c>
      <c r="P71" s="63"/>
      <c r="Q71" s="63"/>
      <c r="R71" s="63"/>
      <c r="S71" s="63"/>
      <c r="T71" s="63"/>
      <c r="AA71" s="198">
        <f t="shared" si="19"/>
        <v>261.30183265143046</v>
      </c>
      <c r="AB71" s="115"/>
      <c r="AC71" s="106"/>
      <c r="AD71" s="106"/>
      <c r="AE71" s="106"/>
      <c r="AF71" s="116"/>
      <c r="AG71" s="106"/>
      <c r="AH71" s="106"/>
      <c r="AJ71" s="106"/>
      <c r="AK71" s="106"/>
      <c r="AL71" s="122"/>
      <c r="AM71" s="125"/>
      <c r="AN71" s="200">
        <f t="shared" si="9"/>
        <v>33</v>
      </c>
      <c r="AO71" s="104">
        <f>VLOOKUP(K71,Coefficients!$J$3:$L$7,3)</f>
        <v>70</v>
      </c>
      <c r="AP71" s="104">
        <f t="shared" si="10"/>
        <v>15.4</v>
      </c>
      <c r="AQ71" s="192">
        <f t="shared" si="11"/>
        <v>1349.04</v>
      </c>
      <c r="AR71" s="192">
        <f>VLOOKUP(L71,Coefficients!$N$3:$P$5,2)</f>
        <v>50</v>
      </c>
      <c r="AS71" s="192">
        <f>VLOOKUP(L71,Coefficients!$N$3:$P$5,3)</f>
        <v>2</v>
      </c>
      <c r="AT71" s="200">
        <f>VLOOKUP(M71,Coefficients!$S$3:$U$6,3)</f>
        <v>1</v>
      </c>
      <c r="AU71" s="196">
        <f>VLOOKUP(N71,Coefficients!$S$10:$U$13,3)</f>
        <v>2</v>
      </c>
      <c r="AV71" s="197">
        <f t="shared" si="20"/>
        <v>1</v>
      </c>
      <c r="AW71" s="195">
        <f t="shared" si="12"/>
        <v>7.6036750986200676</v>
      </c>
      <c r="AX71" s="197">
        <f t="shared" si="21"/>
        <v>74.5</v>
      </c>
      <c r="AY71" s="197">
        <f t="shared" si="22"/>
        <v>17.3</v>
      </c>
      <c r="AZ71" s="198">
        <f t="shared" si="13"/>
        <v>261.30183265143046</v>
      </c>
      <c r="BA71" s="114"/>
      <c r="BC71" s="127"/>
      <c r="BD71" s="96"/>
      <c r="BE71" s="133"/>
      <c r="BF71" s="128"/>
      <c r="BG71" s="124"/>
      <c r="BI71" s="96"/>
      <c r="BJ71" s="55"/>
      <c r="BK71" s="95"/>
    </row>
    <row r="72" spans="2:63" x14ac:dyDescent="0.25">
      <c r="B72" s="20" t="s">
        <v>35</v>
      </c>
      <c r="C72" s="20" t="s">
        <v>36</v>
      </c>
      <c r="D72" s="20">
        <v>2046</v>
      </c>
      <c r="E72" s="21">
        <f t="shared" si="14"/>
        <v>17.3</v>
      </c>
      <c r="F72" s="21">
        <f t="shared" si="15"/>
        <v>74.5</v>
      </c>
      <c r="G72" s="21"/>
      <c r="H72" s="63">
        <f t="shared" si="16"/>
        <v>2007</v>
      </c>
      <c r="I72" s="59" t="str">
        <f t="shared" si="17"/>
        <v>Pile No X @ Berth Y</v>
      </c>
      <c r="J72" s="188" t="str">
        <f t="shared" si="18"/>
        <v>splash</v>
      </c>
      <c r="K72" s="97" t="str">
        <f t="shared" si="23"/>
        <v>A</v>
      </c>
      <c r="L72" s="104" t="str">
        <f t="shared" si="24"/>
        <v>C1</v>
      </c>
      <c r="M72" s="63" t="str">
        <f t="shared" si="25"/>
        <v>EXP4</v>
      </c>
      <c r="N72" s="63" t="str">
        <f t="shared" si="26"/>
        <v>SITE1</v>
      </c>
      <c r="O72" s="63">
        <f t="shared" si="27"/>
        <v>1</v>
      </c>
      <c r="P72" s="63"/>
      <c r="Q72" s="63"/>
      <c r="R72" s="63"/>
      <c r="S72" s="63"/>
      <c r="T72" s="63"/>
      <c r="AA72" s="198">
        <f t="shared" si="19"/>
        <v>261.30183265143046</v>
      </c>
      <c r="AB72" s="115"/>
      <c r="AC72" s="106"/>
      <c r="AD72" s="106"/>
      <c r="AE72" s="106"/>
      <c r="AF72" s="116"/>
      <c r="AG72" s="106"/>
      <c r="AH72" s="106"/>
      <c r="AJ72" s="106"/>
      <c r="AK72" s="106"/>
      <c r="AL72" s="122"/>
      <c r="AM72" s="125"/>
      <c r="AN72" s="200">
        <f t="shared" si="9"/>
        <v>34</v>
      </c>
      <c r="AO72" s="104">
        <f>VLOOKUP(K72,Coefficients!$J$3:$L$7,3)</f>
        <v>70</v>
      </c>
      <c r="AP72" s="104">
        <f t="shared" si="10"/>
        <v>15.4</v>
      </c>
      <c r="AQ72" s="192">
        <f t="shared" si="11"/>
        <v>1349.04</v>
      </c>
      <c r="AR72" s="192">
        <f>VLOOKUP(L72,Coefficients!$N$3:$P$5,2)</f>
        <v>50</v>
      </c>
      <c r="AS72" s="192">
        <f>VLOOKUP(L72,Coefficients!$N$3:$P$5,3)</f>
        <v>2</v>
      </c>
      <c r="AT72" s="200">
        <f>VLOOKUP(M72,Coefficients!$S$3:$U$6,3)</f>
        <v>1</v>
      </c>
      <c r="AU72" s="196">
        <f>VLOOKUP(N72,Coefficients!$S$10:$U$13,3)</f>
        <v>2</v>
      </c>
      <c r="AV72" s="197">
        <f t="shared" si="20"/>
        <v>1</v>
      </c>
      <c r="AW72" s="195">
        <f t="shared" si="12"/>
        <v>7.6036750986200676</v>
      </c>
      <c r="AX72" s="197">
        <f t="shared" si="21"/>
        <v>74.5</v>
      </c>
      <c r="AY72" s="197">
        <f t="shared" si="22"/>
        <v>17.3</v>
      </c>
      <c r="AZ72" s="198">
        <f t="shared" si="13"/>
        <v>261.30183265143046</v>
      </c>
      <c r="BA72" s="114"/>
      <c r="BC72" s="127"/>
      <c r="BD72" s="96"/>
      <c r="BE72" s="133"/>
      <c r="BF72" s="128"/>
      <c r="BG72" s="124"/>
      <c r="BI72" s="96"/>
      <c r="BJ72" s="55"/>
      <c r="BK72" s="95"/>
    </row>
    <row r="73" spans="2:63" x14ac:dyDescent="0.25">
      <c r="B73" s="20" t="s">
        <v>35</v>
      </c>
      <c r="C73" s="20" t="s">
        <v>36</v>
      </c>
      <c r="D73" s="20">
        <v>2047</v>
      </c>
      <c r="E73" s="21">
        <f t="shared" si="14"/>
        <v>17.3</v>
      </c>
      <c r="F73" s="21">
        <f t="shared" si="15"/>
        <v>74.5</v>
      </c>
      <c r="G73" s="21"/>
      <c r="H73" s="63">
        <f t="shared" si="16"/>
        <v>2007</v>
      </c>
      <c r="I73" s="59" t="str">
        <f t="shared" si="17"/>
        <v>Pile No X @ Berth Y</v>
      </c>
      <c r="J73" s="188" t="str">
        <f t="shared" si="18"/>
        <v>splash</v>
      </c>
      <c r="K73" s="97" t="str">
        <f t="shared" si="23"/>
        <v>A</v>
      </c>
      <c r="L73" s="104" t="str">
        <f t="shared" si="24"/>
        <v>C1</v>
      </c>
      <c r="M73" s="63" t="str">
        <f t="shared" si="25"/>
        <v>EXP4</v>
      </c>
      <c r="N73" s="63" t="str">
        <f t="shared" si="26"/>
        <v>SITE1</v>
      </c>
      <c r="O73" s="63">
        <f t="shared" si="27"/>
        <v>1</v>
      </c>
      <c r="P73" s="63"/>
      <c r="Q73" s="63"/>
      <c r="R73" s="63"/>
      <c r="S73" s="63"/>
      <c r="T73" s="63"/>
      <c r="AA73" s="198">
        <f t="shared" si="19"/>
        <v>261.30183265143046</v>
      </c>
      <c r="AB73" s="115"/>
      <c r="AC73" s="106"/>
      <c r="AD73" s="106"/>
      <c r="AE73" s="106"/>
      <c r="AF73" s="116"/>
      <c r="AG73" s="106"/>
      <c r="AH73" s="106"/>
      <c r="AJ73" s="106"/>
      <c r="AK73" s="106"/>
      <c r="AL73" s="122"/>
      <c r="AM73" s="125"/>
      <c r="AN73" s="200">
        <f t="shared" si="9"/>
        <v>35</v>
      </c>
      <c r="AO73" s="104">
        <f>VLOOKUP(K73,Coefficients!$J$3:$L$7,3)</f>
        <v>70</v>
      </c>
      <c r="AP73" s="104">
        <f t="shared" si="10"/>
        <v>15.4</v>
      </c>
      <c r="AQ73" s="192">
        <f t="shared" si="11"/>
        <v>1349.04</v>
      </c>
      <c r="AR73" s="192">
        <f>VLOOKUP(L73,Coefficients!$N$3:$P$5,2)</f>
        <v>50</v>
      </c>
      <c r="AS73" s="192">
        <f>VLOOKUP(L73,Coefficients!$N$3:$P$5,3)</f>
        <v>2</v>
      </c>
      <c r="AT73" s="200">
        <f>VLOOKUP(M73,Coefficients!$S$3:$U$6,3)</f>
        <v>1</v>
      </c>
      <c r="AU73" s="196">
        <f>VLOOKUP(N73,Coefficients!$S$10:$U$13,3)</f>
        <v>2</v>
      </c>
      <c r="AV73" s="197">
        <f t="shared" si="20"/>
        <v>1</v>
      </c>
      <c r="AW73" s="195">
        <f t="shared" si="12"/>
        <v>7.6036750986200676</v>
      </c>
      <c r="AX73" s="197">
        <f t="shared" si="21"/>
        <v>74.5</v>
      </c>
      <c r="AY73" s="197">
        <f t="shared" si="22"/>
        <v>17.3</v>
      </c>
      <c r="AZ73" s="198">
        <f t="shared" si="13"/>
        <v>261.30183265143046</v>
      </c>
      <c r="BA73" s="114"/>
      <c r="BC73" s="127"/>
      <c r="BD73" s="96"/>
      <c r="BE73" s="133"/>
      <c r="BF73" s="128"/>
      <c r="BG73" s="124"/>
      <c r="BI73" s="96"/>
      <c r="BJ73" s="55"/>
      <c r="BK73" s="95"/>
    </row>
    <row r="74" spans="2:63" x14ac:dyDescent="0.25">
      <c r="B74" s="20" t="s">
        <v>35</v>
      </c>
      <c r="C74" s="20" t="s">
        <v>36</v>
      </c>
      <c r="D74" s="20">
        <v>2048</v>
      </c>
      <c r="E74" s="21">
        <f t="shared" si="14"/>
        <v>17.3</v>
      </c>
      <c r="F74" s="21">
        <f t="shared" si="15"/>
        <v>74.5</v>
      </c>
      <c r="G74" s="21"/>
      <c r="H74" s="63">
        <f t="shared" si="16"/>
        <v>2007</v>
      </c>
      <c r="I74" s="59" t="str">
        <f t="shared" si="17"/>
        <v>Pile No X @ Berth Y</v>
      </c>
      <c r="J74" s="188" t="str">
        <f t="shared" si="18"/>
        <v>splash</v>
      </c>
      <c r="K74" s="97" t="str">
        <f t="shared" si="23"/>
        <v>A</v>
      </c>
      <c r="L74" s="104" t="str">
        <f t="shared" si="24"/>
        <v>C1</v>
      </c>
      <c r="M74" s="63" t="str">
        <f t="shared" si="25"/>
        <v>EXP4</v>
      </c>
      <c r="N74" s="63" t="str">
        <f t="shared" si="26"/>
        <v>SITE1</v>
      </c>
      <c r="O74" s="63">
        <f t="shared" si="27"/>
        <v>1</v>
      </c>
      <c r="P74" s="63"/>
      <c r="Q74" s="63"/>
      <c r="R74" s="63"/>
      <c r="S74" s="63"/>
      <c r="T74" s="63"/>
      <c r="AA74" s="198">
        <f t="shared" si="19"/>
        <v>261.30183265143046</v>
      </c>
      <c r="AB74" s="115"/>
      <c r="AC74" s="106"/>
      <c r="AD74" s="106"/>
      <c r="AE74" s="106"/>
      <c r="AF74" s="116"/>
      <c r="AG74" s="106"/>
      <c r="AH74" s="106"/>
      <c r="AJ74" s="106"/>
      <c r="AK74" s="106"/>
      <c r="AL74" s="122"/>
      <c r="AM74" s="125"/>
      <c r="AN74" s="200">
        <f t="shared" si="9"/>
        <v>36</v>
      </c>
      <c r="AO74" s="104">
        <f>VLOOKUP(K74,Coefficients!$J$3:$L$7,3)</f>
        <v>70</v>
      </c>
      <c r="AP74" s="104">
        <f t="shared" si="10"/>
        <v>15.4</v>
      </c>
      <c r="AQ74" s="192">
        <f t="shared" si="11"/>
        <v>1349.04</v>
      </c>
      <c r="AR74" s="192">
        <f>VLOOKUP(L74,Coefficients!$N$3:$P$5,2)</f>
        <v>50</v>
      </c>
      <c r="AS74" s="192">
        <f>VLOOKUP(L74,Coefficients!$N$3:$P$5,3)</f>
        <v>2</v>
      </c>
      <c r="AT74" s="200">
        <f>VLOOKUP(M74,Coefficients!$S$3:$U$6,3)</f>
        <v>1</v>
      </c>
      <c r="AU74" s="196">
        <f>VLOOKUP(N74,Coefficients!$S$10:$U$13,3)</f>
        <v>2</v>
      </c>
      <c r="AV74" s="197">
        <f t="shared" si="20"/>
        <v>1</v>
      </c>
      <c r="AW74" s="195">
        <f t="shared" si="12"/>
        <v>7.6036750986200676</v>
      </c>
      <c r="AX74" s="197">
        <f t="shared" si="21"/>
        <v>74.5</v>
      </c>
      <c r="AY74" s="197">
        <f t="shared" si="22"/>
        <v>17.3</v>
      </c>
      <c r="AZ74" s="198">
        <f t="shared" si="13"/>
        <v>261.30183265143046</v>
      </c>
      <c r="BA74" s="114"/>
      <c r="BC74" s="127"/>
      <c r="BD74" s="96"/>
      <c r="BE74" s="133"/>
      <c r="BF74" s="128"/>
      <c r="BG74" s="124"/>
      <c r="BI74" s="96"/>
      <c r="BJ74" s="55"/>
      <c r="BK74" s="95"/>
    </row>
    <row r="75" spans="2:63" x14ac:dyDescent="0.25">
      <c r="B75" s="20" t="s">
        <v>35</v>
      </c>
      <c r="C75" s="20" t="s">
        <v>36</v>
      </c>
      <c r="D75" s="20">
        <v>2049</v>
      </c>
      <c r="E75" s="21">
        <f t="shared" si="14"/>
        <v>17.3</v>
      </c>
      <c r="F75" s="21">
        <f t="shared" si="15"/>
        <v>74.5</v>
      </c>
      <c r="G75" s="21"/>
      <c r="H75" s="63">
        <f t="shared" si="16"/>
        <v>2007</v>
      </c>
      <c r="I75" s="59" t="str">
        <f t="shared" si="17"/>
        <v>Pile No X @ Berth Y</v>
      </c>
      <c r="J75" s="188" t="str">
        <f t="shared" si="18"/>
        <v>splash</v>
      </c>
      <c r="K75" s="97" t="str">
        <f t="shared" si="23"/>
        <v>A</v>
      </c>
      <c r="L75" s="104" t="str">
        <f t="shared" si="24"/>
        <v>C1</v>
      </c>
      <c r="M75" s="63" t="str">
        <f t="shared" si="25"/>
        <v>EXP4</v>
      </c>
      <c r="N75" s="63" t="str">
        <f t="shared" si="26"/>
        <v>SITE1</v>
      </c>
      <c r="O75" s="63">
        <f t="shared" si="27"/>
        <v>1</v>
      </c>
      <c r="P75" s="63"/>
      <c r="Q75" s="63"/>
      <c r="R75" s="63"/>
      <c r="S75" s="63"/>
      <c r="T75" s="63"/>
      <c r="AA75" s="198">
        <f t="shared" si="19"/>
        <v>261.30183265143046</v>
      </c>
      <c r="AB75" s="115"/>
      <c r="AC75" s="106"/>
      <c r="AD75" s="106"/>
      <c r="AE75" s="106"/>
      <c r="AF75" s="116"/>
      <c r="AG75" s="106"/>
      <c r="AH75" s="106"/>
      <c r="AJ75" s="106"/>
      <c r="AK75" s="106"/>
      <c r="AL75" s="122"/>
      <c r="AM75" s="125"/>
      <c r="AN75" s="200">
        <f t="shared" si="9"/>
        <v>37</v>
      </c>
      <c r="AO75" s="104">
        <f>VLOOKUP(K75,Coefficients!$J$3:$L$7,3)</f>
        <v>70</v>
      </c>
      <c r="AP75" s="104">
        <f t="shared" si="10"/>
        <v>15.4</v>
      </c>
      <c r="AQ75" s="192">
        <f t="shared" si="11"/>
        <v>1349.04</v>
      </c>
      <c r="AR75" s="192">
        <f>VLOOKUP(L75,Coefficients!$N$3:$P$5,2)</f>
        <v>50</v>
      </c>
      <c r="AS75" s="192">
        <f>VLOOKUP(L75,Coefficients!$N$3:$P$5,3)</f>
        <v>2</v>
      </c>
      <c r="AT75" s="200">
        <f>VLOOKUP(M75,Coefficients!$S$3:$U$6,3)</f>
        <v>1</v>
      </c>
      <c r="AU75" s="196">
        <f>VLOOKUP(N75,Coefficients!$S$10:$U$13,3)</f>
        <v>2</v>
      </c>
      <c r="AV75" s="197">
        <f t="shared" si="20"/>
        <v>1</v>
      </c>
      <c r="AW75" s="195">
        <f t="shared" si="12"/>
        <v>7.6036750986200676</v>
      </c>
      <c r="AX75" s="197">
        <f t="shared" si="21"/>
        <v>74.5</v>
      </c>
      <c r="AY75" s="197">
        <f t="shared" si="22"/>
        <v>17.3</v>
      </c>
      <c r="AZ75" s="198">
        <f t="shared" si="13"/>
        <v>261.30183265143046</v>
      </c>
      <c r="BA75" s="114"/>
      <c r="BC75" s="127"/>
      <c r="BD75" s="96"/>
      <c r="BE75" s="133"/>
      <c r="BF75" s="128"/>
      <c r="BG75" s="124"/>
      <c r="BI75" s="96"/>
      <c r="BJ75" s="55"/>
      <c r="BK75" s="95"/>
    </row>
    <row r="76" spans="2:63" x14ac:dyDescent="0.25">
      <c r="B76" s="20" t="s">
        <v>35</v>
      </c>
      <c r="C76" s="20" t="s">
        <v>36</v>
      </c>
      <c r="D76" s="20">
        <v>2050</v>
      </c>
      <c r="E76" s="21">
        <f t="shared" si="14"/>
        <v>17.3</v>
      </c>
      <c r="F76" s="21">
        <f t="shared" si="15"/>
        <v>74.5</v>
      </c>
      <c r="G76" s="21"/>
      <c r="H76" s="63">
        <f t="shared" si="16"/>
        <v>2007</v>
      </c>
      <c r="I76" s="59" t="str">
        <f t="shared" si="17"/>
        <v>Pile No X @ Berth Y</v>
      </c>
      <c r="J76" s="188" t="str">
        <f t="shared" si="18"/>
        <v>splash</v>
      </c>
      <c r="K76" s="97" t="str">
        <f t="shared" si="23"/>
        <v>A</v>
      </c>
      <c r="L76" s="104" t="str">
        <f t="shared" si="24"/>
        <v>C1</v>
      </c>
      <c r="M76" s="63" t="str">
        <f t="shared" si="25"/>
        <v>EXP4</v>
      </c>
      <c r="N76" s="63" t="str">
        <f t="shared" si="26"/>
        <v>SITE1</v>
      </c>
      <c r="O76" s="63">
        <f t="shared" si="27"/>
        <v>1</v>
      </c>
      <c r="P76" s="63"/>
      <c r="Q76" s="63"/>
      <c r="R76" s="63"/>
      <c r="S76" s="63"/>
      <c r="T76" s="63"/>
      <c r="AA76" s="198">
        <f t="shared" si="19"/>
        <v>261.30183265143046</v>
      </c>
      <c r="AB76" s="115"/>
      <c r="AC76" s="106"/>
      <c r="AD76" s="106"/>
      <c r="AE76" s="106"/>
      <c r="AF76" s="116"/>
      <c r="AG76" s="106"/>
      <c r="AH76" s="106"/>
      <c r="AJ76" s="106"/>
      <c r="AK76" s="106"/>
      <c r="AL76" s="122"/>
      <c r="AM76" s="125"/>
      <c r="AN76" s="200">
        <f t="shared" si="9"/>
        <v>38</v>
      </c>
      <c r="AO76" s="104">
        <f>VLOOKUP(K76,Coefficients!$J$3:$L$7,3)</f>
        <v>70</v>
      </c>
      <c r="AP76" s="104">
        <f t="shared" si="10"/>
        <v>15.4</v>
      </c>
      <c r="AQ76" s="192">
        <f t="shared" si="11"/>
        <v>1349.04</v>
      </c>
      <c r="AR76" s="192">
        <f>VLOOKUP(L76,Coefficients!$N$3:$P$5,2)</f>
        <v>50</v>
      </c>
      <c r="AS76" s="192">
        <f>VLOOKUP(L76,Coefficients!$N$3:$P$5,3)</f>
        <v>2</v>
      </c>
      <c r="AT76" s="200">
        <f>VLOOKUP(M76,Coefficients!$S$3:$U$6,3)</f>
        <v>1</v>
      </c>
      <c r="AU76" s="196">
        <f>VLOOKUP(N76,Coefficients!$S$10:$U$13,3)</f>
        <v>2</v>
      </c>
      <c r="AV76" s="197">
        <f t="shared" si="20"/>
        <v>1</v>
      </c>
      <c r="AW76" s="195">
        <f t="shared" si="12"/>
        <v>7.6036750986200676</v>
      </c>
      <c r="AX76" s="197">
        <f t="shared" si="21"/>
        <v>74.5</v>
      </c>
      <c r="AY76" s="197">
        <f t="shared" si="22"/>
        <v>17.3</v>
      </c>
      <c r="AZ76" s="198">
        <f t="shared" si="13"/>
        <v>261.30183265143046</v>
      </c>
      <c r="BA76" s="114"/>
      <c r="BC76" s="127"/>
      <c r="BD76" s="96"/>
      <c r="BE76" s="133"/>
      <c r="BF76" s="128"/>
      <c r="BG76" s="124"/>
      <c r="BI76" s="96"/>
      <c r="BJ76" s="55"/>
      <c r="BK76" s="95"/>
    </row>
    <row r="77" spans="2:63" x14ac:dyDescent="0.25">
      <c r="B77" s="20" t="s">
        <v>35</v>
      </c>
      <c r="C77" s="20" t="s">
        <v>36</v>
      </c>
      <c r="D77" s="20">
        <v>2051</v>
      </c>
      <c r="E77" s="21">
        <f t="shared" si="14"/>
        <v>17.3</v>
      </c>
      <c r="F77" s="21">
        <f t="shared" si="15"/>
        <v>74.5</v>
      </c>
      <c r="G77" s="21"/>
      <c r="H77" s="63">
        <f t="shared" si="16"/>
        <v>2007</v>
      </c>
      <c r="I77" s="59" t="str">
        <f t="shared" si="17"/>
        <v>Pile No X @ Berth Y</v>
      </c>
      <c r="J77" s="188" t="str">
        <f t="shared" si="18"/>
        <v>splash</v>
      </c>
      <c r="K77" s="97" t="str">
        <f t="shared" si="23"/>
        <v>A</v>
      </c>
      <c r="L77" s="104" t="str">
        <f t="shared" si="24"/>
        <v>C1</v>
      </c>
      <c r="M77" s="63" t="str">
        <f t="shared" si="25"/>
        <v>EXP4</v>
      </c>
      <c r="N77" s="63" t="str">
        <f t="shared" si="26"/>
        <v>SITE1</v>
      </c>
      <c r="O77" s="63">
        <f t="shared" si="27"/>
        <v>1</v>
      </c>
      <c r="P77" s="63"/>
      <c r="Q77" s="63"/>
      <c r="R77" s="63"/>
      <c r="S77" s="63"/>
      <c r="T77" s="63"/>
      <c r="AA77" s="198">
        <f t="shared" si="19"/>
        <v>261.30183265143046</v>
      </c>
      <c r="AB77" s="115"/>
      <c r="AC77" s="106"/>
      <c r="AD77" s="106"/>
      <c r="AE77" s="106"/>
      <c r="AF77" s="116"/>
      <c r="AG77" s="106"/>
      <c r="AH77" s="106"/>
      <c r="AJ77" s="106"/>
      <c r="AK77" s="106"/>
      <c r="AL77" s="122"/>
      <c r="AM77" s="125"/>
      <c r="AN77" s="200">
        <f t="shared" si="9"/>
        <v>39</v>
      </c>
      <c r="AO77" s="104">
        <f>VLOOKUP(K77,Coefficients!$J$3:$L$7,3)</f>
        <v>70</v>
      </c>
      <c r="AP77" s="104">
        <f t="shared" si="10"/>
        <v>15.4</v>
      </c>
      <c r="AQ77" s="192">
        <f t="shared" si="11"/>
        <v>1349.04</v>
      </c>
      <c r="AR77" s="192">
        <f>VLOOKUP(L77,Coefficients!$N$3:$P$5,2)</f>
        <v>50</v>
      </c>
      <c r="AS77" s="192">
        <f>VLOOKUP(L77,Coefficients!$N$3:$P$5,3)</f>
        <v>2</v>
      </c>
      <c r="AT77" s="200">
        <f>VLOOKUP(M77,Coefficients!$S$3:$U$6,3)</f>
        <v>1</v>
      </c>
      <c r="AU77" s="196">
        <f>VLOOKUP(N77,Coefficients!$S$10:$U$13,3)</f>
        <v>2</v>
      </c>
      <c r="AV77" s="197">
        <f t="shared" si="20"/>
        <v>1</v>
      </c>
      <c r="AW77" s="195">
        <f t="shared" si="12"/>
        <v>7.6036750986200676</v>
      </c>
      <c r="AX77" s="197">
        <f t="shared" si="21"/>
        <v>74.5</v>
      </c>
      <c r="AY77" s="197">
        <f t="shared" si="22"/>
        <v>17.3</v>
      </c>
      <c r="AZ77" s="198">
        <f t="shared" si="13"/>
        <v>261.30183265143046</v>
      </c>
      <c r="BA77" s="114"/>
      <c r="BC77" s="127"/>
      <c r="BD77" s="96"/>
      <c r="BE77" s="133"/>
      <c r="BF77" s="128"/>
      <c r="BG77" s="124"/>
      <c r="BI77" s="96"/>
      <c r="BJ77" s="55"/>
      <c r="BK77" s="95"/>
    </row>
    <row r="78" spans="2:63" x14ac:dyDescent="0.25">
      <c r="B78" s="20" t="s">
        <v>35</v>
      </c>
      <c r="C78" s="20" t="s">
        <v>36</v>
      </c>
      <c r="D78" s="20">
        <v>2052</v>
      </c>
      <c r="E78" s="21">
        <f t="shared" si="14"/>
        <v>17.3</v>
      </c>
      <c r="F78" s="21">
        <f t="shared" si="15"/>
        <v>74.5</v>
      </c>
      <c r="G78" s="21"/>
      <c r="H78" s="63">
        <f t="shared" si="16"/>
        <v>2007</v>
      </c>
      <c r="I78" s="59" t="str">
        <f t="shared" si="17"/>
        <v>Pile No X @ Berth Y</v>
      </c>
      <c r="J78" s="188" t="str">
        <f t="shared" si="18"/>
        <v>splash</v>
      </c>
      <c r="K78" s="97" t="str">
        <f t="shared" si="23"/>
        <v>A</v>
      </c>
      <c r="L78" s="104" t="str">
        <f t="shared" si="24"/>
        <v>C1</v>
      </c>
      <c r="M78" s="63" t="str">
        <f t="shared" si="25"/>
        <v>EXP4</v>
      </c>
      <c r="N78" s="63" t="str">
        <f t="shared" si="26"/>
        <v>SITE1</v>
      </c>
      <c r="O78" s="63">
        <f t="shared" si="27"/>
        <v>1</v>
      </c>
      <c r="P78" s="63"/>
      <c r="Q78" s="63"/>
      <c r="R78" s="63"/>
      <c r="S78" s="63"/>
      <c r="T78" s="63"/>
      <c r="AA78" s="198">
        <f t="shared" si="19"/>
        <v>261.30183265143046</v>
      </c>
      <c r="AB78" s="115"/>
      <c r="AC78" s="106"/>
      <c r="AD78" s="106"/>
      <c r="AE78" s="106"/>
      <c r="AF78" s="116"/>
      <c r="AG78" s="106"/>
      <c r="AH78" s="106"/>
      <c r="AJ78" s="106"/>
      <c r="AK78" s="106"/>
      <c r="AL78" s="122"/>
      <c r="AM78" s="125"/>
      <c r="AN78" s="200">
        <f t="shared" si="9"/>
        <v>40</v>
      </c>
      <c r="AO78" s="104">
        <f>VLOOKUP(K78,Coefficients!$J$3:$L$7,3)</f>
        <v>70</v>
      </c>
      <c r="AP78" s="104">
        <f t="shared" si="10"/>
        <v>15.4</v>
      </c>
      <c r="AQ78" s="192">
        <f t="shared" si="11"/>
        <v>1349.04</v>
      </c>
      <c r="AR78" s="192">
        <f>VLOOKUP(L78,Coefficients!$N$3:$P$5,2)</f>
        <v>50</v>
      </c>
      <c r="AS78" s="192">
        <f>VLOOKUP(L78,Coefficients!$N$3:$P$5,3)</f>
        <v>2</v>
      </c>
      <c r="AT78" s="200">
        <f>VLOOKUP(M78,Coefficients!$S$3:$U$6,3)</f>
        <v>1</v>
      </c>
      <c r="AU78" s="196">
        <f>VLOOKUP(N78,Coefficients!$S$10:$U$13,3)</f>
        <v>2</v>
      </c>
      <c r="AV78" s="197">
        <f t="shared" si="20"/>
        <v>1</v>
      </c>
      <c r="AW78" s="195">
        <f t="shared" si="12"/>
        <v>7.6036750986200676</v>
      </c>
      <c r="AX78" s="197">
        <f t="shared" si="21"/>
        <v>74.5</v>
      </c>
      <c r="AY78" s="197">
        <f t="shared" si="22"/>
        <v>17.3</v>
      </c>
      <c r="AZ78" s="198">
        <f t="shared" si="13"/>
        <v>261.30183265143046</v>
      </c>
      <c r="BA78" s="114"/>
      <c r="BC78" s="127"/>
      <c r="BD78" s="96"/>
      <c r="BE78" s="133"/>
      <c r="BF78" s="128"/>
      <c r="BG78" s="124"/>
      <c r="BI78" s="96"/>
      <c r="BJ78" s="55"/>
      <c r="BK78" s="95"/>
    </row>
    <row r="79" spans="2:63" x14ac:dyDescent="0.25">
      <c r="B79" s="20" t="s">
        <v>35</v>
      </c>
      <c r="C79" s="20" t="s">
        <v>36</v>
      </c>
      <c r="D79" s="20">
        <v>2053</v>
      </c>
      <c r="E79" s="21">
        <f t="shared" si="14"/>
        <v>17.3</v>
      </c>
      <c r="F79" s="21">
        <f t="shared" si="15"/>
        <v>74.5</v>
      </c>
      <c r="G79" s="21"/>
      <c r="H79" s="63">
        <f t="shared" si="16"/>
        <v>2007</v>
      </c>
      <c r="I79" s="59" t="str">
        <f t="shared" si="17"/>
        <v>Pile No X @ Berth Y</v>
      </c>
      <c r="J79" s="188" t="str">
        <f t="shared" si="18"/>
        <v>splash</v>
      </c>
      <c r="K79" s="97" t="str">
        <f t="shared" si="23"/>
        <v>A</v>
      </c>
      <c r="L79" s="104" t="str">
        <f t="shared" si="24"/>
        <v>C1</v>
      </c>
      <c r="M79" s="63" t="str">
        <f t="shared" si="25"/>
        <v>EXP4</v>
      </c>
      <c r="N79" s="63" t="str">
        <f t="shared" si="26"/>
        <v>SITE1</v>
      </c>
      <c r="O79" s="63">
        <f t="shared" si="27"/>
        <v>1</v>
      </c>
      <c r="P79" s="63"/>
      <c r="Q79" s="63"/>
      <c r="R79" s="63"/>
      <c r="S79" s="63"/>
      <c r="T79" s="63"/>
      <c r="AA79" s="198">
        <f t="shared" si="19"/>
        <v>261.30183265143046</v>
      </c>
      <c r="AB79" s="115"/>
      <c r="AC79" s="106"/>
      <c r="AD79" s="106"/>
      <c r="AE79" s="106"/>
      <c r="AF79" s="116"/>
      <c r="AG79" s="106"/>
      <c r="AH79" s="106"/>
      <c r="AJ79" s="106"/>
      <c r="AK79" s="106"/>
      <c r="AL79" s="122"/>
      <c r="AM79" s="125"/>
      <c r="AN79" s="200">
        <f t="shared" si="9"/>
        <v>41</v>
      </c>
      <c r="AO79" s="104">
        <f>VLOOKUP(K79,Coefficients!$J$3:$L$7,3)</f>
        <v>70</v>
      </c>
      <c r="AP79" s="104">
        <f t="shared" si="10"/>
        <v>15.4</v>
      </c>
      <c r="AQ79" s="192">
        <f t="shared" si="11"/>
        <v>1349.04</v>
      </c>
      <c r="AR79" s="192">
        <f>VLOOKUP(L79,Coefficients!$N$3:$P$5,2)</f>
        <v>50</v>
      </c>
      <c r="AS79" s="192">
        <f>VLOOKUP(L79,Coefficients!$N$3:$P$5,3)</f>
        <v>2</v>
      </c>
      <c r="AT79" s="200">
        <f>VLOOKUP(M79,Coefficients!$S$3:$U$6,3)</f>
        <v>1</v>
      </c>
      <c r="AU79" s="196">
        <f>VLOOKUP(N79,Coefficients!$S$10:$U$13,3)</f>
        <v>2</v>
      </c>
      <c r="AV79" s="197">
        <f t="shared" si="20"/>
        <v>1</v>
      </c>
      <c r="AW79" s="195">
        <f t="shared" si="12"/>
        <v>7.6036750986200676</v>
      </c>
      <c r="AX79" s="197">
        <f t="shared" si="21"/>
        <v>74.5</v>
      </c>
      <c r="AY79" s="197">
        <f t="shared" si="22"/>
        <v>17.3</v>
      </c>
      <c r="AZ79" s="198">
        <f t="shared" si="13"/>
        <v>261.30183265143046</v>
      </c>
      <c r="BA79" s="114"/>
      <c r="BC79" s="127"/>
      <c r="BD79" s="96"/>
      <c r="BE79" s="133"/>
      <c r="BF79" s="128"/>
      <c r="BG79" s="124"/>
      <c r="BI79" s="96"/>
      <c r="BJ79" s="55"/>
      <c r="BK79" s="95"/>
    </row>
    <row r="80" spans="2:63" x14ac:dyDescent="0.25">
      <c r="B80" s="20" t="s">
        <v>35</v>
      </c>
      <c r="C80" s="20" t="s">
        <v>36</v>
      </c>
      <c r="D80" s="20">
        <v>2054</v>
      </c>
      <c r="E80" s="21">
        <f t="shared" si="14"/>
        <v>17.3</v>
      </c>
      <c r="F80" s="21">
        <f t="shared" si="15"/>
        <v>74.5</v>
      </c>
      <c r="G80" s="21"/>
      <c r="H80" s="63">
        <f t="shared" si="16"/>
        <v>2007</v>
      </c>
      <c r="I80" s="59" t="str">
        <f t="shared" si="17"/>
        <v>Pile No X @ Berth Y</v>
      </c>
      <c r="J80" s="188" t="str">
        <f t="shared" si="18"/>
        <v>splash</v>
      </c>
      <c r="K80" s="97" t="str">
        <f t="shared" si="23"/>
        <v>A</v>
      </c>
      <c r="L80" s="104" t="str">
        <f t="shared" si="24"/>
        <v>C1</v>
      </c>
      <c r="M80" s="63" t="str">
        <f t="shared" si="25"/>
        <v>EXP4</v>
      </c>
      <c r="N80" s="63" t="str">
        <f t="shared" si="26"/>
        <v>SITE1</v>
      </c>
      <c r="O80" s="63">
        <f t="shared" si="27"/>
        <v>1</v>
      </c>
      <c r="P80" s="63"/>
      <c r="Q80" s="63"/>
      <c r="R80" s="63"/>
      <c r="S80" s="63"/>
      <c r="T80" s="63"/>
      <c r="AA80" s="198">
        <f t="shared" si="19"/>
        <v>261.30183265143046</v>
      </c>
      <c r="AB80" s="115"/>
      <c r="AC80" s="106"/>
      <c r="AD80" s="106"/>
      <c r="AE80" s="106"/>
      <c r="AF80" s="116"/>
      <c r="AG80" s="106"/>
      <c r="AH80" s="106"/>
      <c r="AJ80" s="106"/>
      <c r="AK80" s="106"/>
      <c r="AL80" s="122"/>
      <c r="AM80" s="125"/>
      <c r="AN80" s="200">
        <f t="shared" si="9"/>
        <v>42</v>
      </c>
      <c r="AO80" s="104">
        <f>VLOOKUP(K80,Coefficients!$J$3:$L$7,3)</f>
        <v>70</v>
      </c>
      <c r="AP80" s="104">
        <f t="shared" si="10"/>
        <v>15.4</v>
      </c>
      <c r="AQ80" s="192">
        <f t="shared" si="11"/>
        <v>1349.04</v>
      </c>
      <c r="AR80" s="192">
        <f>VLOOKUP(L80,Coefficients!$N$3:$P$5,2)</f>
        <v>50</v>
      </c>
      <c r="AS80" s="192">
        <f>VLOOKUP(L80,Coefficients!$N$3:$P$5,3)</f>
        <v>2</v>
      </c>
      <c r="AT80" s="200">
        <f>VLOOKUP(M80,Coefficients!$S$3:$U$6,3)</f>
        <v>1</v>
      </c>
      <c r="AU80" s="196">
        <f>VLOOKUP(N80,Coefficients!$S$10:$U$13,3)</f>
        <v>2</v>
      </c>
      <c r="AV80" s="197">
        <f t="shared" si="20"/>
        <v>1</v>
      </c>
      <c r="AW80" s="195">
        <f t="shared" si="12"/>
        <v>7.6036750986200676</v>
      </c>
      <c r="AX80" s="197">
        <f t="shared" si="21"/>
        <v>74.5</v>
      </c>
      <c r="AY80" s="197">
        <f t="shared" si="22"/>
        <v>17.3</v>
      </c>
      <c r="AZ80" s="198">
        <f t="shared" si="13"/>
        <v>261.30183265143046</v>
      </c>
      <c r="BA80" s="114"/>
      <c r="BC80" s="127"/>
      <c r="BD80" s="96"/>
      <c r="BE80" s="133"/>
      <c r="BF80" s="128"/>
      <c r="BG80" s="124"/>
      <c r="BI80" s="96"/>
      <c r="BJ80" s="55"/>
      <c r="BK80" s="95"/>
    </row>
    <row r="81" spans="2:63" x14ac:dyDescent="0.25">
      <c r="B81" s="20" t="s">
        <v>35</v>
      </c>
      <c r="C81" s="20" t="s">
        <v>36</v>
      </c>
      <c r="D81" s="20">
        <v>2055</v>
      </c>
      <c r="E81" s="21">
        <f t="shared" si="14"/>
        <v>17.3</v>
      </c>
      <c r="F81" s="21">
        <f t="shared" si="15"/>
        <v>74.5</v>
      </c>
      <c r="G81" s="21"/>
      <c r="H81" s="63">
        <f t="shared" si="16"/>
        <v>2007</v>
      </c>
      <c r="I81" s="59" t="str">
        <f t="shared" si="17"/>
        <v>Pile No X @ Berth Y</v>
      </c>
      <c r="J81" s="188" t="str">
        <f t="shared" si="18"/>
        <v>splash</v>
      </c>
      <c r="K81" s="97" t="str">
        <f t="shared" si="23"/>
        <v>A</v>
      </c>
      <c r="L81" s="104" t="str">
        <f t="shared" si="24"/>
        <v>C1</v>
      </c>
      <c r="M81" s="63" t="str">
        <f t="shared" si="25"/>
        <v>EXP4</v>
      </c>
      <c r="N81" s="63" t="str">
        <f t="shared" si="26"/>
        <v>SITE1</v>
      </c>
      <c r="O81" s="63">
        <f t="shared" si="27"/>
        <v>1</v>
      </c>
      <c r="P81" s="63"/>
      <c r="Q81" s="63"/>
      <c r="R81" s="63"/>
      <c r="S81" s="63"/>
      <c r="T81" s="63"/>
      <c r="AA81" s="198">
        <f t="shared" si="19"/>
        <v>261.30183265143046</v>
      </c>
      <c r="AB81" s="115"/>
      <c r="AC81" s="106"/>
      <c r="AD81" s="106"/>
      <c r="AE81" s="106"/>
      <c r="AF81" s="116"/>
      <c r="AG81" s="106"/>
      <c r="AH81" s="106"/>
      <c r="AJ81" s="106"/>
      <c r="AK81" s="106"/>
      <c r="AL81" s="122"/>
      <c r="AM81" s="125"/>
      <c r="AN81" s="200">
        <f t="shared" si="9"/>
        <v>43</v>
      </c>
      <c r="AO81" s="104">
        <f>VLOOKUP(K81,Coefficients!$J$3:$L$7,3)</f>
        <v>70</v>
      </c>
      <c r="AP81" s="104">
        <f t="shared" si="10"/>
        <v>15.4</v>
      </c>
      <c r="AQ81" s="192">
        <f t="shared" si="11"/>
        <v>1349.04</v>
      </c>
      <c r="AR81" s="192">
        <f>VLOOKUP(L81,Coefficients!$N$3:$P$5,2)</f>
        <v>50</v>
      </c>
      <c r="AS81" s="192">
        <f>VLOOKUP(L81,Coefficients!$N$3:$P$5,3)</f>
        <v>2</v>
      </c>
      <c r="AT81" s="200">
        <f>VLOOKUP(M81,Coefficients!$S$3:$U$6,3)</f>
        <v>1</v>
      </c>
      <c r="AU81" s="196">
        <f>VLOOKUP(N81,Coefficients!$S$10:$U$13,3)</f>
        <v>2</v>
      </c>
      <c r="AV81" s="197">
        <f t="shared" si="20"/>
        <v>1</v>
      </c>
      <c r="AW81" s="195">
        <f t="shared" si="12"/>
        <v>7.6036750986200676</v>
      </c>
      <c r="AX81" s="197">
        <f t="shared" si="21"/>
        <v>74.5</v>
      </c>
      <c r="AY81" s="197">
        <f t="shared" si="22"/>
        <v>17.3</v>
      </c>
      <c r="AZ81" s="198">
        <f t="shared" si="13"/>
        <v>261.30183265143046</v>
      </c>
      <c r="BA81" s="114"/>
      <c r="BC81" s="127"/>
      <c r="BD81" s="96"/>
      <c r="BE81" s="133"/>
      <c r="BF81" s="128"/>
      <c r="BG81" s="124"/>
      <c r="BI81" s="96"/>
      <c r="BJ81" s="55"/>
      <c r="BK81" s="95"/>
    </row>
    <row r="82" spans="2:63" x14ac:dyDescent="0.25">
      <c r="B82" s="20" t="s">
        <v>35</v>
      </c>
      <c r="C82" s="20" t="s">
        <v>36</v>
      </c>
      <c r="D82" s="20">
        <v>2056</v>
      </c>
      <c r="E82" s="21">
        <f t="shared" si="14"/>
        <v>17.3</v>
      </c>
      <c r="F82" s="21">
        <f t="shared" si="15"/>
        <v>74.5</v>
      </c>
      <c r="G82" s="21"/>
      <c r="H82" s="63">
        <f t="shared" si="16"/>
        <v>2007</v>
      </c>
      <c r="I82" s="59" t="str">
        <f t="shared" si="17"/>
        <v>Pile No X @ Berth Y</v>
      </c>
      <c r="J82" s="188" t="str">
        <f t="shared" si="18"/>
        <v>splash</v>
      </c>
      <c r="K82" s="97" t="str">
        <f t="shared" si="23"/>
        <v>A</v>
      </c>
      <c r="L82" s="104" t="str">
        <f t="shared" si="24"/>
        <v>C1</v>
      </c>
      <c r="M82" s="63" t="str">
        <f t="shared" si="25"/>
        <v>EXP4</v>
      </c>
      <c r="N82" s="63" t="str">
        <f t="shared" si="26"/>
        <v>SITE1</v>
      </c>
      <c r="O82" s="63">
        <f t="shared" si="27"/>
        <v>1</v>
      </c>
      <c r="P82" s="63"/>
      <c r="Q82" s="63"/>
      <c r="R82" s="63"/>
      <c r="S82" s="63"/>
      <c r="T82" s="63"/>
      <c r="AA82" s="198">
        <f t="shared" si="19"/>
        <v>261.30183265143046</v>
      </c>
      <c r="AB82" s="115"/>
      <c r="AC82" s="106"/>
      <c r="AD82" s="106"/>
      <c r="AE82" s="106"/>
      <c r="AF82" s="116"/>
      <c r="AG82" s="106"/>
      <c r="AH82" s="106"/>
      <c r="AJ82" s="106"/>
      <c r="AK82" s="106"/>
      <c r="AL82" s="122"/>
      <c r="AM82" s="125"/>
      <c r="AN82" s="200">
        <f t="shared" si="9"/>
        <v>44</v>
      </c>
      <c r="AO82" s="104">
        <f>VLOOKUP(K82,Coefficients!$J$3:$L$7,3)</f>
        <v>70</v>
      </c>
      <c r="AP82" s="104">
        <f t="shared" si="10"/>
        <v>15.4</v>
      </c>
      <c r="AQ82" s="192">
        <f t="shared" si="11"/>
        <v>1349.04</v>
      </c>
      <c r="AR82" s="192">
        <f>VLOOKUP(L82,Coefficients!$N$3:$P$5,2)</f>
        <v>50</v>
      </c>
      <c r="AS82" s="192">
        <f>VLOOKUP(L82,Coefficients!$N$3:$P$5,3)</f>
        <v>2</v>
      </c>
      <c r="AT82" s="200">
        <f>VLOOKUP(M82,Coefficients!$S$3:$U$6,3)</f>
        <v>1</v>
      </c>
      <c r="AU82" s="196">
        <f>VLOOKUP(N82,Coefficients!$S$10:$U$13,3)</f>
        <v>2</v>
      </c>
      <c r="AV82" s="197">
        <f t="shared" si="20"/>
        <v>1</v>
      </c>
      <c r="AW82" s="195">
        <f t="shared" si="12"/>
        <v>7.6036750986200676</v>
      </c>
      <c r="AX82" s="197">
        <f t="shared" si="21"/>
        <v>74.5</v>
      </c>
      <c r="AY82" s="197">
        <f t="shared" si="22"/>
        <v>17.3</v>
      </c>
      <c r="AZ82" s="198">
        <f t="shared" si="13"/>
        <v>261.30183265143046</v>
      </c>
      <c r="BA82" s="114"/>
      <c r="BC82" s="127"/>
      <c r="BD82" s="96"/>
      <c r="BE82" s="133"/>
      <c r="BF82" s="128"/>
      <c r="BG82" s="124"/>
      <c r="BI82" s="96"/>
      <c r="BJ82" s="55"/>
      <c r="BK82" s="95"/>
    </row>
    <row r="83" spans="2:63" x14ac:dyDescent="0.25">
      <c r="B83" s="20" t="s">
        <v>35</v>
      </c>
      <c r="C83" s="20" t="s">
        <v>36</v>
      </c>
      <c r="D83" s="20">
        <v>2057</v>
      </c>
      <c r="E83" s="21">
        <f t="shared" si="14"/>
        <v>17.3</v>
      </c>
      <c r="F83" s="21">
        <f t="shared" si="15"/>
        <v>74.5</v>
      </c>
      <c r="G83" s="21"/>
      <c r="H83" s="63">
        <f t="shared" si="16"/>
        <v>2007</v>
      </c>
      <c r="I83" s="59" t="str">
        <f t="shared" si="17"/>
        <v>Pile No X @ Berth Y</v>
      </c>
      <c r="J83" s="188" t="str">
        <f t="shared" si="18"/>
        <v>splash</v>
      </c>
      <c r="K83" s="97" t="str">
        <f t="shared" si="23"/>
        <v>A</v>
      </c>
      <c r="L83" s="104" t="str">
        <f t="shared" si="24"/>
        <v>C1</v>
      </c>
      <c r="M83" s="63" t="str">
        <f t="shared" si="25"/>
        <v>EXP4</v>
      </c>
      <c r="N83" s="63" t="str">
        <f t="shared" si="26"/>
        <v>SITE1</v>
      </c>
      <c r="O83" s="63">
        <f t="shared" si="27"/>
        <v>1</v>
      </c>
      <c r="P83" s="63"/>
      <c r="Q83" s="63"/>
      <c r="R83" s="63"/>
      <c r="S83" s="63"/>
      <c r="T83" s="63"/>
      <c r="AA83" s="198">
        <f t="shared" si="19"/>
        <v>261.30183265143046</v>
      </c>
      <c r="AB83" s="115"/>
      <c r="AC83" s="106"/>
      <c r="AD83" s="106"/>
      <c r="AE83" s="106"/>
      <c r="AF83" s="116"/>
      <c r="AG83" s="106"/>
      <c r="AH83" s="106"/>
      <c r="AJ83" s="106"/>
      <c r="AK83" s="106"/>
      <c r="AL83" s="122"/>
      <c r="AM83" s="125"/>
      <c r="AN83" s="200">
        <f t="shared" si="9"/>
        <v>45</v>
      </c>
      <c r="AO83" s="104">
        <f>VLOOKUP(K83,Coefficients!$J$3:$L$7,3)</f>
        <v>70</v>
      </c>
      <c r="AP83" s="104">
        <f t="shared" si="10"/>
        <v>15.4</v>
      </c>
      <c r="AQ83" s="192">
        <f t="shared" si="11"/>
        <v>1349.04</v>
      </c>
      <c r="AR83" s="192">
        <f>VLOOKUP(L83,Coefficients!$N$3:$P$5,2)</f>
        <v>50</v>
      </c>
      <c r="AS83" s="192">
        <f>VLOOKUP(L83,Coefficients!$N$3:$P$5,3)</f>
        <v>2</v>
      </c>
      <c r="AT83" s="200">
        <f>VLOOKUP(M83,Coefficients!$S$3:$U$6,3)</f>
        <v>1</v>
      </c>
      <c r="AU83" s="196">
        <f>VLOOKUP(N83,Coefficients!$S$10:$U$13,3)</f>
        <v>2</v>
      </c>
      <c r="AV83" s="197">
        <f t="shared" si="20"/>
        <v>1</v>
      </c>
      <c r="AW83" s="195">
        <f t="shared" si="12"/>
        <v>7.6036750986200676</v>
      </c>
      <c r="AX83" s="197">
        <f t="shared" si="21"/>
        <v>74.5</v>
      </c>
      <c r="AY83" s="197">
        <f t="shared" si="22"/>
        <v>17.3</v>
      </c>
      <c r="AZ83" s="198">
        <f t="shared" si="13"/>
        <v>261.30183265143046</v>
      </c>
      <c r="BA83" s="114"/>
      <c r="BC83" s="127"/>
      <c r="BD83" s="96"/>
      <c r="BE83" s="133"/>
      <c r="BF83" s="128"/>
      <c r="BG83" s="124"/>
      <c r="BI83" s="96"/>
      <c r="BJ83" s="55"/>
      <c r="BK83" s="95"/>
    </row>
    <row r="84" spans="2:63" x14ac:dyDescent="0.25">
      <c r="B84" s="20" t="s">
        <v>35</v>
      </c>
      <c r="C84" s="20" t="s">
        <v>36</v>
      </c>
      <c r="D84" s="20">
        <v>2058</v>
      </c>
      <c r="E84" s="21">
        <f t="shared" si="14"/>
        <v>17.3</v>
      </c>
      <c r="F84" s="21">
        <f t="shared" si="15"/>
        <v>74.5</v>
      </c>
      <c r="G84" s="21"/>
      <c r="H84" s="63">
        <f t="shared" si="16"/>
        <v>2007</v>
      </c>
      <c r="I84" s="59" t="str">
        <f t="shared" si="17"/>
        <v>Pile No X @ Berth Y</v>
      </c>
      <c r="J84" s="188" t="str">
        <f t="shared" si="18"/>
        <v>splash</v>
      </c>
      <c r="K84" s="97" t="str">
        <f t="shared" si="23"/>
        <v>A</v>
      </c>
      <c r="L84" s="104" t="str">
        <f t="shared" si="24"/>
        <v>C1</v>
      </c>
      <c r="M84" s="63" t="str">
        <f t="shared" si="25"/>
        <v>EXP4</v>
      </c>
      <c r="N84" s="63" t="str">
        <f t="shared" si="26"/>
        <v>SITE1</v>
      </c>
      <c r="O84" s="63">
        <f t="shared" si="27"/>
        <v>1</v>
      </c>
      <c r="P84" s="63"/>
      <c r="Q84" s="63"/>
      <c r="R84" s="63"/>
      <c r="S84" s="63"/>
      <c r="T84" s="63"/>
      <c r="AA84" s="198">
        <f t="shared" si="19"/>
        <v>261.30183265143046</v>
      </c>
      <c r="AB84" s="115"/>
      <c r="AC84" s="106"/>
      <c r="AD84" s="106"/>
      <c r="AE84" s="106"/>
      <c r="AF84" s="116"/>
      <c r="AG84" s="106"/>
      <c r="AH84" s="106"/>
      <c r="AJ84" s="106"/>
      <c r="AK84" s="106"/>
      <c r="AL84" s="122"/>
      <c r="AM84" s="125"/>
      <c r="AN84" s="200">
        <f t="shared" si="9"/>
        <v>46</v>
      </c>
      <c r="AO84" s="104">
        <f>VLOOKUP(K84,Coefficients!$J$3:$L$7,3)</f>
        <v>70</v>
      </c>
      <c r="AP84" s="104">
        <f t="shared" si="10"/>
        <v>15.4</v>
      </c>
      <c r="AQ84" s="192">
        <f t="shared" si="11"/>
        <v>1349.04</v>
      </c>
      <c r="AR84" s="192">
        <f>VLOOKUP(L84,Coefficients!$N$3:$P$5,2)</f>
        <v>50</v>
      </c>
      <c r="AS84" s="192">
        <f>VLOOKUP(L84,Coefficients!$N$3:$P$5,3)</f>
        <v>2</v>
      </c>
      <c r="AT84" s="200">
        <f>VLOOKUP(M84,Coefficients!$S$3:$U$6,3)</f>
        <v>1</v>
      </c>
      <c r="AU84" s="196">
        <f>VLOOKUP(N84,Coefficients!$S$10:$U$13,3)</f>
        <v>2</v>
      </c>
      <c r="AV84" s="197">
        <f t="shared" si="20"/>
        <v>1</v>
      </c>
      <c r="AW84" s="195">
        <f t="shared" si="12"/>
        <v>7.6036750986200676</v>
      </c>
      <c r="AX84" s="197">
        <f t="shared" si="21"/>
        <v>74.5</v>
      </c>
      <c r="AY84" s="197">
        <f t="shared" si="22"/>
        <v>17.3</v>
      </c>
      <c r="AZ84" s="198">
        <f t="shared" si="13"/>
        <v>261.30183265143046</v>
      </c>
      <c r="BA84" s="114"/>
      <c r="BC84" s="127"/>
      <c r="BD84" s="96"/>
      <c r="BE84" s="133"/>
      <c r="BF84" s="128"/>
      <c r="BG84" s="124"/>
      <c r="BI84" s="96"/>
      <c r="BJ84" s="55"/>
      <c r="BK84" s="95"/>
    </row>
    <row r="85" spans="2:63" x14ac:dyDescent="0.25">
      <c r="B85" s="20" t="s">
        <v>35</v>
      </c>
      <c r="C85" s="20" t="s">
        <v>36</v>
      </c>
      <c r="D85" s="20">
        <v>2059</v>
      </c>
      <c r="E85" s="21">
        <f t="shared" si="14"/>
        <v>17.3</v>
      </c>
      <c r="F85" s="21">
        <f t="shared" si="15"/>
        <v>74.5</v>
      </c>
      <c r="G85" s="21"/>
      <c r="H85" s="63">
        <f t="shared" si="16"/>
        <v>2007</v>
      </c>
      <c r="I85" s="59" t="str">
        <f t="shared" si="17"/>
        <v>Pile No X @ Berth Y</v>
      </c>
      <c r="J85" s="188" t="str">
        <f t="shared" si="18"/>
        <v>splash</v>
      </c>
      <c r="K85" s="97" t="str">
        <f t="shared" si="23"/>
        <v>A</v>
      </c>
      <c r="L85" s="104" t="str">
        <f t="shared" si="24"/>
        <v>C1</v>
      </c>
      <c r="M85" s="63" t="str">
        <f t="shared" si="25"/>
        <v>EXP4</v>
      </c>
      <c r="N85" s="63" t="str">
        <f t="shared" si="26"/>
        <v>SITE1</v>
      </c>
      <c r="O85" s="63">
        <f t="shared" si="27"/>
        <v>1</v>
      </c>
      <c r="P85" s="63"/>
      <c r="Q85" s="63"/>
      <c r="R85" s="63"/>
      <c r="S85" s="63"/>
      <c r="T85" s="63"/>
      <c r="AA85" s="198">
        <f t="shared" si="19"/>
        <v>261.30183265143046</v>
      </c>
      <c r="AB85" s="115"/>
      <c r="AC85" s="106"/>
      <c r="AD85" s="106"/>
      <c r="AE85" s="106"/>
      <c r="AF85" s="116"/>
      <c r="AG85" s="106"/>
      <c r="AH85" s="106"/>
      <c r="AJ85" s="106"/>
      <c r="AK85" s="106"/>
      <c r="AL85" s="122"/>
      <c r="AM85" s="125"/>
      <c r="AN85" s="200">
        <f t="shared" si="9"/>
        <v>47</v>
      </c>
      <c r="AO85" s="104">
        <f>VLOOKUP(K85,Coefficients!$J$3:$L$7,3)</f>
        <v>70</v>
      </c>
      <c r="AP85" s="104">
        <f t="shared" si="10"/>
        <v>15.4</v>
      </c>
      <c r="AQ85" s="192">
        <f t="shared" si="11"/>
        <v>1349.04</v>
      </c>
      <c r="AR85" s="192">
        <f>VLOOKUP(L85,Coefficients!$N$3:$P$5,2)</f>
        <v>50</v>
      </c>
      <c r="AS85" s="192">
        <f>VLOOKUP(L85,Coefficients!$N$3:$P$5,3)</f>
        <v>2</v>
      </c>
      <c r="AT85" s="200">
        <f>VLOOKUP(M85,Coefficients!$S$3:$U$6,3)</f>
        <v>1</v>
      </c>
      <c r="AU85" s="196">
        <f>VLOOKUP(N85,Coefficients!$S$10:$U$13,3)</f>
        <v>2</v>
      </c>
      <c r="AV85" s="197">
        <f t="shared" si="20"/>
        <v>1</v>
      </c>
      <c r="AW85" s="195">
        <f t="shared" si="12"/>
        <v>7.6036750986200676</v>
      </c>
      <c r="AX85" s="197">
        <f t="shared" si="21"/>
        <v>74.5</v>
      </c>
      <c r="AY85" s="197">
        <f t="shared" si="22"/>
        <v>17.3</v>
      </c>
      <c r="AZ85" s="198">
        <f t="shared" si="13"/>
        <v>261.30183265143046</v>
      </c>
      <c r="BA85" s="114"/>
      <c r="BC85" s="127"/>
      <c r="BD85" s="96"/>
      <c r="BE85" s="133"/>
      <c r="BF85" s="128"/>
      <c r="BG85" s="124"/>
      <c r="BI85" s="96"/>
      <c r="BJ85" s="55"/>
      <c r="BK85" s="95"/>
    </row>
    <row r="86" spans="2:63" x14ac:dyDescent="0.25">
      <c r="B86" s="20" t="s">
        <v>35</v>
      </c>
      <c r="C86" s="20" t="s">
        <v>36</v>
      </c>
      <c r="D86" s="20">
        <v>2060</v>
      </c>
      <c r="E86" s="21">
        <f t="shared" si="14"/>
        <v>17.3</v>
      </c>
      <c r="F86" s="21">
        <f t="shared" si="15"/>
        <v>74.5</v>
      </c>
      <c r="G86" s="21"/>
      <c r="H86" s="63">
        <f t="shared" si="16"/>
        <v>2007</v>
      </c>
      <c r="I86" s="59" t="str">
        <f t="shared" si="17"/>
        <v>Pile No X @ Berth Y</v>
      </c>
      <c r="J86" s="188" t="str">
        <f t="shared" si="18"/>
        <v>splash</v>
      </c>
      <c r="K86" s="97" t="str">
        <f t="shared" si="23"/>
        <v>A</v>
      </c>
      <c r="L86" s="104" t="str">
        <f t="shared" si="24"/>
        <v>C1</v>
      </c>
      <c r="M86" s="63" t="str">
        <f t="shared" si="25"/>
        <v>EXP4</v>
      </c>
      <c r="N86" s="63" t="str">
        <f t="shared" si="26"/>
        <v>SITE1</v>
      </c>
      <c r="O86" s="63">
        <f t="shared" si="27"/>
        <v>1</v>
      </c>
      <c r="P86" s="63"/>
      <c r="Q86" s="63"/>
      <c r="R86" s="63"/>
      <c r="S86" s="63"/>
      <c r="T86" s="63"/>
      <c r="AA86" s="198">
        <f t="shared" si="19"/>
        <v>261.30183265143046</v>
      </c>
      <c r="AB86" s="115"/>
      <c r="AC86" s="106"/>
      <c r="AD86" s="106"/>
      <c r="AE86" s="106"/>
      <c r="AF86" s="116"/>
      <c r="AG86" s="106"/>
      <c r="AH86" s="106"/>
      <c r="AJ86" s="106"/>
      <c r="AK86" s="106"/>
      <c r="AL86" s="122"/>
      <c r="AM86" s="125"/>
      <c r="AN86" s="200">
        <f t="shared" si="9"/>
        <v>48</v>
      </c>
      <c r="AO86" s="104">
        <f>VLOOKUP(K86,Coefficients!$J$3:$L$7,3)</f>
        <v>70</v>
      </c>
      <c r="AP86" s="104">
        <f t="shared" si="10"/>
        <v>15.4</v>
      </c>
      <c r="AQ86" s="192">
        <f t="shared" si="11"/>
        <v>1349.04</v>
      </c>
      <c r="AR86" s="192">
        <f>VLOOKUP(L86,Coefficients!$N$3:$P$5,2)</f>
        <v>50</v>
      </c>
      <c r="AS86" s="192">
        <f>VLOOKUP(L86,Coefficients!$N$3:$P$5,3)</f>
        <v>2</v>
      </c>
      <c r="AT86" s="200">
        <f>VLOOKUP(M86,Coefficients!$S$3:$U$6,3)</f>
        <v>1</v>
      </c>
      <c r="AU86" s="196">
        <f>VLOOKUP(N86,Coefficients!$S$10:$U$13,3)</f>
        <v>2</v>
      </c>
      <c r="AV86" s="197">
        <f t="shared" si="20"/>
        <v>1</v>
      </c>
      <c r="AW86" s="195">
        <f t="shared" si="12"/>
        <v>7.6036750986200676</v>
      </c>
      <c r="AX86" s="197">
        <f t="shared" si="21"/>
        <v>74.5</v>
      </c>
      <c r="AY86" s="197">
        <f t="shared" si="22"/>
        <v>17.3</v>
      </c>
      <c r="AZ86" s="198">
        <f t="shared" si="13"/>
        <v>261.30183265143046</v>
      </c>
      <c r="BA86" s="114"/>
      <c r="BC86" s="127"/>
      <c r="BD86" s="96"/>
      <c r="BE86" s="133"/>
      <c r="BF86" s="128"/>
      <c r="BG86" s="124"/>
      <c r="BI86" s="96"/>
      <c r="BJ86" s="55"/>
      <c r="BK86" s="95"/>
    </row>
    <row r="87" spans="2:63" x14ac:dyDescent="0.25">
      <c r="B87" s="20" t="s">
        <v>35</v>
      </c>
      <c r="C87" s="20" t="s">
        <v>36</v>
      </c>
      <c r="D87" s="20">
        <v>2061</v>
      </c>
      <c r="E87" s="21">
        <f t="shared" si="14"/>
        <v>17.3</v>
      </c>
      <c r="F87" s="21">
        <f t="shared" si="15"/>
        <v>74.5</v>
      </c>
      <c r="G87" s="21"/>
      <c r="H87" s="63">
        <f t="shared" si="16"/>
        <v>2007</v>
      </c>
      <c r="I87" s="59" t="str">
        <f t="shared" si="17"/>
        <v>Pile No X @ Berth Y</v>
      </c>
      <c r="J87" s="188" t="str">
        <f t="shared" si="18"/>
        <v>splash</v>
      </c>
      <c r="K87" s="97" t="str">
        <f t="shared" si="23"/>
        <v>A</v>
      </c>
      <c r="L87" s="104" t="str">
        <f t="shared" si="24"/>
        <v>C1</v>
      </c>
      <c r="M87" s="63" t="str">
        <f t="shared" si="25"/>
        <v>EXP4</v>
      </c>
      <c r="N87" s="63" t="str">
        <f t="shared" si="26"/>
        <v>SITE1</v>
      </c>
      <c r="O87" s="63">
        <f t="shared" si="27"/>
        <v>1</v>
      </c>
      <c r="P87" s="63"/>
      <c r="Q87" s="63"/>
      <c r="R87" s="63"/>
      <c r="S87" s="63"/>
      <c r="T87" s="63"/>
      <c r="AA87" s="198">
        <f t="shared" si="19"/>
        <v>261.30183265143046</v>
      </c>
      <c r="AB87" s="115"/>
      <c r="AC87" s="106"/>
      <c r="AD87" s="106"/>
      <c r="AE87" s="106"/>
      <c r="AF87" s="116"/>
      <c r="AG87" s="106"/>
      <c r="AH87" s="106"/>
      <c r="AJ87" s="106"/>
      <c r="AK87" s="106"/>
      <c r="AL87" s="122"/>
      <c r="AM87" s="125"/>
      <c r="AN87" s="200">
        <f t="shared" si="9"/>
        <v>49</v>
      </c>
      <c r="AO87" s="104">
        <f>VLOOKUP(K87,Coefficients!$J$3:$L$7,3)</f>
        <v>70</v>
      </c>
      <c r="AP87" s="104">
        <f t="shared" si="10"/>
        <v>15.4</v>
      </c>
      <c r="AQ87" s="192">
        <f t="shared" si="11"/>
        <v>1349.04</v>
      </c>
      <c r="AR87" s="192">
        <f>VLOOKUP(L87,Coefficients!$N$3:$P$5,2)</f>
        <v>50</v>
      </c>
      <c r="AS87" s="192">
        <f>VLOOKUP(L87,Coefficients!$N$3:$P$5,3)</f>
        <v>2</v>
      </c>
      <c r="AT87" s="200">
        <f>VLOOKUP(M87,Coefficients!$S$3:$U$6,3)</f>
        <v>1</v>
      </c>
      <c r="AU87" s="196">
        <f>VLOOKUP(N87,Coefficients!$S$10:$U$13,3)</f>
        <v>2</v>
      </c>
      <c r="AV87" s="197">
        <f t="shared" si="20"/>
        <v>1</v>
      </c>
      <c r="AW87" s="195">
        <f t="shared" si="12"/>
        <v>7.6036750986200676</v>
      </c>
      <c r="AX87" s="197">
        <f t="shared" si="21"/>
        <v>74.5</v>
      </c>
      <c r="AY87" s="197">
        <f t="shared" si="22"/>
        <v>17.3</v>
      </c>
      <c r="AZ87" s="198">
        <f t="shared" si="13"/>
        <v>261.30183265143046</v>
      </c>
      <c r="BA87" s="114"/>
      <c r="BC87" s="127"/>
      <c r="BD87" s="96"/>
      <c r="BE87" s="133"/>
      <c r="BF87" s="128"/>
      <c r="BG87" s="124"/>
      <c r="BI87" s="96"/>
      <c r="BJ87" s="55"/>
      <c r="BK87" s="95"/>
    </row>
    <row r="88" spans="2:63" x14ac:dyDescent="0.25">
      <c r="B88" s="20" t="s">
        <v>35</v>
      </c>
      <c r="C88" s="20" t="s">
        <v>36</v>
      </c>
      <c r="D88" s="20">
        <v>2062</v>
      </c>
      <c r="E88" s="21">
        <f t="shared" si="14"/>
        <v>17.3</v>
      </c>
      <c r="F88" s="21">
        <f t="shared" si="15"/>
        <v>74.5</v>
      </c>
      <c r="G88" s="21"/>
      <c r="H88" s="63">
        <f t="shared" si="16"/>
        <v>2007</v>
      </c>
      <c r="I88" s="59" t="str">
        <f t="shared" si="17"/>
        <v>Pile No X @ Berth Y</v>
      </c>
      <c r="J88" s="188" t="str">
        <f t="shared" si="18"/>
        <v>splash</v>
      </c>
      <c r="K88" s="97" t="str">
        <f t="shared" si="23"/>
        <v>A</v>
      </c>
      <c r="L88" s="104" t="str">
        <f t="shared" si="24"/>
        <v>C1</v>
      </c>
      <c r="M88" s="63" t="str">
        <f t="shared" si="25"/>
        <v>EXP4</v>
      </c>
      <c r="N88" s="63" t="str">
        <f t="shared" si="26"/>
        <v>SITE1</v>
      </c>
      <c r="O88" s="63">
        <f t="shared" si="27"/>
        <v>1</v>
      </c>
      <c r="P88" s="63"/>
      <c r="Q88" s="63"/>
      <c r="R88" s="63"/>
      <c r="S88" s="63"/>
      <c r="T88" s="63"/>
      <c r="AA88" s="198">
        <f t="shared" si="19"/>
        <v>261.30183265143046</v>
      </c>
      <c r="AB88" s="115"/>
      <c r="AC88" s="106"/>
      <c r="AD88" s="106"/>
      <c r="AE88" s="106"/>
      <c r="AF88" s="116"/>
      <c r="AG88" s="106"/>
      <c r="AH88" s="106"/>
      <c r="AJ88" s="106"/>
      <c r="AK88" s="106"/>
      <c r="AL88" s="122"/>
      <c r="AM88" s="125"/>
      <c r="AN88" s="200">
        <f t="shared" si="9"/>
        <v>50</v>
      </c>
      <c r="AO88" s="104">
        <f>VLOOKUP(K88,Coefficients!$J$3:$L$7,3)</f>
        <v>70</v>
      </c>
      <c r="AP88" s="104">
        <f t="shared" si="10"/>
        <v>15.4</v>
      </c>
      <c r="AQ88" s="192">
        <f t="shared" si="11"/>
        <v>1349.04</v>
      </c>
      <c r="AR88" s="192">
        <f>VLOOKUP(L88,Coefficients!$N$3:$P$5,2)</f>
        <v>50</v>
      </c>
      <c r="AS88" s="192">
        <f>VLOOKUP(L88,Coefficients!$N$3:$P$5,3)</f>
        <v>2</v>
      </c>
      <c r="AT88" s="200">
        <f>VLOOKUP(M88,Coefficients!$S$3:$U$6,3)</f>
        <v>1</v>
      </c>
      <c r="AU88" s="196">
        <f>VLOOKUP(N88,Coefficients!$S$10:$U$13,3)</f>
        <v>2</v>
      </c>
      <c r="AV88" s="197">
        <f t="shared" si="20"/>
        <v>1</v>
      </c>
      <c r="AW88" s="195">
        <f t="shared" si="12"/>
        <v>7.6036750986200676</v>
      </c>
      <c r="AX88" s="197">
        <f t="shared" si="21"/>
        <v>74.5</v>
      </c>
      <c r="AY88" s="197">
        <f t="shared" si="22"/>
        <v>17.3</v>
      </c>
      <c r="AZ88" s="198">
        <f t="shared" si="13"/>
        <v>261.30183265143046</v>
      </c>
      <c r="BA88" s="114"/>
      <c r="BC88" s="127"/>
      <c r="BD88" s="96"/>
      <c r="BE88" s="133"/>
      <c r="BF88" s="128"/>
      <c r="BG88" s="124"/>
      <c r="BI88" s="96"/>
      <c r="BJ88" s="55"/>
      <c r="BK88" s="95"/>
    </row>
    <row r="89" spans="2:63" x14ac:dyDescent="0.25">
      <c r="B89" s="20" t="s">
        <v>35</v>
      </c>
      <c r="C89" s="20" t="s">
        <v>36</v>
      </c>
      <c r="D89" s="20">
        <v>2063</v>
      </c>
      <c r="E89" s="21">
        <f t="shared" si="14"/>
        <v>17.3</v>
      </c>
      <c r="F89" s="21">
        <f t="shared" si="15"/>
        <v>74.5</v>
      </c>
      <c r="G89" s="21"/>
      <c r="H89" s="63">
        <f t="shared" si="16"/>
        <v>2007</v>
      </c>
      <c r="I89" s="59" t="str">
        <f t="shared" si="17"/>
        <v>Pile No X @ Berth Y</v>
      </c>
      <c r="J89" s="188" t="str">
        <f t="shared" si="18"/>
        <v>splash</v>
      </c>
      <c r="K89" s="97" t="str">
        <f t="shared" si="23"/>
        <v>A</v>
      </c>
      <c r="L89" s="104" t="str">
        <f t="shared" si="24"/>
        <v>C1</v>
      </c>
      <c r="M89" s="63" t="str">
        <f t="shared" si="25"/>
        <v>EXP4</v>
      </c>
      <c r="N89" s="63" t="str">
        <f t="shared" si="26"/>
        <v>SITE1</v>
      </c>
      <c r="O89" s="63">
        <f t="shared" si="27"/>
        <v>1</v>
      </c>
      <c r="P89" s="63"/>
      <c r="Q89" s="63"/>
      <c r="R89" s="63"/>
      <c r="S89" s="63"/>
      <c r="T89" s="63"/>
      <c r="AA89" s="198">
        <f t="shared" si="19"/>
        <v>261.30183265143046</v>
      </c>
      <c r="AB89" s="115"/>
      <c r="AC89" s="106"/>
      <c r="AD89" s="106"/>
      <c r="AE89" s="106"/>
      <c r="AF89" s="116"/>
      <c r="AG89" s="106"/>
      <c r="AH89" s="106"/>
      <c r="AJ89" s="106"/>
      <c r="AK89" s="106"/>
      <c r="AL89" s="122"/>
      <c r="AM89" s="125"/>
      <c r="AN89" s="200">
        <f t="shared" si="9"/>
        <v>51</v>
      </c>
      <c r="AO89" s="104">
        <f>VLOOKUP(K89,Coefficients!$J$3:$L$7,3)</f>
        <v>70</v>
      </c>
      <c r="AP89" s="104">
        <f t="shared" si="10"/>
        <v>15.4</v>
      </c>
      <c r="AQ89" s="192">
        <f t="shared" si="11"/>
        <v>1349.04</v>
      </c>
      <c r="AR89" s="192">
        <f>VLOOKUP(L89,Coefficients!$N$3:$P$5,2)</f>
        <v>50</v>
      </c>
      <c r="AS89" s="192">
        <f>VLOOKUP(L89,Coefficients!$N$3:$P$5,3)</f>
        <v>2</v>
      </c>
      <c r="AT89" s="200">
        <f>VLOOKUP(M89,Coefficients!$S$3:$U$6,3)</f>
        <v>1</v>
      </c>
      <c r="AU89" s="196">
        <f>VLOOKUP(N89,Coefficients!$S$10:$U$13,3)</f>
        <v>2</v>
      </c>
      <c r="AV89" s="197">
        <f t="shared" si="20"/>
        <v>1</v>
      </c>
      <c r="AW89" s="195">
        <f t="shared" si="12"/>
        <v>7.6036750986200676</v>
      </c>
      <c r="AX89" s="197">
        <f t="shared" si="21"/>
        <v>74.5</v>
      </c>
      <c r="AY89" s="197">
        <f t="shared" si="22"/>
        <v>17.3</v>
      </c>
      <c r="AZ89" s="198">
        <f t="shared" si="13"/>
        <v>261.30183265143046</v>
      </c>
      <c r="BA89" s="114"/>
      <c r="BC89" s="127"/>
      <c r="BD89" s="96"/>
      <c r="BE89" s="133"/>
      <c r="BF89" s="128"/>
      <c r="BG89" s="124"/>
      <c r="BI89" s="96"/>
      <c r="BJ89" s="55"/>
      <c r="BK89" s="95"/>
    </row>
    <row r="90" spans="2:63" x14ac:dyDescent="0.25">
      <c r="B90" s="20" t="s">
        <v>35</v>
      </c>
      <c r="C90" s="20" t="s">
        <v>36</v>
      </c>
      <c r="D90" s="20">
        <v>2064</v>
      </c>
      <c r="E90" s="21">
        <f t="shared" si="14"/>
        <v>17.3</v>
      </c>
      <c r="F90" s="21">
        <f t="shared" si="15"/>
        <v>74.5</v>
      </c>
      <c r="G90" s="21"/>
      <c r="H90" s="63">
        <f t="shared" si="16"/>
        <v>2007</v>
      </c>
      <c r="I90" s="59" t="str">
        <f t="shared" si="17"/>
        <v>Pile No X @ Berth Y</v>
      </c>
      <c r="J90" s="188" t="str">
        <f t="shared" si="18"/>
        <v>splash</v>
      </c>
      <c r="K90" s="97" t="str">
        <f t="shared" si="23"/>
        <v>A</v>
      </c>
      <c r="L90" s="104" t="str">
        <f t="shared" si="24"/>
        <v>C1</v>
      </c>
      <c r="M90" s="63" t="str">
        <f t="shared" si="25"/>
        <v>EXP4</v>
      </c>
      <c r="N90" s="63" t="str">
        <f t="shared" si="26"/>
        <v>SITE1</v>
      </c>
      <c r="O90" s="63">
        <f t="shared" si="27"/>
        <v>1</v>
      </c>
      <c r="P90" s="63"/>
      <c r="Q90" s="63"/>
      <c r="R90" s="63"/>
      <c r="S90" s="63"/>
      <c r="T90" s="63"/>
      <c r="AA90" s="198">
        <f t="shared" ref="AA90:AA96" si="28">AZ90</f>
        <v>261.30183265143046</v>
      </c>
      <c r="AB90" s="115"/>
      <c r="AC90" s="106"/>
      <c r="AD90" s="106"/>
      <c r="AE90" s="106"/>
      <c r="AF90" s="116"/>
      <c r="AG90" s="106"/>
      <c r="AH90" s="106"/>
      <c r="AJ90" s="106"/>
      <c r="AK90" s="106"/>
      <c r="AL90" s="122"/>
      <c r="AM90" s="125"/>
      <c r="AN90" s="200">
        <f t="shared" si="9"/>
        <v>52</v>
      </c>
      <c r="AO90" s="104">
        <f>VLOOKUP(K90,Coefficients!$J$3:$L$7,3)</f>
        <v>70</v>
      </c>
      <c r="AP90" s="104">
        <f t="shared" si="10"/>
        <v>15.4</v>
      </c>
      <c r="AQ90" s="192">
        <f t="shared" si="11"/>
        <v>1349.04</v>
      </c>
      <c r="AR90" s="192">
        <f>VLOOKUP(L90,Coefficients!$N$3:$P$5,2)</f>
        <v>50</v>
      </c>
      <c r="AS90" s="192">
        <f>VLOOKUP(L90,Coefficients!$N$3:$P$5,3)</f>
        <v>2</v>
      </c>
      <c r="AT90" s="200">
        <f>VLOOKUP(M90,Coefficients!$S$3:$U$6,3)</f>
        <v>1</v>
      </c>
      <c r="AU90" s="196">
        <f>VLOOKUP(N90,Coefficients!$S$10:$U$13,3)</f>
        <v>2</v>
      </c>
      <c r="AV90" s="197">
        <f t="shared" ref="AV90:AV96" si="29">O90</f>
        <v>1</v>
      </c>
      <c r="AW90" s="195">
        <f t="shared" si="12"/>
        <v>7.6036750986200676</v>
      </c>
      <c r="AX90" s="197">
        <f t="shared" ref="AX90:AX96" si="30">F90</f>
        <v>74.5</v>
      </c>
      <c r="AY90" s="197">
        <f t="shared" ref="AY90:AY96" si="31">E90</f>
        <v>17.3</v>
      </c>
      <c r="AZ90" s="198">
        <f t="shared" si="13"/>
        <v>261.30183265143046</v>
      </c>
      <c r="BA90" s="114"/>
      <c r="BC90" s="127"/>
      <c r="BD90" s="96"/>
      <c r="BE90" s="133"/>
      <c r="BF90" s="128"/>
      <c r="BG90" s="124"/>
      <c r="BI90" s="96"/>
      <c r="BJ90" s="55"/>
      <c r="BK90" s="95"/>
    </row>
    <row r="91" spans="2:63" x14ac:dyDescent="0.25">
      <c r="B91" s="20" t="s">
        <v>35</v>
      </c>
      <c r="C91" s="20" t="s">
        <v>36</v>
      </c>
      <c r="D91" s="20">
        <v>2065</v>
      </c>
      <c r="E91" s="21">
        <f t="shared" si="14"/>
        <v>17.3</v>
      </c>
      <c r="F91" s="21">
        <f t="shared" si="15"/>
        <v>74.5</v>
      </c>
      <c r="G91" s="21"/>
      <c r="H91" s="63">
        <f t="shared" si="16"/>
        <v>2007</v>
      </c>
      <c r="I91" s="59" t="str">
        <f t="shared" si="17"/>
        <v>Pile No X @ Berth Y</v>
      </c>
      <c r="J91" s="188" t="str">
        <f t="shared" si="18"/>
        <v>splash</v>
      </c>
      <c r="K91" s="97" t="str">
        <f t="shared" ref="K91:K96" si="32">$K$26</f>
        <v>A</v>
      </c>
      <c r="L91" s="104" t="str">
        <f t="shared" ref="L91:L96" si="33">$L$26</f>
        <v>C1</v>
      </c>
      <c r="M91" s="63" t="str">
        <f t="shared" ref="M91:M96" si="34">$M$26</f>
        <v>EXP4</v>
      </c>
      <c r="N91" s="63" t="str">
        <f t="shared" ref="N91:N96" si="35">$N$26</f>
        <v>SITE1</v>
      </c>
      <c r="O91" s="63">
        <f t="shared" ref="O91:O96" si="36">$O$26</f>
        <v>1</v>
      </c>
      <c r="P91" s="63"/>
      <c r="Q91" s="63"/>
      <c r="R91" s="63"/>
      <c r="S91" s="63"/>
      <c r="T91" s="63"/>
      <c r="AA91" s="198">
        <f t="shared" si="28"/>
        <v>261.30183265143046</v>
      </c>
      <c r="AB91" s="115"/>
      <c r="AC91" s="106"/>
      <c r="AD91" s="106"/>
      <c r="AE91" s="106"/>
      <c r="AF91" s="116"/>
      <c r="AG91" s="106"/>
      <c r="AH91" s="106"/>
      <c r="AJ91" s="106"/>
      <c r="AK91" s="106"/>
      <c r="AL91" s="122"/>
      <c r="AM91" s="125"/>
      <c r="AN91" s="200">
        <f t="shared" ref="AN91:AN96" si="37">MAX(0,D91-$C$20)</f>
        <v>53</v>
      </c>
      <c r="AO91" s="104">
        <f>VLOOKUP(K91,Coefficients!$J$3:$L$7,3)</f>
        <v>70</v>
      </c>
      <c r="AP91" s="104">
        <f t="shared" ref="AP91:AP96" si="38">0.22*AO91</f>
        <v>15.4</v>
      </c>
      <c r="AQ91" s="192">
        <f t="shared" ref="AQ91:AQ96" si="39">AP91/100*365*24</f>
        <v>1349.04</v>
      </c>
      <c r="AR91" s="192">
        <f>VLOOKUP(L91,Coefficients!$N$3:$P$5,2)</f>
        <v>50</v>
      </c>
      <c r="AS91" s="192">
        <f>VLOOKUP(L91,Coefficients!$N$3:$P$5,3)</f>
        <v>2</v>
      </c>
      <c r="AT91" s="200">
        <f>VLOOKUP(M91,Coefficients!$S$3:$U$6,3)</f>
        <v>1</v>
      </c>
      <c r="AU91" s="196">
        <f>VLOOKUP(N91,Coefficients!$S$10:$U$13,3)</f>
        <v>2</v>
      </c>
      <c r="AV91" s="197">
        <f t="shared" si="29"/>
        <v>1</v>
      </c>
      <c r="AW91" s="195">
        <f t="shared" ref="AW91:AW96" si="40">MAX(1,AU91*(AR91*AT91*(0.9*EXP((-10*AV91))+0.1*EXP(-AV91))+AS91*EXP((-0.02*AV91))))</f>
        <v>7.6036750986200676</v>
      </c>
      <c r="AX91" s="197">
        <f t="shared" si="30"/>
        <v>74.5</v>
      </c>
      <c r="AY91" s="197">
        <f t="shared" si="31"/>
        <v>17.3</v>
      </c>
      <c r="AZ91" s="198">
        <f t="shared" ref="AZ91:AZ96" si="41">(0.0157*AX91^2.3)*((AQ91/3800)^0.15)*((1+AW91/50)^0.22)*(EXP(-0.0019*(AY91+20)))</f>
        <v>261.30183265143046</v>
      </c>
      <c r="BA91" s="114"/>
      <c r="BC91" s="127"/>
      <c r="BD91" s="96"/>
      <c r="BE91" s="133"/>
      <c r="BF91" s="128"/>
      <c r="BG91" s="124"/>
      <c r="BI91" s="96"/>
      <c r="BJ91" s="55"/>
      <c r="BK91" s="95"/>
    </row>
    <row r="92" spans="2:63" x14ac:dyDescent="0.25">
      <c r="B92" s="20" t="s">
        <v>35</v>
      </c>
      <c r="C92" s="20" t="s">
        <v>36</v>
      </c>
      <c r="D92" s="20">
        <v>2066</v>
      </c>
      <c r="E92" s="21">
        <f t="shared" ref="E92:E96" si="42">E91</f>
        <v>17.3</v>
      </c>
      <c r="F92" s="21">
        <f t="shared" ref="F92:F96" si="43">F91</f>
        <v>74.5</v>
      </c>
      <c r="G92" s="21"/>
      <c r="H92" s="63">
        <f t="shared" ref="H92:H155" si="44">$H$26</f>
        <v>2007</v>
      </c>
      <c r="I92" s="59" t="str">
        <f t="shared" ref="I92:I155" si="45">$I$26</f>
        <v>Pile No X @ Berth Y</v>
      </c>
      <c r="J92" s="188" t="str">
        <f t="shared" ref="J92:J96" si="46">$J$26</f>
        <v>splash</v>
      </c>
      <c r="K92" s="97" t="str">
        <f t="shared" si="32"/>
        <v>A</v>
      </c>
      <c r="L92" s="104" t="str">
        <f t="shared" si="33"/>
        <v>C1</v>
      </c>
      <c r="M92" s="63" t="str">
        <f t="shared" si="34"/>
        <v>EXP4</v>
      </c>
      <c r="N92" s="63" t="str">
        <f t="shared" si="35"/>
        <v>SITE1</v>
      </c>
      <c r="O92" s="63">
        <f t="shared" si="36"/>
        <v>1</v>
      </c>
      <c r="P92" s="63"/>
      <c r="Q92" s="63"/>
      <c r="R92" s="63"/>
      <c r="S92" s="63"/>
      <c r="T92" s="63"/>
      <c r="AA92" s="198">
        <f t="shared" si="28"/>
        <v>261.30183265143046</v>
      </c>
      <c r="AB92" s="115"/>
      <c r="AC92" s="106"/>
      <c r="AD92" s="106"/>
      <c r="AE92" s="106"/>
      <c r="AF92" s="116"/>
      <c r="AG92" s="106"/>
      <c r="AH92" s="106"/>
      <c r="AJ92" s="106"/>
      <c r="AK92" s="106"/>
      <c r="AL92" s="122"/>
      <c r="AM92" s="125"/>
      <c r="AN92" s="200">
        <f t="shared" si="37"/>
        <v>54</v>
      </c>
      <c r="AO92" s="104">
        <f>VLOOKUP(K92,Coefficients!$J$3:$L$7,3)</f>
        <v>70</v>
      </c>
      <c r="AP92" s="104">
        <f t="shared" si="38"/>
        <v>15.4</v>
      </c>
      <c r="AQ92" s="192">
        <f t="shared" si="39"/>
        <v>1349.04</v>
      </c>
      <c r="AR92" s="192">
        <f>VLOOKUP(L92,Coefficients!$N$3:$P$5,2)</f>
        <v>50</v>
      </c>
      <c r="AS92" s="192">
        <f>VLOOKUP(L92,Coefficients!$N$3:$P$5,3)</f>
        <v>2</v>
      </c>
      <c r="AT92" s="200">
        <f>VLOOKUP(M92,Coefficients!$S$3:$U$6,3)</f>
        <v>1</v>
      </c>
      <c r="AU92" s="196">
        <f>VLOOKUP(N92,Coefficients!$S$10:$U$13,3)</f>
        <v>2</v>
      </c>
      <c r="AV92" s="197">
        <f t="shared" si="29"/>
        <v>1</v>
      </c>
      <c r="AW92" s="195">
        <f t="shared" si="40"/>
        <v>7.6036750986200676</v>
      </c>
      <c r="AX92" s="197">
        <f t="shared" si="30"/>
        <v>74.5</v>
      </c>
      <c r="AY92" s="197">
        <f t="shared" si="31"/>
        <v>17.3</v>
      </c>
      <c r="AZ92" s="198">
        <f t="shared" si="41"/>
        <v>261.30183265143046</v>
      </c>
      <c r="BA92" s="114"/>
      <c r="BC92" s="127"/>
      <c r="BD92" s="96"/>
      <c r="BE92" s="133"/>
      <c r="BF92" s="128"/>
      <c r="BG92" s="124"/>
      <c r="BI92" s="96"/>
      <c r="BJ92" s="55"/>
      <c r="BK92" s="95"/>
    </row>
    <row r="93" spans="2:63" x14ac:dyDescent="0.25">
      <c r="B93" s="20" t="s">
        <v>35</v>
      </c>
      <c r="C93" s="20" t="s">
        <v>36</v>
      </c>
      <c r="D93" s="20">
        <v>2067</v>
      </c>
      <c r="E93" s="21">
        <f t="shared" si="42"/>
        <v>17.3</v>
      </c>
      <c r="F93" s="21">
        <f t="shared" si="43"/>
        <v>74.5</v>
      </c>
      <c r="G93" s="21"/>
      <c r="H93" s="63">
        <f t="shared" si="44"/>
        <v>2007</v>
      </c>
      <c r="I93" s="59" t="str">
        <f t="shared" si="45"/>
        <v>Pile No X @ Berth Y</v>
      </c>
      <c r="J93" s="188" t="str">
        <f t="shared" si="46"/>
        <v>splash</v>
      </c>
      <c r="K93" s="97" t="str">
        <f t="shared" si="32"/>
        <v>A</v>
      </c>
      <c r="L93" s="104" t="str">
        <f t="shared" si="33"/>
        <v>C1</v>
      </c>
      <c r="M93" s="63" t="str">
        <f t="shared" si="34"/>
        <v>EXP4</v>
      </c>
      <c r="N93" s="63" t="str">
        <f t="shared" si="35"/>
        <v>SITE1</v>
      </c>
      <c r="O93" s="63">
        <f t="shared" si="36"/>
        <v>1</v>
      </c>
      <c r="P93" s="63"/>
      <c r="Q93" s="63"/>
      <c r="R93" s="63"/>
      <c r="S93" s="63"/>
      <c r="T93" s="63"/>
      <c r="AA93" s="198">
        <f t="shared" si="28"/>
        <v>261.30183265143046</v>
      </c>
      <c r="AB93" s="115"/>
      <c r="AC93" s="106"/>
      <c r="AD93" s="106"/>
      <c r="AE93" s="106"/>
      <c r="AF93" s="116"/>
      <c r="AG93" s="106"/>
      <c r="AH93" s="106"/>
      <c r="AJ93" s="106"/>
      <c r="AK93" s="106"/>
      <c r="AL93" s="122"/>
      <c r="AM93" s="125"/>
      <c r="AN93" s="200">
        <f t="shared" si="37"/>
        <v>55</v>
      </c>
      <c r="AO93" s="104">
        <f>VLOOKUP(K93,Coefficients!$J$3:$L$7,3)</f>
        <v>70</v>
      </c>
      <c r="AP93" s="104">
        <f t="shared" si="38"/>
        <v>15.4</v>
      </c>
      <c r="AQ93" s="192">
        <f t="shared" si="39"/>
        <v>1349.04</v>
      </c>
      <c r="AR93" s="192">
        <f>VLOOKUP(L93,Coefficients!$N$3:$P$5,2)</f>
        <v>50</v>
      </c>
      <c r="AS93" s="192">
        <f>VLOOKUP(L93,Coefficients!$N$3:$P$5,3)</f>
        <v>2</v>
      </c>
      <c r="AT93" s="200">
        <f>VLOOKUP(M93,Coefficients!$S$3:$U$6,3)</f>
        <v>1</v>
      </c>
      <c r="AU93" s="196">
        <f>VLOOKUP(N93,Coefficients!$S$10:$U$13,3)</f>
        <v>2</v>
      </c>
      <c r="AV93" s="197">
        <f t="shared" si="29"/>
        <v>1</v>
      </c>
      <c r="AW93" s="195">
        <f t="shared" si="40"/>
        <v>7.6036750986200676</v>
      </c>
      <c r="AX93" s="197">
        <f t="shared" si="30"/>
        <v>74.5</v>
      </c>
      <c r="AY93" s="197">
        <f t="shared" si="31"/>
        <v>17.3</v>
      </c>
      <c r="AZ93" s="198">
        <f t="shared" si="41"/>
        <v>261.30183265143046</v>
      </c>
      <c r="BA93" s="114"/>
      <c r="BC93" s="127"/>
      <c r="BD93" s="96"/>
      <c r="BE93" s="133"/>
      <c r="BF93" s="128"/>
      <c r="BG93" s="124"/>
      <c r="BI93" s="96"/>
      <c r="BJ93" s="55"/>
      <c r="BK93" s="95"/>
    </row>
    <row r="94" spans="2:63" x14ac:dyDescent="0.25">
      <c r="B94" s="20" t="s">
        <v>35</v>
      </c>
      <c r="C94" s="20" t="s">
        <v>36</v>
      </c>
      <c r="D94" s="20">
        <v>2068</v>
      </c>
      <c r="E94" s="21">
        <f t="shared" si="42"/>
        <v>17.3</v>
      </c>
      <c r="F94" s="21">
        <f t="shared" si="43"/>
        <v>74.5</v>
      </c>
      <c r="G94" s="21"/>
      <c r="H94" s="63">
        <f t="shared" si="44"/>
        <v>2007</v>
      </c>
      <c r="I94" s="59" t="str">
        <f t="shared" si="45"/>
        <v>Pile No X @ Berth Y</v>
      </c>
      <c r="J94" s="188" t="str">
        <f t="shared" si="46"/>
        <v>splash</v>
      </c>
      <c r="K94" s="97" t="str">
        <f t="shared" si="32"/>
        <v>A</v>
      </c>
      <c r="L94" s="104" t="str">
        <f t="shared" si="33"/>
        <v>C1</v>
      </c>
      <c r="M94" s="63" t="str">
        <f t="shared" si="34"/>
        <v>EXP4</v>
      </c>
      <c r="N94" s="63" t="str">
        <f t="shared" si="35"/>
        <v>SITE1</v>
      </c>
      <c r="O94" s="63">
        <f t="shared" si="36"/>
        <v>1</v>
      </c>
      <c r="P94" s="63"/>
      <c r="Q94" s="63"/>
      <c r="R94" s="63"/>
      <c r="S94" s="63"/>
      <c r="T94" s="63"/>
      <c r="AA94" s="198">
        <f t="shared" si="28"/>
        <v>261.30183265143046</v>
      </c>
      <c r="AB94" s="115"/>
      <c r="AC94" s="106"/>
      <c r="AD94" s="106"/>
      <c r="AE94" s="106"/>
      <c r="AF94" s="116"/>
      <c r="AG94" s="106"/>
      <c r="AH94" s="106"/>
      <c r="AJ94" s="106"/>
      <c r="AK94" s="106"/>
      <c r="AL94" s="122"/>
      <c r="AM94" s="125"/>
      <c r="AN94" s="200">
        <f t="shared" si="37"/>
        <v>56</v>
      </c>
      <c r="AO94" s="104">
        <f>VLOOKUP(K94,Coefficients!$J$3:$L$7,3)</f>
        <v>70</v>
      </c>
      <c r="AP94" s="104">
        <f t="shared" si="38"/>
        <v>15.4</v>
      </c>
      <c r="AQ94" s="192">
        <f t="shared" si="39"/>
        <v>1349.04</v>
      </c>
      <c r="AR94" s="192">
        <f>VLOOKUP(L94,Coefficients!$N$3:$P$5,2)</f>
        <v>50</v>
      </c>
      <c r="AS94" s="192">
        <f>VLOOKUP(L94,Coefficients!$N$3:$P$5,3)</f>
        <v>2</v>
      </c>
      <c r="AT94" s="200">
        <f>VLOOKUP(M94,Coefficients!$S$3:$U$6,3)</f>
        <v>1</v>
      </c>
      <c r="AU94" s="196">
        <f>VLOOKUP(N94,Coefficients!$S$10:$U$13,3)</f>
        <v>2</v>
      </c>
      <c r="AV94" s="197">
        <f t="shared" si="29"/>
        <v>1</v>
      </c>
      <c r="AW94" s="195">
        <f t="shared" si="40"/>
        <v>7.6036750986200676</v>
      </c>
      <c r="AX94" s="197">
        <f t="shared" si="30"/>
        <v>74.5</v>
      </c>
      <c r="AY94" s="197">
        <f t="shared" si="31"/>
        <v>17.3</v>
      </c>
      <c r="AZ94" s="198">
        <f t="shared" si="41"/>
        <v>261.30183265143046</v>
      </c>
      <c r="BA94" s="114"/>
      <c r="BC94" s="127"/>
      <c r="BD94" s="96"/>
      <c r="BE94" s="133"/>
      <c r="BF94" s="128"/>
      <c r="BG94" s="124"/>
      <c r="BI94" s="96"/>
      <c r="BJ94" s="55"/>
      <c r="BK94" s="95"/>
    </row>
    <row r="95" spans="2:63" x14ac:dyDescent="0.25">
      <c r="B95" s="20" t="s">
        <v>35</v>
      </c>
      <c r="C95" s="20" t="s">
        <v>36</v>
      </c>
      <c r="D95" s="20">
        <v>2069</v>
      </c>
      <c r="E95" s="21">
        <f t="shared" si="42"/>
        <v>17.3</v>
      </c>
      <c r="F95" s="21">
        <f t="shared" si="43"/>
        <v>74.5</v>
      </c>
      <c r="G95" s="21"/>
      <c r="H95" s="63">
        <f t="shared" si="44"/>
        <v>2007</v>
      </c>
      <c r="I95" s="59" t="str">
        <f t="shared" si="45"/>
        <v>Pile No X @ Berth Y</v>
      </c>
      <c r="J95" s="188" t="str">
        <f t="shared" si="46"/>
        <v>splash</v>
      </c>
      <c r="K95" s="97" t="str">
        <f t="shared" si="32"/>
        <v>A</v>
      </c>
      <c r="L95" s="104" t="str">
        <f t="shared" si="33"/>
        <v>C1</v>
      </c>
      <c r="M95" s="63" t="str">
        <f t="shared" si="34"/>
        <v>EXP4</v>
      </c>
      <c r="N95" s="63" t="str">
        <f t="shared" si="35"/>
        <v>SITE1</v>
      </c>
      <c r="O95" s="63">
        <f t="shared" si="36"/>
        <v>1</v>
      </c>
      <c r="P95" s="63"/>
      <c r="Q95" s="63"/>
      <c r="R95" s="63"/>
      <c r="S95" s="63"/>
      <c r="T95" s="63"/>
      <c r="AA95" s="198">
        <f t="shared" si="28"/>
        <v>261.30183265143046</v>
      </c>
      <c r="AB95" s="115"/>
      <c r="AC95" s="106"/>
      <c r="AD95" s="106"/>
      <c r="AE95" s="106"/>
      <c r="AF95" s="116"/>
      <c r="AG95" s="106"/>
      <c r="AH95" s="106"/>
      <c r="AJ95" s="106"/>
      <c r="AK95" s="106"/>
      <c r="AL95" s="122"/>
      <c r="AM95" s="125"/>
      <c r="AN95" s="200">
        <f t="shared" si="37"/>
        <v>57</v>
      </c>
      <c r="AO95" s="104">
        <f>VLOOKUP(K95,Coefficients!$J$3:$L$7,3)</f>
        <v>70</v>
      </c>
      <c r="AP95" s="104">
        <f t="shared" si="38"/>
        <v>15.4</v>
      </c>
      <c r="AQ95" s="192">
        <f t="shared" si="39"/>
        <v>1349.04</v>
      </c>
      <c r="AR95" s="192">
        <f>VLOOKUP(L95,Coefficients!$N$3:$P$5,2)</f>
        <v>50</v>
      </c>
      <c r="AS95" s="192">
        <f>VLOOKUP(L95,Coefficients!$N$3:$P$5,3)</f>
        <v>2</v>
      </c>
      <c r="AT95" s="200">
        <f>VLOOKUP(M95,Coefficients!$S$3:$U$6,3)</f>
        <v>1</v>
      </c>
      <c r="AU95" s="196">
        <f>VLOOKUP(N95,Coefficients!$S$10:$U$13,3)</f>
        <v>2</v>
      </c>
      <c r="AV95" s="197">
        <f t="shared" si="29"/>
        <v>1</v>
      </c>
      <c r="AW95" s="195">
        <f t="shared" si="40"/>
        <v>7.6036750986200676</v>
      </c>
      <c r="AX95" s="197">
        <f t="shared" si="30"/>
        <v>74.5</v>
      </c>
      <c r="AY95" s="197">
        <f t="shared" si="31"/>
        <v>17.3</v>
      </c>
      <c r="AZ95" s="198">
        <f t="shared" si="41"/>
        <v>261.30183265143046</v>
      </c>
      <c r="BA95" s="114"/>
      <c r="BC95" s="127"/>
      <c r="BD95" s="96"/>
      <c r="BE95" s="133"/>
      <c r="BF95" s="128"/>
      <c r="BG95" s="124"/>
      <c r="BI95" s="96"/>
      <c r="BJ95" s="55"/>
      <c r="BK95" s="95"/>
    </row>
    <row r="96" spans="2:63" x14ac:dyDescent="0.25">
      <c r="B96" s="20" t="s">
        <v>35</v>
      </c>
      <c r="C96" s="20" t="s">
        <v>36</v>
      </c>
      <c r="D96" s="20">
        <v>2070</v>
      </c>
      <c r="E96" s="21">
        <f t="shared" si="42"/>
        <v>17.3</v>
      </c>
      <c r="F96" s="21">
        <f t="shared" si="43"/>
        <v>74.5</v>
      </c>
      <c r="G96" s="21"/>
      <c r="H96" s="63">
        <f t="shared" si="44"/>
        <v>2007</v>
      </c>
      <c r="I96" s="59" t="str">
        <f t="shared" si="45"/>
        <v>Pile No X @ Berth Y</v>
      </c>
      <c r="J96" s="188" t="str">
        <f t="shared" si="46"/>
        <v>splash</v>
      </c>
      <c r="K96" s="97" t="str">
        <f t="shared" si="32"/>
        <v>A</v>
      </c>
      <c r="L96" s="104" t="str">
        <f t="shared" si="33"/>
        <v>C1</v>
      </c>
      <c r="M96" s="63" t="str">
        <f t="shared" si="34"/>
        <v>EXP4</v>
      </c>
      <c r="N96" s="63" t="str">
        <f t="shared" si="35"/>
        <v>SITE1</v>
      </c>
      <c r="O96" s="63">
        <f t="shared" si="36"/>
        <v>1</v>
      </c>
      <c r="P96" s="63"/>
      <c r="Q96" s="63"/>
      <c r="R96" s="63"/>
      <c r="S96" s="63"/>
      <c r="T96" s="63"/>
      <c r="AA96" s="198">
        <f t="shared" si="28"/>
        <v>261.30183265143046</v>
      </c>
      <c r="AB96" s="115"/>
      <c r="AC96" s="106"/>
      <c r="AD96" s="106"/>
      <c r="AE96" s="106"/>
      <c r="AF96" s="116"/>
      <c r="AG96" s="106"/>
      <c r="AH96" s="106"/>
      <c r="AJ96" s="106"/>
      <c r="AK96" s="106"/>
      <c r="AL96" s="122"/>
      <c r="AM96" s="125"/>
      <c r="AN96" s="200">
        <f t="shared" si="37"/>
        <v>58</v>
      </c>
      <c r="AO96" s="104">
        <f>VLOOKUP(K96,Coefficients!$J$3:$L$7,3)</f>
        <v>70</v>
      </c>
      <c r="AP96" s="104">
        <f t="shared" si="38"/>
        <v>15.4</v>
      </c>
      <c r="AQ96" s="192">
        <f t="shared" si="39"/>
        <v>1349.04</v>
      </c>
      <c r="AR96" s="192">
        <f>VLOOKUP(L96,Coefficients!$N$3:$P$5,2)</f>
        <v>50</v>
      </c>
      <c r="AS96" s="192">
        <f>VLOOKUP(L96,Coefficients!$N$3:$P$5,3)</f>
        <v>2</v>
      </c>
      <c r="AT96" s="200">
        <f>VLOOKUP(M96,Coefficients!$S$3:$U$6,3)</f>
        <v>1</v>
      </c>
      <c r="AU96" s="196">
        <f>VLOOKUP(N96,Coefficients!$S$10:$U$13,3)</f>
        <v>2</v>
      </c>
      <c r="AV96" s="197">
        <f t="shared" si="29"/>
        <v>1</v>
      </c>
      <c r="AW96" s="195">
        <f t="shared" si="40"/>
        <v>7.6036750986200676</v>
      </c>
      <c r="AX96" s="197">
        <f t="shared" si="30"/>
        <v>74.5</v>
      </c>
      <c r="AY96" s="197">
        <f t="shared" si="31"/>
        <v>17.3</v>
      </c>
      <c r="AZ96" s="198">
        <f t="shared" si="41"/>
        <v>261.30183265143046</v>
      </c>
      <c r="BA96" s="114"/>
      <c r="BC96" s="127"/>
      <c r="BD96" s="96"/>
      <c r="BE96" s="133"/>
      <c r="BF96" s="128"/>
      <c r="BG96" s="124"/>
      <c r="BI96" s="96"/>
      <c r="BJ96" s="55"/>
      <c r="BK96" s="95"/>
    </row>
    <row r="97" spans="1:65" s="10" customFormat="1" x14ac:dyDescent="0.25">
      <c r="A97" s="92" t="s">
        <v>84</v>
      </c>
      <c r="B97" s="33" t="str">
        <f>B98&amp;" "&amp;C98</f>
        <v>A1FI MRI-CGCM2.3.2</v>
      </c>
      <c r="K97" s="92"/>
      <c r="L97" s="92"/>
      <c r="M97" s="19"/>
      <c r="N97" s="19"/>
      <c r="O97" s="19"/>
      <c r="P97" s="19"/>
      <c r="Q97" s="19"/>
      <c r="R97" s="19"/>
      <c r="S97" s="19"/>
      <c r="T97" s="19"/>
      <c r="U97" s="98"/>
      <c r="V97" s="98"/>
      <c r="W97" s="98"/>
      <c r="X97" s="98"/>
      <c r="Y97" s="98"/>
      <c r="AA97" s="45"/>
      <c r="AB97" s="131"/>
      <c r="AC97" s="45"/>
      <c r="AD97" s="45"/>
      <c r="AE97" s="45"/>
      <c r="AF97" s="132"/>
      <c r="AG97" s="45"/>
      <c r="AH97" s="45"/>
      <c r="AJ97" s="98"/>
      <c r="AK97" s="98"/>
      <c r="AM97" s="98"/>
      <c r="AN97" s="126"/>
      <c r="AO97" s="19"/>
      <c r="AP97" s="19"/>
      <c r="AQ97" s="190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92"/>
      <c r="BE97" s="11"/>
      <c r="BL97" s="92"/>
    </row>
    <row r="98" spans="1:65" outlineLevel="1" x14ac:dyDescent="0.25">
      <c r="B98" s="20" t="s">
        <v>12</v>
      </c>
      <c r="C98" s="20" t="str">
        <f>MostLikely!$B$1</f>
        <v>MRI-CGCM2.3.2</v>
      </c>
      <c r="D98" s="20">
        <v>2000</v>
      </c>
      <c r="E98" s="21">
        <f>MostLikely!S28</f>
        <v>17.416666666666668</v>
      </c>
      <c r="F98" s="21">
        <f>MostLikely!W28</f>
        <v>74.413083333333333</v>
      </c>
      <c r="G98" s="21"/>
      <c r="H98" s="63">
        <f t="shared" si="44"/>
        <v>2007</v>
      </c>
      <c r="I98" s="59" t="str">
        <f t="shared" si="45"/>
        <v>Pile No X @ Berth Y</v>
      </c>
      <c r="J98" t="str">
        <f>$J$26</f>
        <v>splash</v>
      </c>
      <c r="K98" s="97" t="str">
        <f t="shared" ref="K98:K129" si="47">$K$26</f>
        <v>A</v>
      </c>
      <c r="L98" s="104" t="str">
        <f t="shared" ref="L98:L129" si="48">$L$26</f>
        <v>C1</v>
      </c>
      <c r="M98" s="63" t="str">
        <f t="shared" ref="M98:M129" si="49">$M$26</f>
        <v>EXP4</v>
      </c>
      <c r="N98" s="63" t="str">
        <f t="shared" ref="N98:N129" si="50">$N$26</f>
        <v>SITE1</v>
      </c>
      <c r="O98" s="63">
        <f t="shared" ref="O98:O129" si="51">$O$26</f>
        <v>1</v>
      </c>
      <c r="P98" s="63"/>
      <c r="Q98" s="63"/>
      <c r="R98" s="63"/>
      <c r="S98" s="63"/>
      <c r="T98" s="63"/>
      <c r="AA98" s="198">
        <f t="shared" ref="AA98:AA129" si="52">AZ98</f>
        <v>260.54344418639403</v>
      </c>
      <c r="AB98" s="115"/>
      <c r="AC98" s="106"/>
      <c r="AD98" s="106"/>
      <c r="AE98" s="106"/>
      <c r="AF98" s="116"/>
      <c r="AG98" s="106"/>
      <c r="AH98" s="106"/>
      <c r="AJ98" s="106"/>
      <c r="AK98" s="106"/>
      <c r="AM98" s="125"/>
      <c r="AN98" s="200">
        <f>MAX(0,D98-$C$20)</f>
        <v>0</v>
      </c>
      <c r="AO98" s="192">
        <f>VLOOKUP(K98,Coefficients!$J$3:$L$7,3)</f>
        <v>70</v>
      </c>
      <c r="AP98" s="192">
        <f>0.22*AO98</f>
        <v>15.4</v>
      </c>
      <c r="AQ98" s="192">
        <f>AP98/100*365*24</f>
        <v>1349.04</v>
      </c>
      <c r="AR98" s="192">
        <f>VLOOKUP(L98,Coefficients!$N$3:$P$5,2)</f>
        <v>50</v>
      </c>
      <c r="AS98" s="192">
        <f>VLOOKUP(L98,Coefficients!$N$3:$P$5,3)</f>
        <v>2</v>
      </c>
      <c r="AT98" s="200">
        <f>VLOOKUP(M98,Coefficients!$S$3:$U$6,3)</f>
        <v>1</v>
      </c>
      <c r="AU98" s="196">
        <f>VLOOKUP(N98,Coefficients!$S$10:$U$13,3)</f>
        <v>2</v>
      </c>
      <c r="AV98" s="197">
        <f t="shared" ref="AV98:AV129" si="53">O98</f>
        <v>1</v>
      </c>
      <c r="AW98" s="195">
        <f>MAX(1,AU98*(AR98*AT98*(0.9*EXP((-10*AV98))+0.1*EXP(-AV98))+AS98*EXP((-0.02*AV98))))</f>
        <v>7.6036750986200676</v>
      </c>
      <c r="AX98" s="197">
        <f t="shared" ref="AX98:AX129" si="54">F98</f>
        <v>74.413083333333333</v>
      </c>
      <c r="AY98" s="197">
        <f t="shared" ref="AY98:AY129" si="55">E98</f>
        <v>17.416666666666668</v>
      </c>
      <c r="AZ98" s="198">
        <f>(0.0157*AX98^2.3)*((AQ98/3800)^0.15)*((1+AW98/50)^0.22)*(EXP(-0.0019*(AY98+20)))</f>
        <v>260.54344418639403</v>
      </c>
      <c r="BA98" s="114"/>
      <c r="BC98" s="127"/>
      <c r="BD98" s="96"/>
      <c r="BE98" s="133"/>
      <c r="BF98" s="128"/>
      <c r="BG98" s="124"/>
      <c r="BI98" s="96"/>
      <c r="BJ98" s="55"/>
      <c r="BK98" s="95"/>
    </row>
    <row r="99" spans="1:65" outlineLevel="1" x14ac:dyDescent="0.25">
      <c r="B99" s="20" t="s">
        <v>12</v>
      </c>
      <c r="C99" s="20" t="str">
        <f>MostLikely!$B$1</f>
        <v>MRI-CGCM2.3.2</v>
      </c>
      <c r="D99" s="20">
        <v>2001</v>
      </c>
      <c r="E99" s="21">
        <f>MostLikely!S29</f>
        <v>17.428333333333335</v>
      </c>
      <c r="F99" s="21">
        <f>MostLikely!W29</f>
        <v>74.404391666666669</v>
      </c>
      <c r="G99" s="21"/>
      <c r="H99" s="63">
        <f t="shared" si="44"/>
        <v>2007</v>
      </c>
      <c r="I99" s="59" t="str">
        <f t="shared" si="45"/>
        <v>Pile No X @ Berth Y</v>
      </c>
      <c r="J99" s="188" t="str">
        <f t="shared" ref="J99:J162" si="56">$J$26</f>
        <v>splash</v>
      </c>
      <c r="K99" s="97" t="str">
        <f t="shared" si="47"/>
        <v>A</v>
      </c>
      <c r="L99" s="104" t="str">
        <f t="shared" si="48"/>
        <v>C1</v>
      </c>
      <c r="M99" s="63" t="str">
        <f t="shared" si="49"/>
        <v>EXP4</v>
      </c>
      <c r="N99" s="63" t="str">
        <f t="shared" si="50"/>
        <v>SITE1</v>
      </c>
      <c r="O99" s="63">
        <f t="shared" si="51"/>
        <v>1</v>
      </c>
      <c r="P99" s="63"/>
      <c r="Q99" s="63"/>
      <c r="R99" s="63"/>
      <c r="S99" s="63"/>
      <c r="T99" s="63"/>
      <c r="AA99" s="198">
        <f t="shared" si="52"/>
        <v>260.46768158545444</v>
      </c>
      <c r="AB99" s="115"/>
      <c r="AC99" s="106"/>
      <c r="AD99" s="106"/>
      <c r="AE99" s="106"/>
      <c r="AF99" s="116"/>
      <c r="AG99" s="106"/>
      <c r="AH99" s="106"/>
      <c r="AJ99" s="106"/>
      <c r="AK99" s="106"/>
      <c r="AM99" s="125"/>
      <c r="AN99" s="200">
        <f t="shared" ref="AN99:AN162" si="57">MAX(0,D99-$C$20)</f>
        <v>0</v>
      </c>
      <c r="AO99" s="192">
        <f>VLOOKUP(K99,Coefficients!$J$3:$L$7,3)</f>
        <v>70</v>
      </c>
      <c r="AP99" s="192">
        <f t="shared" ref="AP99:AP162" si="58">0.22*AO99</f>
        <v>15.4</v>
      </c>
      <c r="AQ99" s="192">
        <f t="shared" ref="AQ99:AQ162" si="59">AP99/100*365*24</f>
        <v>1349.04</v>
      </c>
      <c r="AR99" s="192">
        <f>VLOOKUP(L99,Coefficients!$N$3:$P$5,2)</f>
        <v>50</v>
      </c>
      <c r="AS99" s="192">
        <f>VLOOKUP(L99,Coefficients!$N$3:$P$5,3)</f>
        <v>2</v>
      </c>
      <c r="AT99" s="200">
        <f>VLOOKUP(M99,Coefficients!$S$3:$U$6,3)</f>
        <v>1</v>
      </c>
      <c r="AU99" s="196">
        <f>VLOOKUP(N99,Coefficients!$S$10:$U$13,3)</f>
        <v>2</v>
      </c>
      <c r="AV99" s="197">
        <f t="shared" si="53"/>
        <v>1</v>
      </c>
      <c r="AW99" s="195">
        <f t="shared" ref="AW99:AW162" si="60">MAX(1,AU99*(AR99*AT99*(0.9*EXP((-10*AV99))+0.1*EXP(-AV99))+AS99*EXP((-0.02*AV99))))</f>
        <v>7.6036750986200676</v>
      </c>
      <c r="AX99" s="197">
        <f t="shared" si="54"/>
        <v>74.404391666666669</v>
      </c>
      <c r="AY99" s="197">
        <f t="shared" si="55"/>
        <v>17.428333333333335</v>
      </c>
      <c r="AZ99" s="198">
        <f t="shared" ref="AZ99:AZ162" si="61">(0.0157*AX99^2.3)*((AQ99/3800)^0.15)*((1+AW99/50)^0.22)*(EXP(-0.0019*(AY99+20)))</f>
        <v>260.46768158545444</v>
      </c>
      <c r="BA99" s="114"/>
      <c r="BC99" s="127"/>
      <c r="BD99" s="96"/>
      <c r="BE99" s="133"/>
      <c r="BF99" s="128"/>
      <c r="BG99" s="124"/>
      <c r="BI99" s="96"/>
      <c r="BJ99" s="55"/>
      <c r="BK99" s="95"/>
      <c r="BM99" s="53"/>
    </row>
    <row r="100" spans="1:65" outlineLevel="1" x14ac:dyDescent="0.25">
      <c r="B100" s="20" t="s">
        <v>12</v>
      </c>
      <c r="C100" s="20" t="str">
        <f>MostLikely!$B$1</f>
        <v>MRI-CGCM2.3.2</v>
      </c>
      <c r="D100" s="20">
        <v>2002</v>
      </c>
      <c r="E100" s="21">
        <f>MostLikely!S30</f>
        <v>17.440000000000001</v>
      </c>
      <c r="F100" s="21">
        <f>MostLikely!W30</f>
        <v>74.395700000000005</v>
      </c>
      <c r="G100" s="21"/>
      <c r="H100" s="63">
        <f t="shared" si="44"/>
        <v>2007</v>
      </c>
      <c r="I100" s="59" t="str">
        <f t="shared" si="45"/>
        <v>Pile No X @ Berth Y</v>
      </c>
      <c r="J100" s="188" t="str">
        <f t="shared" si="56"/>
        <v>splash</v>
      </c>
      <c r="K100" s="97" t="str">
        <f t="shared" si="47"/>
        <v>A</v>
      </c>
      <c r="L100" s="104" t="str">
        <f t="shared" si="48"/>
        <v>C1</v>
      </c>
      <c r="M100" s="63" t="str">
        <f t="shared" si="49"/>
        <v>EXP4</v>
      </c>
      <c r="N100" s="63" t="str">
        <f t="shared" si="50"/>
        <v>SITE1</v>
      </c>
      <c r="O100" s="63">
        <f t="shared" si="51"/>
        <v>1</v>
      </c>
      <c r="P100" s="63"/>
      <c r="Q100" s="63"/>
      <c r="R100" s="63"/>
      <c r="S100" s="63"/>
      <c r="T100" s="63"/>
      <c r="AA100" s="198">
        <f t="shared" si="52"/>
        <v>260.39193284260455</v>
      </c>
      <c r="AB100" s="115"/>
      <c r="AC100" s="106"/>
      <c r="AD100" s="106"/>
      <c r="AE100" s="106"/>
      <c r="AF100" s="116"/>
      <c r="AG100" s="106"/>
      <c r="AH100" s="106"/>
      <c r="AJ100" s="106"/>
      <c r="AK100" s="106"/>
      <c r="AM100" s="125"/>
      <c r="AN100" s="200">
        <f t="shared" si="57"/>
        <v>0</v>
      </c>
      <c r="AO100" s="192">
        <f>VLOOKUP(K100,Coefficients!$J$3:$L$7,3)</f>
        <v>70</v>
      </c>
      <c r="AP100" s="192">
        <f t="shared" si="58"/>
        <v>15.4</v>
      </c>
      <c r="AQ100" s="192">
        <f t="shared" si="59"/>
        <v>1349.04</v>
      </c>
      <c r="AR100" s="192">
        <f>VLOOKUP(L100,Coefficients!$N$3:$P$5,2)</f>
        <v>50</v>
      </c>
      <c r="AS100" s="192">
        <f>VLOOKUP(L100,Coefficients!$N$3:$P$5,3)</f>
        <v>2</v>
      </c>
      <c r="AT100" s="200">
        <f>VLOOKUP(M100,Coefficients!$S$3:$U$6,3)</f>
        <v>1</v>
      </c>
      <c r="AU100" s="196">
        <f>VLOOKUP(N100,Coefficients!$S$10:$U$13,3)</f>
        <v>2</v>
      </c>
      <c r="AV100" s="197">
        <f t="shared" si="53"/>
        <v>1</v>
      </c>
      <c r="AW100" s="195">
        <f t="shared" si="60"/>
        <v>7.6036750986200676</v>
      </c>
      <c r="AX100" s="197">
        <f t="shared" si="54"/>
        <v>74.395700000000005</v>
      </c>
      <c r="AY100" s="197">
        <f t="shared" si="55"/>
        <v>17.440000000000001</v>
      </c>
      <c r="AZ100" s="198">
        <f t="shared" si="61"/>
        <v>260.39193284260455</v>
      </c>
      <c r="BA100" s="114"/>
      <c r="BC100" s="127"/>
      <c r="BD100" s="96"/>
      <c r="BE100" s="133"/>
      <c r="BF100" s="128"/>
      <c r="BG100" s="124"/>
      <c r="BI100" s="96"/>
      <c r="BJ100" s="55"/>
      <c r="BK100" s="95"/>
    </row>
    <row r="101" spans="1:65" outlineLevel="1" x14ac:dyDescent="0.25">
      <c r="B101" s="20" t="s">
        <v>12</v>
      </c>
      <c r="C101" s="20" t="str">
        <f>MostLikely!$B$1</f>
        <v>MRI-CGCM2.3.2</v>
      </c>
      <c r="D101" s="20">
        <v>2003</v>
      </c>
      <c r="E101" s="21">
        <f>MostLikely!S31</f>
        <v>17.451666666666668</v>
      </c>
      <c r="F101" s="21">
        <f>MostLikely!W31</f>
        <v>74.387008333333327</v>
      </c>
      <c r="G101" s="21"/>
      <c r="H101" s="63">
        <f t="shared" si="44"/>
        <v>2007</v>
      </c>
      <c r="I101" s="59" t="str">
        <f t="shared" si="45"/>
        <v>Pile No X @ Berth Y</v>
      </c>
      <c r="J101" s="188" t="str">
        <f t="shared" si="56"/>
        <v>splash</v>
      </c>
      <c r="K101" s="97" t="str">
        <f t="shared" si="47"/>
        <v>A</v>
      </c>
      <c r="L101" s="104" t="str">
        <f t="shared" si="48"/>
        <v>C1</v>
      </c>
      <c r="M101" s="63" t="str">
        <f t="shared" si="49"/>
        <v>EXP4</v>
      </c>
      <c r="N101" s="63" t="str">
        <f t="shared" si="50"/>
        <v>SITE1</v>
      </c>
      <c r="O101" s="63">
        <f t="shared" si="51"/>
        <v>1</v>
      </c>
      <c r="P101" s="63"/>
      <c r="Q101" s="63"/>
      <c r="R101" s="63"/>
      <c r="S101" s="63"/>
      <c r="T101" s="63"/>
      <c r="AA101" s="198">
        <f t="shared" si="52"/>
        <v>260.31619795665773</v>
      </c>
      <c r="AB101" s="115"/>
      <c r="AC101" s="106"/>
      <c r="AD101" s="106"/>
      <c r="AE101" s="106"/>
      <c r="AF101" s="116"/>
      <c r="AG101" s="106"/>
      <c r="AH101" s="106"/>
      <c r="AJ101" s="106"/>
      <c r="AK101" s="106"/>
      <c r="AM101" s="125"/>
      <c r="AN101" s="200">
        <f t="shared" si="57"/>
        <v>0</v>
      </c>
      <c r="AO101" s="192">
        <f>VLOOKUP(K101,Coefficients!$J$3:$L$7,3)</f>
        <v>70</v>
      </c>
      <c r="AP101" s="192">
        <f t="shared" si="58"/>
        <v>15.4</v>
      </c>
      <c r="AQ101" s="192">
        <f t="shared" si="59"/>
        <v>1349.04</v>
      </c>
      <c r="AR101" s="192">
        <f>VLOOKUP(L101,Coefficients!$N$3:$P$5,2)</f>
        <v>50</v>
      </c>
      <c r="AS101" s="192">
        <f>VLOOKUP(L101,Coefficients!$N$3:$P$5,3)</f>
        <v>2</v>
      </c>
      <c r="AT101" s="200">
        <f>VLOOKUP(M101,Coefficients!$S$3:$U$6,3)</f>
        <v>1</v>
      </c>
      <c r="AU101" s="196">
        <f>VLOOKUP(N101,Coefficients!$S$10:$U$13,3)</f>
        <v>2</v>
      </c>
      <c r="AV101" s="197">
        <f t="shared" si="53"/>
        <v>1</v>
      </c>
      <c r="AW101" s="195">
        <f t="shared" si="60"/>
        <v>7.6036750986200676</v>
      </c>
      <c r="AX101" s="197">
        <f t="shared" si="54"/>
        <v>74.387008333333327</v>
      </c>
      <c r="AY101" s="197">
        <f t="shared" si="55"/>
        <v>17.451666666666668</v>
      </c>
      <c r="AZ101" s="198">
        <f t="shared" si="61"/>
        <v>260.31619795665773</v>
      </c>
      <c r="BA101" s="114"/>
      <c r="BC101" s="127"/>
      <c r="BD101" s="96"/>
      <c r="BE101" s="133"/>
      <c r="BF101" s="128"/>
      <c r="BG101" s="124"/>
      <c r="BI101" s="96"/>
      <c r="BJ101" s="55"/>
      <c r="BK101" s="95"/>
    </row>
    <row r="102" spans="1:65" outlineLevel="1" x14ac:dyDescent="0.25">
      <c r="B102" s="20" t="s">
        <v>12</v>
      </c>
      <c r="C102" s="20" t="str">
        <f>MostLikely!$B$1</f>
        <v>MRI-CGCM2.3.2</v>
      </c>
      <c r="D102" s="20">
        <v>2004</v>
      </c>
      <c r="E102" s="21">
        <f>MostLikely!S32</f>
        <v>17.463333333333335</v>
      </c>
      <c r="F102" s="21">
        <f>MostLikely!W32</f>
        <v>74.378316666666663</v>
      </c>
      <c r="G102" s="21"/>
      <c r="H102" s="63">
        <f t="shared" si="44"/>
        <v>2007</v>
      </c>
      <c r="I102" s="59" t="str">
        <f t="shared" si="45"/>
        <v>Pile No X @ Berth Y</v>
      </c>
      <c r="J102" s="188" t="str">
        <f t="shared" si="56"/>
        <v>splash</v>
      </c>
      <c r="K102" s="97" t="str">
        <f t="shared" si="47"/>
        <v>A</v>
      </c>
      <c r="L102" s="104" t="str">
        <f t="shared" si="48"/>
        <v>C1</v>
      </c>
      <c r="M102" s="63" t="str">
        <f t="shared" si="49"/>
        <v>EXP4</v>
      </c>
      <c r="N102" s="63" t="str">
        <f t="shared" si="50"/>
        <v>SITE1</v>
      </c>
      <c r="O102" s="63">
        <f t="shared" si="51"/>
        <v>1</v>
      </c>
      <c r="P102" s="63"/>
      <c r="Q102" s="63"/>
      <c r="R102" s="63"/>
      <c r="S102" s="63"/>
      <c r="T102" s="63"/>
      <c r="AA102" s="198">
        <f t="shared" si="52"/>
        <v>260.24047692642938</v>
      </c>
      <c r="AB102" s="115"/>
      <c r="AC102" s="106"/>
      <c r="AD102" s="106"/>
      <c r="AE102" s="106"/>
      <c r="AF102" s="116"/>
      <c r="AG102" s="106"/>
      <c r="AH102" s="106"/>
      <c r="AJ102" s="106"/>
      <c r="AK102" s="106"/>
      <c r="AM102" s="125"/>
      <c r="AN102" s="200">
        <f t="shared" si="57"/>
        <v>0</v>
      </c>
      <c r="AO102" s="192">
        <f>VLOOKUP(K102,Coefficients!$J$3:$L$7,3)</f>
        <v>70</v>
      </c>
      <c r="AP102" s="192">
        <f t="shared" si="58"/>
        <v>15.4</v>
      </c>
      <c r="AQ102" s="192">
        <f t="shared" si="59"/>
        <v>1349.04</v>
      </c>
      <c r="AR102" s="192">
        <f>VLOOKUP(L102,Coefficients!$N$3:$P$5,2)</f>
        <v>50</v>
      </c>
      <c r="AS102" s="192">
        <f>VLOOKUP(L102,Coefficients!$N$3:$P$5,3)</f>
        <v>2</v>
      </c>
      <c r="AT102" s="200">
        <f>VLOOKUP(M102,Coefficients!$S$3:$U$6,3)</f>
        <v>1</v>
      </c>
      <c r="AU102" s="196">
        <f>VLOOKUP(N102,Coefficients!$S$10:$U$13,3)</f>
        <v>2</v>
      </c>
      <c r="AV102" s="197">
        <f t="shared" si="53"/>
        <v>1</v>
      </c>
      <c r="AW102" s="195">
        <f t="shared" si="60"/>
        <v>7.6036750986200676</v>
      </c>
      <c r="AX102" s="197">
        <f t="shared" si="54"/>
        <v>74.378316666666663</v>
      </c>
      <c r="AY102" s="197">
        <f t="shared" si="55"/>
        <v>17.463333333333335</v>
      </c>
      <c r="AZ102" s="198">
        <f t="shared" si="61"/>
        <v>260.24047692642938</v>
      </c>
      <c r="BA102" s="114"/>
      <c r="BC102" s="127"/>
      <c r="BD102" s="96"/>
      <c r="BE102" s="133"/>
      <c r="BF102" s="128"/>
      <c r="BG102" s="124"/>
      <c r="BI102" s="96"/>
      <c r="BJ102" s="55"/>
      <c r="BK102" s="95"/>
    </row>
    <row r="103" spans="1:65" outlineLevel="1" x14ac:dyDescent="0.25">
      <c r="B103" s="20" t="s">
        <v>12</v>
      </c>
      <c r="C103" s="20" t="str">
        <f>MostLikely!$B$1</f>
        <v>MRI-CGCM2.3.2</v>
      </c>
      <c r="D103" s="20">
        <v>2005</v>
      </c>
      <c r="E103" s="21">
        <f>MostLikely!S33</f>
        <v>17.475000000000001</v>
      </c>
      <c r="F103" s="21">
        <f>MostLikely!W33</f>
        <v>74.369624999999999</v>
      </c>
      <c r="G103" s="21"/>
      <c r="H103" s="63">
        <f t="shared" si="44"/>
        <v>2007</v>
      </c>
      <c r="I103" s="59" t="str">
        <f t="shared" si="45"/>
        <v>Pile No X @ Berth Y</v>
      </c>
      <c r="J103" s="188" t="str">
        <f t="shared" si="56"/>
        <v>splash</v>
      </c>
      <c r="K103" s="97" t="str">
        <f t="shared" si="47"/>
        <v>A</v>
      </c>
      <c r="L103" s="104" t="str">
        <f t="shared" si="48"/>
        <v>C1</v>
      </c>
      <c r="M103" s="63" t="str">
        <f t="shared" si="49"/>
        <v>EXP4</v>
      </c>
      <c r="N103" s="63" t="str">
        <f t="shared" si="50"/>
        <v>SITE1</v>
      </c>
      <c r="O103" s="63">
        <f t="shared" si="51"/>
        <v>1</v>
      </c>
      <c r="P103" s="63"/>
      <c r="Q103" s="63"/>
      <c r="R103" s="63"/>
      <c r="S103" s="63"/>
      <c r="T103" s="63"/>
      <c r="AA103" s="198">
        <f t="shared" si="52"/>
        <v>260.16476975073459</v>
      </c>
      <c r="AB103" s="115"/>
      <c r="AC103" s="106"/>
      <c r="AD103" s="106"/>
      <c r="AE103" s="106"/>
      <c r="AF103" s="116"/>
      <c r="AG103" s="106"/>
      <c r="AH103" s="106"/>
      <c r="AJ103" s="106"/>
      <c r="AK103" s="106"/>
      <c r="AM103" s="125"/>
      <c r="AN103" s="200">
        <f t="shared" si="57"/>
        <v>0</v>
      </c>
      <c r="AO103" s="192">
        <f>VLOOKUP(K103,Coefficients!$J$3:$L$7,3)</f>
        <v>70</v>
      </c>
      <c r="AP103" s="192">
        <f t="shared" si="58"/>
        <v>15.4</v>
      </c>
      <c r="AQ103" s="192">
        <f t="shared" si="59"/>
        <v>1349.04</v>
      </c>
      <c r="AR103" s="192">
        <f>VLOOKUP(L103,Coefficients!$N$3:$P$5,2)</f>
        <v>50</v>
      </c>
      <c r="AS103" s="192">
        <f>VLOOKUP(L103,Coefficients!$N$3:$P$5,3)</f>
        <v>2</v>
      </c>
      <c r="AT103" s="200">
        <f>VLOOKUP(M103,Coefficients!$S$3:$U$6,3)</f>
        <v>1</v>
      </c>
      <c r="AU103" s="196">
        <f>VLOOKUP(N103,Coefficients!$S$10:$U$13,3)</f>
        <v>2</v>
      </c>
      <c r="AV103" s="197">
        <f t="shared" si="53"/>
        <v>1</v>
      </c>
      <c r="AW103" s="195">
        <f t="shared" si="60"/>
        <v>7.6036750986200676</v>
      </c>
      <c r="AX103" s="197">
        <f t="shared" si="54"/>
        <v>74.369624999999999</v>
      </c>
      <c r="AY103" s="197">
        <f t="shared" si="55"/>
        <v>17.475000000000001</v>
      </c>
      <c r="AZ103" s="198">
        <f t="shared" si="61"/>
        <v>260.16476975073459</v>
      </c>
      <c r="BA103" s="114"/>
      <c r="BC103" s="127"/>
      <c r="BD103" s="96"/>
      <c r="BE103" s="133"/>
      <c r="BF103" s="128"/>
      <c r="BG103" s="124"/>
      <c r="BI103" s="96"/>
      <c r="BJ103" s="55"/>
      <c r="BK103" s="95"/>
    </row>
    <row r="104" spans="1:65" outlineLevel="1" x14ac:dyDescent="0.25">
      <c r="B104" s="20" t="s">
        <v>12</v>
      </c>
      <c r="C104" s="20" t="str">
        <f>MostLikely!$B$1</f>
        <v>MRI-CGCM2.3.2</v>
      </c>
      <c r="D104" s="20">
        <v>2006</v>
      </c>
      <c r="E104" s="21">
        <f>MostLikely!S34</f>
        <v>17.486666666666668</v>
      </c>
      <c r="F104" s="21">
        <f>MostLikely!W34</f>
        <v>74.360933333333335</v>
      </c>
      <c r="G104" s="21"/>
      <c r="H104" s="63">
        <f t="shared" si="44"/>
        <v>2007</v>
      </c>
      <c r="I104" s="59" t="str">
        <f t="shared" si="45"/>
        <v>Pile No X @ Berth Y</v>
      </c>
      <c r="J104" s="188" t="str">
        <f t="shared" si="56"/>
        <v>splash</v>
      </c>
      <c r="K104" s="97" t="str">
        <f t="shared" si="47"/>
        <v>A</v>
      </c>
      <c r="L104" s="104" t="str">
        <f t="shared" si="48"/>
        <v>C1</v>
      </c>
      <c r="M104" s="63" t="str">
        <f t="shared" si="49"/>
        <v>EXP4</v>
      </c>
      <c r="N104" s="63" t="str">
        <f t="shared" si="50"/>
        <v>SITE1</v>
      </c>
      <c r="O104" s="63">
        <f t="shared" si="51"/>
        <v>1</v>
      </c>
      <c r="P104" s="63"/>
      <c r="Q104" s="63"/>
      <c r="R104" s="63"/>
      <c r="S104" s="63"/>
      <c r="T104" s="63"/>
      <c r="AA104" s="198">
        <f t="shared" si="52"/>
        <v>260.08907642838818</v>
      </c>
      <c r="AB104" s="115"/>
      <c r="AC104" s="106"/>
      <c r="AD104" s="106"/>
      <c r="AE104" s="106"/>
      <c r="AF104" s="116"/>
      <c r="AG104" s="106"/>
      <c r="AH104" s="106"/>
      <c r="AJ104" s="106"/>
      <c r="AK104" s="106"/>
      <c r="AM104" s="125"/>
      <c r="AN104" s="200">
        <f t="shared" si="57"/>
        <v>0</v>
      </c>
      <c r="AO104" s="192">
        <f>VLOOKUP(K104,Coefficients!$J$3:$L$7,3)</f>
        <v>70</v>
      </c>
      <c r="AP104" s="192">
        <f t="shared" si="58"/>
        <v>15.4</v>
      </c>
      <c r="AQ104" s="192">
        <f t="shared" si="59"/>
        <v>1349.04</v>
      </c>
      <c r="AR104" s="192">
        <f>VLOOKUP(L104,Coefficients!$N$3:$P$5,2)</f>
        <v>50</v>
      </c>
      <c r="AS104" s="192">
        <f>VLOOKUP(L104,Coefficients!$N$3:$P$5,3)</f>
        <v>2</v>
      </c>
      <c r="AT104" s="200">
        <f>VLOOKUP(M104,Coefficients!$S$3:$U$6,3)</f>
        <v>1</v>
      </c>
      <c r="AU104" s="196">
        <f>VLOOKUP(N104,Coefficients!$S$10:$U$13,3)</f>
        <v>2</v>
      </c>
      <c r="AV104" s="197">
        <f t="shared" si="53"/>
        <v>1</v>
      </c>
      <c r="AW104" s="195">
        <f t="shared" si="60"/>
        <v>7.6036750986200676</v>
      </c>
      <c r="AX104" s="197">
        <f t="shared" si="54"/>
        <v>74.360933333333335</v>
      </c>
      <c r="AY104" s="197">
        <f t="shared" si="55"/>
        <v>17.486666666666668</v>
      </c>
      <c r="AZ104" s="198">
        <f t="shared" si="61"/>
        <v>260.08907642838818</v>
      </c>
      <c r="BA104" s="114"/>
      <c r="BC104" s="127"/>
      <c r="BD104" s="96"/>
      <c r="BE104" s="133"/>
      <c r="BF104" s="128"/>
      <c r="BG104" s="124"/>
      <c r="BI104" s="96"/>
      <c r="BJ104" s="55"/>
      <c r="BK104" s="95"/>
    </row>
    <row r="105" spans="1:65" outlineLevel="1" x14ac:dyDescent="0.25">
      <c r="B105" s="20" t="s">
        <v>12</v>
      </c>
      <c r="C105" s="20" t="str">
        <f>MostLikely!$B$1</f>
        <v>MRI-CGCM2.3.2</v>
      </c>
      <c r="D105" s="20">
        <v>2007</v>
      </c>
      <c r="E105" s="21">
        <f>MostLikely!S35</f>
        <v>17.498333333333335</v>
      </c>
      <c r="F105" s="21">
        <f>MostLikely!W35</f>
        <v>74.352241666666671</v>
      </c>
      <c r="G105" s="21"/>
      <c r="H105" s="63">
        <f t="shared" si="44"/>
        <v>2007</v>
      </c>
      <c r="I105" s="59" t="str">
        <f t="shared" si="45"/>
        <v>Pile No X @ Berth Y</v>
      </c>
      <c r="J105" s="188" t="str">
        <f t="shared" si="56"/>
        <v>splash</v>
      </c>
      <c r="K105" s="97" t="str">
        <f t="shared" si="47"/>
        <v>A</v>
      </c>
      <c r="L105" s="104" t="str">
        <f t="shared" si="48"/>
        <v>C1</v>
      </c>
      <c r="M105" s="63" t="str">
        <f t="shared" si="49"/>
        <v>EXP4</v>
      </c>
      <c r="N105" s="63" t="str">
        <f t="shared" si="50"/>
        <v>SITE1</v>
      </c>
      <c r="O105" s="63">
        <f t="shared" si="51"/>
        <v>1</v>
      </c>
      <c r="P105" s="63"/>
      <c r="Q105" s="63"/>
      <c r="R105" s="63"/>
      <c r="S105" s="63"/>
      <c r="T105" s="63"/>
      <c r="AA105" s="198">
        <f t="shared" si="52"/>
        <v>260.01339695820604</v>
      </c>
      <c r="AB105" s="115"/>
      <c r="AC105" s="106"/>
      <c r="AD105" s="106"/>
      <c r="AE105" s="106"/>
      <c r="AF105" s="116"/>
      <c r="AG105" s="106"/>
      <c r="AH105" s="106"/>
      <c r="AJ105" s="106"/>
      <c r="AK105" s="106"/>
      <c r="AM105" s="125"/>
      <c r="AN105" s="200">
        <f t="shared" si="57"/>
        <v>0</v>
      </c>
      <c r="AO105" s="192">
        <f>VLOOKUP(K105,Coefficients!$J$3:$L$7,3)</f>
        <v>70</v>
      </c>
      <c r="AP105" s="192">
        <f t="shared" si="58"/>
        <v>15.4</v>
      </c>
      <c r="AQ105" s="192">
        <f t="shared" si="59"/>
        <v>1349.04</v>
      </c>
      <c r="AR105" s="192">
        <f>VLOOKUP(L105,Coefficients!$N$3:$P$5,2)</f>
        <v>50</v>
      </c>
      <c r="AS105" s="192">
        <f>VLOOKUP(L105,Coefficients!$N$3:$P$5,3)</f>
        <v>2</v>
      </c>
      <c r="AT105" s="200">
        <f>VLOOKUP(M105,Coefficients!$S$3:$U$6,3)</f>
        <v>1</v>
      </c>
      <c r="AU105" s="196">
        <f>VLOOKUP(N105,Coefficients!$S$10:$U$13,3)</f>
        <v>2</v>
      </c>
      <c r="AV105" s="197">
        <f t="shared" si="53"/>
        <v>1</v>
      </c>
      <c r="AW105" s="195">
        <f t="shared" si="60"/>
        <v>7.6036750986200676</v>
      </c>
      <c r="AX105" s="197">
        <f t="shared" si="54"/>
        <v>74.352241666666671</v>
      </c>
      <c r="AY105" s="197">
        <f t="shared" si="55"/>
        <v>17.498333333333335</v>
      </c>
      <c r="AZ105" s="198">
        <f t="shared" si="61"/>
        <v>260.01339695820604</v>
      </c>
      <c r="BA105" s="114"/>
      <c r="BC105" s="127"/>
      <c r="BD105" s="96"/>
      <c r="BE105" s="133"/>
      <c r="BF105" s="128"/>
      <c r="BG105" s="124"/>
      <c r="BI105" s="96"/>
      <c r="BJ105" s="55"/>
      <c r="BK105" s="95"/>
    </row>
    <row r="106" spans="1:65" outlineLevel="1" x14ac:dyDescent="0.25">
      <c r="B106" s="20" t="s">
        <v>12</v>
      </c>
      <c r="C106" s="20" t="str">
        <f>MostLikely!$B$1</f>
        <v>MRI-CGCM2.3.2</v>
      </c>
      <c r="D106" s="20">
        <v>2008</v>
      </c>
      <c r="E106" s="21">
        <f>MostLikely!S36</f>
        <v>17.510000000000002</v>
      </c>
      <c r="F106" s="21">
        <f>MostLikely!W36</f>
        <v>74.343549999999993</v>
      </c>
      <c r="G106" s="21"/>
      <c r="H106" s="63">
        <f t="shared" si="44"/>
        <v>2007</v>
      </c>
      <c r="I106" s="59" t="str">
        <f t="shared" si="45"/>
        <v>Pile No X @ Berth Y</v>
      </c>
      <c r="J106" s="188" t="str">
        <f t="shared" si="56"/>
        <v>splash</v>
      </c>
      <c r="K106" s="97" t="str">
        <f t="shared" si="47"/>
        <v>A</v>
      </c>
      <c r="L106" s="104" t="str">
        <f t="shared" si="48"/>
        <v>C1</v>
      </c>
      <c r="M106" s="63" t="str">
        <f t="shared" si="49"/>
        <v>EXP4</v>
      </c>
      <c r="N106" s="63" t="str">
        <f t="shared" si="50"/>
        <v>SITE1</v>
      </c>
      <c r="O106" s="63">
        <f t="shared" si="51"/>
        <v>1</v>
      </c>
      <c r="P106" s="63"/>
      <c r="Q106" s="63"/>
      <c r="R106" s="63"/>
      <c r="S106" s="63"/>
      <c r="T106" s="63"/>
      <c r="AA106" s="198">
        <f t="shared" si="52"/>
        <v>259.93773133900112</v>
      </c>
      <c r="AB106" s="115"/>
      <c r="AC106" s="106"/>
      <c r="AD106" s="106"/>
      <c r="AE106" s="106"/>
      <c r="AF106" s="116"/>
      <c r="AG106" s="106"/>
      <c r="AH106" s="106"/>
      <c r="AJ106" s="106"/>
      <c r="AK106" s="106"/>
      <c r="AM106" s="125"/>
      <c r="AN106" s="200">
        <f t="shared" si="57"/>
        <v>0</v>
      </c>
      <c r="AO106" s="192">
        <f>VLOOKUP(K106,Coefficients!$J$3:$L$7,3)</f>
        <v>70</v>
      </c>
      <c r="AP106" s="192">
        <f t="shared" si="58"/>
        <v>15.4</v>
      </c>
      <c r="AQ106" s="192">
        <f t="shared" si="59"/>
        <v>1349.04</v>
      </c>
      <c r="AR106" s="192">
        <f>VLOOKUP(L106,Coefficients!$N$3:$P$5,2)</f>
        <v>50</v>
      </c>
      <c r="AS106" s="192">
        <f>VLOOKUP(L106,Coefficients!$N$3:$P$5,3)</f>
        <v>2</v>
      </c>
      <c r="AT106" s="200">
        <f>VLOOKUP(M106,Coefficients!$S$3:$U$6,3)</f>
        <v>1</v>
      </c>
      <c r="AU106" s="196">
        <f>VLOOKUP(N106,Coefficients!$S$10:$U$13,3)</f>
        <v>2</v>
      </c>
      <c r="AV106" s="197">
        <f t="shared" si="53"/>
        <v>1</v>
      </c>
      <c r="AW106" s="195">
        <f t="shared" si="60"/>
        <v>7.6036750986200676</v>
      </c>
      <c r="AX106" s="197">
        <f t="shared" si="54"/>
        <v>74.343549999999993</v>
      </c>
      <c r="AY106" s="197">
        <f t="shared" si="55"/>
        <v>17.510000000000002</v>
      </c>
      <c r="AZ106" s="198">
        <f t="shared" si="61"/>
        <v>259.93773133900112</v>
      </c>
      <c r="BA106" s="114"/>
      <c r="BC106" s="127"/>
      <c r="BD106" s="96"/>
      <c r="BE106" s="133"/>
      <c r="BF106" s="128"/>
      <c r="BG106" s="124"/>
      <c r="BI106" s="96"/>
      <c r="BJ106" s="55"/>
      <c r="BK106" s="95"/>
    </row>
    <row r="107" spans="1:65" outlineLevel="1" x14ac:dyDescent="0.25">
      <c r="B107" s="20" t="s">
        <v>12</v>
      </c>
      <c r="C107" s="20" t="str">
        <f>MostLikely!$B$1</f>
        <v>MRI-CGCM2.3.2</v>
      </c>
      <c r="D107" s="20">
        <v>2009</v>
      </c>
      <c r="E107" s="21">
        <f>MostLikely!S37</f>
        <v>17.521666666666668</v>
      </c>
      <c r="F107" s="21">
        <f>MostLikely!W37</f>
        <v>74.334858333333329</v>
      </c>
      <c r="G107" s="21"/>
      <c r="H107" s="63">
        <f t="shared" si="44"/>
        <v>2007</v>
      </c>
      <c r="I107" s="59" t="str">
        <f t="shared" si="45"/>
        <v>Pile No X @ Berth Y</v>
      </c>
      <c r="J107" s="188" t="str">
        <f t="shared" si="56"/>
        <v>splash</v>
      </c>
      <c r="K107" s="97" t="str">
        <f t="shared" si="47"/>
        <v>A</v>
      </c>
      <c r="L107" s="104" t="str">
        <f t="shared" si="48"/>
        <v>C1</v>
      </c>
      <c r="M107" s="63" t="str">
        <f t="shared" si="49"/>
        <v>EXP4</v>
      </c>
      <c r="N107" s="63" t="str">
        <f t="shared" si="50"/>
        <v>SITE1</v>
      </c>
      <c r="O107" s="63">
        <f t="shared" si="51"/>
        <v>1</v>
      </c>
      <c r="P107" s="63"/>
      <c r="Q107" s="63"/>
      <c r="R107" s="63"/>
      <c r="S107" s="63"/>
      <c r="T107" s="63"/>
      <c r="AA107" s="198">
        <f t="shared" si="52"/>
        <v>259.86207956959021</v>
      </c>
      <c r="AB107" s="115"/>
      <c r="AC107" s="106"/>
      <c r="AD107" s="106"/>
      <c r="AE107" s="106"/>
      <c r="AF107" s="116"/>
      <c r="AG107" s="106"/>
      <c r="AH107" s="106"/>
      <c r="AJ107" s="106"/>
      <c r="AK107" s="106"/>
      <c r="AM107" s="125"/>
      <c r="AN107" s="200">
        <f t="shared" si="57"/>
        <v>0</v>
      </c>
      <c r="AO107" s="192">
        <f>VLOOKUP(K107,Coefficients!$J$3:$L$7,3)</f>
        <v>70</v>
      </c>
      <c r="AP107" s="192">
        <f t="shared" si="58"/>
        <v>15.4</v>
      </c>
      <c r="AQ107" s="192">
        <f t="shared" si="59"/>
        <v>1349.04</v>
      </c>
      <c r="AR107" s="192">
        <f>VLOOKUP(L107,Coefficients!$N$3:$P$5,2)</f>
        <v>50</v>
      </c>
      <c r="AS107" s="192">
        <f>VLOOKUP(L107,Coefficients!$N$3:$P$5,3)</f>
        <v>2</v>
      </c>
      <c r="AT107" s="200">
        <f>VLOOKUP(M107,Coefficients!$S$3:$U$6,3)</f>
        <v>1</v>
      </c>
      <c r="AU107" s="196">
        <f>VLOOKUP(N107,Coefficients!$S$10:$U$13,3)</f>
        <v>2</v>
      </c>
      <c r="AV107" s="197">
        <f t="shared" si="53"/>
        <v>1</v>
      </c>
      <c r="AW107" s="195">
        <f t="shared" si="60"/>
        <v>7.6036750986200676</v>
      </c>
      <c r="AX107" s="197">
        <f t="shared" si="54"/>
        <v>74.334858333333329</v>
      </c>
      <c r="AY107" s="197">
        <f t="shared" si="55"/>
        <v>17.521666666666668</v>
      </c>
      <c r="AZ107" s="198">
        <f t="shared" si="61"/>
        <v>259.86207956959021</v>
      </c>
      <c r="BA107" s="114"/>
      <c r="BC107" s="127"/>
      <c r="BD107" s="96"/>
      <c r="BE107" s="133"/>
      <c r="BF107" s="128"/>
      <c r="BG107" s="124"/>
      <c r="BI107" s="96"/>
      <c r="BJ107" s="55"/>
      <c r="BK107" s="95"/>
    </row>
    <row r="108" spans="1:65" outlineLevel="1" x14ac:dyDescent="0.25">
      <c r="B108" s="20" t="s">
        <v>12</v>
      </c>
      <c r="C108" s="20" t="str">
        <f>MostLikely!$B$1</f>
        <v>MRI-CGCM2.3.2</v>
      </c>
      <c r="D108" s="20">
        <v>2010</v>
      </c>
      <c r="E108" s="21">
        <f>MostLikely!S38</f>
        <v>17.533333333333335</v>
      </c>
      <c r="F108" s="21">
        <f>MostLikely!W38</f>
        <v>74.326166666666666</v>
      </c>
      <c r="G108" s="21"/>
      <c r="H108" s="63">
        <f t="shared" si="44"/>
        <v>2007</v>
      </c>
      <c r="I108" s="59" t="str">
        <f t="shared" si="45"/>
        <v>Pile No X @ Berth Y</v>
      </c>
      <c r="J108" s="188" t="str">
        <f t="shared" si="56"/>
        <v>splash</v>
      </c>
      <c r="K108" s="97" t="str">
        <f t="shared" si="47"/>
        <v>A</v>
      </c>
      <c r="L108" s="104" t="str">
        <f t="shared" si="48"/>
        <v>C1</v>
      </c>
      <c r="M108" s="63" t="str">
        <f t="shared" si="49"/>
        <v>EXP4</v>
      </c>
      <c r="N108" s="63" t="str">
        <f t="shared" si="50"/>
        <v>SITE1</v>
      </c>
      <c r="O108" s="63">
        <f t="shared" si="51"/>
        <v>1</v>
      </c>
      <c r="P108" s="63"/>
      <c r="Q108" s="63"/>
      <c r="R108" s="63"/>
      <c r="S108" s="63"/>
      <c r="T108" s="63"/>
      <c r="AA108" s="198">
        <f t="shared" si="52"/>
        <v>259.78644164878779</v>
      </c>
      <c r="AB108" s="115"/>
      <c r="AC108" s="106"/>
      <c r="AD108" s="106"/>
      <c r="AE108" s="106"/>
      <c r="AF108" s="116"/>
      <c r="AG108" s="106"/>
      <c r="AH108" s="106"/>
      <c r="AJ108" s="106"/>
      <c r="AK108" s="106"/>
      <c r="AM108" s="125"/>
      <c r="AN108" s="200">
        <f t="shared" si="57"/>
        <v>0</v>
      </c>
      <c r="AO108" s="192">
        <f>VLOOKUP(K108,Coefficients!$J$3:$L$7,3)</f>
        <v>70</v>
      </c>
      <c r="AP108" s="192">
        <f t="shared" si="58"/>
        <v>15.4</v>
      </c>
      <c r="AQ108" s="192">
        <f t="shared" si="59"/>
        <v>1349.04</v>
      </c>
      <c r="AR108" s="192">
        <f>VLOOKUP(L108,Coefficients!$N$3:$P$5,2)</f>
        <v>50</v>
      </c>
      <c r="AS108" s="192">
        <f>VLOOKUP(L108,Coefficients!$N$3:$P$5,3)</f>
        <v>2</v>
      </c>
      <c r="AT108" s="200">
        <f>VLOOKUP(M108,Coefficients!$S$3:$U$6,3)</f>
        <v>1</v>
      </c>
      <c r="AU108" s="196">
        <f>VLOOKUP(N108,Coefficients!$S$10:$U$13,3)</f>
        <v>2</v>
      </c>
      <c r="AV108" s="197">
        <f t="shared" si="53"/>
        <v>1</v>
      </c>
      <c r="AW108" s="195">
        <f t="shared" si="60"/>
        <v>7.6036750986200676</v>
      </c>
      <c r="AX108" s="197">
        <f t="shared" si="54"/>
        <v>74.326166666666666</v>
      </c>
      <c r="AY108" s="197">
        <f t="shared" si="55"/>
        <v>17.533333333333335</v>
      </c>
      <c r="AZ108" s="198">
        <f t="shared" si="61"/>
        <v>259.78644164878779</v>
      </c>
      <c r="BA108" s="114"/>
      <c r="BC108" s="127"/>
      <c r="BD108" s="96"/>
      <c r="BE108" s="133"/>
      <c r="BF108" s="128"/>
      <c r="BG108" s="124"/>
      <c r="BI108" s="96"/>
      <c r="BJ108" s="55"/>
      <c r="BK108" s="95"/>
    </row>
    <row r="109" spans="1:65" ht="15" customHeight="1" outlineLevel="1" x14ac:dyDescent="0.25">
      <c r="B109" s="20" t="s">
        <v>12</v>
      </c>
      <c r="C109" s="20" t="str">
        <f>MostLikely!$B$1</f>
        <v>MRI-CGCM2.3.2</v>
      </c>
      <c r="D109" s="20">
        <v>2011</v>
      </c>
      <c r="E109" s="21">
        <f>MostLikely!S39</f>
        <v>17.556666666666668</v>
      </c>
      <c r="F109" s="21">
        <f>MostLikely!W39</f>
        <v>74.308783333333338</v>
      </c>
      <c r="G109" s="21"/>
      <c r="H109" s="63">
        <f t="shared" si="44"/>
        <v>2007</v>
      </c>
      <c r="I109" s="59" t="str">
        <f t="shared" si="45"/>
        <v>Pile No X @ Berth Y</v>
      </c>
      <c r="J109" s="188" t="str">
        <f t="shared" si="56"/>
        <v>splash</v>
      </c>
      <c r="K109" s="97" t="str">
        <f t="shared" si="47"/>
        <v>A</v>
      </c>
      <c r="L109" s="104" t="str">
        <f t="shared" si="48"/>
        <v>C1</v>
      </c>
      <c r="M109" s="63" t="str">
        <f t="shared" si="49"/>
        <v>EXP4</v>
      </c>
      <c r="N109" s="63" t="str">
        <f t="shared" si="50"/>
        <v>SITE1</v>
      </c>
      <c r="O109" s="63">
        <f t="shared" si="51"/>
        <v>1</v>
      </c>
      <c r="P109" s="63"/>
      <c r="Q109" s="63"/>
      <c r="R109" s="63"/>
      <c r="S109" s="63"/>
      <c r="T109" s="63"/>
      <c r="AA109" s="198">
        <f t="shared" si="52"/>
        <v>259.63520734826966</v>
      </c>
      <c r="AB109" s="115"/>
      <c r="AC109" s="106"/>
      <c r="AD109" s="106"/>
      <c r="AE109" s="106"/>
      <c r="AF109" s="116"/>
      <c r="AG109" s="106"/>
      <c r="AH109" s="106"/>
      <c r="AJ109" s="106"/>
      <c r="AK109" s="106"/>
      <c r="AM109" s="125"/>
      <c r="AN109" s="200">
        <f t="shared" si="57"/>
        <v>0</v>
      </c>
      <c r="AO109" s="192">
        <f>VLOOKUP(K109,Coefficients!$J$3:$L$7,3)</f>
        <v>70</v>
      </c>
      <c r="AP109" s="192">
        <f t="shared" si="58"/>
        <v>15.4</v>
      </c>
      <c r="AQ109" s="192">
        <f t="shared" si="59"/>
        <v>1349.04</v>
      </c>
      <c r="AR109" s="192">
        <f>VLOOKUP(L109,Coefficients!$N$3:$P$5,2)</f>
        <v>50</v>
      </c>
      <c r="AS109" s="192">
        <f>VLOOKUP(L109,Coefficients!$N$3:$P$5,3)</f>
        <v>2</v>
      </c>
      <c r="AT109" s="200">
        <f>VLOOKUP(M109,Coefficients!$S$3:$U$6,3)</f>
        <v>1</v>
      </c>
      <c r="AU109" s="196">
        <f>VLOOKUP(N109,Coefficients!$S$10:$U$13,3)</f>
        <v>2</v>
      </c>
      <c r="AV109" s="197">
        <f t="shared" si="53"/>
        <v>1</v>
      </c>
      <c r="AW109" s="195">
        <f t="shared" si="60"/>
        <v>7.6036750986200676</v>
      </c>
      <c r="AX109" s="197">
        <f t="shared" si="54"/>
        <v>74.308783333333338</v>
      </c>
      <c r="AY109" s="197">
        <f t="shared" si="55"/>
        <v>17.556666666666668</v>
      </c>
      <c r="AZ109" s="198">
        <f t="shared" si="61"/>
        <v>259.63520734826966</v>
      </c>
      <c r="BA109" s="114"/>
      <c r="BC109" s="127"/>
      <c r="BD109" s="96"/>
      <c r="BE109" s="133"/>
      <c r="BF109" s="128"/>
      <c r="BG109" s="124"/>
      <c r="BI109" s="96"/>
      <c r="BJ109" s="55"/>
      <c r="BK109" s="95"/>
      <c r="BL109" s="8"/>
    </row>
    <row r="110" spans="1:65" ht="15" customHeight="1" outlineLevel="1" x14ac:dyDescent="0.25">
      <c r="B110" s="20" t="s">
        <v>12</v>
      </c>
      <c r="C110" s="20" t="str">
        <f>MostLikely!$B$1</f>
        <v>MRI-CGCM2.3.2</v>
      </c>
      <c r="D110" s="20">
        <v>2012</v>
      </c>
      <c r="E110" s="21">
        <f>MostLikely!S40</f>
        <v>17.580000000000002</v>
      </c>
      <c r="F110" s="21">
        <f>MostLikely!W40</f>
        <v>74.291399999999996</v>
      </c>
      <c r="G110" s="21"/>
      <c r="H110" s="63">
        <f t="shared" si="44"/>
        <v>2007</v>
      </c>
      <c r="I110" s="59" t="str">
        <f t="shared" si="45"/>
        <v>Pile No X @ Berth Y</v>
      </c>
      <c r="J110" s="188" t="str">
        <f t="shared" si="56"/>
        <v>splash</v>
      </c>
      <c r="K110" s="97" t="str">
        <f t="shared" si="47"/>
        <v>A</v>
      </c>
      <c r="L110" s="104" t="str">
        <f t="shared" si="48"/>
        <v>C1</v>
      </c>
      <c r="M110" s="63" t="str">
        <f t="shared" si="49"/>
        <v>EXP4</v>
      </c>
      <c r="N110" s="63" t="str">
        <f t="shared" si="50"/>
        <v>SITE1</v>
      </c>
      <c r="O110" s="63">
        <f t="shared" si="51"/>
        <v>1</v>
      </c>
      <c r="P110" s="63"/>
      <c r="Q110" s="63"/>
      <c r="R110" s="63"/>
      <c r="S110" s="63"/>
      <c r="T110" s="63"/>
      <c r="AA110" s="198">
        <f t="shared" si="52"/>
        <v>259.48402842796798</v>
      </c>
      <c r="AB110" s="115"/>
      <c r="AC110" s="106"/>
      <c r="AD110" s="106"/>
      <c r="AE110" s="106"/>
      <c r="AF110" s="116"/>
      <c r="AG110" s="106"/>
      <c r="AH110" s="106"/>
      <c r="AJ110" s="106"/>
      <c r="AK110" s="106"/>
      <c r="AM110" s="125"/>
      <c r="AN110" s="200">
        <f t="shared" si="57"/>
        <v>0</v>
      </c>
      <c r="AO110" s="192">
        <f>VLOOKUP(K110,Coefficients!$J$3:$L$7,3)</f>
        <v>70</v>
      </c>
      <c r="AP110" s="192">
        <f t="shared" si="58"/>
        <v>15.4</v>
      </c>
      <c r="AQ110" s="192">
        <f t="shared" si="59"/>
        <v>1349.04</v>
      </c>
      <c r="AR110" s="192">
        <f>VLOOKUP(L110,Coefficients!$N$3:$P$5,2)</f>
        <v>50</v>
      </c>
      <c r="AS110" s="192">
        <f>VLOOKUP(L110,Coefficients!$N$3:$P$5,3)</f>
        <v>2</v>
      </c>
      <c r="AT110" s="200">
        <f>VLOOKUP(M110,Coefficients!$S$3:$U$6,3)</f>
        <v>1</v>
      </c>
      <c r="AU110" s="196">
        <f>VLOOKUP(N110,Coefficients!$S$10:$U$13,3)</f>
        <v>2</v>
      </c>
      <c r="AV110" s="197">
        <f t="shared" si="53"/>
        <v>1</v>
      </c>
      <c r="AW110" s="195">
        <f t="shared" si="60"/>
        <v>7.6036750986200676</v>
      </c>
      <c r="AX110" s="197">
        <f t="shared" si="54"/>
        <v>74.291399999999996</v>
      </c>
      <c r="AY110" s="197">
        <f t="shared" si="55"/>
        <v>17.580000000000002</v>
      </c>
      <c r="AZ110" s="198">
        <f t="shared" si="61"/>
        <v>259.48402842796798</v>
      </c>
      <c r="BA110" s="114"/>
      <c r="BC110" s="127"/>
      <c r="BD110" s="96"/>
      <c r="BE110" s="133"/>
      <c r="BF110" s="128"/>
      <c r="BG110" s="124"/>
      <c r="BI110" s="96"/>
      <c r="BJ110" s="55"/>
      <c r="BK110" s="95"/>
      <c r="BL110" s="8"/>
    </row>
    <row r="111" spans="1:65" ht="15" customHeight="1" outlineLevel="1" x14ac:dyDescent="0.25">
      <c r="B111" s="20" t="s">
        <v>12</v>
      </c>
      <c r="C111" s="20" t="str">
        <f>MostLikely!$B$1</f>
        <v>MRI-CGCM2.3.2</v>
      </c>
      <c r="D111" s="20">
        <v>2013</v>
      </c>
      <c r="E111" s="21">
        <f>MostLikely!S41</f>
        <v>17.603333333333335</v>
      </c>
      <c r="F111" s="21">
        <f>MostLikely!W41</f>
        <v>74.274016666666668</v>
      </c>
      <c r="G111" s="21"/>
      <c r="H111" s="63">
        <f t="shared" si="44"/>
        <v>2007</v>
      </c>
      <c r="I111" s="59" t="str">
        <f t="shared" si="45"/>
        <v>Pile No X @ Berth Y</v>
      </c>
      <c r="J111" s="188" t="str">
        <f t="shared" si="56"/>
        <v>splash</v>
      </c>
      <c r="K111" s="97" t="str">
        <f t="shared" si="47"/>
        <v>A</v>
      </c>
      <c r="L111" s="104" t="str">
        <f t="shared" si="48"/>
        <v>C1</v>
      </c>
      <c r="M111" s="63" t="str">
        <f t="shared" si="49"/>
        <v>EXP4</v>
      </c>
      <c r="N111" s="63" t="str">
        <f t="shared" si="50"/>
        <v>SITE1</v>
      </c>
      <c r="O111" s="63">
        <f t="shared" si="51"/>
        <v>1</v>
      </c>
      <c r="P111" s="63"/>
      <c r="Q111" s="63"/>
      <c r="R111" s="63"/>
      <c r="S111" s="63"/>
      <c r="T111" s="63"/>
      <c r="AA111" s="198">
        <f t="shared" si="52"/>
        <v>259.33290487840509</v>
      </c>
      <c r="AB111" s="115"/>
      <c r="AC111" s="106"/>
      <c r="AD111" s="106"/>
      <c r="AE111" s="106"/>
      <c r="AF111" s="116"/>
      <c r="AG111" s="106"/>
      <c r="AH111" s="106"/>
      <c r="AJ111" s="106"/>
      <c r="AK111" s="106"/>
      <c r="AM111" s="125"/>
      <c r="AN111" s="200">
        <f t="shared" si="57"/>
        <v>1</v>
      </c>
      <c r="AO111" s="192">
        <f>VLOOKUP(K111,Coefficients!$J$3:$L$7,3)</f>
        <v>70</v>
      </c>
      <c r="AP111" s="192">
        <f t="shared" si="58"/>
        <v>15.4</v>
      </c>
      <c r="AQ111" s="192">
        <f t="shared" si="59"/>
        <v>1349.04</v>
      </c>
      <c r="AR111" s="192">
        <f>VLOOKUP(L111,Coefficients!$N$3:$P$5,2)</f>
        <v>50</v>
      </c>
      <c r="AS111" s="192">
        <f>VLOOKUP(L111,Coefficients!$N$3:$P$5,3)</f>
        <v>2</v>
      </c>
      <c r="AT111" s="200">
        <f>VLOOKUP(M111,Coefficients!$S$3:$U$6,3)</f>
        <v>1</v>
      </c>
      <c r="AU111" s="196">
        <f>VLOOKUP(N111,Coefficients!$S$10:$U$13,3)</f>
        <v>2</v>
      </c>
      <c r="AV111" s="197">
        <f t="shared" si="53"/>
        <v>1</v>
      </c>
      <c r="AW111" s="195">
        <f t="shared" si="60"/>
        <v>7.6036750986200676</v>
      </c>
      <c r="AX111" s="197">
        <f t="shared" si="54"/>
        <v>74.274016666666668</v>
      </c>
      <c r="AY111" s="197">
        <f t="shared" si="55"/>
        <v>17.603333333333335</v>
      </c>
      <c r="AZ111" s="198">
        <f t="shared" si="61"/>
        <v>259.33290487840509</v>
      </c>
      <c r="BA111" s="114"/>
      <c r="BC111" s="127"/>
      <c r="BD111" s="96"/>
      <c r="BE111" s="133"/>
      <c r="BF111" s="128"/>
      <c r="BG111" s="124"/>
      <c r="BI111" s="96"/>
      <c r="BJ111" s="55"/>
      <c r="BK111" s="95"/>
      <c r="BL111" s="8"/>
    </row>
    <row r="112" spans="1:65" ht="15" customHeight="1" outlineLevel="1" x14ac:dyDescent="0.25">
      <c r="B112" s="20" t="s">
        <v>12</v>
      </c>
      <c r="C112" s="20" t="str">
        <f>MostLikely!$B$1</f>
        <v>MRI-CGCM2.3.2</v>
      </c>
      <c r="D112" s="20">
        <v>2014</v>
      </c>
      <c r="E112" s="21">
        <f>MostLikely!S42</f>
        <v>17.626666666666669</v>
      </c>
      <c r="F112" s="21">
        <f>MostLikely!W42</f>
        <v>74.25663333333334</v>
      </c>
      <c r="G112" s="21"/>
      <c r="H112" s="63">
        <f t="shared" si="44"/>
        <v>2007</v>
      </c>
      <c r="I112" s="59" t="str">
        <f t="shared" si="45"/>
        <v>Pile No X @ Berth Y</v>
      </c>
      <c r="J112" s="188" t="str">
        <f t="shared" si="56"/>
        <v>splash</v>
      </c>
      <c r="K112" s="97" t="str">
        <f t="shared" si="47"/>
        <v>A</v>
      </c>
      <c r="L112" s="104" t="str">
        <f t="shared" si="48"/>
        <v>C1</v>
      </c>
      <c r="M112" s="63" t="str">
        <f t="shared" si="49"/>
        <v>EXP4</v>
      </c>
      <c r="N112" s="63" t="str">
        <f t="shared" si="50"/>
        <v>SITE1</v>
      </c>
      <c r="O112" s="63">
        <f t="shared" si="51"/>
        <v>1</v>
      </c>
      <c r="P112" s="63"/>
      <c r="Q112" s="63"/>
      <c r="R112" s="63"/>
      <c r="S112" s="63"/>
      <c r="T112" s="63"/>
      <c r="AA112" s="198">
        <f t="shared" si="52"/>
        <v>259.18183669010392</v>
      </c>
      <c r="AB112" s="115"/>
      <c r="AC112" s="106"/>
      <c r="AD112" s="106"/>
      <c r="AE112" s="106"/>
      <c r="AF112" s="116"/>
      <c r="AG112" s="106"/>
      <c r="AH112" s="106"/>
      <c r="AJ112" s="106"/>
      <c r="AK112" s="106"/>
      <c r="AM112" s="125"/>
      <c r="AN112" s="200">
        <f t="shared" si="57"/>
        <v>2</v>
      </c>
      <c r="AO112" s="192">
        <f>VLOOKUP(K112,Coefficients!$J$3:$L$7,3)</f>
        <v>70</v>
      </c>
      <c r="AP112" s="192">
        <f t="shared" si="58"/>
        <v>15.4</v>
      </c>
      <c r="AQ112" s="192">
        <f t="shared" si="59"/>
        <v>1349.04</v>
      </c>
      <c r="AR112" s="192">
        <f>VLOOKUP(L112,Coefficients!$N$3:$P$5,2)</f>
        <v>50</v>
      </c>
      <c r="AS112" s="192">
        <f>VLOOKUP(L112,Coefficients!$N$3:$P$5,3)</f>
        <v>2</v>
      </c>
      <c r="AT112" s="200">
        <f>VLOOKUP(M112,Coefficients!$S$3:$U$6,3)</f>
        <v>1</v>
      </c>
      <c r="AU112" s="196">
        <f>VLOOKUP(N112,Coefficients!$S$10:$U$13,3)</f>
        <v>2</v>
      </c>
      <c r="AV112" s="197">
        <f t="shared" si="53"/>
        <v>1</v>
      </c>
      <c r="AW112" s="195">
        <f t="shared" si="60"/>
        <v>7.6036750986200676</v>
      </c>
      <c r="AX112" s="197">
        <f t="shared" si="54"/>
        <v>74.25663333333334</v>
      </c>
      <c r="AY112" s="197">
        <f t="shared" si="55"/>
        <v>17.626666666666669</v>
      </c>
      <c r="AZ112" s="198">
        <f t="shared" si="61"/>
        <v>259.18183669010392</v>
      </c>
      <c r="BA112" s="114"/>
      <c r="BC112" s="127"/>
      <c r="BD112" s="96"/>
      <c r="BE112" s="133"/>
      <c r="BF112" s="128"/>
      <c r="BG112" s="124"/>
      <c r="BI112" s="96"/>
      <c r="BJ112" s="55"/>
      <c r="BK112" s="95"/>
      <c r="BL112" s="8"/>
    </row>
    <row r="113" spans="2:64" ht="15" customHeight="1" outlineLevel="1" x14ac:dyDescent="0.25">
      <c r="B113" s="20" t="s">
        <v>12</v>
      </c>
      <c r="C113" s="20" t="str">
        <f>MostLikely!$B$1</f>
        <v>MRI-CGCM2.3.2</v>
      </c>
      <c r="D113" s="20">
        <v>2015</v>
      </c>
      <c r="E113" s="21">
        <f>MostLikely!S43</f>
        <v>17.650000000000002</v>
      </c>
      <c r="F113" s="21">
        <f>MostLikely!W43</f>
        <v>74.239249999999998</v>
      </c>
      <c r="G113" s="21"/>
      <c r="H113" s="63">
        <f t="shared" si="44"/>
        <v>2007</v>
      </c>
      <c r="I113" s="59" t="str">
        <f t="shared" si="45"/>
        <v>Pile No X @ Berth Y</v>
      </c>
      <c r="J113" s="188" t="str">
        <f t="shared" si="56"/>
        <v>splash</v>
      </c>
      <c r="K113" s="97" t="str">
        <f t="shared" si="47"/>
        <v>A</v>
      </c>
      <c r="L113" s="104" t="str">
        <f t="shared" si="48"/>
        <v>C1</v>
      </c>
      <c r="M113" s="63" t="str">
        <f t="shared" si="49"/>
        <v>EXP4</v>
      </c>
      <c r="N113" s="63" t="str">
        <f t="shared" si="50"/>
        <v>SITE1</v>
      </c>
      <c r="O113" s="63">
        <f t="shared" si="51"/>
        <v>1</v>
      </c>
      <c r="P113" s="63"/>
      <c r="Q113" s="63"/>
      <c r="R113" s="63"/>
      <c r="S113" s="63"/>
      <c r="T113" s="63"/>
      <c r="AA113" s="198">
        <f t="shared" si="52"/>
        <v>259.03082385358789</v>
      </c>
      <c r="AB113" s="115"/>
      <c r="AC113" s="106"/>
      <c r="AD113" s="106"/>
      <c r="AE113" s="106"/>
      <c r="AF113" s="116"/>
      <c r="AG113" s="106"/>
      <c r="AH113" s="106"/>
      <c r="AJ113" s="106"/>
      <c r="AK113" s="106"/>
      <c r="AM113" s="125"/>
      <c r="AN113" s="200">
        <f t="shared" si="57"/>
        <v>3</v>
      </c>
      <c r="AO113" s="192">
        <f>VLOOKUP(K113,Coefficients!$J$3:$L$7,3)</f>
        <v>70</v>
      </c>
      <c r="AP113" s="192">
        <f t="shared" si="58"/>
        <v>15.4</v>
      </c>
      <c r="AQ113" s="192">
        <f t="shared" si="59"/>
        <v>1349.04</v>
      </c>
      <c r="AR113" s="192">
        <f>VLOOKUP(L113,Coefficients!$N$3:$P$5,2)</f>
        <v>50</v>
      </c>
      <c r="AS113" s="192">
        <f>VLOOKUP(L113,Coefficients!$N$3:$P$5,3)</f>
        <v>2</v>
      </c>
      <c r="AT113" s="200">
        <f>VLOOKUP(M113,Coefficients!$S$3:$U$6,3)</f>
        <v>1</v>
      </c>
      <c r="AU113" s="196">
        <f>VLOOKUP(N113,Coefficients!$S$10:$U$13,3)</f>
        <v>2</v>
      </c>
      <c r="AV113" s="197">
        <f t="shared" si="53"/>
        <v>1</v>
      </c>
      <c r="AW113" s="195">
        <f t="shared" si="60"/>
        <v>7.6036750986200676</v>
      </c>
      <c r="AX113" s="197">
        <f t="shared" si="54"/>
        <v>74.239249999999998</v>
      </c>
      <c r="AY113" s="197">
        <f t="shared" si="55"/>
        <v>17.650000000000002</v>
      </c>
      <c r="AZ113" s="198">
        <f t="shared" si="61"/>
        <v>259.03082385358789</v>
      </c>
      <c r="BA113" s="114"/>
      <c r="BC113" s="127"/>
      <c r="BD113" s="96"/>
      <c r="BE113" s="133"/>
      <c r="BF113" s="128"/>
      <c r="BG113" s="124"/>
      <c r="BI113" s="96"/>
      <c r="BJ113" s="55"/>
      <c r="BK113" s="95"/>
      <c r="BL113" s="8"/>
    </row>
    <row r="114" spans="2:64" ht="15" customHeight="1" outlineLevel="1" x14ac:dyDescent="0.25">
      <c r="B114" s="20" t="s">
        <v>12</v>
      </c>
      <c r="C114" s="20" t="str">
        <f>MostLikely!$B$1</f>
        <v>MRI-CGCM2.3.2</v>
      </c>
      <c r="D114" s="20">
        <v>2016</v>
      </c>
      <c r="E114" s="21">
        <f>MostLikely!S44</f>
        <v>17.673333333333336</v>
      </c>
      <c r="F114" s="21">
        <f>MostLikely!W44</f>
        <v>74.221866666666671</v>
      </c>
      <c r="G114" s="21"/>
      <c r="H114" s="63">
        <f t="shared" si="44"/>
        <v>2007</v>
      </c>
      <c r="I114" s="59" t="str">
        <f t="shared" si="45"/>
        <v>Pile No X @ Berth Y</v>
      </c>
      <c r="J114" s="188" t="str">
        <f t="shared" si="56"/>
        <v>splash</v>
      </c>
      <c r="K114" s="97" t="str">
        <f t="shared" si="47"/>
        <v>A</v>
      </c>
      <c r="L114" s="104" t="str">
        <f t="shared" si="48"/>
        <v>C1</v>
      </c>
      <c r="M114" s="63" t="str">
        <f t="shared" si="49"/>
        <v>EXP4</v>
      </c>
      <c r="N114" s="63" t="str">
        <f t="shared" si="50"/>
        <v>SITE1</v>
      </c>
      <c r="O114" s="63">
        <f t="shared" si="51"/>
        <v>1</v>
      </c>
      <c r="P114" s="63"/>
      <c r="Q114" s="63"/>
      <c r="R114" s="63"/>
      <c r="S114" s="63"/>
      <c r="T114" s="63"/>
      <c r="AA114" s="198">
        <f t="shared" si="52"/>
        <v>258.87986635938012</v>
      </c>
      <c r="AB114" s="115"/>
      <c r="AC114" s="106"/>
      <c r="AD114" s="106"/>
      <c r="AE114" s="106"/>
      <c r="AF114" s="116"/>
      <c r="AG114" s="106"/>
      <c r="AH114" s="106"/>
      <c r="AJ114" s="106"/>
      <c r="AK114" s="106"/>
      <c r="AM114" s="125"/>
      <c r="AN114" s="200">
        <f t="shared" si="57"/>
        <v>4</v>
      </c>
      <c r="AO114" s="192">
        <f>VLOOKUP(K114,Coefficients!$J$3:$L$7,3)</f>
        <v>70</v>
      </c>
      <c r="AP114" s="192">
        <f t="shared" si="58"/>
        <v>15.4</v>
      </c>
      <c r="AQ114" s="192">
        <f t="shared" si="59"/>
        <v>1349.04</v>
      </c>
      <c r="AR114" s="192">
        <f>VLOOKUP(L114,Coefficients!$N$3:$P$5,2)</f>
        <v>50</v>
      </c>
      <c r="AS114" s="192">
        <f>VLOOKUP(L114,Coefficients!$N$3:$P$5,3)</f>
        <v>2</v>
      </c>
      <c r="AT114" s="200">
        <f>VLOOKUP(M114,Coefficients!$S$3:$U$6,3)</f>
        <v>1</v>
      </c>
      <c r="AU114" s="196">
        <f>VLOOKUP(N114,Coefficients!$S$10:$U$13,3)</f>
        <v>2</v>
      </c>
      <c r="AV114" s="197">
        <f t="shared" si="53"/>
        <v>1</v>
      </c>
      <c r="AW114" s="195">
        <f t="shared" si="60"/>
        <v>7.6036750986200676</v>
      </c>
      <c r="AX114" s="197">
        <f t="shared" si="54"/>
        <v>74.221866666666671</v>
      </c>
      <c r="AY114" s="197">
        <f t="shared" si="55"/>
        <v>17.673333333333336</v>
      </c>
      <c r="AZ114" s="198">
        <f t="shared" si="61"/>
        <v>258.87986635938012</v>
      </c>
      <c r="BA114" s="114"/>
      <c r="BC114" s="127"/>
      <c r="BD114" s="96"/>
      <c r="BE114" s="133"/>
      <c r="BF114" s="128"/>
      <c r="BG114" s="124"/>
      <c r="BI114" s="96"/>
      <c r="BJ114" s="55"/>
      <c r="BK114" s="95"/>
      <c r="BL114" s="8"/>
    </row>
    <row r="115" spans="2:64" ht="15" customHeight="1" outlineLevel="1" x14ac:dyDescent="0.25">
      <c r="B115" s="20" t="s">
        <v>12</v>
      </c>
      <c r="C115" s="20" t="str">
        <f>MostLikely!$B$1</f>
        <v>MRI-CGCM2.3.2</v>
      </c>
      <c r="D115" s="20">
        <v>2017</v>
      </c>
      <c r="E115" s="21">
        <f>MostLikely!S45</f>
        <v>17.696666666666669</v>
      </c>
      <c r="F115" s="21">
        <f>MostLikely!W45</f>
        <v>74.204483333333329</v>
      </c>
      <c r="G115" s="21"/>
      <c r="H115" s="63">
        <f t="shared" si="44"/>
        <v>2007</v>
      </c>
      <c r="I115" s="59" t="str">
        <f t="shared" si="45"/>
        <v>Pile No X @ Berth Y</v>
      </c>
      <c r="J115" s="188" t="str">
        <f t="shared" si="56"/>
        <v>splash</v>
      </c>
      <c r="K115" s="97" t="str">
        <f t="shared" si="47"/>
        <v>A</v>
      </c>
      <c r="L115" s="104" t="str">
        <f t="shared" si="48"/>
        <v>C1</v>
      </c>
      <c r="M115" s="63" t="str">
        <f t="shared" si="49"/>
        <v>EXP4</v>
      </c>
      <c r="N115" s="63" t="str">
        <f t="shared" si="50"/>
        <v>SITE1</v>
      </c>
      <c r="O115" s="63">
        <f t="shared" si="51"/>
        <v>1</v>
      </c>
      <c r="P115" s="63"/>
      <c r="Q115" s="63"/>
      <c r="R115" s="63"/>
      <c r="S115" s="63"/>
      <c r="T115" s="63"/>
      <c r="AA115" s="198">
        <f t="shared" si="52"/>
        <v>258.72896419800594</v>
      </c>
      <c r="AB115" s="115"/>
      <c r="AC115" s="106"/>
      <c r="AD115" s="106"/>
      <c r="AE115" s="106"/>
      <c r="AF115" s="116"/>
      <c r="AG115" s="106"/>
      <c r="AH115" s="106"/>
      <c r="AJ115" s="106"/>
      <c r="AK115" s="106"/>
      <c r="AM115" s="125"/>
      <c r="AN115" s="200">
        <f t="shared" si="57"/>
        <v>5</v>
      </c>
      <c r="AO115" s="192">
        <f>VLOOKUP(K115,Coefficients!$J$3:$L$7,3)</f>
        <v>70</v>
      </c>
      <c r="AP115" s="192">
        <f t="shared" si="58"/>
        <v>15.4</v>
      </c>
      <c r="AQ115" s="192">
        <f t="shared" si="59"/>
        <v>1349.04</v>
      </c>
      <c r="AR115" s="192">
        <f>VLOOKUP(L115,Coefficients!$N$3:$P$5,2)</f>
        <v>50</v>
      </c>
      <c r="AS115" s="192">
        <f>VLOOKUP(L115,Coefficients!$N$3:$P$5,3)</f>
        <v>2</v>
      </c>
      <c r="AT115" s="200">
        <f>VLOOKUP(M115,Coefficients!$S$3:$U$6,3)</f>
        <v>1</v>
      </c>
      <c r="AU115" s="196">
        <f>VLOOKUP(N115,Coefficients!$S$10:$U$13,3)</f>
        <v>2</v>
      </c>
      <c r="AV115" s="197">
        <f t="shared" si="53"/>
        <v>1</v>
      </c>
      <c r="AW115" s="195">
        <f t="shared" si="60"/>
        <v>7.6036750986200676</v>
      </c>
      <c r="AX115" s="197">
        <f t="shared" si="54"/>
        <v>74.204483333333329</v>
      </c>
      <c r="AY115" s="197">
        <f t="shared" si="55"/>
        <v>17.696666666666669</v>
      </c>
      <c r="AZ115" s="198">
        <f t="shared" si="61"/>
        <v>258.72896419800594</v>
      </c>
      <c r="BA115" s="114"/>
      <c r="BC115" s="127"/>
      <c r="BD115" s="96"/>
      <c r="BE115" s="133"/>
      <c r="BF115" s="128"/>
      <c r="BG115" s="124"/>
      <c r="BI115" s="96"/>
      <c r="BJ115" s="55"/>
      <c r="BK115" s="95"/>
      <c r="BL115" s="8"/>
    </row>
    <row r="116" spans="2:64" ht="15" customHeight="1" outlineLevel="1" x14ac:dyDescent="0.25">
      <c r="B116" s="20" t="s">
        <v>12</v>
      </c>
      <c r="C116" s="20" t="str">
        <f>MostLikely!$B$1</f>
        <v>MRI-CGCM2.3.2</v>
      </c>
      <c r="D116" s="20">
        <v>2018</v>
      </c>
      <c r="E116" s="21">
        <f>MostLikely!S46</f>
        <v>17.72</v>
      </c>
      <c r="F116" s="21">
        <f>MostLikely!W46</f>
        <v>74.187100000000001</v>
      </c>
      <c r="G116" s="21"/>
      <c r="H116" s="63">
        <f t="shared" si="44"/>
        <v>2007</v>
      </c>
      <c r="I116" s="59" t="str">
        <f t="shared" si="45"/>
        <v>Pile No X @ Berth Y</v>
      </c>
      <c r="J116" s="188" t="str">
        <f t="shared" si="56"/>
        <v>splash</v>
      </c>
      <c r="K116" s="97" t="str">
        <f t="shared" si="47"/>
        <v>A</v>
      </c>
      <c r="L116" s="104" t="str">
        <f t="shared" si="48"/>
        <v>C1</v>
      </c>
      <c r="M116" s="63" t="str">
        <f t="shared" si="49"/>
        <v>EXP4</v>
      </c>
      <c r="N116" s="63" t="str">
        <f t="shared" si="50"/>
        <v>SITE1</v>
      </c>
      <c r="O116" s="63">
        <f t="shared" si="51"/>
        <v>1</v>
      </c>
      <c r="P116" s="63"/>
      <c r="Q116" s="63"/>
      <c r="R116" s="63"/>
      <c r="S116" s="63"/>
      <c r="T116" s="63"/>
      <c r="AA116" s="198">
        <f t="shared" si="52"/>
        <v>258.57811735999007</v>
      </c>
      <c r="AB116" s="115"/>
      <c r="AC116" s="106"/>
      <c r="AD116" s="106"/>
      <c r="AE116" s="106"/>
      <c r="AF116" s="116"/>
      <c r="AG116" s="106"/>
      <c r="AH116" s="106"/>
      <c r="AJ116" s="106"/>
      <c r="AK116" s="106"/>
      <c r="AM116" s="125"/>
      <c r="AN116" s="200">
        <f t="shared" si="57"/>
        <v>6</v>
      </c>
      <c r="AO116" s="192">
        <f>VLOOKUP(K116,Coefficients!$J$3:$L$7,3)</f>
        <v>70</v>
      </c>
      <c r="AP116" s="192">
        <f t="shared" si="58"/>
        <v>15.4</v>
      </c>
      <c r="AQ116" s="192">
        <f t="shared" si="59"/>
        <v>1349.04</v>
      </c>
      <c r="AR116" s="192">
        <f>VLOOKUP(L116,Coefficients!$N$3:$P$5,2)</f>
        <v>50</v>
      </c>
      <c r="AS116" s="192">
        <f>VLOOKUP(L116,Coefficients!$N$3:$P$5,3)</f>
        <v>2</v>
      </c>
      <c r="AT116" s="200">
        <f>VLOOKUP(M116,Coefficients!$S$3:$U$6,3)</f>
        <v>1</v>
      </c>
      <c r="AU116" s="196">
        <f>VLOOKUP(N116,Coefficients!$S$10:$U$13,3)</f>
        <v>2</v>
      </c>
      <c r="AV116" s="197">
        <f t="shared" si="53"/>
        <v>1</v>
      </c>
      <c r="AW116" s="195">
        <f t="shared" si="60"/>
        <v>7.6036750986200676</v>
      </c>
      <c r="AX116" s="197">
        <f t="shared" si="54"/>
        <v>74.187100000000001</v>
      </c>
      <c r="AY116" s="197">
        <f t="shared" si="55"/>
        <v>17.72</v>
      </c>
      <c r="AZ116" s="198">
        <f t="shared" si="61"/>
        <v>258.57811735999007</v>
      </c>
      <c r="BA116" s="114"/>
      <c r="BC116" s="127"/>
      <c r="BD116" s="96"/>
      <c r="BE116" s="133"/>
      <c r="BF116" s="128"/>
      <c r="BG116" s="124"/>
      <c r="BI116" s="96"/>
      <c r="BJ116" s="55"/>
      <c r="BK116" s="95"/>
    </row>
    <row r="117" spans="2:64" ht="15" customHeight="1" outlineLevel="1" x14ac:dyDescent="0.25">
      <c r="B117" s="20" t="s">
        <v>12</v>
      </c>
      <c r="C117" s="20" t="str">
        <f>MostLikely!$B$1</f>
        <v>MRI-CGCM2.3.2</v>
      </c>
      <c r="D117" s="20">
        <v>2019</v>
      </c>
      <c r="E117" s="21">
        <f>MostLikely!S47</f>
        <v>17.743333333333332</v>
      </c>
      <c r="F117" s="21">
        <f>MostLikely!W47</f>
        <v>74.169716666666673</v>
      </c>
      <c r="G117" s="21"/>
      <c r="H117" s="63">
        <f t="shared" si="44"/>
        <v>2007</v>
      </c>
      <c r="I117" s="59" t="str">
        <f t="shared" si="45"/>
        <v>Pile No X @ Berth Y</v>
      </c>
      <c r="J117" s="188" t="str">
        <f t="shared" si="56"/>
        <v>splash</v>
      </c>
      <c r="K117" s="97" t="str">
        <f t="shared" si="47"/>
        <v>A</v>
      </c>
      <c r="L117" s="104" t="str">
        <f t="shared" si="48"/>
        <v>C1</v>
      </c>
      <c r="M117" s="63" t="str">
        <f t="shared" si="49"/>
        <v>EXP4</v>
      </c>
      <c r="N117" s="63" t="str">
        <f t="shared" si="50"/>
        <v>SITE1</v>
      </c>
      <c r="O117" s="63">
        <f t="shared" si="51"/>
        <v>1</v>
      </c>
      <c r="P117" s="63"/>
      <c r="Q117" s="63"/>
      <c r="R117" s="63"/>
      <c r="S117" s="63"/>
      <c r="T117" s="63"/>
      <c r="AA117" s="198">
        <f t="shared" si="52"/>
        <v>258.42732583585882</v>
      </c>
      <c r="AB117" s="115"/>
      <c r="AC117" s="106"/>
      <c r="AD117" s="106"/>
      <c r="AE117" s="106"/>
      <c r="AF117" s="116"/>
      <c r="AG117" s="106"/>
      <c r="AH117" s="106"/>
      <c r="AJ117" s="106"/>
      <c r="AK117" s="106"/>
      <c r="AM117" s="125"/>
      <c r="AN117" s="200">
        <f t="shared" si="57"/>
        <v>7</v>
      </c>
      <c r="AO117" s="192">
        <f>VLOOKUP(K117,Coefficients!$J$3:$L$7,3)</f>
        <v>70</v>
      </c>
      <c r="AP117" s="192">
        <f t="shared" si="58"/>
        <v>15.4</v>
      </c>
      <c r="AQ117" s="192">
        <f t="shared" si="59"/>
        <v>1349.04</v>
      </c>
      <c r="AR117" s="192">
        <f>VLOOKUP(L117,Coefficients!$N$3:$P$5,2)</f>
        <v>50</v>
      </c>
      <c r="AS117" s="192">
        <f>VLOOKUP(L117,Coefficients!$N$3:$P$5,3)</f>
        <v>2</v>
      </c>
      <c r="AT117" s="200">
        <f>VLOOKUP(M117,Coefficients!$S$3:$U$6,3)</f>
        <v>1</v>
      </c>
      <c r="AU117" s="196">
        <f>VLOOKUP(N117,Coefficients!$S$10:$U$13,3)</f>
        <v>2</v>
      </c>
      <c r="AV117" s="197">
        <f t="shared" si="53"/>
        <v>1</v>
      </c>
      <c r="AW117" s="195">
        <f t="shared" si="60"/>
        <v>7.6036750986200676</v>
      </c>
      <c r="AX117" s="197">
        <f t="shared" si="54"/>
        <v>74.169716666666673</v>
      </c>
      <c r="AY117" s="197">
        <f t="shared" si="55"/>
        <v>17.743333333333332</v>
      </c>
      <c r="AZ117" s="198">
        <f t="shared" si="61"/>
        <v>258.42732583585882</v>
      </c>
      <c r="BA117" s="114"/>
      <c r="BC117" s="127"/>
      <c r="BD117" s="96"/>
      <c r="BE117" s="133"/>
      <c r="BF117" s="128"/>
      <c r="BG117" s="124"/>
      <c r="BI117" s="96"/>
      <c r="BJ117" s="55"/>
      <c r="BK117" s="95"/>
      <c r="BL117" s="8"/>
    </row>
    <row r="118" spans="2:64" ht="15" customHeight="1" outlineLevel="1" x14ac:dyDescent="0.25">
      <c r="B118" s="20" t="s">
        <v>12</v>
      </c>
      <c r="C118" s="20" t="str">
        <f>MostLikely!$B$1</f>
        <v>MRI-CGCM2.3.2</v>
      </c>
      <c r="D118" s="20">
        <v>2020</v>
      </c>
      <c r="E118" s="21">
        <f>MostLikely!S48</f>
        <v>17.766666666666666</v>
      </c>
      <c r="F118" s="21">
        <f>MostLikely!W48</f>
        <v>74.152333333333331</v>
      </c>
      <c r="G118" s="21"/>
      <c r="H118" s="63">
        <f t="shared" si="44"/>
        <v>2007</v>
      </c>
      <c r="I118" s="59" t="str">
        <f t="shared" si="45"/>
        <v>Pile No X @ Berth Y</v>
      </c>
      <c r="J118" s="188" t="str">
        <f t="shared" si="56"/>
        <v>splash</v>
      </c>
      <c r="K118" s="97" t="str">
        <f t="shared" si="47"/>
        <v>A</v>
      </c>
      <c r="L118" s="104" t="str">
        <f t="shared" si="48"/>
        <v>C1</v>
      </c>
      <c r="M118" s="63" t="str">
        <f t="shared" si="49"/>
        <v>EXP4</v>
      </c>
      <c r="N118" s="63" t="str">
        <f t="shared" si="50"/>
        <v>SITE1</v>
      </c>
      <c r="O118" s="63">
        <f t="shared" si="51"/>
        <v>1</v>
      </c>
      <c r="P118" s="63"/>
      <c r="Q118" s="63"/>
      <c r="R118" s="63"/>
      <c r="S118" s="63"/>
      <c r="T118" s="63"/>
      <c r="AA118" s="198">
        <f t="shared" si="52"/>
        <v>258.27658961613753</v>
      </c>
      <c r="AB118" s="115"/>
      <c r="AC118" s="106"/>
      <c r="AD118" s="106"/>
      <c r="AE118" s="106"/>
      <c r="AF118" s="116"/>
      <c r="AG118" s="106"/>
      <c r="AH118" s="106"/>
      <c r="AJ118" s="106"/>
      <c r="AK118" s="106"/>
      <c r="AM118" s="125"/>
      <c r="AN118" s="200">
        <f t="shared" si="57"/>
        <v>8</v>
      </c>
      <c r="AO118" s="192">
        <f>VLOOKUP(K118,Coefficients!$J$3:$L$7,3)</f>
        <v>70</v>
      </c>
      <c r="AP118" s="192">
        <f t="shared" si="58"/>
        <v>15.4</v>
      </c>
      <c r="AQ118" s="192">
        <f t="shared" si="59"/>
        <v>1349.04</v>
      </c>
      <c r="AR118" s="192">
        <f>VLOOKUP(L118,Coefficients!$N$3:$P$5,2)</f>
        <v>50</v>
      </c>
      <c r="AS118" s="192">
        <f>VLOOKUP(L118,Coefficients!$N$3:$P$5,3)</f>
        <v>2</v>
      </c>
      <c r="AT118" s="200">
        <f>VLOOKUP(M118,Coefficients!$S$3:$U$6,3)</f>
        <v>1</v>
      </c>
      <c r="AU118" s="196">
        <f>VLOOKUP(N118,Coefficients!$S$10:$U$13,3)</f>
        <v>2</v>
      </c>
      <c r="AV118" s="197">
        <f t="shared" si="53"/>
        <v>1</v>
      </c>
      <c r="AW118" s="195">
        <f t="shared" si="60"/>
        <v>7.6036750986200676</v>
      </c>
      <c r="AX118" s="197">
        <f t="shared" si="54"/>
        <v>74.152333333333331</v>
      </c>
      <c r="AY118" s="197">
        <f t="shared" si="55"/>
        <v>17.766666666666666</v>
      </c>
      <c r="AZ118" s="198">
        <f t="shared" si="61"/>
        <v>258.27658961613753</v>
      </c>
      <c r="BA118" s="114"/>
      <c r="BC118" s="127"/>
      <c r="BD118" s="96"/>
      <c r="BE118" s="133"/>
      <c r="BF118" s="128"/>
      <c r="BG118" s="124"/>
      <c r="BI118" s="96"/>
      <c r="BJ118" s="55"/>
      <c r="BK118" s="95"/>
      <c r="BL118" s="8"/>
    </row>
    <row r="119" spans="2:64" ht="15" customHeight="1" outlineLevel="1" x14ac:dyDescent="0.25">
      <c r="B119" s="20" t="s">
        <v>12</v>
      </c>
      <c r="C119" s="20" t="str">
        <f>MostLikely!$B$1</f>
        <v>MRI-CGCM2.3.2</v>
      </c>
      <c r="D119" s="20">
        <v>2021</v>
      </c>
      <c r="E119" s="21">
        <f>MostLikely!S49</f>
        <v>17.79</v>
      </c>
      <c r="F119" s="21">
        <f>MostLikely!W49</f>
        <v>74.134950000000003</v>
      </c>
      <c r="G119" s="21"/>
      <c r="H119" s="63">
        <f t="shared" si="44"/>
        <v>2007</v>
      </c>
      <c r="I119" s="59" t="str">
        <f t="shared" si="45"/>
        <v>Pile No X @ Berth Y</v>
      </c>
      <c r="J119" s="188" t="str">
        <f t="shared" si="56"/>
        <v>splash</v>
      </c>
      <c r="K119" s="97" t="str">
        <f t="shared" si="47"/>
        <v>A</v>
      </c>
      <c r="L119" s="104" t="str">
        <f t="shared" si="48"/>
        <v>C1</v>
      </c>
      <c r="M119" s="63" t="str">
        <f t="shared" si="49"/>
        <v>EXP4</v>
      </c>
      <c r="N119" s="63" t="str">
        <f t="shared" si="50"/>
        <v>SITE1</v>
      </c>
      <c r="O119" s="63">
        <f t="shared" si="51"/>
        <v>1</v>
      </c>
      <c r="P119" s="63"/>
      <c r="Q119" s="63"/>
      <c r="R119" s="63"/>
      <c r="S119" s="63"/>
      <c r="T119" s="63"/>
      <c r="AA119" s="198">
        <f t="shared" si="52"/>
        <v>258.1259086913542</v>
      </c>
      <c r="AB119" s="115"/>
      <c r="AC119" s="106"/>
      <c r="AD119" s="106"/>
      <c r="AE119" s="106"/>
      <c r="AF119" s="116"/>
      <c r="AG119" s="106"/>
      <c r="AH119" s="106"/>
      <c r="AJ119" s="106"/>
      <c r="AK119" s="106"/>
      <c r="AM119" s="125"/>
      <c r="AN119" s="200">
        <f t="shared" si="57"/>
        <v>9</v>
      </c>
      <c r="AO119" s="192">
        <f>VLOOKUP(K119,Coefficients!$J$3:$L$7,3)</f>
        <v>70</v>
      </c>
      <c r="AP119" s="192">
        <f t="shared" si="58"/>
        <v>15.4</v>
      </c>
      <c r="AQ119" s="192">
        <f t="shared" si="59"/>
        <v>1349.04</v>
      </c>
      <c r="AR119" s="192">
        <f>VLOOKUP(L119,Coefficients!$N$3:$P$5,2)</f>
        <v>50</v>
      </c>
      <c r="AS119" s="192">
        <f>VLOOKUP(L119,Coefficients!$N$3:$P$5,3)</f>
        <v>2</v>
      </c>
      <c r="AT119" s="200">
        <f>VLOOKUP(M119,Coefficients!$S$3:$U$6,3)</f>
        <v>1</v>
      </c>
      <c r="AU119" s="196">
        <f>VLOOKUP(N119,Coefficients!$S$10:$U$13,3)</f>
        <v>2</v>
      </c>
      <c r="AV119" s="197">
        <f t="shared" si="53"/>
        <v>1</v>
      </c>
      <c r="AW119" s="195">
        <f t="shared" si="60"/>
        <v>7.6036750986200676</v>
      </c>
      <c r="AX119" s="197">
        <f t="shared" si="54"/>
        <v>74.134950000000003</v>
      </c>
      <c r="AY119" s="197">
        <f t="shared" si="55"/>
        <v>17.79</v>
      </c>
      <c r="AZ119" s="198">
        <f t="shared" si="61"/>
        <v>258.1259086913542</v>
      </c>
      <c r="BA119" s="114"/>
      <c r="BC119" s="127"/>
      <c r="BD119" s="96"/>
      <c r="BE119" s="133"/>
      <c r="BF119" s="128"/>
      <c r="BG119" s="124"/>
      <c r="BI119" s="96"/>
      <c r="BJ119" s="55"/>
      <c r="BK119" s="95"/>
      <c r="BL119" s="8"/>
    </row>
    <row r="120" spans="2:64" ht="15" customHeight="1" outlineLevel="1" x14ac:dyDescent="0.25">
      <c r="B120" s="20" t="s">
        <v>12</v>
      </c>
      <c r="C120" s="20" t="str">
        <f>MostLikely!$B$1</f>
        <v>MRI-CGCM2.3.2</v>
      </c>
      <c r="D120" s="20">
        <v>2022</v>
      </c>
      <c r="E120" s="21">
        <f>MostLikely!S50</f>
        <v>17.813333333333333</v>
      </c>
      <c r="F120" s="21">
        <f>MostLikely!W50</f>
        <v>74.117566666666661</v>
      </c>
      <c r="G120" s="21"/>
      <c r="H120" s="63">
        <f t="shared" si="44"/>
        <v>2007</v>
      </c>
      <c r="I120" s="59" t="str">
        <f t="shared" si="45"/>
        <v>Pile No X @ Berth Y</v>
      </c>
      <c r="J120" s="188" t="str">
        <f t="shared" si="56"/>
        <v>splash</v>
      </c>
      <c r="K120" s="97" t="str">
        <f t="shared" si="47"/>
        <v>A</v>
      </c>
      <c r="L120" s="104" t="str">
        <f t="shared" si="48"/>
        <v>C1</v>
      </c>
      <c r="M120" s="63" t="str">
        <f t="shared" si="49"/>
        <v>EXP4</v>
      </c>
      <c r="N120" s="63" t="str">
        <f t="shared" si="50"/>
        <v>SITE1</v>
      </c>
      <c r="O120" s="63">
        <f t="shared" si="51"/>
        <v>1</v>
      </c>
      <c r="P120" s="63"/>
      <c r="Q120" s="63"/>
      <c r="R120" s="63"/>
      <c r="S120" s="63"/>
      <c r="T120" s="63"/>
      <c r="AA120" s="198">
        <f t="shared" si="52"/>
        <v>257.97528305203559</v>
      </c>
      <c r="AB120" s="115"/>
      <c r="AC120" s="106"/>
      <c r="AD120" s="106"/>
      <c r="AE120" s="106"/>
      <c r="AF120" s="116"/>
      <c r="AG120" s="106"/>
      <c r="AH120" s="106"/>
      <c r="AJ120" s="106"/>
      <c r="AK120" s="106"/>
      <c r="AM120" s="125"/>
      <c r="AN120" s="200">
        <f t="shared" si="57"/>
        <v>10</v>
      </c>
      <c r="AO120" s="192">
        <f>VLOOKUP(K120,Coefficients!$J$3:$L$7,3)</f>
        <v>70</v>
      </c>
      <c r="AP120" s="192">
        <f t="shared" si="58"/>
        <v>15.4</v>
      </c>
      <c r="AQ120" s="192">
        <f t="shared" si="59"/>
        <v>1349.04</v>
      </c>
      <c r="AR120" s="192">
        <f>VLOOKUP(L120,Coefficients!$N$3:$P$5,2)</f>
        <v>50</v>
      </c>
      <c r="AS120" s="192">
        <f>VLOOKUP(L120,Coefficients!$N$3:$P$5,3)</f>
        <v>2</v>
      </c>
      <c r="AT120" s="200">
        <f>VLOOKUP(M120,Coefficients!$S$3:$U$6,3)</f>
        <v>1</v>
      </c>
      <c r="AU120" s="196">
        <f>VLOOKUP(N120,Coefficients!$S$10:$U$13,3)</f>
        <v>2</v>
      </c>
      <c r="AV120" s="197">
        <f t="shared" si="53"/>
        <v>1</v>
      </c>
      <c r="AW120" s="195">
        <f t="shared" si="60"/>
        <v>7.6036750986200676</v>
      </c>
      <c r="AX120" s="197">
        <f t="shared" si="54"/>
        <v>74.117566666666661</v>
      </c>
      <c r="AY120" s="197">
        <f t="shared" si="55"/>
        <v>17.813333333333333</v>
      </c>
      <c r="AZ120" s="198">
        <f t="shared" si="61"/>
        <v>257.97528305203559</v>
      </c>
      <c r="BA120" s="114"/>
      <c r="BC120" s="127"/>
      <c r="BD120" s="96"/>
      <c r="BE120" s="133"/>
      <c r="BF120" s="128"/>
      <c r="BG120" s="124"/>
      <c r="BI120" s="96"/>
      <c r="BJ120" s="55"/>
      <c r="BK120" s="95"/>
      <c r="BL120" s="8"/>
    </row>
    <row r="121" spans="2:64" ht="15" customHeight="1" outlineLevel="1" x14ac:dyDescent="0.25">
      <c r="B121" s="20" t="s">
        <v>12</v>
      </c>
      <c r="C121" s="20" t="str">
        <f>MostLikely!$B$1</f>
        <v>MRI-CGCM2.3.2</v>
      </c>
      <c r="D121" s="20">
        <v>2023</v>
      </c>
      <c r="E121" s="21">
        <f>MostLikely!S51</f>
        <v>17.836666666666666</v>
      </c>
      <c r="F121" s="21">
        <f>MostLikely!W51</f>
        <v>74.100183333333334</v>
      </c>
      <c r="G121" s="21"/>
      <c r="H121" s="63">
        <f t="shared" si="44"/>
        <v>2007</v>
      </c>
      <c r="I121" s="59" t="str">
        <f t="shared" si="45"/>
        <v>Pile No X @ Berth Y</v>
      </c>
      <c r="J121" s="188" t="str">
        <f t="shared" si="56"/>
        <v>splash</v>
      </c>
      <c r="K121" s="97" t="str">
        <f t="shared" si="47"/>
        <v>A</v>
      </c>
      <c r="L121" s="104" t="str">
        <f t="shared" si="48"/>
        <v>C1</v>
      </c>
      <c r="M121" s="63" t="str">
        <f t="shared" si="49"/>
        <v>EXP4</v>
      </c>
      <c r="N121" s="63" t="str">
        <f t="shared" si="50"/>
        <v>SITE1</v>
      </c>
      <c r="O121" s="63">
        <f t="shared" si="51"/>
        <v>1</v>
      </c>
      <c r="P121" s="63"/>
      <c r="Q121" s="63"/>
      <c r="R121" s="63"/>
      <c r="S121" s="63"/>
      <c r="T121" s="63"/>
      <c r="AA121" s="198">
        <f t="shared" si="52"/>
        <v>257.8247126887095</v>
      </c>
      <c r="AB121" s="115"/>
      <c r="AC121" s="106"/>
      <c r="AD121" s="106"/>
      <c r="AE121" s="106"/>
      <c r="AF121" s="116"/>
      <c r="AG121" s="106"/>
      <c r="AH121" s="106"/>
      <c r="AJ121" s="106"/>
      <c r="AK121" s="106"/>
      <c r="AM121" s="125"/>
      <c r="AN121" s="200">
        <f t="shared" si="57"/>
        <v>11</v>
      </c>
      <c r="AO121" s="192">
        <f>VLOOKUP(K121,Coefficients!$J$3:$L$7,3)</f>
        <v>70</v>
      </c>
      <c r="AP121" s="192">
        <f t="shared" si="58"/>
        <v>15.4</v>
      </c>
      <c r="AQ121" s="192">
        <f t="shared" si="59"/>
        <v>1349.04</v>
      </c>
      <c r="AR121" s="192">
        <f>VLOOKUP(L121,Coefficients!$N$3:$P$5,2)</f>
        <v>50</v>
      </c>
      <c r="AS121" s="192">
        <f>VLOOKUP(L121,Coefficients!$N$3:$P$5,3)</f>
        <v>2</v>
      </c>
      <c r="AT121" s="200">
        <f>VLOOKUP(M121,Coefficients!$S$3:$U$6,3)</f>
        <v>1</v>
      </c>
      <c r="AU121" s="196">
        <f>VLOOKUP(N121,Coefficients!$S$10:$U$13,3)</f>
        <v>2</v>
      </c>
      <c r="AV121" s="197">
        <f t="shared" si="53"/>
        <v>1</v>
      </c>
      <c r="AW121" s="195">
        <f t="shared" si="60"/>
        <v>7.6036750986200676</v>
      </c>
      <c r="AX121" s="197">
        <f t="shared" si="54"/>
        <v>74.100183333333334</v>
      </c>
      <c r="AY121" s="197">
        <f t="shared" si="55"/>
        <v>17.836666666666666</v>
      </c>
      <c r="AZ121" s="198">
        <f t="shared" si="61"/>
        <v>257.8247126887095</v>
      </c>
      <c r="BA121" s="114"/>
      <c r="BC121" s="127"/>
      <c r="BD121" s="96"/>
      <c r="BE121" s="133"/>
      <c r="BF121" s="128"/>
      <c r="BG121" s="124"/>
      <c r="BI121" s="96"/>
      <c r="BJ121" s="55"/>
      <c r="BK121" s="95"/>
      <c r="BL121" s="8"/>
    </row>
    <row r="122" spans="2:64" ht="15" customHeight="1" outlineLevel="1" x14ac:dyDescent="0.25">
      <c r="B122" s="20" t="s">
        <v>12</v>
      </c>
      <c r="C122" s="20" t="str">
        <f>MostLikely!$B$1</f>
        <v>MRI-CGCM2.3.2</v>
      </c>
      <c r="D122" s="20">
        <v>2024</v>
      </c>
      <c r="E122" s="21">
        <f>MostLikely!S52</f>
        <v>17.86</v>
      </c>
      <c r="F122" s="21">
        <f>MostLikely!W52</f>
        <v>74.082800000000006</v>
      </c>
      <c r="G122" s="21"/>
      <c r="H122" s="63">
        <f t="shared" si="44"/>
        <v>2007</v>
      </c>
      <c r="I122" s="59" t="str">
        <f t="shared" si="45"/>
        <v>Pile No X @ Berth Y</v>
      </c>
      <c r="J122" s="188" t="str">
        <f t="shared" si="56"/>
        <v>splash</v>
      </c>
      <c r="K122" s="97" t="str">
        <f t="shared" si="47"/>
        <v>A</v>
      </c>
      <c r="L122" s="104" t="str">
        <f t="shared" si="48"/>
        <v>C1</v>
      </c>
      <c r="M122" s="63" t="str">
        <f t="shared" si="49"/>
        <v>EXP4</v>
      </c>
      <c r="N122" s="63" t="str">
        <f t="shared" si="50"/>
        <v>SITE1</v>
      </c>
      <c r="O122" s="63">
        <f t="shared" si="51"/>
        <v>1</v>
      </c>
      <c r="P122" s="63"/>
      <c r="Q122" s="63"/>
      <c r="R122" s="63"/>
      <c r="S122" s="63"/>
      <c r="T122" s="63"/>
      <c r="AA122" s="198">
        <f t="shared" si="52"/>
        <v>257.67419759190551</v>
      </c>
      <c r="AB122" s="115"/>
      <c r="AC122" s="106"/>
      <c r="AD122" s="106"/>
      <c r="AE122" s="106"/>
      <c r="AF122" s="116"/>
      <c r="AG122" s="106"/>
      <c r="AH122" s="106"/>
      <c r="AJ122" s="106"/>
      <c r="AK122" s="106"/>
      <c r="AM122" s="125"/>
      <c r="AN122" s="200">
        <f t="shared" si="57"/>
        <v>12</v>
      </c>
      <c r="AO122" s="192">
        <f>VLOOKUP(K122,Coefficients!$J$3:$L$7,3)</f>
        <v>70</v>
      </c>
      <c r="AP122" s="192">
        <f t="shared" si="58"/>
        <v>15.4</v>
      </c>
      <c r="AQ122" s="192">
        <f t="shared" si="59"/>
        <v>1349.04</v>
      </c>
      <c r="AR122" s="192">
        <f>VLOOKUP(L122,Coefficients!$N$3:$P$5,2)</f>
        <v>50</v>
      </c>
      <c r="AS122" s="192">
        <f>VLOOKUP(L122,Coefficients!$N$3:$P$5,3)</f>
        <v>2</v>
      </c>
      <c r="AT122" s="200">
        <f>VLOOKUP(M122,Coefficients!$S$3:$U$6,3)</f>
        <v>1</v>
      </c>
      <c r="AU122" s="196">
        <f>VLOOKUP(N122,Coefficients!$S$10:$U$13,3)</f>
        <v>2</v>
      </c>
      <c r="AV122" s="197">
        <f t="shared" si="53"/>
        <v>1</v>
      </c>
      <c r="AW122" s="195">
        <f t="shared" si="60"/>
        <v>7.6036750986200676</v>
      </c>
      <c r="AX122" s="197">
        <f t="shared" si="54"/>
        <v>74.082800000000006</v>
      </c>
      <c r="AY122" s="197">
        <f t="shared" si="55"/>
        <v>17.86</v>
      </c>
      <c r="AZ122" s="198">
        <f t="shared" si="61"/>
        <v>257.67419759190551</v>
      </c>
      <c r="BA122" s="114"/>
      <c r="BC122" s="127"/>
      <c r="BD122" s="96"/>
      <c r="BE122" s="133"/>
      <c r="BF122" s="128"/>
      <c r="BG122" s="124"/>
      <c r="BI122" s="96"/>
      <c r="BJ122" s="55"/>
      <c r="BK122" s="95"/>
      <c r="BL122" s="8"/>
    </row>
    <row r="123" spans="2:64" ht="15" customHeight="1" outlineLevel="1" x14ac:dyDescent="0.25">
      <c r="B123" s="20" t="s">
        <v>12</v>
      </c>
      <c r="C123" s="20" t="str">
        <f>MostLikely!$B$1</f>
        <v>MRI-CGCM2.3.2</v>
      </c>
      <c r="D123" s="20">
        <v>2025</v>
      </c>
      <c r="E123" s="21">
        <f>MostLikely!S53</f>
        <v>17.883333333333333</v>
      </c>
      <c r="F123" s="21">
        <f>MostLikely!W53</f>
        <v>74.065416666666664</v>
      </c>
      <c r="G123" s="21"/>
      <c r="H123" s="63">
        <f t="shared" si="44"/>
        <v>2007</v>
      </c>
      <c r="I123" s="59" t="str">
        <f t="shared" si="45"/>
        <v>Pile No X @ Berth Y</v>
      </c>
      <c r="J123" s="188" t="str">
        <f t="shared" si="56"/>
        <v>splash</v>
      </c>
      <c r="K123" s="97" t="str">
        <f t="shared" si="47"/>
        <v>A</v>
      </c>
      <c r="L123" s="104" t="str">
        <f t="shared" si="48"/>
        <v>C1</v>
      </c>
      <c r="M123" s="63" t="str">
        <f t="shared" si="49"/>
        <v>EXP4</v>
      </c>
      <c r="N123" s="63" t="str">
        <f t="shared" si="50"/>
        <v>SITE1</v>
      </c>
      <c r="O123" s="63">
        <f t="shared" si="51"/>
        <v>1</v>
      </c>
      <c r="P123" s="63"/>
      <c r="Q123" s="63"/>
      <c r="R123" s="63"/>
      <c r="S123" s="63"/>
      <c r="T123" s="63"/>
      <c r="AA123" s="198">
        <f t="shared" si="52"/>
        <v>257.52373775215187</v>
      </c>
      <c r="AB123" s="115"/>
      <c r="AC123" s="106"/>
      <c r="AD123" s="106"/>
      <c r="AE123" s="106"/>
      <c r="AF123" s="116"/>
      <c r="AG123" s="106"/>
      <c r="AH123" s="106"/>
      <c r="AJ123" s="106"/>
      <c r="AK123" s="106"/>
      <c r="AM123" s="125"/>
      <c r="AN123" s="200">
        <f t="shared" si="57"/>
        <v>13</v>
      </c>
      <c r="AO123" s="192">
        <f>VLOOKUP(K123,Coefficients!$J$3:$L$7,3)</f>
        <v>70</v>
      </c>
      <c r="AP123" s="192">
        <f t="shared" si="58"/>
        <v>15.4</v>
      </c>
      <c r="AQ123" s="192">
        <f t="shared" si="59"/>
        <v>1349.04</v>
      </c>
      <c r="AR123" s="192">
        <f>VLOOKUP(L123,Coefficients!$N$3:$P$5,2)</f>
        <v>50</v>
      </c>
      <c r="AS123" s="192">
        <f>VLOOKUP(L123,Coefficients!$N$3:$P$5,3)</f>
        <v>2</v>
      </c>
      <c r="AT123" s="200">
        <f>VLOOKUP(M123,Coefficients!$S$3:$U$6,3)</f>
        <v>1</v>
      </c>
      <c r="AU123" s="196">
        <f>VLOOKUP(N123,Coefficients!$S$10:$U$13,3)</f>
        <v>2</v>
      </c>
      <c r="AV123" s="197">
        <f t="shared" si="53"/>
        <v>1</v>
      </c>
      <c r="AW123" s="195">
        <f t="shared" si="60"/>
        <v>7.6036750986200676</v>
      </c>
      <c r="AX123" s="197">
        <f t="shared" si="54"/>
        <v>74.065416666666664</v>
      </c>
      <c r="AY123" s="197">
        <f t="shared" si="55"/>
        <v>17.883333333333333</v>
      </c>
      <c r="AZ123" s="198">
        <f t="shared" si="61"/>
        <v>257.52373775215187</v>
      </c>
      <c r="BA123" s="114"/>
      <c r="BC123" s="127"/>
      <c r="BD123" s="96"/>
      <c r="BE123" s="133"/>
      <c r="BF123" s="128"/>
      <c r="BG123" s="124"/>
      <c r="BI123" s="96"/>
      <c r="BJ123" s="55"/>
      <c r="BK123" s="95"/>
      <c r="BL123" s="8"/>
    </row>
    <row r="124" spans="2:64" ht="15" customHeight="1" outlineLevel="1" x14ac:dyDescent="0.25">
      <c r="B124" s="20" t="s">
        <v>12</v>
      </c>
      <c r="C124" s="20" t="str">
        <f>MostLikely!$B$1</f>
        <v>MRI-CGCM2.3.2</v>
      </c>
      <c r="D124" s="20">
        <v>2026</v>
      </c>
      <c r="E124" s="21">
        <f>MostLikely!S54</f>
        <v>17.906666666666666</v>
      </c>
      <c r="F124" s="21">
        <f>MostLikely!W54</f>
        <v>74.048033333333336</v>
      </c>
      <c r="G124" s="21"/>
      <c r="H124" s="63">
        <f t="shared" si="44"/>
        <v>2007</v>
      </c>
      <c r="I124" s="59" t="str">
        <f t="shared" si="45"/>
        <v>Pile No X @ Berth Y</v>
      </c>
      <c r="J124" s="188" t="str">
        <f t="shared" si="56"/>
        <v>splash</v>
      </c>
      <c r="K124" s="97" t="str">
        <f t="shared" si="47"/>
        <v>A</v>
      </c>
      <c r="L124" s="104" t="str">
        <f t="shared" si="48"/>
        <v>C1</v>
      </c>
      <c r="M124" s="63" t="str">
        <f t="shared" si="49"/>
        <v>EXP4</v>
      </c>
      <c r="N124" s="63" t="str">
        <f t="shared" si="50"/>
        <v>SITE1</v>
      </c>
      <c r="O124" s="63">
        <f t="shared" si="51"/>
        <v>1</v>
      </c>
      <c r="P124" s="63"/>
      <c r="Q124" s="63"/>
      <c r="R124" s="63"/>
      <c r="S124" s="63"/>
      <c r="T124" s="63"/>
      <c r="AA124" s="198">
        <f t="shared" si="52"/>
        <v>257.37333315997938</v>
      </c>
      <c r="AB124" s="115"/>
      <c r="AC124" s="106"/>
      <c r="AD124" s="106"/>
      <c r="AE124" s="106"/>
      <c r="AF124" s="116"/>
      <c r="AG124" s="106"/>
      <c r="AH124" s="106"/>
      <c r="AJ124" s="106"/>
      <c r="AK124" s="106"/>
      <c r="AM124" s="125"/>
      <c r="AN124" s="200">
        <f t="shared" si="57"/>
        <v>14</v>
      </c>
      <c r="AO124" s="192">
        <f>VLOOKUP(K124,Coefficients!$J$3:$L$7,3)</f>
        <v>70</v>
      </c>
      <c r="AP124" s="192">
        <f t="shared" si="58"/>
        <v>15.4</v>
      </c>
      <c r="AQ124" s="192">
        <f t="shared" si="59"/>
        <v>1349.04</v>
      </c>
      <c r="AR124" s="192">
        <f>VLOOKUP(L124,Coefficients!$N$3:$P$5,2)</f>
        <v>50</v>
      </c>
      <c r="AS124" s="192">
        <f>VLOOKUP(L124,Coefficients!$N$3:$P$5,3)</f>
        <v>2</v>
      </c>
      <c r="AT124" s="200">
        <f>VLOOKUP(M124,Coefficients!$S$3:$U$6,3)</f>
        <v>1</v>
      </c>
      <c r="AU124" s="196">
        <f>VLOOKUP(N124,Coefficients!$S$10:$U$13,3)</f>
        <v>2</v>
      </c>
      <c r="AV124" s="197">
        <f t="shared" si="53"/>
        <v>1</v>
      </c>
      <c r="AW124" s="195">
        <f t="shared" si="60"/>
        <v>7.6036750986200676</v>
      </c>
      <c r="AX124" s="197">
        <f t="shared" si="54"/>
        <v>74.048033333333336</v>
      </c>
      <c r="AY124" s="197">
        <f t="shared" si="55"/>
        <v>17.906666666666666</v>
      </c>
      <c r="AZ124" s="198">
        <f t="shared" si="61"/>
        <v>257.37333315997938</v>
      </c>
      <c r="BA124" s="114"/>
      <c r="BC124" s="127"/>
      <c r="BD124" s="96"/>
      <c r="BE124" s="133"/>
      <c r="BF124" s="128"/>
      <c r="BG124" s="124"/>
      <c r="BI124" s="96"/>
      <c r="BJ124" s="55"/>
      <c r="BK124" s="95"/>
      <c r="BL124" s="8"/>
    </row>
    <row r="125" spans="2:64" ht="15" customHeight="1" outlineLevel="1" x14ac:dyDescent="0.25">
      <c r="B125" s="20" t="s">
        <v>12</v>
      </c>
      <c r="C125" s="20" t="str">
        <f>MostLikely!$B$1</f>
        <v>MRI-CGCM2.3.2</v>
      </c>
      <c r="D125" s="20">
        <v>2027</v>
      </c>
      <c r="E125" s="21">
        <f>MostLikely!S55</f>
        <v>17.93</v>
      </c>
      <c r="F125" s="21">
        <f>MostLikely!W55</f>
        <v>74.030649999999994</v>
      </c>
      <c r="G125" s="21"/>
      <c r="H125" s="63">
        <f t="shared" si="44"/>
        <v>2007</v>
      </c>
      <c r="I125" s="59" t="str">
        <f t="shared" si="45"/>
        <v>Pile No X @ Berth Y</v>
      </c>
      <c r="J125" s="188" t="str">
        <f t="shared" si="56"/>
        <v>splash</v>
      </c>
      <c r="K125" s="97" t="str">
        <f t="shared" si="47"/>
        <v>A</v>
      </c>
      <c r="L125" s="104" t="str">
        <f t="shared" si="48"/>
        <v>C1</v>
      </c>
      <c r="M125" s="63" t="str">
        <f t="shared" si="49"/>
        <v>EXP4</v>
      </c>
      <c r="N125" s="63" t="str">
        <f t="shared" si="50"/>
        <v>SITE1</v>
      </c>
      <c r="O125" s="63">
        <f t="shared" si="51"/>
        <v>1</v>
      </c>
      <c r="P125" s="63"/>
      <c r="Q125" s="63"/>
      <c r="R125" s="63"/>
      <c r="S125" s="63"/>
      <c r="T125" s="63"/>
      <c r="AA125" s="198">
        <f t="shared" si="52"/>
        <v>257.2229838059182</v>
      </c>
      <c r="AB125" s="115"/>
      <c r="AC125" s="106"/>
      <c r="AD125" s="106"/>
      <c r="AE125" s="106"/>
      <c r="AF125" s="116"/>
      <c r="AG125" s="106"/>
      <c r="AH125" s="106"/>
      <c r="AJ125" s="106"/>
      <c r="AK125" s="106"/>
      <c r="AM125" s="125"/>
      <c r="AN125" s="200">
        <f t="shared" si="57"/>
        <v>15</v>
      </c>
      <c r="AO125" s="192">
        <f>VLOOKUP(K125,Coefficients!$J$3:$L$7,3)</f>
        <v>70</v>
      </c>
      <c r="AP125" s="192">
        <f t="shared" si="58"/>
        <v>15.4</v>
      </c>
      <c r="AQ125" s="192">
        <f t="shared" si="59"/>
        <v>1349.04</v>
      </c>
      <c r="AR125" s="192">
        <f>VLOOKUP(L125,Coefficients!$N$3:$P$5,2)</f>
        <v>50</v>
      </c>
      <c r="AS125" s="192">
        <f>VLOOKUP(L125,Coefficients!$N$3:$P$5,3)</f>
        <v>2</v>
      </c>
      <c r="AT125" s="200">
        <f>VLOOKUP(M125,Coefficients!$S$3:$U$6,3)</f>
        <v>1</v>
      </c>
      <c r="AU125" s="196">
        <f>VLOOKUP(N125,Coefficients!$S$10:$U$13,3)</f>
        <v>2</v>
      </c>
      <c r="AV125" s="197">
        <f t="shared" si="53"/>
        <v>1</v>
      </c>
      <c r="AW125" s="195">
        <f t="shared" si="60"/>
        <v>7.6036750986200676</v>
      </c>
      <c r="AX125" s="197">
        <f t="shared" si="54"/>
        <v>74.030649999999994</v>
      </c>
      <c r="AY125" s="197">
        <f t="shared" si="55"/>
        <v>17.93</v>
      </c>
      <c r="AZ125" s="198">
        <f t="shared" si="61"/>
        <v>257.2229838059182</v>
      </c>
      <c r="BA125" s="114"/>
      <c r="BC125" s="127"/>
      <c r="BD125" s="96"/>
      <c r="BE125" s="133"/>
      <c r="BF125" s="128"/>
      <c r="BG125" s="124"/>
      <c r="BI125" s="96"/>
      <c r="BJ125" s="55"/>
      <c r="BK125" s="95"/>
      <c r="BL125" s="8"/>
    </row>
    <row r="126" spans="2:64" ht="15" customHeight="1" outlineLevel="1" x14ac:dyDescent="0.25">
      <c r="B126" s="20" t="s">
        <v>12</v>
      </c>
      <c r="C126" s="20" t="str">
        <f>MostLikely!$B$1</f>
        <v>MRI-CGCM2.3.2</v>
      </c>
      <c r="D126" s="20">
        <v>2028</v>
      </c>
      <c r="E126" s="21">
        <f>MostLikely!S56</f>
        <v>17.953333333333333</v>
      </c>
      <c r="F126" s="21">
        <f>MostLikely!W56</f>
        <v>74.013266666666667</v>
      </c>
      <c r="G126" s="21"/>
      <c r="H126" s="63">
        <f t="shared" si="44"/>
        <v>2007</v>
      </c>
      <c r="I126" s="59" t="str">
        <f t="shared" si="45"/>
        <v>Pile No X @ Berth Y</v>
      </c>
      <c r="J126" s="188" t="str">
        <f t="shared" si="56"/>
        <v>splash</v>
      </c>
      <c r="K126" s="97" t="str">
        <f t="shared" si="47"/>
        <v>A</v>
      </c>
      <c r="L126" s="104" t="str">
        <f t="shared" si="48"/>
        <v>C1</v>
      </c>
      <c r="M126" s="63" t="str">
        <f t="shared" si="49"/>
        <v>EXP4</v>
      </c>
      <c r="N126" s="63" t="str">
        <f t="shared" si="50"/>
        <v>SITE1</v>
      </c>
      <c r="O126" s="63">
        <f t="shared" si="51"/>
        <v>1</v>
      </c>
      <c r="P126" s="63"/>
      <c r="Q126" s="63"/>
      <c r="R126" s="63"/>
      <c r="S126" s="63"/>
      <c r="T126" s="63"/>
      <c r="AA126" s="198">
        <f t="shared" si="52"/>
        <v>257.07268968049885</v>
      </c>
      <c r="AB126" s="115"/>
      <c r="AC126" s="106"/>
      <c r="AD126" s="106"/>
      <c r="AE126" s="106"/>
      <c r="AF126" s="116"/>
      <c r="AG126" s="106"/>
      <c r="AH126" s="106"/>
      <c r="AJ126" s="106"/>
      <c r="AK126" s="106"/>
      <c r="AM126" s="125"/>
      <c r="AN126" s="200">
        <f t="shared" si="57"/>
        <v>16</v>
      </c>
      <c r="AO126" s="192">
        <f>VLOOKUP(K126,Coefficients!$J$3:$L$7,3)</f>
        <v>70</v>
      </c>
      <c r="AP126" s="192">
        <f t="shared" si="58"/>
        <v>15.4</v>
      </c>
      <c r="AQ126" s="192">
        <f t="shared" si="59"/>
        <v>1349.04</v>
      </c>
      <c r="AR126" s="192">
        <f>VLOOKUP(L126,Coefficients!$N$3:$P$5,2)</f>
        <v>50</v>
      </c>
      <c r="AS126" s="192">
        <f>VLOOKUP(L126,Coefficients!$N$3:$P$5,3)</f>
        <v>2</v>
      </c>
      <c r="AT126" s="200">
        <f>VLOOKUP(M126,Coefficients!$S$3:$U$6,3)</f>
        <v>1</v>
      </c>
      <c r="AU126" s="196">
        <f>VLOOKUP(N126,Coefficients!$S$10:$U$13,3)</f>
        <v>2</v>
      </c>
      <c r="AV126" s="197">
        <f t="shared" si="53"/>
        <v>1</v>
      </c>
      <c r="AW126" s="195">
        <f t="shared" si="60"/>
        <v>7.6036750986200676</v>
      </c>
      <c r="AX126" s="197">
        <f t="shared" si="54"/>
        <v>74.013266666666667</v>
      </c>
      <c r="AY126" s="197">
        <f t="shared" si="55"/>
        <v>17.953333333333333</v>
      </c>
      <c r="AZ126" s="198">
        <f t="shared" si="61"/>
        <v>257.07268968049885</v>
      </c>
      <c r="BA126" s="114"/>
      <c r="BC126" s="127"/>
      <c r="BD126" s="96"/>
      <c r="BE126" s="133"/>
      <c r="BF126" s="128"/>
      <c r="BG126" s="124"/>
      <c r="BI126" s="96"/>
      <c r="BJ126" s="55"/>
      <c r="BK126" s="95"/>
      <c r="BL126" s="8"/>
    </row>
    <row r="127" spans="2:64" ht="15" customHeight="1" outlineLevel="1" x14ac:dyDescent="0.25">
      <c r="B127" s="20" t="s">
        <v>12</v>
      </c>
      <c r="C127" s="20" t="str">
        <f>MostLikely!$B$1</f>
        <v>MRI-CGCM2.3.2</v>
      </c>
      <c r="D127" s="20">
        <v>2029</v>
      </c>
      <c r="E127" s="21">
        <f>MostLikely!S57</f>
        <v>17.976666666666667</v>
      </c>
      <c r="F127" s="21">
        <f>MostLikely!W57</f>
        <v>73.995883333333339</v>
      </c>
      <c r="G127" s="21"/>
      <c r="H127" s="63">
        <f t="shared" si="44"/>
        <v>2007</v>
      </c>
      <c r="I127" s="59" t="str">
        <f t="shared" si="45"/>
        <v>Pile No X @ Berth Y</v>
      </c>
      <c r="J127" s="188" t="str">
        <f t="shared" si="56"/>
        <v>splash</v>
      </c>
      <c r="K127" s="97" t="str">
        <f t="shared" si="47"/>
        <v>A</v>
      </c>
      <c r="L127" s="104" t="str">
        <f t="shared" si="48"/>
        <v>C1</v>
      </c>
      <c r="M127" s="63" t="str">
        <f t="shared" si="49"/>
        <v>EXP4</v>
      </c>
      <c r="N127" s="63" t="str">
        <f t="shared" si="50"/>
        <v>SITE1</v>
      </c>
      <c r="O127" s="63">
        <f t="shared" si="51"/>
        <v>1</v>
      </c>
      <c r="P127" s="63"/>
      <c r="Q127" s="63"/>
      <c r="R127" s="63"/>
      <c r="S127" s="63"/>
      <c r="T127" s="63"/>
      <c r="AA127" s="198">
        <f t="shared" si="52"/>
        <v>256.92245077425315</v>
      </c>
      <c r="AB127" s="115"/>
      <c r="AC127" s="106"/>
      <c r="AD127" s="106"/>
      <c r="AE127" s="106"/>
      <c r="AF127" s="116"/>
      <c r="AG127" s="106"/>
      <c r="AH127" s="106"/>
      <c r="AJ127" s="106"/>
      <c r="AK127" s="106"/>
      <c r="AM127" s="125"/>
      <c r="AN127" s="200">
        <f t="shared" si="57"/>
        <v>17</v>
      </c>
      <c r="AO127" s="192">
        <f>VLOOKUP(K127,Coefficients!$J$3:$L$7,3)</f>
        <v>70</v>
      </c>
      <c r="AP127" s="192">
        <f t="shared" si="58"/>
        <v>15.4</v>
      </c>
      <c r="AQ127" s="192">
        <f t="shared" si="59"/>
        <v>1349.04</v>
      </c>
      <c r="AR127" s="192">
        <f>VLOOKUP(L127,Coefficients!$N$3:$P$5,2)</f>
        <v>50</v>
      </c>
      <c r="AS127" s="192">
        <f>VLOOKUP(L127,Coefficients!$N$3:$P$5,3)</f>
        <v>2</v>
      </c>
      <c r="AT127" s="200">
        <f>VLOOKUP(M127,Coefficients!$S$3:$U$6,3)</f>
        <v>1</v>
      </c>
      <c r="AU127" s="196">
        <f>VLOOKUP(N127,Coefficients!$S$10:$U$13,3)</f>
        <v>2</v>
      </c>
      <c r="AV127" s="197">
        <f t="shared" si="53"/>
        <v>1</v>
      </c>
      <c r="AW127" s="195">
        <f t="shared" si="60"/>
        <v>7.6036750986200676</v>
      </c>
      <c r="AX127" s="197">
        <f t="shared" si="54"/>
        <v>73.995883333333339</v>
      </c>
      <c r="AY127" s="197">
        <f t="shared" si="55"/>
        <v>17.976666666666667</v>
      </c>
      <c r="AZ127" s="198">
        <f t="shared" si="61"/>
        <v>256.92245077425315</v>
      </c>
      <c r="BA127" s="114"/>
      <c r="BC127" s="127"/>
      <c r="BD127" s="96"/>
      <c r="BE127" s="133"/>
      <c r="BF127" s="128"/>
      <c r="BG127" s="124"/>
      <c r="BI127" s="96"/>
      <c r="BJ127" s="55"/>
      <c r="BK127" s="95"/>
      <c r="BL127" s="8"/>
    </row>
    <row r="128" spans="2:64" ht="15" customHeight="1" outlineLevel="1" x14ac:dyDescent="0.25">
      <c r="B128" s="20" t="s">
        <v>12</v>
      </c>
      <c r="C128" s="20" t="str">
        <f>MostLikely!$B$1</f>
        <v>MRI-CGCM2.3.2</v>
      </c>
      <c r="D128" s="20">
        <v>2030</v>
      </c>
      <c r="E128" s="21">
        <f>MostLikely!S58</f>
        <v>18</v>
      </c>
      <c r="F128" s="21">
        <f>MostLikely!W58</f>
        <v>73.978499999999997</v>
      </c>
      <c r="G128" s="21"/>
      <c r="H128" s="63">
        <f t="shared" si="44"/>
        <v>2007</v>
      </c>
      <c r="I128" s="59" t="str">
        <f t="shared" si="45"/>
        <v>Pile No X @ Berth Y</v>
      </c>
      <c r="J128" s="188" t="str">
        <f t="shared" si="56"/>
        <v>splash</v>
      </c>
      <c r="K128" s="97" t="str">
        <f t="shared" si="47"/>
        <v>A</v>
      </c>
      <c r="L128" s="104" t="str">
        <f t="shared" si="48"/>
        <v>C1</v>
      </c>
      <c r="M128" s="63" t="str">
        <f t="shared" si="49"/>
        <v>EXP4</v>
      </c>
      <c r="N128" s="63" t="str">
        <f t="shared" si="50"/>
        <v>SITE1</v>
      </c>
      <c r="O128" s="63">
        <f t="shared" si="51"/>
        <v>1</v>
      </c>
      <c r="P128" s="63"/>
      <c r="Q128" s="63"/>
      <c r="R128" s="63"/>
      <c r="S128" s="63"/>
      <c r="T128" s="63"/>
      <c r="AA128" s="198">
        <f t="shared" si="52"/>
        <v>256.77226707771348</v>
      </c>
      <c r="AB128" s="115"/>
      <c r="AC128" s="106"/>
      <c r="AD128" s="106"/>
      <c r="AE128" s="106"/>
      <c r="AF128" s="116"/>
      <c r="AG128" s="106"/>
      <c r="AH128" s="106"/>
      <c r="AJ128" s="106"/>
      <c r="AK128" s="106"/>
      <c r="AM128" s="125"/>
      <c r="AN128" s="200">
        <f t="shared" si="57"/>
        <v>18</v>
      </c>
      <c r="AO128" s="192">
        <f>VLOOKUP(K128,Coefficients!$J$3:$L$7,3)</f>
        <v>70</v>
      </c>
      <c r="AP128" s="192">
        <f t="shared" si="58"/>
        <v>15.4</v>
      </c>
      <c r="AQ128" s="192">
        <f t="shared" si="59"/>
        <v>1349.04</v>
      </c>
      <c r="AR128" s="192">
        <f>VLOOKUP(L128,Coefficients!$N$3:$P$5,2)</f>
        <v>50</v>
      </c>
      <c r="AS128" s="192">
        <f>VLOOKUP(L128,Coefficients!$N$3:$P$5,3)</f>
        <v>2</v>
      </c>
      <c r="AT128" s="200">
        <f>VLOOKUP(M128,Coefficients!$S$3:$U$6,3)</f>
        <v>1</v>
      </c>
      <c r="AU128" s="196">
        <f>VLOOKUP(N128,Coefficients!$S$10:$U$13,3)</f>
        <v>2</v>
      </c>
      <c r="AV128" s="197">
        <f t="shared" si="53"/>
        <v>1</v>
      </c>
      <c r="AW128" s="195">
        <f t="shared" si="60"/>
        <v>7.6036750986200676</v>
      </c>
      <c r="AX128" s="197">
        <f t="shared" si="54"/>
        <v>73.978499999999997</v>
      </c>
      <c r="AY128" s="197">
        <f t="shared" si="55"/>
        <v>18</v>
      </c>
      <c r="AZ128" s="198">
        <f t="shared" si="61"/>
        <v>256.77226707771348</v>
      </c>
      <c r="BA128" s="114"/>
      <c r="BC128" s="127"/>
      <c r="BD128" s="96"/>
      <c r="BE128" s="133"/>
      <c r="BF128" s="128"/>
      <c r="BG128" s="124"/>
      <c r="BI128" s="96"/>
      <c r="BJ128" s="55"/>
      <c r="BK128" s="95"/>
      <c r="BL128" s="8"/>
    </row>
    <row r="129" spans="2:64" ht="15" customHeight="1" outlineLevel="1" x14ac:dyDescent="0.25">
      <c r="B129" s="20" t="s">
        <v>12</v>
      </c>
      <c r="C129" s="20" t="str">
        <f>MostLikely!$B$1</f>
        <v>MRI-CGCM2.3.2</v>
      </c>
      <c r="D129" s="20">
        <v>2031</v>
      </c>
      <c r="E129" s="21">
        <f>MostLikely!S59</f>
        <v>18.05</v>
      </c>
      <c r="F129" s="21">
        <f>MostLikely!W59</f>
        <v>73.937524999999994</v>
      </c>
      <c r="G129" s="21"/>
      <c r="H129" s="63">
        <f t="shared" si="44"/>
        <v>2007</v>
      </c>
      <c r="I129" s="59" t="str">
        <f t="shared" si="45"/>
        <v>Pile No X @ Berth Y</v>
      </c>
      <c r="J129" s="188" t="str">
        <f t="shared" si="56"/>
        <v>splash</v>
      </c>
      <c r="K129" s="97" t="str">
        <f t="shared" si="47"/>
        <v>A</v>
      </c>
      <c r="L129" s="104" t="str">
        <f t="shared" si="48"/>
        <v>C1</v>
      </c>
      <c r="M129" s="63" t="str">
        <f t="shared" si="49"/>
        <v>EXP4</v>
      </c>
      <c r="N129" s="63" t="str">
        <f t="shared" si="50"/>
        <v>SITE1</v>
      </c>
      <c r="O129" s="63">
        <f t="shared" si="51"/>
        <v>1</v>
      </c>
      <c r="P129" s="63"/>
      <c r="Q129" s="63"/>
      <c r="R129" s="63"/>
      <c r="S129" s="63"/>
      <c r="T129" s="63"/>
      <c r="AA129" s="198">
        <f t="shared" si="52"/>
        <v>256.42091702741908</v>
      </c>
      <c r="AB129" s="115"/>
      <c r="AC129" s="106"/>
      <c r="AD129" s="106"/>
      <c r="AE129" s="106"/>
      <c r="AF129" s="116"/>
      <c r="AG129" s="106"/>
      <c r="AH129" s="106"/>
      <c r="AJ129" s="106"/>
      <c r="AK129" s="106"/>
      <c r="AM129" s="125"/>
      <c r="AN129" s="200">
        <f t="shared" si="57"/>
        <v>19</v>
      </c>
      <c r="AO129" s="192">
        <f>VLOOKUP(K129,Coefficients!$J$3:$L$7,3)</f>
        <v>70</v>
      </c>
      <c r="AP129" s="192">
        <f t="shared" si="58"/>
        <v>15.4</v>
      </c>
      <c r="AQ129" s="192">
        <f t="shared" si="59"/>
        <v>1349.04</v>
      </c>
      <c r="AR129" s="192">
        <f>VLOOKUP(L129,Coefficients!$N$3:$P$5,2)</f>
        <v>50</v>
      </c>
      <c r="AS129" s="192">
        <f>VLOOKUP(L129,Coefficients!$N$3:$P$5,3)</f>
        <v>2</v>
      </c>
      <c r="AT129" s="200">
        <f>VLOOKUP(M129,Coefficients!$S$3:$U$6,3)</f>
        <v>1</v>
      </c>
      <c r="AU129" s="196">
        <f>VLOOKUP(N129,Coefficients!$S$10:$U$13,3)</f>
        <v>2</v>
      </c>
      <c r="AV129" s="197">
        <f t="shared" si="53"/>
        <v>1</v>
      </c>
      <c r="AW129" s="195">
        <f t="shared" si="60"/>
        <v>7.6036750986200676</v>
      </c>
      <c r="AX129" s="197">
        <f t="shared" si="54"/>
        <v>73.937524999999994</v>
      </c>
      <c r="AY129" s="197">
        <f t="shared" si="55"/>
        <v>18.05</v>
      </c>
      <c r="AZ129" s="198">
        <f t="shared" si="61"/>
        <v>256.42091702741908</v>
      </c>
      <c r="BA129" s="114"/>
      <c r="BC129" s="127"/>
      <c r="BD129" s="96"/>
      <c r="BE129" s="133"/>
      <c r="BF129" s="128"/>
      <c r="BG129" s="124"/>
      <c r="BI129" s="96"/>
      <c r="BJ129" s="55"/>
      <c r="BK129" s="95"/>
      <c r="BL129" s="8"/>
    </row>
    <row r="130" spans="2:64" ht="15" customHeight="1" outlineLevel="1" x14ac:dyDescent="0.25">
      <c r="B130" s="20" t="s">
        <v>12</v>
      </c>
      <c r="C130" s="20" t="str">
        <f>MostLikely!$B$1</f>
        <v>MRI-CGCM2.3.2</v>
      </c>
      <c r="D130" s="20">
        <v>2032</v>
      </c>
      <c r="E130" s="21">
        <f>MostLikely!S60</f>
        <v>18.100000000000001</v>
      </c>
      <c r="F130" s="21">
        <f>MostLikely!W60</f>
        <v>73.896550000000005</v>
      </c>
      <c r="G130" s="21"/>
      <c r="H130" s="63">
        <f t="shared" si="44"/>
        <v>2007</v>
      </c>
      <c r="I130" s="59" t="str">
        <f t="shared" si="45"/>
        <v>Pile No X @ Berth Y</v>
      </c>
      <c r="J130" s="188" t="str">
        <f t="shared" si="56"/>
        <v>splash</v>
      </c>
      <c r="K130" s="97" t="str">
        <f t="shared" ref="K130:K161" si="62">$K$26</f>
        <v>A</v>
      </c>
      <c r="L130" s="104" t="str">
        <f t="shared" ref="L130:L161" si="63">$L$26</f>
        <v>C1</v>
      </c>
      <c r="M130" s="63" t="str">
        <f t="shared" ref="M130:M161" si="64">$M$26</f>
        <v>EXP4</v>
      </c>
      <c r="N130" s="63" t="str">
        <f t="shared" ref="N130:N161" si="65">$N$26</f>
        <v>SITE1</v>
      </c>
      <c r="O130" s="63">
        <f t="shared" ref="O130:O161" si="66">$O$26</f>
        <v>1</v>
      </c>
      <c r="P130" s="63"/>
      <c r="Q130" s="63"/>
      <c r="R130" s="63"/>
      <c r="S130" s="63"/>
      <c r="T130" s="63"/>
      <c r="AA130" s="198">
        <f t="shared" ref="AA130:AA161" si="67">AZ130</f>
        <v>256.06986685940512</v>
      </c>
      <c r="AB130" s="115"/>
      <c r="AC130" s="106"/>
      <c r="AD130" s="106"/>
      <c r="AE130" s="106"/>
      <c r="AF130" s="116"/>
      <c r="AG130" s="106"/>
      <c r="AH130" s="106"/>
      <c r="AJ130" s="106"/>
      <c r="AK130" s="106"/>
      <c r="AM130" s="125"/>
      <c r="AN130" s="200">
        <f t="shared" si="57"/>
        <v>20</v>
      </c>
      <c r="AO130" s="192">
        <f>VLOOKUP(K130,Coefficients!$J$3:$L$7,3)</f>
        <v>70</v>
      </c>
      <c r="AP130" s="192">
        <f t="shared" si="58"/>
        <v>15.4</v>
      </c>
      <c r="AQ130" s="192">
        <f t="shared" si="59"/>
        <v>1349.04</v>
      </c>
      <c r="AR130" s="192">
        <f>VLOOKUP(L130,Coefficients!$N$3:$P$5,2)</f>
        <v>50</v>
      </c>
      <c r="AS130" s="192">
        <f>VLOOKUP(L130,Coefficients!$N$3:$P$5,3)</f>
        <v>2</v>
      </c>
      <c r="AT130" s="200">
        <f>VLOOKUP(M130,Coefficients!$S$3:$U$6,3)</f>
        <v>1</v>
      </c>
      <c r="AU130" s="196">
        <f>VLOOKUP(N130,Coefficients!$S$10:$U$13,3)</f>
        <v>2</v>
      </c>
      <c r="AV130" s="197">
        <f t="shared" ref="AV130:AV161" si="68">O130</f>
        <v>1</v>
      </c>
      <c r="AW130" s="195">
        <f t="shared" si="60"/>
        <v>7.6036750986200676</v>
      </c>
      <c r="AX130" s="197">
        <f t="shared" ref="AX130:AX161" si="69">F130</f>
        <v>73.896550000000005</v>
      </c>
      <c r="AY130" s="197">
        <f t="shared" ref="AY130:AY161" si="70">E130</f>
        <v>18.100000000000001</v>
      </c>
      <c r="AZ130" s="198">
        <f t="shared" si="61"/>
        <v>256.06986685940512</v>
      </c>
      <c r="BA130" s="114"/>
      <c r="BC130" s="127"/>
      <c r="BD130" s="96"/>
      <c r="BE130" s="133"/>
      <c r="BF130" s="128"/>
      <c r="BG130" s="124"/>
      <c r="BI130" s="96"/>
      <c r="BJ130" s="55"/>
      <c r="BK130" s="95"/>
      <c r="BL130" s="8"/>
    </row>
    <row r="131" spans="2:64" ht="15" customHeight="1" outlineLevel="1" x14ac:dyDescent="0.25">
      <c r="B131" s="20" t="s">
        <v>12</v>
      </c>
      <c r="C131" s="20" t="str">
        <f>MostLikely!$B$1</f>
        <v>MRI-CGCM2.3.2</v>
      </c>
      <c r="D131" s="20">
        <v>2033</v>
      </c>
      <c r="E131" s="21">
        <f>MostLikely!S61</f>
        <v>18.150000000000002</v>
      </c>
      <c r="F131" s="21">
        <f>MostLikely!W61</f>
        <v>73.855575000000002</v>
      </c>
      <c r="G131" s="21"/>
      <c r="H131" s="63">
        <f t="shared" si="44"/>
        <v>2007</v>
      </c>
      <c r="I131" s="59" t="str">
        <f t="shared" si="45"/>
        <v>Pile No X @ Berth Y</v>
      </c>
      <c r="J131" s="188" t="str">
        <f t="shared" si="56"/>
        <v>splash</v>
      </c>
      <c r="K131" s="97" t="str">
        <f t="shared" si="62"/>
        <v>A</v>
      </c>
      <c r="L131" s="104" t="str">
        <f t="shared" si="63"/>
        <v>C1</v>
      </c>
      <c r="M131" s="63" t="str">
        <f t="shared" si="64"/>
        <v>EXP4</v>
      </c>
      <c r="N131" s="63" t="str">
        <f t="shared" si="65"/>
        <v>SITE1</v>
      </c>
      <c r="O131" s="63">
        <f t="shared" si="66"/>
        <v>1</v>
      </c>
      <c r="P131" s="63"/>
      <c r="Q131" s="63"/>
      <c r="R131" s="63"/>
      <c r="S131" s="63"/>
      <c r="T131" s="63"/>
      <c r="AA131" s="198">
        <f t="shared" si="67"/>
        <v>255.71911645835178</v>
      </c>
      <c r="AB131" s="115"/>
      <c r="AC131" s="106"/>
      <c r="AD131" s="106"/>
      <c r="AE131" s="106"/>
      <c r="AF131" s="116"/>
      <c r="AG131" s="106"/>
      <c r="AH131" s="106"/>
      <c r="AJ131" s="106"/>
      <c r="AK131" s="106"/>
      <c r="AM131" s="125"/>
      <c r="AN131" s="200">
        <f t="shared" si="57"/>
        <v>21</v>
      </c>
      <c r="AO131" s="192">
        <f>VLOOKUP(K131,Coefficients!$J$3:$L$7,3)</f>
        <v>70</v>
      </c>
      <c r="AP131" s="192">
        <f t="shared" si="58"/>
        <v>15.4</v>
      </c>
      <c r="AQ131" s="192">
        <f t="shared" si="59"/>
        <v>1349.04</v>
      </c>
      <c r="AR131" s="192">
        <f>VLOOKUP(L131,Coefficients!$N$3:$P$5,2)</f>
        <v>50</v>
      </c>
      <c r="AS131" s="192">
        <f>VLOOKUP(L131,Coefficients!$N$3:$P$5,3)</f>
        <v>2</v>
      </c>
      <c r="AT131" s="200">
        <f>VLOOKUP(M131,Coefficients!$S$3:$U$6,3)</f>
        <v>1</v>
      </c>
      <c r="AU131" s="196">
        <f>VLOOKUP(N131,Coefficients!$S$10:$U$13,3)</f>
        <v>2</v>
      </c>
      <c r="AV131" s="197">
        <f t="shared" si="68"/>
        <v>1</v>
      </c>
      <c r="AW131" s="195">
        <f t="shared" si="60"/>
        <v>7.6036750986200676</v>
      </c>
      <c r="AX131" s="197">
        <f t="shared" si="69"/>
        <v>73.855575000000002</v>
      </c>
      <c r="AY131" s="197">
        <f t="shared" si="70"/>
        <v>18.150000000000002</v>
      </c>
      <c r="AZ131" s="198">
        <f t="shared" si="61"/>
        <v>255.71911645835178</v>
      </c>
      <c r="BA131" s="114"/>
      <c r="BC131" s="127"/>
      <c r="BD131" s="96"/>
      <c r="BE131" s="133"/>
      <c r="BF131" s="128"/>
      <c r="BG131" s="124"/>
      <c r="BI131" s="96"/>
      <c r="BJ131" s="55"/>
      <c r="BK131" s="95"/>
      <c r="BL131" s="8"/>
    </row>
    <row r="132" spans="2:64" ht="15" customHeight="1" outlineLevel="1" x14ac:dyDescent="0.25">
      <c r="B132" s="20" t="s">
        <v>12</v>
      </c>
      <c r="C132" s="20" t="str">
        <f>MostLikely!$B$1</f>
        <v>MRI-CGCM2.3.2</v>
      </c>
      <c r="D132" s="20">
        <v>2034</v>
      </c>
      <c r="E132" s="21">
        <f>MostLikely!S62</f>
        <v>18.2</v>
      </c>
      <c r="F132" s="21">
        <f>MostLikely!W62</f>
        <v>73.814599999999999</v>
      </c>
      <c r="G132" s="21"/>
      <c r="H132" s="63">
        <f t="shared" si="44"/>
        <v>2007</v>
      </c>
      <c r="I132" s="59" t="str">
        <f t="shared" si="45"/>
        <v>Pile No X @ Berth Y</v>
      </c>
      <c r="J132" s="188" t="str">
        <f t="shared" si="56"/>
        <v>splash</v>
      </c>
      <c r="K132" s="97" t="str">
        <f t="shared" si="62"/>
        <v>A</v>
      </c>
      <c r="L132" s="104" t="str">
        <f t="shared" si="63"/>
        <v>C1</v>
      </c>
      <c r="M132" s="63" t="str">
        <f t="shared" si="64"/>
        <v>EXP4</v>
      </c>
      <c r="N132" s="63" t="str">
        <f t="shared" si="65"/>
        <v>SITE1</v>
      </c>
      <c r="O132" s="63">
        <f t="shared" si="66"/>
        <v>1</v>
      </c>
      <c r="P132" s="63"/>
      <c r="Q132" s="63"/>
      <c r="R132" s="63"/>
      <c r="S132" s="63"/>
      <c r="T132" s="63"/>
      <c r="AA132" s="198">
        <f t="shared" si="67"/>
        <v>255.36866570895418</v>
      </c>
      <c r="AB132" s="115"/>
      <c r="AC132" s="106"/>
      <c r="AD132" s="106"/>
      <c r="AE132" s="106"/>
      <c r="AF132" s="116"/>
      <c r="AG132" s="106"/>
      <c r="AH132" s="106"/>
      <c r="AJ132" s="106"/>
      <c r="AK132" s="106"/>
      <c r="AM132" s="125"/>
      <c r="AN132" s="200">
        <f t="shared" si="57"/>
        <v>22</v>
      </c>
      <c r="AO132" s="192">
        <f>VLOOKUP(K132,Coefficients!$J$3:$L$7,3)</f>
        <v>70</v>
      </c>
      <c r="AP132" s="192">
        <f t="shared" si="58"/>
        <v>15.4</v>
      </c>
      <c r="AQ132" s="192">
        <f t="shared" si="59"/>
        <v>1349.04</v>
      </c>
      <c r="AR132" s="192">
        <f>VLOOKUP(L132,Coefficients!$N$3:$P$5,2)</f>
        <v>50</v>
      </c>
      <c r="AS132" s="192">
        <f>VLOOKUP(L132,Coefficients!$N$3:$P$5,3)</f>
        <v>2</v>
      </c>
      <c r="AT132" s="200">
        <f>VLOOKUP(M132,Coefficients!$S$3:$U$6,3)</f>
        <v>1</v>
      </c>
      <c r="AU132" s="196">
        <f>VLOOKUP(N132,Coefficients!$S$10:$U$13,3)</f>
        <v>2</v>
      </c>
      <c r="AV132" s="197">
        <f t="shared" si="68"/>
        <v>1</v>
      </c>
      <c r="AW132" s="195">
        <f t="shared" si="60"/>
        <v>7.6036750986200676</v>
      </c>
      <c r="AX132" s="197">
        <f t="shared" si="69"/>
        <v>73.814599999999999</v>
      </c>
      <c r="AY132" s="197">
        <f t="shared" si="70"/>
        <v>18.2</v>
      </c>
      <c r="AZ132" s="198">
        <f t="shared" si="61"/>
        <v>255.36866570895418</v>
      </c>
      <c r="BA132" s="114"/>
      <c r="BC132" s="127"/>
      <c r="BD132" s="96"/>
      <c r="BE132" s="133"/>
      <c r="BF132" s="128"/>
      <c r="BG132" s="124"/>
      <c r="BI132" s="96"/>
      <c r="BJ132" s="55"/>
      <c r="BK132" s="95"/>
      <c r="BL132" s="8"/>
    </row>
    <row r="133" spans="2:64" ht="15" customHeight="1" outlineLevel="1" x14ac:dyDescent="0.25">
      <c r="B133" s="20" t="s">
        <v>12</v>
      </c>
      <c r="C133" s="20" t="str">
        <f>MostLikely!$B$1</f>
        <v>MRI-CGCM2.3.2</v>
      </c>
      <c r="D133" s="20">
        <v>2035</v>
      </c>
      <c r="E133" s="21">
        <f>MostLikely!S63</f>
        <v>18.25</v>
      </c>
      <c r="F133" s="21">
        <f>MostLikely!W63</f>
        <v>73.773624999999996</v>
      </c>
      <c r="G133" s="21"/>
      <c r="H133" s="63">
        <f t="shared" si="44"/>
        <v>2007</v>
      </c>
      <c r="I133" s="59" t="str">
        <f t="shared" si="45"/>
        <v>Pile No X @ Berth Y</v>
      </c>
      <c r="J133" s="188" t="str">
        <f t="shared" si="56"/>
        <v>splash</v>
      </c>
      <c r="K133" s="97" t="str">
        <f t="shared" si="62"/>
        <v>A</v>
      </c>
      <c r="L133" s="104" t="str">
        <f t="shared" si="63"/>
        <v>C1</v>
      </c>
      <c r="M133" s="63" t="str">
        <f t="shared" si="64"/>
        <v>EXP4</v>
      </c>
      <c r="N133" s="63" t="str">
        <f t="shared" si="65"/>
        <v>SITE1</v>
      </c>
      <c r="O133" s="63">
        <f t="shared" si="66"/>
        <v>1</v>
      </c>
      <c r="P133" s="63"/>
      <c r="Q133" s="63"/>
      <c r="R133" s="63"/>
      <c r="S133" s="63"/>
      <c r="T133" s="63"/>
      <c r="AA133" s="198">
        <f t="shared" si="67"/>
        <v>255.01851449592129</v>
      </c>
      <c r="AB133" s="115"/>
      <c r="AC133" s="106"/>
      <c r="AD133" s="106"/>
      <c r="AE133" s="106"/>
      <c r="AF133" s="116"/>
      <c r="AG133" s="106"/>
      <c r="AH133" s="106"/>
      <c r="AJ133" s="106"/>
      <c r="AK133" s="106"/>
      <c r="AM133" s="125"/>
      <c r="AN133" s="200">
        <f t="shared" si="57"/>
        <v>23</v>
      </c>
      <c r="AO133" s="192">
        <f>VLOOKUP(K133,Coefficients!$J$3:$L$7,3)</f>
        <v>70</v>
      </c>
      <c r="AP133" s="192">
        <f t="shared" si="58"/>
        <v>15.4</v>
      </c>
      <c r="AQ133" s="192">
        <f t="shared" si="59"/>
        <v>1349.04</v>
      </c>
      <c r="AR133" s="192">
        <f>VLOOKUP(L133,Coefficients!$N$3:$P$5,2)</f>
        <v>50</v>
      </c>
      <c r="AS133" s="192">
        <f>VLOOKUP(L133,Coefficients!$N$3:$P$5,3)</f>
        <v>2</v>
      </c>
      <c r="AT133" s="200">
        <f>VLOOKUP(M133,Coefficients!$S$3:$U$6,3)</f>
        <v>1</v>
      </c>
      <c r="AU133" s="196">
        <f>VLOOKUP(N133,Coefficients!$S$10:$U$13,3)</f>
        <v>2</v>
      </c>
      <c r="AV133" s="197">
        <f t="shared" si="68"/>
        <v>1</v>
      </c>
      <c r="AW133" s="195">
        <f t="shared" si="60"/>
        <v>7.6036750986200676</v>
      </c>
      <c r="AX133" s="197">
        <f t="shared" si="69"/>
        <v>73.773624999999996</v>
      </c>
      <c r="AY133" s="197">
        <f t="shared" si="70"/>
        <v>18.25</v>
      </c>
      <c r="AZ133" s="198">
        <f t="shared" si="61"/>
        <v>255.01851449592129</v>
      </c>
      <c r="BA133" s="114"/>
      <c r="BC133" s="127"/>
      <c r="BD133" s="96"/>
      <c r="BE133" s="133"/>
      <c r="BF133" s="128"/>
      <c r="BG133" s="124"/>
      <c r="BI133" s="96"/>
      <c r="BJ133" s="55"/>
      <c r="BK133" s="95"/>
      <c r="BL133" s="8"/>
    </row>
    <row r="134" spans="2:64" ht="15" customHeight="1" outlineLevel="1" x14ac:dyDescent="0.25">
      <c r="B134" s="20" t="s">
        <v>12</v>
      </c>
      <c r="C134" s="20" t="str">
        <f>MostLikely!$B$1</f>
        <v>MRI-CGCM2.3.2</v>
      </c>
      <c r="D134" s="20">
        <v>2036</v>
      </c>
      <c r="E134" s="21">
        <f>MostLikely!S64</f>
        <v>18.3</v>
      </c>
      <c r="F134" s="21">
        <f>MostLikely!W64</f>
        <v>73.732650000000007</v>
      </c>
      <c r="G134" s="21"/>
      <c r="H134" s="63">
        <f t="shared" si="44"/>
        <v>2007</v>
      </c>
      <c r="I134" s="59" t="str">
        <f t="shared" si="45"/>
        <v>Pile No X @ Berth Y</v>
      </c>
      <c r="J134" s="188" t="str">
        <f t="shared" si="56"/>
        <v>splash</v>
      </c>
      <c r="K134" s="97" t="str">
        <f t="shared" si="62"/>
        <v>A</v>
      </c>
      <c r="L134" s="104" t="str">
        <f t="shared" si="63"/>
        <v>C1</v>
      </c>
      <c r="M134" s="63" t="str">
        <f t="shared" si="64"/>
        <v>EXP4</v>
      </c>
      <c r="N134" s="63" t="str">
        <f t="shared" si="65"/>
        <v>SITE1</v>
      </c>
      <c r="O134" s="63">
        <f t="shared" si="66"/>
        <v>1</v>
      </c>
      <c r="P134" s="63"/>
      <c r="Q134" s="63"/>
      <c r="R134" s="63"/>
      <c r="S134" s="63"/>
      <c r="T134" s="63"/>
      <c r="AA134" s="198">
        <f t="shared" si="67"/>
        <v>254.66866270397549</v>
      </c>
      <c r="AB134" s="115"/>
      <c r="AC134" s="106"/>
      <c r="AD134" s="106"/>
      <c r="AE134" s="106"/>
      <c r="AF134" s="116"/>
      <c r="AG134" s="106"/>
      <c r="AH134" s="106"/>
      <c r="AJ134" s="106"/>
      <c r="AK134" s="106"/>
      <c r="AM134" s="125"/>
      <c r="AN134" s="200">
        <f t="shared" si="57"/>
        <v>24</v>
      </c>
      <c r="AO134" s="192">
        <f>VLOOKUP(K134,Coefficients!$J$3:$L$7,3)</f>
        <v>70</v>
      </c>
      <c r="AP134" s="192">
        <f t="shared" si="58"/>
        <v>15.4</v>
      </c>
      <c r="AQ134" s="192">
        <f t="shared" si="59"/>
        <v>1349.04</v>
      </c>
      <c r="AR134" s="192">
        <f>VLOOKUP(L134,Coefficients!$N$3:$P$5,2)</f>
        <v>50</v>
      </c>
      <c r="AS134" s="192">
        <f>VLOOKUP(L134,Coefficients!$N$3:$P$5,3)</f>
        <v>2</v>
      </c>
      <c r="AT134" s="200">
        <f>VLOOKUP(M134,Coefficients!$S$3:$U$6,3)</f>
        <v>1</v>
      </c>
      <c r="AU134" s="196">
        <f>VLOOKUP(N134,Coefficients!$S$10:$U$13,3)</f>
        <v>2</v>
      </c>
      <c r="AV134" s="197">
        <f t="shared" si="68"/>
        <v>1</v>
      </c>
      <c r="AW134" s="195">
        <f t="shared" si="60"/>
        <v>7.6036750986200676</v>
      </c>
      <c r="AX134" s="197">
        <f t="shared" si="69"/>
        <v>73.732650000000007</v>
      </c>
      <c r="AY134" s="197">
        <f t="shared" si="70"/>
        <v>18.3</v>
      </c>
      <c r="AZ134" s="198">
        <f t="shared" si="61"/>
        <v>254.66866270397549</v>
      </c>
      <c r="BA134" s="114"/>
      <c r="BC134" s="127"/>
      <c r="BD134" s="96"/>
      <c r="BE134" s="133"/>
      <c r="BF134" s="128"/>
      <c r="BG134" s="124"/>
      <c r="BI134" s="96"/>
      <c r="BJ134" s="55"/>
      <c r="BK134" s="95"/>
      <c r="BL134" s="8"/>
    </row>
    <row r="135" spans="2:64" ht="15" customHeight="1" outlineLevel="1" x14ac:dyDescent="0.25">
      <c r="B135" s="20" t="s">
        <v>12</v>
      </c>
      <c r="C135" s="20" t="str">
        <f>MostLikely!$B$1</f>
        <v>MRI-CGCM2.3.2</v>
      </c>
      <c r="D135" s="20">
        <v>2037</v>
      </c>
      <c r="E135" s="21">
        <f>MostLikely!S65</f>
        <v>18.350000000000001</v>
      </c>
      <c r="F135" s="21">
        <f>MostLikely!W65</f>
        <v>73.691675000000004</v>
      </c>
      <c r="G135" s="21"/>
      <c r="H135" s="63">
        <f t="shared" si="44"/>
        <v>2007</v>
      </c>
      <c r="I135" s="59" t="str">
        <f t="shared" si="45"/>
        <v>Pile No X @ Berth Y</v>
      </c>
      <c r="J135" s="188" t="str">
        <f t="shared" si="56"/>
        <v>splash</v>
      </c>
      <c r="K135" s="97" t="str">
        <f t="shared" si="62"/>
        <v>A</v>
      </c>
      <c r="L135" s="104" t="str">
        <f t="shared" si="63"/>
        <v>C1</v>
      </c>
      <c r="M135" s="63" t="str">
        <f t="shared" si="64"/>
        <v>EXP4</v>
      </c>
      <c r="N135" s="63" t="str">
        <f t="shared" si="65"/>
        <v>SITE1</v>
      </c>
      <c r="O135" s="63">
        <f t="shared" si="66"/>
        <v>1</v>
      </c>
      <c r="P135" s="63"/>
      <c r="Q135" s="63"/>
      <c r="R135" s="63"/>
      <c r="S135" s="63"/>
      <c r="T135" s="63"/>
      <c r="AA135" s="198">
        <f t="shared" si="67"/>
        <v>254.31911021785191</v>
      </c>
      <c r="AB135" s="115"/>
      <c r="AC135" s="106"/>
      <c r="AD135" s="106"/>
      <c r="AE135" s="106"/>
      <c r="AF135" s="116"/>
      <c r="AG135" s="106"/>
      <c r="AH135" s="106"/>
      <c r="AJ135" s="106"/>
      <c r="AK135" s="106"/>
      <c r="AM135" s="125"/>
      <c r="AN135" s="200">
        <f t="shared" si="57"/>
        <v>25</v>
      </c>
      <c r="AO135" s="192">
        <f>VLOOKUP(K135,Coefficients!$J$3:$L$7,3)</f>
        <v>70</v>
      </c>
      <c r="AP135" s="192">
        <f t="shared" si="58"/>
        <v>15.4</v>
      </c>
      <c r="AQ135" s="192">
        <f t="shared" si="59"/>
        <v>1349.04</v>
      </c>
      <c r="AR135" s="192">
        <f>VLOOKUP(L135,Coefficients!$N$3:$P$5,2)</f>
        <v>50</v>
      </c>
      <c r="AS135" s="192">
        <f>VLOOKUP(L135,Coefficients!$N$3:$P$5,3)</f>
        <v>2</v>
      </c>
      <c r="AT135" s="200">
        <f>VLOOKUP(M135,Coefficients!$S$3:$U$6,3)</f>
        <v>1</v>
      </c>
      <c r="AU135" s="196">
        <f>VLOOKUP(N135,Coefficients!$S$10:$U$13,3)</f>
        <v>2</v>
      </c>
      <c r="AV135" s="197">
        <f t="shared" si="68"/>
        <v>1</v>
      </c>
      <c r="AW135" s="195">
        <f t="shared" si="60"/>
        <v>7.6036750986200676</v>
      </c>
      <c r="AX135" s="197">
        <f t="shared" si="69"/>
        <v>73.691675000000004</v>
      </c>
      <c r="AY135" s="197">
        <f t="shared" si="70"/>
        <v>18.350000000000001</v>
      </c>
      <c r="AZ135" s="198">
        <f t="shared" si="61"/>
        <v>254.31911021785191</v>
      </c>
      <c r="BA135" s="114"/>
      <c r="BC135" s="127"/>
      <c r="BD135" s="96"/>
      <c r="BE135" s="133"/>
      <c r="BF135" s="128"/>
      <c r="BG135" s="124"/>
      <c r="BI135" s="96"/>
      <c r="BJ135" s="55"/>
      <c r="BK135" s="95"/>
      <c r="BL135" s="8"/>
    </row>
    <row r="136" spans="2:64" ht="15" customHeight="1" outlineLevel="1" x14ac:dyDescent="0.25">
      <c r="B136" s="20" t="s">
        <v>12</v>
      </c>
      <c r="C136" s="20" t="str">
        <f>MostLikely!$B$1</f>
        <v>MRI-CGCM2.3.2</v>
      </c>
      <c r="D136" s="20">
        <v>2038</v>
      </c>
      <c r="E136" s="21">
        <f>MostLikely!S66</f>
        <v>18.400000000000002</v>
      </c>
      <c r="F136" s="21">
        <f>MostLikely!W66</f>
        <v>73.650700000000001</v>
      </c>
      <c r="G136" s="21"/>
      <c r="H136" s="63">
        <f t="shared" si="44"/>
        <v>2007</v>
      </c>
      <c r="I136" s="59" t="str">
        <f t="shared" si="45"/>
        <v>Pile No X @ Berth Y</v>
      </c>
      <c r="J136" s="188" t="str">
        <f t="shared" si="56"/>
        <v>splash</v>
      </c>
      <c r="K136" s="97" t="str">
        <f t="shared" si="62"/>
        <v>A</v>
      </c>
      <c r="L136" s="104" t="str">
        <f t="shared" si="63"/>
        <v>C1</v>
      </c>
      <c r="M136" s="63" t="str">
        <f t="shared" si="64"/>
        <v>EXP4</v>
      </c>
      <c r="N136" s="63" t="str">
        <f t="shared" si="65"/>
        <v>SITE1</v>
      </c>
      <c r="O136" s="63">
        <f t="shared" si="66"/>
        <v>1</v>
      </c>
      <c r="P136" s="63"/>
      <c r="Q136" s="63"/>
      <c r="R136" s="63"/>
      <c r="S136" s="63"/>
      <c r="T136" s="63"/>
      <c r="AA136" s="198">
        <f t="shared" si="67"/>
        <v>253.96985692230012</v>
      </c>
      <c r="AB136" s="115"/>
      <c r="AC136" s="106"/>
      <c r="AD136" s="106"/>
      <c r="AE136" s="106"/>
      <c r="AF136" s="116"/>
      <c r="AG136" s="106"/>
      <c r="AH136" s="106"/>
      <c r="AJ136" s="106"/>
      <c r="AK136" s="106"/>
      <c r="AM136" s="125"/>
      <c r="AN136" s="200">
        <f t="shared" si="57"/>
        <v>26</v>
      </c>
      <c r="AO136" s="192">
        <f>VLOOKUP(K136,Coefficients!$J$3:$L$7,3)</f>
        <v>70</v>
      </c>
      <c r="AP136" s="192">
        <f t="shared" si="58"/>
        <v>15.4</v>
      </c>
      <c r="AQ136" s="192">
        <f t="shared" si="59"/>
        <v>1349.04</v>
      </c>
      <c r="AR136" s="192">
        <f>VLOOKUP(L136,Coefficients!$N$3:$P$5,2)</f>
        <v>50</v>
      </c>
      <c r="AS136" s="192">
        <f>VLOOKUP(L136,Coefficients!$N$3:$P$5,3)</f>
        <v>2</v>
      </c>
      <c r="AT136" s="200">
        <f>VLOOKUP(M136,Coefficients!$S$3:$U$6,3)</f>
        <v>1</v>
      </c>
      <c r="AU136" s="196">
        <f>VLOOKUP(N136,Coefficients!$S$10:$U$13,3)</f>
        <v>2</v>
      </c>
      <c r="AV136" s="197">
        <f t="shared" si="68"/>
        <v>1</v>
      </c>
      <c r="AW136" s="195">
        <f t="shared" si="60"/>
        <v>7.6036750986200676</v>
      </c>
      <c r="AX136" s="197">
        <f t="shared" si="69"/>
        <v>73.650700000000001</v>
      </c>
      <c r="AY136" s="197">
        <f t="shared" si="70"/>
        <v>18.400000000000002</v>
      </c>
      <c r="AZ136" s="198">
        <f t="shared" si="61"/>
        <v>253.96985692230012</v>
      </c>
      <c r="BA136" s="114"/>
      <c r="BC136" s="127"/>
      <c r="BD136" s="96"/>
      <c r="BE136" s="133"/>
      <c r="BF136" s="128"/>
      <c r="BG136" s="124"/>
      <c r="BI136" s="96"/>
      <c r="BJ136" s="55"/>
      <c r="BK136" s="95"/>
      <c r="BL136" s="8"/>
    </row>
    <row r="137" spans="2:64" ht="15" customHeight="1" outlineLevel="1" x14ac:dyDescent="0.25">
      <c r="B137" s="20" t="s">
        <v>12</v>
      </c>
      <c r="C137" s="20" t="str">
        <f>MostLikely!$B$1</f>
        <v>MRI-CGCM2.3.2</v>
      </c>
      <c r="D137" s="20">
        <v>2039</v>
      </c>
      <c r="E137" s="21">
        <f>MostLikely!S67</f>
        <v>18.450000000000003</v>
      </c>
      <c r="F137" s="21">
        <f>MostLikely!W67</f>
        <v>73.609724999999997</v>
      </c>
      <c r="G137" s="21"/>
      <c r="H137" s="63">
        <f t="shared" si="44"/>
        <v>2007</v>
      </c>
      <c r="I137" s="59" t="str">
        <f t="shared" si="45"/>
        <v>Pile No X @ Berth Y</v>
      </c>
      <c r="J137" s="188" t="str">
        <f t="shared" si="56"/>
        <v>splash</v>
      </c>
      <c r="K137" s="97" t="str">
        <f t="shared" si="62"/>
        <v>A</v>
      </c>
      <c r="L137" s="104" t="str">
        <f t="shared" si="63"/>
        <v>C1</v>
      </c>
      <c r="M137" s="63" t="str">
        <f t="shared" si="64"/>
        <v>EXP4</v>
      </c>
      <c r="N137" s="63" t="str">
        <f t="shared" si="65"/>
        <v>SITE1</v>
      </c>
      <c r="O137" s="63">
        <f t="shared" si="66"/>
        <v>1</v>
      </c>
      <c r="P137" s="63"/>
      <c r="Q137" s="63"/>
      <c r="R137" s="63"/>
      <c r="S137" s="63"/>
      <c r="T137" s="63"/>
      <c r="AA137" s="198">
        <f t="shared" si="67"/>
        <v>253.62090270208128</v>
      </c>
      <c r="AB137" s="115"/>
      <c r="AC137" s="106"/>
      <c r="AD137" s="106"/>
      <c r="AE137" s="106"/>
      <c r="AF137" s="116"/>
      <c r="AG137" s="106"/>
      <c r="AH137" s="106"/>
      <c r="AJ137" s="106"/>
      <c r="AK137" s="106"/>
      <c r="AM137" s="125"/>
      <c r="AN137" s="200">
        <f t="shared" si="57"/>
        <v>27</v>
      </c>
      <c r="AO137" s="192">
        <f>VLOOKUP(K137,Coefficients!$J$3:$L$7,3)</f>
        <v>70</v>
      </c>
      <c r="AP137" s="192">
        <f t="shared" si="58"/>
        <v>15.4</v>
      </c>
      <c r="AQ137" s="192">
        <f t="shared" si="59"/>
        <v>1349.04</v>
      </c>
      <c r="AR137" s="192">
        <f>VLOOKUP(L137,Coefficients!$N$3:$P$5,2)</f>
        <v>50</v>
      </c>
      <c r="AS137" s="192">
        <f>VLOOKUP(L137,Coefficients!$N$3:$P$5,3)</f>
        <v>2</v>
      </c>
      <c r="AT137" s="200">
        <f>VLOOKUP(M137,Coefficients!$S$3:$U$6,3)</f>
        <v>1</v>
      </c>
      <c r="AU137" s="196">
        <f>VLOOKUP(N137,Coefficients!$S$10:$U$13,3)</f>
        <v>2</v>
      </c>
      <c r="AV137" s="197">
        <f t="shared" si="68"/>
        <v>1</v>
      </c>
      <c r="AW137" s="195">
        <f t="shared" si="60"/>
        <v>7.6036750986200676</v>
      </c>
      <c r="AX137" s="197">
        <f t="shared" si="69"/>
        <v>73.609724999999997</v>
      </c>
      <c r="AY137" s="197">
        <f t="shared" si="70"/>
        <v>18.450000000000003</v>
      </c>
      <c r="AZ137" s="198">
        <f t="shared" si="61"/>
        <v>253.62090270208128</v>
      </c>
      <c r="BA137" s="114"/>
      <c r="BC137" s="127"/>
      <c r="BD137" s="96"/>
      <c r="BE137" s="133"/>
      <c r="BF137" s="128"/>
      <c r="BG137" s="124"/>
      <c r="BI137" s="96"/>
      <c r="BJ137" s="55"/>
      <c r="BK137" s="95"/>
      <c r="BL137" s="8"/>
    </row>
    <row r="138" spans="2:64" ht="15" customHeight="1" outlineLevel="1" x14ac:dyDescent="0.25">
      <c r="B138" s="20" t="s">
        <v>12</v>
      </c>
      <c r="C138" s="20" t="str">
        <f>MostLikely!$B$1</f>
        <v>MRI-CGCM2.3.2</v>
      </c>
      <c r="D138" s="20">
        <v>2040</v>
      </c>
      <c r="E138" s="21">
        <f>MostLikely!S68</f>
        <v>18.5</v>
      </c>
      <c r="F138" s="21">
        <f>MostLikely!W68</f>
        <v>73.568749999999994</v>
      </c>
      <c r="G138" s="21"/>
      <c r="H138" s="63">
        <f t="shared" si="44"/>
        <v>2007</v>
      </c>
      <c r="I138" s="59" t="str">
        <f t="shared" si="45"/>
        <v>Pile No X @ Berth Y</v>
      </c>
      <c r="J138" s="188" t="str">
        <f t="shared" si="56"/>
        <v>splash</v>
      </c>
      <c r="K138" s="97" t="str">
        <f t="shared" si="62"/>
        <v>A</v>
      </c>
      <c r="L138" s="104" t="str">
        <f t="shared" si="63"/>
        <v>C1</v>
      </c>
      <c r="M138" s="63" t="str">
        <f t="shared" si="64"/>
        <v>EXP4</v>
      </c>
      <c r="N138" s="63" t="str">
        <f t="shared" si="65"/>
        <v>SITE1</v>
      </c>
      <c r="O138" s="63">
        <f t="shared" si="66"/>
        <v>1</v>
      </c>
      <c r="P138" s="63"/>
      <c r="Q138" s="63"/>
      <c r="R138" s="63"/>
      <c r="S138" s="63"/>
      <c r="T138" s="63"/>
      <c r="AA138" s="198">
        <f t="shared" si="67"/>
        <v>253.2722474419727</v>
      </c>
      <c r="AB138" s="115"/>
      <c r="AC138" s="106"/>
      <c r="AD138" s="106"/>
      <c r="AE138" s="106"/>
      <c r="AF138" s="116"/>
      <c r="AG138" s="106"/>
      <c r="AH138" s="106"/>
      <c r="AJ138" s="106"/>
      <c r="AK138" s="106"/>
      <c r="AM138" s="125"/>
      <c r="AN138" s="200">
        <f t="shared" si="57"/>
        <v>28</v>
      </c>
      <c r="AO138" s="192">
        <f>VLOOKUP(K138,Coefficients!$J$3:$L$7,3)</f>
        <v>70</v>
      </c>
      <c r="AP138" s="192">
        <f t="shared" si="58"/>
        <v>15.4</v>
      </c>
      <c r="AQ138" s="192">
        <f t="shared" si="59"/>
        <v>1349.04</v>
      </c>
      <c r="AR138" s="192">
        <f>VLOOKUP(L138,Coefficients!$N$3:$P$5,2)</f>
        <v>50</v>
      </c>
      <c r="AS138" s="192">
        <f>VLOOKUP(L138,Coefficients!$N$3:$P$5,3)</f>
        <v>2</v>
      </c>
      <c r="AT138" s="200">
        <f>VLOOKUP(M138,Coefficients!$S$3:$U$6,3)</f>
        <v>1</v>
      </c>
      <c r="AU138" s="196">
        <f>VLOOKUP(N138,Coefficients!$S$10:$U$13,3)</f>
        <v>2</v>
      </c>
      <c r="AV138" s="197">
        <f t="shared" si="68"/>
        <v>1</v>
      </c>
      <c r="AW138" s="195">
        <f t="shared" si="60"/>
        <v>7.6036750986200676</v>
      </c>
      <c r="AX138" s="197">
        <f t="shared" si="69"/>
        <v>73.568749999999994</v>
      </c>
      <c r="AY138" s="197">
        <f t="shared" si="70"/>
        <v>18.5</v>
      </c>
      <c r="AZ138" s="198">
        <f t="shared" si="61"/>
        <v>253.2722474419727</v>
      </c>
      <c r="BA138" s="114"/>
      <c r="BC138" s="127"/>
      <c r="BD138" s="96"/>
      <c r="BE138" s="133"/>
      <c r="BF138" s="128"/>
      <c r="BG138" s="124"/>
      <c r="BI138" s="96"/>
      <c r="BJ138" s="55"/>
      <c r="BK138" s="95"/>
      <c r="BL138" s="8"/>
    </row>
    <row r="139" spans="2:64" outlineLevel="1" x14ac:dyDescent="0.25">
      <c r="B139" s="20" t="s">
        <v>12</v>
      </c>
      <c r="C139" s="20" t="str">
        <f>MostLikely!$B$1</f>
        <v>MRI-CGCM2.3.2</v>
      </c>
      <c r="D139" s="20">
        <v>2041</v>
      </c>
      <c r="E139" s="21">
        <f>MostLikely!S69</f>
        <v>18.55</v>
      </c>
      <c r="F139" s="21">
        <f>MostLikely!W69</f>
        <v>73.527775000000005</v>
      </c>
      <c r="G139" s="21"/>
      <c r="H139" s="63">
        <f t="shared" si="44"/>
        <v>2007</v>
      </c>
      <c r="I139" s="59" t="str">
        <f t="shared" si="45"/>
        <v>Pile No X @ Berth Y</v>
      </c>
      <c r="J139" s="188" t="str">
        <f t="shared" si="56"/>
        <v>splash</v>
      </c>
      <c r="K139" s="97" t="str">
        <f t="shared" si="62"/>
        <v>A</v>
      </c>
      <c r="L139" s="104" t="str">
        <f t="shared" si="63"/>
        <v>C1</v>
      </c>
      <c r="M139" s="63" t="str">
        <f t="shared" si="64"/>
        <v>EXP4</v>
      </c>
      <c r="N139" s="63" t="str">
        <f t="shared" si="65"/>
        <v>SITE1</v>
      </c>
      <c r="O139" s="63">
        <f t="shared" si="66"/>
        <v>1</v>
      </c>
      <c r="P139" s="63"/>
      <c r="Q139" s="63"/>
      <c r="R139" s="63"/>
      <c r="S139" s="63"/>
      <c r="T139" s="63"/>
      <c r="AA139" s="198">
        <f t="shared" si="67"/>
        <v>252.92389102676424</v>
      </c>
      <c r="AB139" s="115"/>
      <c r="AC139" s="106"/>
      <c r="AD139" s="106"/>
      <c r="AE139" s="106"/>
      <c r="AF139" s="116"/>
      <c r="AG139" s="106"/>
      <c r="AH139" s="106"/>
      <c r="AJ139" s="106"/>
      <c r="AK139" s="106"/>
      <c r="AM139" s="125"/>
      <c r="AN139" s="200">
        <f t="shared" si="57"/>
        <v>29</v>
      </c>
      <c r="AO139" s="192">
        <f>VLOOKUP(K139,Coefficients!$J$3:$L$7,3)</f>
        <v>70</v>
      </c>
      <c r="AP139" s="192">
        <f t="shared" si="58"/>
        <v>15.4</v>
      </c>
      <c r="AQ139" s="192">
        <f t="shared" si="59"/>
        <v>1349.04</v>
      </c>
      <c r="AR139" s="192">
        <f>VLOOKUP(L139,Coefficients!$N$3:$P$5,2)</f>
        <v>50</v>
      </c>
      <c r="AS139" s="192">
        <f>VLOOKUP(L139,Coefficients!$N$3:$P$5,3)</f>
        <v>2</v>
      </c>
      <c r="AT139" s="200">
        <f>VLOOKUP(M139,Coefficients!$S$3:$U$6,3)</f>
        <v>1</v>
      </c>
      <c r="AU139" s="196">
        <f>VLOOKUP(N139,Coefficients!$S$10:$U$13,3)</f>
        <v>2</v>
      </c>
      <c r="AV139" s="197">
        <f t="shared" si="68"/>
        <v>1</v>
      </c>
      <c r="AW139" s="195">
        <f t="shared" si="60"/>
        <v>7.6036750986200676</v>
      </c>
      <c r="AX139" s="197">
        <f t="shared" si="69"/>
        <v>73.527775000000005</v>
      </c>
      <c r="AY139" s="197">
        <f t="shared" si="70"/>
        <v>18.55</v>
      </c>
      <c r="AZ139" s="198">
        <f t="shared" si="61"/>
        <v>252.92389102676424</v>
      </c>
      <c r="BA139" s="114"/>
      <c r="BC139" s="127"/>
      <c r="BD139" s="96"/>
      <c r="BE139" s="133"/>
      <c r="BF139" s="128"/>
      <c r="BG139" s="124"/>
      <c r="BI139" s="96"/>
      <c r="BJ139" s="55"/>
      <c r="BK139" s="95"/>
      <c r="BL139" s="8"/>
    </row>
    <row r="140" spans="2:64" outlineLevel="1" x14ac:dyDescent="0.25">
      <c r="B140" s="20" t="s">
        <v>12</v>
      </c>
      <c r="C140" s="20" t="str">
        <f>MostLikely!$B$1</f>
        <v>MRI-CGCM2.3.2</v>
      </c>
      <c r="D140" s="20">
        <v>2042</v>
      </c>
      <c r="E140" s="21">
        <f>MostLikely!S70</f>
        <v>18.600000000000001</v>
      </c>
      <c r="F140" s="21">
        <f>MostLikely!W70</f>
        <v>73.486800000000002</v>
      </c>
      <c r="G140" s="21"/>
      <c r="H140" s="63">
        <f t="shared" si="44"/>
        <v>2007</v>
      </c>
      <c r="I140" s="59" t="str">
        <f t="shared" si="45"/>
        <v>Pile No X @ Berth Y</v>
      </c>
      <c r="J140" s="188" t="str">
        <f t="shared" si="56"/>
        <v>splash</v>
      </c>
      <c r="K140" s="97" t="str">
        <f t="shared" si="62"/>
        <v>A</v>
      </c>
      <c r="L140" s="104" t="str">
        <f t="shared" si="63"/>
        <v>C1</v>
      </c>
      <c r="M140" s="63" t="str">
        <f t="shared" si="64"/>
        <v>EXP4</v>
      </c>
      <c r="N140" s="63" t="str">
        <f t="shared" si="65"/>
        <v>SITE1</v>
      </c>
      <c r="O140" s="63">
        <f t="shared" si="66"/>
        <v>1</v>
      </c>
      <c r="P140" s="63"/>
      <c r="Q140" s="63"/>
      <c r="R140" s="63"/>
      <c r="S140" s="63"/>
      <c r="T140" s="63"/>
      <c r="AA140" s="198">
        <f t="shared" si="67"/>
        <v>252.57583334125817</v>
      </c>
      <c r="AB140" s="115"/>
      <c r="AC140" s="106"/>
      <c r="AD140" s="106"/>
      <c r="AE140" s="106"/>
      <c r="AF140" s="116"/>
      <c r="AG140" s="106"/>
      <c r="AH140" s="106"/>
      <c r="AJ140" s="106"/>
      <c r="AK140" s="106"/>
      <c r="AM140" s="125"/>
      <c r="AN140" s="200">
        <f t="shared" si="57"/>
        <v>30</v>
      </c>
      <c r="AO140" s="192">
        <f>VLOOKUP(K140,Coefficients!$J$3:$L$7,3)</f>
        <v>70</v>
      </c>
      <c r="AP140" s="192">
        <f t="shared" si="58"/>
        <v>15.4</v>
      </c>
      <c r="AQ140" s="192">
        <f t="shared" si="59"/>
        <v>1349.04</v>
      </c>
      <c r="AR140" s="192">
        <f>VLOOKUP(L140,Coefficients!$N$3:$P$5,2)</f>
        <v>50</v>
      </c>
      <c r="AS140" s="192">
        <f>VLOOKUP(L140,Coefficients!$N$3:$P$5,3)</f>
        <v>2</v>
      </c>
      <c r="AT140" s="200">
        <f>VLOOKUP(M140,Coefficients!$S$3:$U$6,3)</f>
        <v>1</v>
      </c>
      <c r="AU140" s="196">
        <f>VLOOKUP(N140,Coefficients!$S$10:$U$13,3)</f>
        <v>2</v>
      </c>
      <c r="AV140" s="197">
        <f t="shared" si="68"/>
        <v>1</v>
      </c>
      <c r="AW140" s="195">
        <f t="shared" si="60"/>
        <v>7.6036750986200676</v>
      </c>
      <c r="AX140" s="197">
        <f t="shared" si="69"/>
        <v>73.486800000000002</v>
      </c>
      <c r="AY140" s="197">
        <f t="shared" si="70"/>
        <v>18.600000000000001</v>
      </c>
      <c r="AZ140" s="198">
        <f t="shared" si="61"/>
        <v>252.57583334125817</v>
      </c>
      <c r="BA140" s="114"/>
      <c r="BC140" s="127"/>
      <c r="BD140" s="96"/>
      <c r="BE140" s="133"/>
      <c r="BF140" s="128"/>
      <c r="BG140" s="124"/>
      <c r="BI140" s="96"/>
      <c r="BJ140" s="55"/>
      <c r="BK140" s="95"/>
      <c r="BL140" s="8"/>
    </row>
    <row r="141" spans="2:64" outlineLevel="1" x14ac:dyDescent="0.25">
      <c r="B141" s="20" t="s">
        <v>12</v>
      </c>
      <c r="C141" s="20" t="str">
        <f>MostLikely!$B$1</f>
        <v>MRI-CGCM2.3.2</v>
      </c>
      <c r="D141" s="20">
        <v>2043</v>
      </c>
      <c r="E141" s="21">
        <f>MostLikely!S71</f>
        <v>18.650000000000002</v>
      </c>
      <c r="F141" s="21">
        <f>MostLikely!W71</f>
        <v>73.445824999999999</v>
      </c>
      <c r="G141" s="21"/>
      <c r="H141" s="63">
        <f t="shared" si="44"/>
        <v>2007</v>
      </c>
      <c r="I141" s="59" t="str">
        <f t="shared" si="45"/>
        <v>Pile No X @ Berth Y</v>
      </c>
      <c r="J141" s="188" t="str">
        <f t="shared" si="56"/>
        <v>splash</v>
      </c>
      <c r="K141" s="97" t="str">
        <f t="shared" si="62"/>
        <v>A</v>
      </c>
      <c r="L141" s="104" t="str">
        <f t="shared" si="63"/>
        <v>C1</v>
      </c>
      <c r="M141" s="63" t="str">
        <f t="shared" si="64"/>
        <v>EXP4</v>
      </c>
      <c r="N141" s="63" t="str">
        <f t="shared" si="65"/>
        <v>SITE1</v>
      </c>
      <c r="O141" s="63">
        <f t="shared" si="66"/>
        <v>1</v>
      </c>
      <c r="P141" s="63"/>
      <c r="Q141" s="63"/>
      <c r="R141" s="63"/>
      <c r="S141" s="63"/>
      <c r="T141" s="63"/>
      <c r="AA141" s="198">
        <f t="shared" si="67"/>
        <v>252.22807427027089</v>
      </c>
      <c r="AB141" s="115"/>
      <c r="AC141" s="106"/>
      <c r="AD141" s="106"/>
      <c r="AE141" s="106"/>
      <c r="AF141" s="116"/>
      <c r="AG141" s="106"/>
      <c r="AH141" s="106"/>
      <c r="AJ141" s="106"/>
      <c r="AK141" s="106"/>
      <c r="AM141" s="125"/>
      <c r="AN141" s="200">
        <f t="shared" si="57"/>
        <v>31</v>
      </c>
      <c r="AO141" s="192">
        <f>VLOOKUP(K141,Coefficients!$J$3:$L$7,3)</f>
        <v>70</v>
      </c>
      <c r="AP141" s="192">
        <f t="shared" si="58"/>
        <v>15.4</v>
      </c>
      <c r="AQ141" s="192">
        <f t="shared" si="59"/>
        <v>1349.04</v>
      </c>
      <c r="AR141" s="192">
        <f>VLOOKUP(L141,Coefficients!$N$3:$P$5,2)</f>
        <v>50</v>
      </c>
      <c r="AS141" s="192">
        <f>VLOOKUP(L141,Coefficients!$N$3:$P$5,3)</f>
        <v>2</v>
      </c>
      <c r="AT141" s="200">
        <f>VLOOKUP(M141,Coefficients!$S$3:$U$6,3)</f>
        <v>1</v>
      </c>
      <c r="AU141" s="196">
        <f>VLOOKUP(N141,Coefficients!$S$10:$U$13,3)</f>
        <v>2</v>
      </c>
      <c r="AV141" s="197">
        <f t="shared" si="68"/>
        <v>1</v>
      </c>
      <c r="AW141" s="195">
        <f t="shared" si="60"/>
        <v>7.6036750986200676</v>
      </c>
      <c r="AX141" s="197">
        <f t="shared" si="69"/>
        <v>73.445824999999999</v>
      </c>
      <c r="AY141" s="197">
        <f t="shared" si="70"/>
        <v>18.650000000000002</v>
      </c>
      <c r="AZ141" s="198">
        <f t="shared" si="61"/>
        <v>252.22807427027089</v>
      </c>
      <c r="BA141" s="114"/>
      <c r="BC141" s="127"/>
      <c r="BD141" s="96"/>
      <c r="BE141" s="133"/>
      <c r="BF141" s="128"/>
      <c r="BG141" s="124"/>
      <c r="BI141" s="96"/>
      <c r="BJ141" s="55"/>
      <c r="BK141" s="95"/>
      <c r="BL141" s="8"/>
    </row>
    <row r="142" spans="2:64" outlineLevel="1" x14ac:dyDescent="0.25">
      <c r="B142" s="20" t="s">
        <v>12</v>
      </c>
      <c r="C142" s="20" t="str">
        <f>MostLikely!$B$1</f>
        <v>MRI-CGCM2.3.2</v>
      </c>
      <c r="D142" s="20">
        <v>2044</v>
      </c>
      <c r="E142" s="21">
        <f>MostLikely!S72</f>
        <v>18.700000000000003</v>
      </c>
      <c r="F142" s="21">
        <f>MostLikely!W72</f>
        <v>73.404849999999996</v>
      </c>
      <c r="G142" s="21"/>
      <c r="H142" s="63">
        <f t="shared" si="44"/>
        <v>2007</v>
      </c>
      <c r="I142" s="59" t="str">
        <f t="shared" si="45"/>
        <v>Pile No X @ Berth Y</v>
      </c>
      <c r="J142" s="188" t="str">
        <f t="shared" si="56"/>
        <v>splash</v>
      </c>
      <c r="K142" s="97" t="str">
        <f t="shared" si="62"/>
        <v>A</v>
      </c>
      <c r="L142" s="104" t="str">
        <f t="shared" si="63"/>
        <v>C1</v>
      </c>
      <c r="M142" s="63" t="str">
        <f t="shared" si="64"/>
        <v>EXP4</v>
      </c>
      <c r="N142" s="63" t="str">
        <f t="shared" si="65"/>
        <v>SITE1</v>
      </c>
      <c r="O142" s="63">
        <f t="shared" si="66"/>
        <v>1</v>
      </c>
      <c r="P142" s="63"/>
      <c r="Q142" s="63"/>
      <c r="R142" s="63"/>
      <c r="S142" s="63"/>
      <c r="T142" s="63"/>
      <c r="AA142" s="198">
        <f t="shared" si="67"/>
        <v>251.88061369863266</v>
      </c>
      <c r="AB142" s="115"/>
      <c r="AC142" s="106"/>
      <c r="AD142" s="106"/>
      <c r="AE142" s="106"/>
      <c r="AF142" s="116"/>
      <c r="AG142" s="106"/>
      <c r="AH142" s="106"/>
      <c r="AJ142" s="106"/>
      <c r="AK142" s="106"/>
      <c r="AM142" s="125"/>
      <c r="AN142" s="200">
        <f t="shared" si="57"/>
        <v>32</v>
      </c>
      <c r="AO142" s="192">
        <f>VLOOKUP(K142,Coefficients!$J$3:$L$7,3)</f>
        <v>70</v>
      </c>
      <c r="AP142" s="192">
        <f t="shared" si="58"/>
        <v>15.4</v>
      </c>
      <c r="AQ142" s="192">
        <f t="shared" si="59"/>
        <v>1349.04</v>
      </c>
      <c r="AR142" s="192">
        <f>VLOOKUP(L142,Coefficients!$N$3:$P$5,2)</f>
        <v>50</v>
      </c>
      <c r="AS142" s="192">
        <f>VLOOKUP(L142,Coefficients!$N$3:$P$5,3)</f>
        <v>2</v>
      </c>
      <c r="AT142" s="200">
        <f>VLOOKUP(M142,Coefficients!$S$3:$U$6,3)</f>
        <v>1</v>
      </c>
      <c r="AU142" s="196">
        <f>VLOOKUP(N142,Coefficients!$S$10:$U$13,3)</f>
        <v>2</v>
      </c>
      <c r="AV142" s="197">
        <f t="shared" si="68"/>
        <v>1</v>
      </c>
      <c r="AW142" s="195">
        <f t="shared" si="60"/>
        <v>7.6036750986200676</v>
      </c>
      <c r="AX142" s="197">
        <f t="shared" si="69"/>
        <v>73.404849999999996</v>
      </c>
      <c r="AY142" s="197">
        <f t="shared" si="70"/>
        <v>18.700000000000003</v>
      </c>
      <c r="AZ142" s="198">
        <f t="shared" si="61"/>
        <v>251.88061369863266</v>
      </c>
      <c r="BA142" s="114"/>
      <c r="BC142" s="127"/>
      <c r="BD142" s="96"/>
      <c r="BE142" s="133"/>
      <c r="BF142" s="128"/>
      <c r="BG142" s="124"/>
      <c r="BI142" s="96"/>
      <c r="BJ142" s="55"/>
      <c r="BK142" s="95"/>
      <c r="BL142" s="8"/>
    </row>
    <row r="143" spans="2:64" outlineLevel="1" x14ac:dyDescent="0.25">
      <c r="B143" s="20" t="s">
        <v>12</v>
      </c>
      <c r="C143" s="20" t="str">
        <f>MostLikely!$B$1</f>
        <v>MRI-CGCM2.3.2</v>
      </c>
      <c r="D143" s="20">
        <v>2045</v>
      </c>
      <c r="E143" s="21">
        <f>MostLikely!S73</f>
        <v>18.75</v>
      </c>
      <c r="F143" s="21">
        <f>MostLikely!W73</f>
        <v>73.363875000000007</v>
      </c>
      <c r="G143" s="21"/>
      <c r="H143" s="63">
        <f t="shared" si="44"/>
        <v>2007</v>
      </c>
      <c r="I143" s="59" t="str">
        <f t="shared" si="45"/>
        <v>Pile No X @ Berth Y</v>
      </c>
      <c r="J143" s="188" t="str">
        <f t="shared" si="56"/>
        <v>splash</v>
      </c>
      <c r="K143" s="97" t="str">
        <f t="shared" si="62"/>
        <v>A</v>
      </c>
      <c r="L143" s="104" t="str">
        <f t="shared" si="63"/>
        <v>C1</v>
      </c>
      <c r="M143" s="63" t="str">
        <f t="shared" si="64"/>
        <v>EXP4</v>
      </c>
      <c r="N143" s="63" t="str">
        <f t="shared" si="65"/>
        <v>SITE1</v>
      </c>
      <c r="O143" s="63">
        <f t="shared" si="66"/>
        <v>1</v>
      </c>
      <c r="P143" s="63"/>
      <c r="Q143" s="63"/>
      <c r="R143" s="63"/>
      <c r="S143" s="63"/>
      <c r="T143" s="63"/>
      <c r="AA143" s="198">
        <f t="shared" si="67"/>
        <v>251.53345151118697</v>
      </c>
      <c r="AB143" s="115"/>
      <c r="AC143" s="106"/>
      <c r="AD143" s="106"/>
      <c r="AE143" s="106"/>
      <c r="AF143" s="116"/>
      <c r="AG143" s="106"/>
      <c r="AH143" s="106"/>
      <c r="AJ143" s="106"/>
      <c r="AK143" s="106"/>
      <c r="AM143" s="125"/>
      <c r="AN143" s="200">
        <f t="shared" si="57"/>
        <v>33</v>
      </c>
      <c r="AO143" s="192">
        <f>VLOOKUP(K143,Coefficients!$J$3:$L$7,3)</f>
        <v>70</v>
      </c>
      <c r="AP143" s="192">
        <f t="shared" si="58"/>
        <v>15.4</v>
      </c>
      <c r="AQ143" s="192">
        <f t="shared" si="59"/>
        <v>1349.04</v>
      </c>
      <c r="AR143" s="192">
        <f>VLOOKUP(L143,Coefficients!$N$3:$P$5,2)</f>
        <v>50</v>
      </c>
      <c r="AS143" s="192">
        <f>VLOOKUP(L143,Coefficients!$N$3:$P$5,3)</f>
        <v>2</v>
      </c>
      <c r="AT143" s="200">
        <f>VLOOKUP(M143,Coefficients!$S$3:$U$6,3)</f>
        <v>1</v>
      </c>
      <c r="AU143" s="196">
        <f>VLOOKUP(N143,Coefficients!$S$10:$U$13,3)</f>
        <v>2</v>
      </c>
      <c r="AV143" s="197">
        <f t="shared" si="68"/>
        <v>1</v>
      </c>
      <c r="AW143" s="195">
        <f t="shared" si="60"/>
        <v>7.6036750986200676</v>
      </c>
      <c r="AX143" s="197">
        <f t="shared" si="69"/>
        <v>73.363875000000007</v>
      </c>
      <c r="AY143" s="197">
        <f t="shared" si="70"/>
        <v>18.75</v>
      </c>
      <c r="AZ143" s="198">
        <f t="shared" si="61"/>
        <v>251.53345151118697</v>
      </c>
      <c r="BA143" s="114"/>
      <c r="BC143" s="127"/>
      <c r="BD143" s="96"/>
      <c r="BE143" s="133"/>
      <c r="BF143" s="128"/>
      <c r="BG143" s="124"/>
      <c r="BI143" s="96"/>
      <c r="BJ143" s="55"/>
      <c r="BK143" s="95"/>
      <c r="BL143" s="8"/>
    </row>
    <row r="144" spans="2:64" outlineLevel="1" x14ac:dyDescent="0.25">
      <c r="B144" s="20" t="s">
        <v>12</v>
      </c>
      <c r="C144" s="20" t="str">
        <f>MostLikely!$B$1</f>
        <v>MRI-CGCM2.3.2</v>
      </c>
      <c r="D144" s="20">
        <v>2046</v>
      </c>
      <c r="E144" s="21">
        <f>MostLikely!S74</f>
        <v>18.8</v>
      </c>
      <c r="F144" s="21">
        <f>MostLikely!W74</f>
        <v>73.322900000000004</v>
      </c>
      <c r="G144" s="21"/>
      <c r="H144" s="63">
        <f t="shared" si="44"/>
        <v>2007</v>
      </c>
      <c r="I144" s="59" t="str">
        <f t="shared" si="45"/>
        <v>Pile No X @ Berth Y</v>
      </c>
      <c r="J144" s="188" t="str">
        <f t="shared" si="56"/>
        <v>splash</v>
      </c>
      <c r="K144" s="97" t="str">
        <f t="shared" si="62"/>
        <v>A</v>
      </c>
      <c r="L144" s="104" t="str">
        <f t="shared" si="63"/>
        <v>C1</v>
      </c>
      <c r="M144" s="63" t="str">
        <f t="shared" si="64"/>
        <v>EXP4</v>
      </c>
      <c r="N144" s="63" t="str">
        <f t="shared" si="65"/>
        <v>SITE1</v>
      </c>
      <c r="O144" s="63">
        <f t="shared" si="66"/>
        <v>1</v>
      </c>
      <c r="P144" s="63"/>
      <c r="Q144" s="63"/>
      <c r="R144" s="63"/>
      <c r="S144" s="63"/>
      <c r="T144" s="63"/>
      <c r="AA144" s="198">
        <f t="shared" si="67"/>
        <v>251.18658759279069</v>
      </c>
      <c r="AB144" s="115"/>
      <c r="AC144" s="106"/>
      <c r="AD144" s="106"/>
      <c r="AE144" s="106"/>
      <c r="AF144" s="116"/>
      <c r="AG144" s="106"/>
      <c r="AH144" s="106"/>
      <c r="AJ144" s="106"/>
      <c r="AK144" s="106"/>
      <c r="AM144" s="125"/>
      <c r="AN144" s="200">
        <f t="shared" si="57"/>
        <v>34</v>
      </c>
      <c r="AO144" s="192">
        <f>VLOOKUP(K144,Coefficients!$J$3:$L$7,3)</f>
        <v>70</v>
      </c>
      <c r="AP144" s="192">
        <f t="shared" si="58"/>
        <v>15.4</v>
      </c>
      <c r="AQ144" s="192">
        <f t="shared" si="59"/>
        <v>1349.04</v>
      </c>
      <c r="AR144" s="192">
        <f>VLOOKUP(L144,Coefficients!$N$3:$P$5,2)</f>
        <v>50</v>
      </c>
      <c r="AS144" s="192">
        <f>VLOOKUP(L144,Coefficients!$N$3:$P$5,3)</f>
        <v>2</v>
      </c>
      <c r="AT144" s="200">
        <f>VLOOKUP(M144,Coefficients!$S$3:$U$6,3)</f>
        <v>1</v>
      </c>
      <c r="AU144" s="196">
        <f>VLOOKUP(N144,Coefficients!$S$10:$U$13,3)</f>
        <v>2</v>
      </c>
      <c r="AV144" s="197">
        <f t="shared" si="68"/>
        <v>1</v>
      </c>
      <c r="AW144" s="195">
        <f t="shared" si="60"/>
        <v>7.6036750986200676</v>
      </c>
      <c r="AX144" s="197">
        <f t="shared" si="69"/>
        <v>73.322900000000004</v>
      </c>
      <c r="AY144" s="197">
        <f t="shared" si="70"/>
        <v>18.8</v>
      </c>
      <c r="AZ144" s="198">
        <f t="shared" si="61"/>
        <v>251.18658759279069</v>
      </c>
      <c r="BA144" s="114"/>
      <c r="BC144" s="127"/>
      <c r="BD144" s="96"/>
      <c r="BE144" s="133"/>
      <c r="BF144" s="128"/>
      <c r="BG144" s="124"/>
      <c r="BI144" s="96"/>
      <c r="BJ144" s="55"/>
      <c r="BK144" s="95"/>
      <c r="BL144" s="8"/>
    </row>
    <row r="145" spans="2:64" outlineLevel="1" x14ac:dyDescent="0.25">
      <c r="B145" s="20" t="s">
        <v>12</v>
      </c>
      <c r="C145" s="20" t="str">
        <f>MostLikely!$B$1</f>
        <v>MRI-CGCM2.3.2</v>
      </c>
      <c r="D145" s="20">
        <v>2047</v>
      </c>
      <c r="E145" s="21">
        <f>MostLikely!S75</f>
        <v>18.850000000000001</v>
      </c>
      <c r="F145" s="21">
        <f>MostLikely!W75</f>
        <v>73.281925000000001</v>
      </c>
      <c r="G145" s="21"/>
      <c r="H145" s="63">
        <f t="shared" si="44"/>
        <v>2007</v>
      </c>
      <c r="I145" s="59" t="str">
        <f t="shared" si="45"/>
        <v>Pile No X @ Berth Y</v>
      </c>
      <c r="J145" s="188" t="str">
        <f t="shared" si="56"/>
        <v>splash</v>
      </c>
      <c r="K145" s="97" t="str">
        <f t="shared" si="62"/>
        <v>A</v>
      </c>
      <c r="L145" s="104" t="str">
        <f t="shared" si="63"/>
        <v>C1</v>
      </c>
      <c r="M145" s="63" t="str">
        <f t="shared" si="64"/>
        <v>EXP4</v>
      </c>
      <c r="N145" s="63" t="str">
        <f t="shared" si="65"/>
        <v>SITE1</v>
      </c>
      <c r="O145" s="63">
        <f t="shared" si="66"/>
        <v>1</v>
      </c>
      <c r="P145" s="63"/>
      <c r="Q145" s="63"/>
      <c r="R145" s="63"/>
      <c r="S145" s="63"/>
      <c r="T145" s="63"/>
      <c r="AA145" s="198">
        <f t="shared" si="67"/>
        <v>250.8400218283133</v>
      </c>
      <c r="AB145" s="115"/>
      <c r="AC145" s="106"/>
      <c r="AD145" s="106"/>
      <c r="AE145" s="106"/>
      <c r="AF145" s="116"/>
      <c r="AG145" s="106"/>
      <c r="AH145" s="106"/>
      <c r="AJ145" s="106"/>
      <c r="AK145" s="106"/>
      <c r="AM145" s="125"/>
      <c r="AN145" s="200">
        <f t="shared" si="57"/>
        <v>35</v>
      </c>
      <c r="AO145" s="192">
        <f>VLOOKUP(K145,Coefficients!$J$3:$L$7,3)</f>
        <v>70</v>
      </c>
      <c r="AP145" s="192">
        <f t="shared" si="58"/>
        <v>15.4</v>
      </c>
      <c r="AQ145" s="192">
        <f t="shared" si="59"/>
        <v>1349.04</v>
      </c>
      <c r="AR145" s="192">
        <f>VLOOKUP(L145,Coefficients!$N$3:$P$5,2)</f>
        <v>50</v>
      </c>
      <c r="AS145" s="192">
        <f>VLOOKUP(L145,Coefficients!$N$3:$P$5,3)</f>
        <v>2</v>
      </c>
      <c r="AT145" s="200">
        <f>VLOOKUP(M145,Coefficients!$S$3:$U$6,3)</f>
        <v>1</v>
      </c>
      <c r="AU145" s="196">
        <f>VLOOKUP(N145,Coefficients!$S$10:$U$13,3)</f>
        <v>2</v>
      </c>
      <c r="AV145" s="197">
        <f t="shared" si="68"/>
        <v>1</v>
      </c>
      <c r="AW145" s="195">
        <f t="shared" si="60"/>
        <v>7.6036750986200676</v>
      </c>
      <c r="AX145" s="197">
        <f t="shared" si="69"/>
        <v>73.281925000000001</v>
      </c>
      <c r="AY145" s="197">
        <f t="shared" si="70"/>
        <v>18.850000000000001</v>
      </c>
      <c r="AZ145" s="198">
        <f t="shared" si="61"/>
        <v>250.8400218283133</v>
      </c>
      <c r="BA145" s="114"/>
      <c r="BC145" s="127"/>
      <c r="BD145" s="96"/>
      <c r="BE145" s="133"/>
      <c r="BF145" s="128"/>
      <c r="BG145" s="124"/>
      <c r="BI145" s="96"/>
      <c r="BJ145" s="55"/>
      <c r="BK145" s="95"/>
      <c r="BL145" s="8"/>
    </row>
    <row r="146" spans="2:64" outlineLevel="1" x14ac:dyDescent="0.25">
      <c r="B146" s="20" t="s">
        <v>12</v>
      </c>
      <c r="C146" s="20" t="str">
        <f>MostLikely!$B$1</f>
        <v>MRI-CGCM2.3.2</v>
      </c>
      <c r="D146" s="20">
        <v>2048</v>
      </c>
      <c r="E146" s="21">
        <f>MostLikely!S76</f>
        <v>18.900000000000002</v>
      </c>
      <c r="F146" s="21">
        <f>MostLikely!W76</f>
        <v>73.240949999999998</v>
      </c>
      <c r="G146" s="21"/>
      <c r="H146" s="63">
        <f t="shared" si="44"/>
        <v>2007</v>
      </c>
      <c r="I146" s="59" t="str">
        <f t="shared" si="45"/>
        <v>Pile No X @ Berth Y</v>
      </c>
      <c r="J146" s="188" t="str">
        <f t="shared" si="56"/>
        <v>splash</v>
      </c>
      <c r="K146" s="97" t="str">
        <f t="shared" si="62"/>
        <v>A</v>
      </c>
      <c r="L146" s="104" t="str">
        <f t="shared" si="63"/>
        <v>C1</v>
      </c>
      <c r="M146" s="63" t="str">
        <f t="shared" si="64"/>
        <v>EXP4</v>
      </c>
      <c r="N146" s="63" t="str">
        <f t="shared" si="65"/>
        <v>SITE1</v>
      </c>
      <c r="O146" s="63">
        <f t="shared" si="66"/>
        <v>1</v>
      </c>
      <c r="P146" s="63"/>
      <c r="Q146" s="63"/>
      <c r="R146" s="63"/>
      <c r="S146" s="63"/>
      <c r="T146" s="63"/>
      <c r="AA146" s="198">
        <f t="shared" si="67"/>
        <v>250.49375410263866</v>
      </c>
      <c r="AB146" s="115"/>
      <c r="AC146" s="106"/>
      <c r="AD146" s="106"/>
      <c r="AE146" s="106"/>
      <c r="AF146" s="116"/>
      <c r="AG146" s="106"/>
      <c r="AH146" s="106"/>
      <c r="AJ146" s="106"/>
      <c r="AK146" s="106"/>
      <c r="AM146" s="125"/>
      <c r="AN146" s="200">
        <f t="shared" si="57"/>
        <v>36</v>
      </c>
      <c r="AO146" s="192">
        <f>VLOOKUP(K146,Coefficients!$J$3:$L$7,3)</f>
        <v>70</v>
      </c>
      <c r="AP146" s="192">
        <f t="shared" si="58"/>
        <v>15.4</v>
      </c>
      <c r="AQ146" s="192">
        <f t="shared" si="59"/>
        <v>1349.04</v>
      </c>
      <c r="AR146" s="192">
        <f>VLOOKUP(L146,Coefficients!$N$3:$P$5,2)</f>
        <v>50</v>
      </c>
      <c r="AS146" s="192">
        <f>VLOOKUP(L146,Coefficients!$N$3:$P$5,3)</f>
        <v>2</v>
      </c>
      <c r="AT146" s="200">
        <f>VLOOKUP(M146,Coefficients!$S$3:$U$6,3)</f>
        <v>1</v>
      </c>
      <c r="AU146" s="196">
        <f>VLOOKUP(N146,Coefficients!$S$10:$U$13,3)</f>
        <v>2</v>
      </c>
      <c r="AV146" s="197">
        <f t="shared" si="68"/>
        <v>1</v>
      </c>
      <c r="AW146" s="195">
        <f t="shared" si="60"/>
        <v>7.6036750986200676</v>
      </c>
      <c r="AX146" s="197">
        <f t="shared" si="69"/>
        <v>73.240949999999998</v>
      </c>
      <c r="AY146" s="197">
        <f t="shared" si="70"/>
        <v>18.900000000000002</v>
      </c>
      <c r="AZ146" s="198">
        <f t="shared" si="61"/>
        <v>250.49375410263866</v>
      </c>
      <c r="BA146" s="114"/>
      <c r="BC146" s="127"/>
      <c r="BD146" s="96"/>
      <c r="BE146" s="133"/>
      <c r="BF146" s="128"/>
      <c r="BG146" s="124"/>
      <c r="BI146" s="96"/>
      <c r="BJ146" s="55"/>
      <c r="BK146" s="95"/>
      <c r="BL146" s="8"/>
    </row>
    <row r="147" spans="2:64" outlineLevel="1" x14ac:dyDescent="0.25">
      <c r="B147" s="20" t="s">
        <v>12</v>
      </c>
      <c r="C147" s="20" t="str">
        <f>MostLikely!$B$1</f>
        <v>MRI-CGCM2.3.2</v>
      </c>
      <c r="D147" s="20">
        <v>2049</v>
      </c>
      <c r="E147" s="21">
        <f>MostLikely!S77</f>
        <v>18.950000000000003</v>
      </c>
      <c r="F147" s="21">
        <f>MostLikely!W77</f>
        <v>73.199974999999995</v>
      </c>
      <c r="G147" s="21"/>
      <c r="H147" s="63">
        <f t="shared" si="44"/>
        <v>2007</v>
      </c>
      <c r="I147" s="59" t="str">
        <f t="shared" si="45"/>
        <v>Pile No X @ Berth Y</v>
      </c>
      <c r="J147" s="188" t="str">
        <f t="shared" si="56"/>
        <v>splash</v>
      </c>
      <c r="K147" s="97" t="str">
        <f t="shared" si="62"/>
        <v>A</v>
      </c>
      <c r="L147" s="104" t="str">
        <f t="shared" si="63"/>
        <v>C1</v>
      </c>
      <c r="M147" s="63" t="str">
        <f t="shared" si="64"/>
        <v>EXP4</v>
      </c>
      <c r="N147" s="63" t="str">
        <f t="shared" si="65"/>
        <v>SITE1</v>
      </c>
      <c r="O147" s="63">
        <f t="shared" si="66"/>
        <v>1</v>
      </c>
      <c r="P147" s="63"/>
      <c r="Q147" s="63"/>
      <c r="R147" s="63"/>
      <c r="S147" s="63"/>
      <c r="T147" s="63"/>
      <c r="AA147" s="198">
        <f t="shared" si="67"/>
        <v>250.14778430066403</v>
      </c>
      <c r="AB147" s="115"/>
      <c r="AC147" s="106"/>
      <c r="AD147" s="106"/>
      <c r="AE147" s="106"/>
      <c r="AF147" s="116"/>
      <c r="AG147" s="106"/>
      <c r="AH147" s="106"/>
      <c r="AJ147" s="106"/>
      <c r="AK147" s="106"/>
      <c r="AM147" s="125"/>
      <c r="AN147" s="200">
        <f t="shared" si="57"/>
        <v>37</v>
      </c>
      <c r="AO147" s="192">
        <f>VLOOKUP(K147,Coefficients!$J$3:$L$7,3)</f>
        <v>70</v>
      </c>
      <c r="AP147" s="192">
        <f t="shared" si="58"/>
        <v>15.4</v>
      </c>
      <c r="AQ147" s="192">
        <f t="shared" si="59"/>
        <v>1349.04</v>
      </c>
      <c r="AR147" s="192">
        <f>VLOOKUP(L147,Coefficients!$N$3:$P$5,2)</f>
        <v>50</v>
      </c>
      <c r="AS147" s="192">
        <f>VLOOKUP(L147,Coefficients!$N$3:$P$5,3)</f>
        <v>2</v>
      </c>
      <c r="AT147" s="200">
        <f>VLOOKUP(M147,Coefficients!$S$3:$U$6,3)</f>
        <v>1</v>
      </c>
      <c r="AU147" s="196">
        <f>VLOOKUP(N147,Coefficients!$S$10:$U$13,3)</f>
        <v>2</v>
      </c>
      <c r="AV147" s="197">
        <f t="shared" si="68"/>
        <v>1</v>
      </c>
      <c r="AW147" s="195">
        <f t="shared" si="60"/>
        <v>7.6036750986200676</v>
      </c>
      <c r="AX147" s="197">
        <f t="shared" si="69"/>
        <v>73.199974999999995</v>
      </c>
      <c r="AY147" s="197">
        <f t="shared" si="70"/>
        <v>18.950000000000003</v>
      </c>
      <c r="AZ147" s="198">
        <f t="shared" si="61"/>
        <v>250.14778430066403</v>
      </c>
      <c r="BA147" s="114"/>
      <c r="BC147" s="127"/>
      <c r="BD147" s="96"/>
      <c r="BE147" s="133"/>
      <c r="BF147" s="128"/>
      <c r="BG147" s="124"/>
      <c r="BI147" s="96"/>
      <c r="BJ147" s="55"/>
      <c r="BK147" s="95"/>
      <c r="BL147" s="8"/>
    </row>
    <row r="148" spans="2:64" outlineLevel="1" x14ac:dyDescent="0.25">
      <c r="B148" s="20" t="s">
        <v>12</v>
      </c>
      <c r="C148" s="20" t="str">
        <f>MostLikely!$B$1</f>
        <v>MRI-CGCM2.3.2</v>
      </c>
      <c r="D148" s="20">
        <v>2050</v>
      </c>
      <c r="E148" s="21">
        <f>MostLikely!S78</f>
        <v>19</v>
      </c>
      <c r="F148" s="21">
        <f>MostLikely!W78</f>
        <v>73.159000000000006</v>
      </c>
      <c r="G148" s="21"/>
      <c r="H148" s="63">
        <f t="shared" si="44"/>
        <v>2007</v>
      </c>
      <c r="I148" s="59" t="str">
        <f t="shared" si="45"/>
        <v>Pile No X @ Berth Y</v>
      </c>
      <c r="J148" s="188" t="str">
        <f t="shared" si="56"/>
        <v>splash</v>
      </c>
      <c r="K148" s="97" t="str">
        <f t="shared" si="62"/>
        <v>A</v>
      </c>
      <c r="L148" s="104" t="str">
        <f t="shared" si="63"/>
        <v>C1</v>
      </c>
      <c r="M148" s="63" t="str">
        <f t="shared" si="64"/>
        <v>EXP4</v>
      </c>
      <c r="N148" s="63" t="str">
        <f t="shared" si="65"/>
        <v>SITE1</v>
      </c>
      <c r="O148" s="63">
        <f t="shared" si="66"/>
        <v>1</v>
      </c>
      <c r="P148" s="63"/>
      <c r="Q148" s="63"/>
      <c r="R148" s="63"/>
      <c r="S148" s="63"/>
      <c r="T148" s="63"/>
      <c r="AA148" s="198">
        <f t="shared" si="67"/>
        <v>249.80211230729967</v>
      </c>
      <c r="AB148" s="115"/>
      <c r="AC148" s="106"/>
      <c r="AD148" s="106"/>
      <c r="AE148" s="106"/>
      <c r="AF148" s="116"/>
      <c r="AG148" s="106"/>
      <c r="AH148" s="106"/>
      <c r="AJ148" s="106"/>
      <c r="AK148" s="106"/>
      <c r="AM148" s="125"/>
      <c r="AN148" s="200">
        <f t="shared" si="57"/>
        <v>38</v>
      </c>
      <c r="AO148" s="192">
        <f>VLOOKUP(K148,Coefficients!$J$3:$L$7,3)</f>
        <v>70</v>
      </c>
      <c r="AP148" s="192">
        <f t="shared" si="58"/>
        <v>15.4</v>
      </c>
      <c r="AQ148" s="192">
        <f t="shared" si="59"/>
        <v>1349.04</v>
      </c>
      <c r="AR148" s="192">
        <f>VLOOKUP(L148,Coefficients!$N$3:$P$5,2)</f>
        <v>50</v>
      </c>
      <c r="AS148" s="192">
        <f>VLOOKUP(L148,Coefficients!$N$3:$P$5,3)</f>
        <v>2</v>
      </c>
      <c r="AT148" s="200">
        <f>VLOOKUP(M148,Coefficients!$S$3:$U$6,3)</f>
        <v>1</v>
      </c>
      <c r="AU148" s="196">
        <f>VLOOKUP(N148,Coefficients!$S$10:$U$13,3)</f>
        <v>2</v>
      </c>
      <c r="AV148" s="197">
        <f t="shared" si="68"/>
        <v>1</v>
      </c>
      <c r="AW148" s="195">
        <f t="shared" si="60"/>
        <v>7.6036750986200676</v>
      </c>
      <c r="AX148" s="197">
        <f t="shared" si="69"/>
        <v>73.159000000000006</v>
      </c>
      <c r="AY148" s="197">
        <f t="shared" si="70"/>
        <v>19</v>
      </c>
      <c r="AZ148" s="198">
        <f t="shared" si="61"/>
        <v>249.80211230729967</v>
      </c>
      <c r="BA148" s="114"/>
      <c r="BC148" s="127"/>
      <c r="BD148" s="96"/>
      <c r="BE148" s="133"/>
      <c r="BF148" s="128"/>
      <c r="BG148" s="124"/>
      <c r="BI148" s="96"/>
      <c r="BJ148" s="55"/>
      <c r="BK148" s="95"/>
      <c r="BL148" s="8"/>
    </row>
    <row r="149" spans="2:64" outlineLevel="1" x14ac:dyDescent="0.25">
      <c r="B149" s="20" t="s">
        <v>12</v>
      </c>
      <c r="C149" s="20" t="str">
        <f>MostLikely!$B$1</f>
        <v>MRI-CGCM2.3.2</v>
      </c>
      <c r="D149" s="20">
        <v>2051</v>
      </c>
      <c r="E149" s="21">
        <f>MostLikely!S79</f>
        <v>19.03</v>
      </c>
      <c r="F149" s="21">
        <f>MostLikely!W79</f>
        <v>73.132925</v>
      </c>
      <c r="G149" s="21"/>
      <c r="H149" s="63">
        <f t="shared" si="44"/>
        <v>2007</v>
      </c>
      <c r="I149" s="59" t="str">
        <f t="shared" si="45"/>
        <v>Pile No X @ Berth Y</v>
      </c>
      <c r="J149" s="188" t="str">
        <f t="shared" si="56"/>
        <v>splash</v>
      </c>
      <c r="K149" s="97" t="str">
        <f t="shared" si="62"/>
        <v>A</v>
      </c>
      <c r="L149" s="104" t="str">
        <f t="shared" si="63"/>
        <v>C1</v>
      </c>
      <c r="M149" s="63" t="str">
        <f t="shared" si="64"/>
        <v>EXP4</v>
      </c>
      <c r="N149" s="63" t="str">
        <f t="shared" si="65"/>
        <v>SITE1</v>
      </c>
      <c r="O149" s="63">
        <f t="shared" si="66"/>
        <v>1</v>
      </c>
      <c r="P149" s="63"/>
      <c r="Q149" s="63"/>
      <c r="R149" s="63"/>
      <c r="S149" s="63"/>
      <c r="T149" s="63"/>
      <c r="AA149" s="198">
        <f t="shared" si="67"/>
        <v>249.58315642020341</v>
      </c>
      <c r="AB149" s="115"/>
      <c r="AC149" s="106"/>
      <c r="AD149" s="106"/>
      <c r="AE149" s="106"/>
      <c r="AF149" s="116"/>
      <c r="AG149" s="106"/>
      <c r="AH149" s="106"/>
      <c r="AJ149" s="106"/>
      <c r="AK149" s="106"/>
      <c r="AM149" s="125"/>
      <c r="AN149" s="200">
        <f t="shared" si="57"/>
        <v>39</v>
      </c>
      <c r="AO149" s="192">
        <f>VLOOKUP(K149,Coefficients!$J$3:$L$7,3)</f>
        <v>70</v>
      </c>
      <c r="AP149" s="192">
        <f t="shared" si="58"/>
        <v>15.4</v>
      </c>
      <c r="AQ149" s="192">
        <f t="shared" si="59"/>
        <v>1349.04</v>
      </c>
      <c r="AR149" s="192">
        <f>VLOOKUP(L149,Coefficients!$N$3:$P$5,2)</f>
        <v>50</v>
      </c>
      <c r="AS149" s="192">
        <f>VLOOKUP(L149,Coefficients!$N$3:$P$5,3)</f>
        <v>2</v>
      </c>
      <c r="AT149" s="200">
        <f>VLOOKUP(M149,Coefficients!$S$3:$U$6,3)</f>
        <v>1</v>
      </c>
      <c r="AU149" s="196">
        <f>VLOOKUP(N149,Coefficients!$S$10:$U$13,3)</f>
        <v>2</v>
      </c>
      <c r="AV149" s="197">
        <f t="shared" si="68"/>
        <v>1</v>
      </c>
      <c r="AW149" s="195">
        <f t="shared" si="60"/>
        <v>7.6036750986200676</v>
      </c>
      <c r="AX149" s="197">
        <f t="shared" si="69"/>
        <v>73.132925</v>
      </c>
      <c r="AY149" s="197">
        <f t="shared" si="70"/>
        <v>19.03</v>
      </c>
      <c r="AZ149" s="198">
        <f t="shared" si="61"/>
        <v>249.58315642020341</v>
      </c>
      <c r="BA149" s="114"/>
      <c r="BC149" s="127"/>
      <c r="BD149" s="96"/>
      <c r="BE149" s="133"/>
      <c r="BF149" s="128"/>
      <c r="BG149" s="124"/>
      <c r="BI149" s="96"/>
      <c r="BJ149" s="55"/>
      <c r="BK149" s="95"/>
      <c r="BL149" s="8"/>
    </row>
    <row r="150" spans="2:64" outlineLevel="1" x14ac:dyDescent="0.25">
      <c r="B150" s="20" t="s">
        <v>12</v>
      </c>
      <c r="C150" s="20" t="str">
        <f>MostLikely!$B$1</f>
        <v>MRI-CGCM2.3.2</v>
      </c>
      <c r="D150" s="20">
        <v>2052</v>
      </c>
      <c r="E150" s="21">
        <f>MostLikely!S80</f>
        <v>19.060000000000002</v>
      </c>
      <c r="F150" s="21">
        <f>MostLikely!W80</f>
        <v>73.106849999999994</v>
      </c>
      <c r="G150" s="21"/>
      <c r="H150" s="63">
        <f t="shared" si="44"/>
        <v>2007</v>
      </c>
      <c r="I150" s="59" t="str">
        <f t="shared" si="45"/>
        <v>Pile No X @ Berth Y</v>
      </c>
      <c r="J150" s="188" t="str">
        <f t="shared" si="56"/>
        <v>splash</v>
      </c>
      <c r="K150" s="97" t="str">
        <f t="shared" si="62"/>
        <v>A</v>
      </c>
      <c r="L150" s="104" t="str">
        <f t="shared" si="63"/>
        <v>C1</v>
      </c>
      <c r="M150" s="63" t="str">
        <f t="shared" si="64"/>
        <v>EXP4</v>
      </c>
      <c r="N150" s="63" t="str">
        <f t="shared" si="65"/>
        <v>SITE1</v>
      </c>
      <c r="O150" s="63">
        <f t="shared" si="66"/>
        <v>1</v>
      </c>
      <c r="P150" s="63"/>
      <c r="Q150" s="63"/>
      <c r="R150" s="63"/>
      <c r="S150" s="63"/>
      <c r="T150" s="63"/>
      <c r="AA150" s="198">
        <f t="shared" si="67"/>
        <v>249.36431954209803</v>
      </c>
      <c r="AB150" s="115"/>
      <c r="AC150" s="106"/>
      <c r="AD150" s="106"/>
      <c r="AE150" s="106"/>
      <c r="AF150" s="116"/>
      <c r="AG150" s="106"/>
      <c r="AH150" s="106"/>
      <c r="AJ150" s="106"/>
      <c r="AK150" s="106"/>
      <c r="AM150" s="125"/>
      <c r="AN150" s="200">
        <f t="shared" si="57"/>
        <v>40</v>
      </c>
      <c r="AO150" s="192">
        <f>VLOOKUP(K150,Coefficients!$J$3:$L$7,3)</f>
        <v>70</v>
      </c>
      <c r="AP150" s="192">
        <f t="shared" si="58"/>
        <v>15.4</v>
      </c>
      <c r="AQ150" s="192">
        <f t="shared" si="59"/>
        <v>1349.04</v>
      </c>
      <c r="AR150" s="192">
        <f>VLOOKUP(L150,Coefficients!$N$3:$P$5,2)</f>
        <v>50</v>
      </c>
      <c r="AS150" s="192">
        <f>VLOOKUP(L150,Coefficients!$N$3:$P$5,3)</f>
        <v>2</v>
      </c>
      <c r="AT150" s="200">
        <f>VLOOKUP(M150,Coefficients!$S$3:$U$6,3)</f>
        <v>1</v>
      </c>
      <c r="AU150" s="196">
        <f>VLOOKUP(N150,Coefficients!$S$10:$U$13,3)</f>
        <v>2</v>
      </c>
      <c r="AV150" s="197">
        <f t="shared" si="68"/>
        <v>1</v>
      </c>
      <c r="AW150" s="195">
        <f t="shared" si="60"/>
        <v>7.6036750986200676</v>
      </c>
      <c r="AX150" s="197">
        <f t="shared" si="69"/>
        <v>73.106849999999994</v>
      </c>
      <c r="AY150" s="197">
        <f t="shared" si="70"/>
        <v>19.060000000000002</v>
      </c>
      <c r="AZ150" s="198">
        <f t="shared" si="61"/>
        <v>249.36431954209803</v>
      </c>
      <c r="BA150" s="114"/>
      <c r="BC150" s="127"/>
      <c r="BD150" s="96"/>
      <c r="BE150" s="133"/>
      <c r="BF150" s="128"/>
      <c r="BG150" s="124"/>
      <c r="BI150" s="96"/>
      <c r="BJ150" s="55"/>
      <c r="BK150" s="95"/>
      <c r="BL150" s="8"/>
    </row>
    <row r="151" spans="2:64" outlineLevel="1" x14ac:dyDescent="0.25">
      <c r="B151" s="20" t="s">
        <v>12</v>
      </c>
      <c r="C151" s="20" t="str">
        <f>MostLikely!$B$1</f>
        <v>MRI-CGCM2.3.2</v>
      </c>
      <c r="D151" s="20">
        <v>2053</v>
      </c>
      <c r="E151" s="21">
        <f>MostLikely!S81</f>
        <v>19.09</v>
      </c>
      <c r="F151" s="21">
        <f>MostLikely!W81</f>
        <v>73.080775000000003</v>
      </c>
      <c r="G151" s="21"/>
      <c r="H151" s="63">
        <f t="shared" si="44"/>
        <v>2007</v>
      </c>
      <c r="I151" s="59" t="str">
        <f t="shared" si="45"/>
        <v>Pile No X @ Berth Y</v>
      </c>
      <c r="J151" s="188" t="str">
        <f t="shared" si="56"/>
        <v>splash</v>
      </c>
      <c r="K151" s="97" t="str">
        <f t="shared" si="62"/>
        <v>A</v>
      </c>
      <c r="L151" s="104" t="str">
        <f t="shared" si="63"/>
        <v>C1</v>
      </c>
      <c r="M151" s="63" t="str">
        <f t="shared" si="64"/>
        <v>EXP4</v>
      </c>
      <c r="N151" s="63" t="str">
        <f t="shared" si="65"/>
        <v>SITE1</v>
      </c>
      <c r="O151" s="63">
        <f t="shared" si="66"/>
        <v>1</v>
      </c>
      <c r="P151" s="63"/>
      <c r="Q151" s="63"/>
      <c r="R151" s="63"/>
      <c r="S151" s="63"/>
      <c r="T151" s="63"/>
      <c r="AA151" s="198">
        <f t="shared" si="67"/>
        <v>249.14560164457313</v>
      </c>
      <c r="AB151" s="115"/>
      <c r="AC151" s="106"/>
      <c r="AD151" s="106"/>
      <c r="AE151" s="106"/>
      <c r="AF151" s="116"/>
      <c r="AG151" s="106"/>
      <c r="AH151" s="106"/>
      <c r="AJ151" s="106"/>
      <c r="AK151" s="106"/>
      <c r="AM151" s="125"/>
      <c r="AN151" s="200">
        <f t="shared" si="57"/>
        <v>41</v>
      </c>
      <c r="AO151" s="192">
        <f>VLOOKUP(K151,Coefficients!$J$3:$L$7,3)</f>
        <v>70</v>
      </c>
      <c r="AP151" s="192">
        <f t="shared" si="58"/>
        <v>15.4</v>
      </c>
      <c r="AQ151" s="192">
        <f t="shared" si="59"/>
        <v>1349.04</v>
      </c>
      <c r="AR151" s="192">
        <f>VLOOKUP(L151,Coefficients!$N$3:$P$5,2)</f>
        <v>50</v>
      </c>
      <c r="AS151" s="192">
        <f>VLOOKUP(L151,Coefficients!$N$3:$P$5,3)</f>
        <v>2</v>
      </c>
      <c r="AT151" s="200">
        <f>VLOOKUP(M151,Coefficients!$S$3:$U$6,3)</f>
        <v>1</v>
      </c>
      <c r="AU151" s="196">
        <f>VLOOKUP(N151,Coefficients!$S$10:$U$13,3)</f>
        <v>2</v>
      </c>
      <c r="AV151" s="197">
        <f t="shared" si="68"/>
        <v>1</v>
      </c>
      <c r="AW151" s="195">
        <f t="shared" si="60"/>
        <v>7.6036750986200676</v>
      </c>
      <c r="AX151" s="197">
        <f t="shared" si="69"/>
        <v>73.080775000000003</v>
      </c>
      <c r="AY151" s="197">
        <f t="shared" si="70"/>
        <v>19.09</v>
      </c>
      <c r="AZ151" s="198">
        <f t="shared" si="61"/>
        <v>249.14560164457313</v>
      </c>
      <c r="BA151" s="114"/>
      <c r="BC151" s="127"/>
      <c r="BD151" s="96"/>
      <c r="BE151" s="133"/>
      <c r="BF151" s="128"/>
      <c r="BG151" s="124"/>
      <c r="BI151" s="96"/>
      <c r="BJ151" s="55"/>
      <c r="BK151" s="95"/>
      <c r="BL151" s="8"/>
    </row>
    <row r="152" spans="2:64" outlineLevel="1" x14ac:dyDescent="0.25">
      <c r="B152" s="20" t="s">
        <v>12</v>
      </c>
      <c r="C152" s="20" t="str">
        <f>MostLikely!$B$1</f>
        <v>MRI-CGCM2.3.2</v>
      </c>
      <c r="D152" s="20">
        <v>2054</v>
      </c>
      <c r="E152" s="21">
        <f>MostLikely!S82</f>
        <v>19.12</v>
      </c>
      <c r="F152" s="21">
        <f>MostLikely!W82</f>
        <v>73.054699999999997</v>
      </c>
      <c r="G152" s="21"/>
      <c r="H152" s="63">
        <f t="shared" si="44"/>
        <v>2007</v>
      </c>
      <c r="I152" s="59" t="str">
        <f t="shared" si="45"/>
        <v>Pile No X @ Berth Y</v>
      </c>
      <c r="J152" s="188" t="str">
        <f t="shared" si="56"/>
        <v>splash</v>
      </c>
      <c r="K152" s="97" t="str">
        <f t="shared" si="62"/>
        <v>A</v>
      </c>
      <c r="L152" s="104" t="str">
        <f t="shared" si="63"/>
        <v>C1</v>
      </c>
      <c r="M152" s="63" t="str">
        <f t="shared" si="64"/>
        <v>EXP4</v>
      </c>
      <c r="N152" s="63" t="str">
        <f t="shared" si="65"/>
        <v>SITE1</v>
      </c>
      <c r="O152" s="63">
        <f t="shared" si="66"/>
        <v>1</v>
      </c>
      <c r="P152" s="63"/>
      <c r="Q152" s="63"/>
      <c r="R152" s="63"/>
      <c r="S152" s="63"/>
      <c r="T152" s="63"/>
      <c r="AA152" s="198">
        <f t="shared" si="67"/>
        <v>248.92700269922048</v>
      </c>
      <c r="AB152" s="115"/>
      <c r="AC152" s="106"/>
      <c r="AD152" s="106"/>
      <c r="AE152" s="106"/>
      <c r="AF152" s="116"/>
      <c r="AG152" s="106"/>
      <c r="AH152" s="106"/>
      <c r="AJ152" s="106"/>
      <c r="AK152" s="106"/>
      <c r="AM152" s="125"/>
      <c r="AN152" s="200">
        <f t="shared" si="57"/>
        <v>42</v>
      </c>
      <c r="AO152" s="192">
        <f>VLOOKUP(K152,Coefficients!$J$3:$L$7,3)</f>
        <v>70</v>
      </c>
      <c r="AP152" s="192">
        <f t="shared" si="58"/>
        <v>15.4</v>
      </c>
      <c r="AQ152" s="192">
        <f t="shared" si="59"/>
        <v>1349.04</v>
      </c>
      <c r="AR152" s="192">
        <f>VLOOKUP(L152,Coefficients!$N$3:$P$5,2)</f>
        <v>50</v>
      </c>
      <c r="AS152" s="192">
        <f>VLOOKUP(L152,Coefficients!$N$3:$P$5,3)</f>
        <v>2</v>
      </c>
      <c r="AT152" s="200">
        <f>VLOOKUP(M152,Coefficients!$S$3:$U$6,3)</f>
        <v>1</v>
      </c>
      <c r="AU152" s="196">
        <f>VLOOKUP(N152,Coefficients!$S$10:$U$13,3)</f>
        <v>2</v>
      </c>
      <c r="AV152" s="197">
        <f t="shared" si="68"/>
        <v>1</v>
      </c>
      <c r="AW152" s="195">
        <f t="shared" si="60"/>
        <v>7.6036750986200676</v>
      </c>
      <c r="AX152" s="197">
        <f t="shared" si="69"/>
        <v>73.054699999999997</v>
      </c>
      <c r="AY152" s="197">
        <f t="shared" si="70"/>
        <v>19.12</v>
      </c>
      <c r="AZ152" s="198">
        <f t="shared" si="61"/>
        <v>248.92700269922048</v>
      </c>
      <c r="BA152" s="114"/>
      <c r="BC152" s="127"/>
      <c r="BD152" s="96"/>
      <c r="BE152" s="133"/>
      <c r="BF152" s="128"/>
      <c r="BG152" s="124"/>
      <c r="BI152" s="96"/>
      <c r="BJ152" s="55"/>
      <c r="BK152" s="95"/>
      <c r="BL152" s="8"/>
    </row>
    <row r="153" spans="2:64" outlineLevel="1" x14ac:dyDescent="0.25">
      <c r="B153" s="20" t="s">
        <v>12</v>
      </c>
      <c r="C153" s="20" t="str">
        <f>MostLikely!$B$1</f>
        <v>MRI-CGCM2.3.2</v>
      </c>
      <c r="D153" s="20">
        <v>2055</v>
      </c>
      <c r="E153" s="21">
        <f>MostLikely!S83</f>
        <v>19.150000000000002</v>
      </c>
      <c r="F153" s="21">
        <f>MostLikely!W83</f>
        <v>73.028625000000005</v>
      </c>
      <c r="G153" s="21"/>
      <c r="H153" s="63">
        <f t="shared" si="44"/>
        <v>2007</v>
      </c>
      <c r="I153" s="59" t="str">
        <f t="shared" si="45"/>
        <v>Pile No X @ Berth Y</v>
      </c>
      <c r="J153" s="188" t="str">
        <f t="shared" si="56"/>
        <v>splash</v>
      </c>
      <c r="K153" s="97" t="str">
        <f t="shared" si="62"/>
        <v>A</v>
      </c>
      <c r="L153" s="104" t="str">
        <f t="shared" si="63"/>
        <v>C1</v>
      </c>
      <c r="M153" s="63" t="str">
        <f t="shared" si="64"/>
        <v>EXP4</v>
      </c>
      <c r="N153" s="63" t="str">
        <f t="shared" si="65"/>
        <v>SITE1</v>
      </c>
      <c r="O153" s="63">
        <f t="shared" si="66"/>
        <v>1</v>
      </c>
      <c r="P153" s="63"/>
      <c r="Q153" s="63"/>
      <c r="R153" s="63"/>
      <c r="S153" s="63"/>
      <c r="T153" s="63"/>
      <c r="AA153" s="198">
        <f t="shared" si="67"/>
        <v>248.70852267763567</v>
      </c>
      <c r="AB153" s="115"/>
      <c r="AC153" s="106"/>
      <c r="AD153" s="106"/>
      <c r="AE153" s="106"/>
      <c r="AF153" s="116"/>
      <c r="AG153" s="106"/>
      <c r="AH153" s="106"/>
      <c r="AJ153" s="106"/>
      <c r="AK153" s="106"/>
      <c r="AM153" s="125"/>
      <c r="AN153" s="200">
        <f t="shared" si="57"/>
        <v>43</v>
      </c>
      <c r="AO153" s="192">
        <f>VLOOKUP(K153,Coefficients!$J$3:$L$7,3)</f>
        <v>70</v>
      </c>
      <c r="AP153" s="192">
        <f t="shared" si="58"/>
        <v>15.4</v>
      </c>
      <c r="AQ153" s="192">
        <f t="shared" si="59"/>
        <v>1349.04</v>
      </c>
      <c r="AR153" s="192">
        <f>VLOOKUP(L153,Coefficients!$N$3:$P$5,2)</f>
        <v>50</v>
      </c>
      <c r="AS153" s="192">
        <f>VLOOKUP(L153,Coefficients!$N$3:$P$5,3)</f>
        <v>2</v>
      </c>
      <c r="AT153" s="200">
        <f>VLOOKUP(M153,Coefficients!$S$3:$U$6,3)</f>
        <v>1</v>
      </c>
      <c r="AU153" s="196">
        <f>VLOOKUP(N153,Coefficients!$S$10:$U$13,3)</f>
        <v>2</v>
      </c>
      <c r="AV153" s="197">
        <f t="shared" si="68"/>
        <v>1</v>
      </c>
      <c r="AW153" s="195">
        <f t="shared" si="60"/>
        <v>7.6036750986200676</v>
      </c>
      <c r="AX153" s="197">
        <f t="shared" si="69"/>
        <v>73.028625000000005</v>
      </c>
      <c r="AY153" s="197">
        <f t="shared" si="70"/>
        <v>19.150000000000002</v>
      </c>
      <c r="AZ153" s="198">
        <f t="shared" si="61"/>
        <v>248.70852267763567</v>
      </c>
      <c r="BA153" s="114"/>
      <c r="BC153" s="127"/>
      <c r="BD153" s="96"/>
      <c r="BE153" s="133"/>
      <c r="BF153" s="128"/>
      <c r="BG153" s="124"/>
      <c r="BI153" s="96"/>
      <c r="BJ153" s="55"/>
      <c r="BK153" s="95"/>
      <c r="BL153" s="8"/>
    </row>
    <row r="154" spans="2:64" outlineLevel="1" x14ac:dyDescent="0.25">
      <c r="B154" s="20" t="s">
        <v>12</v>
      </c>
      <c r="C154" s="20" t="str">
        <f>MostLikely!$B$1</f>
        <v>MRI-CGCM2.3.2</v>
      </c>
      <c r="D154" s="20">
        <v>2056</v>
      </c>
      <c r="E154" s="21">
        <f>MostLikely!S84</f>
        <v>19.18</v>
      </c>
      <c r="F154" s="21">
        <f>MostLikely!W84</f>
        <v>73.002549999999999</v>
      </c>
      <c r="G154" s="21"/>
      <c r="H154" s="63">
        <f t="shared" si="44"/>
        <v>2007</v>
      </c>
      <c r="I154" s="59" t="str">
        <f t="shared" si="45"/>
        <v>Pile No X @ Berth Y</v>
      </c>
      <c r="J154" s="188" t="str">
        <f t="shared" si="56"/>
        <v>splash</v>
      </c>
      <c r="K154" s="97" t="str">
        <f t="shared" si="62"/>
        <v>A</v>
      </c>
      <c r="L154" s="104" t="str">
        <f t="shared" si="63"/>
        <v>C1</v>
      </c>
      <c r="M154" s="63" t="str">
        <f t="shared" si="64"/>
        <v>EXP4</v>
      </c>
      <c r="N154" s="63" t="str">
        <f t="shared" si="65"/>
        <v>SITE1</v>
      </c>
      <c r="O154" s="63">
        <f t="shared" si="66"/>
        <v>1</v>
      </c>
      <c r="P154" s="63"/>
      <c r="Q154" s="63"/>
      <c r="R154" s="63"/>
      <c r="S154" s="63"/>
      <c r="T154" s="63"/>
      <c r="AA154" s="198">
        <f t="shared" si="67"/>
        <v>248.49016155141311</v>
      </c>
      <c r="AB154" s="115"/>
      <c r="AC154" s="106"/>
      <c r="AD154" s="106"/>
      <c r="AE154" s="106"/>
      <c r="AF154" s="116"/>
      <c r="AG154" s="106"/>
      <c r="AH154" s="106"/>
      <c r="AJ154" s="106"/>
      <c r="AK154" s="106"/>
      <c r="AM154" s="125"/>
      <c r="AN154" s="200">
        <f t="shared" si="57"/>
        <v>44</v>
      </c>
      <c r="AO154" s="192">
        <f>VLOOKUP(K154,Coefficients!$J$3:$L$7,3)</f>
        <v>70</v>
      </c>
      <c r="AP154" s="192">
        <f t="shared" si="58"/>
        <v>15.4</v>
      </c>
      <c r="AQ154" s="192">
        <f t="shared" si="59"/>
        <v>1349.04</v>
      </c>
      <c r="AR154" s="192">
        <f>VLOOKUP(L154,Coefficients!$N$3:$P$5,2)</f>
        <v>50</v>
      </c>
      <c r="AS154" s="192">
        <f>VLOOKUP(L154,Coefficients!$N$3:$P$5,3)</f>
        <v>2</v>
      </c>
      <c r="AT154" s="200">
        <f>VLOOKUP(M154,Coefficients!$S$3:$U$6,3)</f>
        <v>1</v>
      </c>
      <c r="AU154" s="196">
        <f>VLOOKUP(N154,Coefficients!$S$10:$U$13,3)</f>
        <v>2</v>
      </c>
      <c r="AV154" s="197">
        <f t="shared" si="68"/>
        <v>1</v>
      </c>
      <c r="AW154" s="195">
        <f t="shared" si="60"/>
        <v>7.6036750986200676</v>
      </c>
      <c r="AX154" s="197">
        <f t="shared" si="69"/>
        <v>73.002549999999999</v>
      </c>
      <c r="AY154" s="197">
        <f t="shared" si="70"/>
        <v>19.18</v>
      </c>
      <c r="AZ154" s="198">
        <f t="shared" si="61"/>
        <v>248.49016155141311</v>
      </c>
      <c r="BA154" s="114"/>
      <c r="BC154" s="127"/>
      <c r="BD154" s="96"/>
      <c r="BE154" s="133"/>
      <c r="BF154" s="128"/>
      <c r="BG154" s="124"/>
      <c r="BI154" s="96"/>
      <c r="BJ154" s="55"/>
      <c r="BK154" s="95"/>
      <c r="BL154" s="8"/>
    </row>
    <row r="155" spans="2:64" outlineLevel="1" x14ac:dyDescent="0.25">
      <c r="B155" s="20" t="s">
        <v>12</v>
      </c>
      <c r="C155" s="20" t="str">
        <f>MostLikely!$B$1</f>
        <v>MRI-CGCM2.3.2</v>
      </c>
      <c r="D155" s="20">
        <v>2057</v>
      </c>
      <c r="E155" s="21">
        <f>MostLikely!S85</f>
        <v>19.21</v>
      </c>
      <c r="F155" s="21">
        <f>MostLikely!W85</f>
        <v>72.976474999999994</v>
      </c>
      <c r="G155" s="21"/>
      <c r="H155" s="63">
        <f t="shared" si="44"/>
        <v>2007</v>
      </c>
      <c r="I155" s="59" t="str">
        <f t="shared" si="45"/>
        <v>Pile No X @ Berth Y</v>
      </c>
      <c r="J155" s="188" t="str">
        <f t="shared" si="56"/>
        <v>splash</v>
      </c>
      <c r="K155" s="97" t="str">
        <f t="shared" si="62"/>
        <v>A</v>
      </c>
      <c r="L155" s="104" t="str">
        <f t="shared" si="63"/>
        <v>C1</v>
      </c>
      <c r="M155" s="63" t="str">
        <f t="shared" si="64"/>
        <v>EXP4</v>
      </c>
      <c r="N155" s="63" t="str">
        <f t="shared" si="65"/>
        <v>SITE1</v>
      </c>
      <c r="O155" s="63">
        <f t="shared" si="66"/>
        <v>1</v>
      </c>
      <c r="P155" s="63"/>
      <c r="Q155" s="63"/>
      <c r="R155" s="63"/>
      <c r="S155" s="63"/>
      <c r="T155" s="63"/>
      <c r="AA155" s="198">
        <f t="shared" si="67"/>
        <v>248.27191929215201</v>
      </c>
      <c r="AB155" s="115"/>
      <c r="AC155" s="106"/>
      <c r="AD155" s="106"/>
      <c r="AE155" s="106"/>
      <c r="AF155" s="116"/>
      <c r="AG155" s="106"/>
      <c r="AH155" s="106"/>
      <c r="AJ155" s="106"/>
      <c r="AK155" s="106"/>
      <c r="AM155" s="125"/>
      <c r="AN155" s="200">
        <f t="shared" si="57"/>
        <v>45</v>
      </c>
      <c r="AO155" s="192">
        <f>VLOOKUP(K155,Coefficients!$J$3:$L$7,3)</f>
        <v>70</v>
      </c>
      <c r="AP155" s="192">
        <f t="shared" si="58"/>
        <v>15.4</v>
      </c>
      <c r="AQ155" s="192">
        <f t="shared" si="59"/>
        <v>1349.04</v>
      </c>
      <c r="AR155" s="192">
        <f>VLOOKUP(L155,Coefficients!$N$3:$P$5,2)</f>
        <v>50</v>
      </c>
      <c r="AS155" s="192">
        <f>VLOOKUP(L155,Coefficients!$N$3:$P$5,3)</f>
        <v>2</v>
      </c>
      <c r="AT155" s="200">
        <f>VLOOKUP(M155,Coefficients!$S$3:$U$6,3)</f>
        <v>1</v>
      </c>
      <c r="AU155" s="196">
        <f>VLOOKUP(N155,Coefficients!$S$10:$U$13,3)</f>
        <v>2</v>
      </c>
      <c r="AV155" s="197">
        <f t="shared" si="68"/>
        <v>1</v>
      </c>
      <c r="AW155" s="195">
        <f t="shared" si="60"/>
        <v>7.6036750986200676</v>
      </c>
      <c r="AX155" s="197">
        <f t="shared" si="69"/>
        <v>72.976474999999994</v>
      </c>
      <c r="AY155" s="197">
        <f t="shared" si="70"/>
        <v>19.21</v>
      </c>
      <c r="AZ155" s="198">
        <f t="shared" si="61"/>
        <v>248.27191929215201</v>
      </c>
      <c r="BA155" s="114"/>
      <c r="BC155" s="127"/>
      <c r="BD155" s="96"/>
      <c r="BE155" s="133"/>
      <c r="BF155" s="128"/>
      <c r="BG155" s="124"/>
      <c r="BI155" s="96"/>
      <c r="BJ155" s="55"/>
      <c r="BK155" s="95"/>
      <c r="BL155" s="8"/>
    </row>
    <row r="156" spans="2:64" outlineLevel="1" x14ac:dyDescent="0.25">
      <c r="B156" s="20" t="s">
        <v>12</v>
      </c>
      <c r="C156" s="20" t="str">
        <f>MostLikely!$B$1</f>
        <v>MRI-CGCM2.3.2</v>
      </c>
      <c r="D156" s="20">
        <v>2058</v>
      </c>
      <c r="E156" s="21">
        <f>MostLikely!S86</f>
        <v>19.240000000000002</v>
      </c>
      <c r="F156" s="21">
        <f>MostLikely!W86</f>
        <v>72.950400000000002</v>
      </c>
      <c r="G156" s="21"/>
      <c r="H156" s="63">
        <f t="shared" ref="H156:H168" si="71">$H$26</f>
        <v>2007</v>
      </c>
      <c r="I156" s="59" t="str">
        <f t="shared" ref="I156:I168" si="72">$I$26</f>
        <v>Pile No X @ Berth Y</v>
      </c>
      <c r="J156" s="188" t="str">
        <f t="shared" si="56"/>
        <v>splash</v>
      </c>
      <c r="K156" s="97" t="str">
        <f t="shared" si="62"/>
        <v>A</v>
      </c>
      <c r="L156" s="104" t="str">
        <f t="shared" si="63"/>
        <v>C1</v>
      </c>
      <c r="M156" s="63" t="str">
        <f t="shared" si="64"/>
        <v>EXP4</v>
      </c>
      <c r="N156" s="63" t="str">
        <f t="shared" si="65"/>
        <v>SITE1</v>
      </c>
      <c r="O156" s="63">
        <f t="shared" si="66"/>
        <v>1</v>
      </c>
      <c r="P156" s="63"/>
      <c r="Q156" s="63"/>
      <c r="R156" s="63"/>
      <c r="S156" s="63"/>
      <c r="T156" s="63"/>
      <c r="AA156" s="198">
        <f t="shared" si="67"/>
        <v>248.05379587145106</v>
      </c>
      <c r="AB156" s="115"/>
      <c r="AC156" s="106"/>
      <c r="AD156" s="106"/>
      <c r="AE156" s="106"/>
      <c r="AF156" s="116"/>
      <c r="AG156" s="106"/>
      <c r="AH156" s="106"/>
      <c r="AJ156" s="106"/>
      <c r="AK156" s="106"/>
      <c r="AM156" s="125"/>
      <c r="AN156" s="200">
        <f t="shared" si="57"/>
        <v>46</v>
      </c>
      <c r="AO156" s="192">
        <f>VLOOKUP(K156,Coefficients!$J$3:$L$7,3)</f>
        <v>70</v>
      </c>
      <c r="AP156" s="192">
        <f t="shared" si="58"/>
        <v>15.4</v>
      </c>
      <c r="AQ156" s="192">
        <f t="shared" si="59"/>
        <v>1349.04</v>
      </c>
      <c r="AR156" s="192">
        <f>VLOOKUP(L156,Coefficients!$N$3:$P$5,2)</f>
        <v>50</v>
      </c>
      <c r="AS156" s="192">
        <f>VLOOKUP(L156,Coefficients!$N$3:$P$5,3)</f>
        <v>2</v>
      </c>
      <c r="AT156" s="200">
        <f>VLOOKUP(M156,Coefficients!$S$3:$U$6,3)</f>
        <v>1</v>
      </c>
      <c r="AU156" s="196">
        <f>VLOOKUP(N156,Coefficients!$S$10:$U$13,3)</f>
        <v>2</v>
      </c>
      <c r="AV156" s="197">
        <f t="shared" si="68"/>
        <v>1</v>
      </c>
      <c r="AW156" s="195">
        <f t="shared" si="60"/>
        <v>7.6036750986200676</v>
      </c>
      <c r="AX156" s="197">
        <f t="shared" si="69"/>
        <v>72.950400000000002</v>
      </c>
      <c r="AY156" s="197">
        <f t="shared" si="70"/>
        <v>19.240000000000002</v>
      </c>
      <c r="AZ156" s="198">
        <f t="shared" si="61"/>
        <v>248.05379587145106</v>
      </c>
      <c r="BA156" s="114"/>
      <c r="BC156" s="127"/>
      <c r="BD156" s="96"/>
      <c r="BE156" s="133"/>
      <c r="BF156" s="128"/>
      <c r="BG156" s="124"/>
      <c r="BI156" s="96"/>
      <c r="BJ156" s="55"/>
      <c r="BK156" s="95"/>
      <c r="BL156" s="8"/>
    </row>
    <row r="157" spans="2:64" outlineLevel="1" x14ac:dyDescent="0.25">
      <c r="B157" s="20" t="s">
        <v>12</v>
      </c>
      <c r="C157" s="20" t="str">
        <f>MostLikely!$B$1</f>
        <v>MRI-CGCM2.3.2</v>
      </c>
      <c r="D157" s="20">
        <v>2059</v>
      </c>
      <c r="E157" s="21">
        <f>MostLikely!S87</f>
        <v>19.27</v>
      </c>
      <c r="F157" s="21">
        <f>MostLikely!W87</f>
        <v>72.924324999999996</v>
      </c>
      <c r="G157" s="21"/>
      <c r="H157" s="63">
        <f t="shared" si="71"/>
        <v>2007</v>
      </c>
      <c r="I157" s="59" t="str">
        <f t="shared" si="72"/>
        <v>Pile No X @ Berth Y</v>
      </c>
      <c r="J157" s="188" t="str">
        <f t="shared" si="56"/>
        <v>splash</v>
      </c>
      <c r="K157" s="97" t="str">
        <f t="shared" si="62"/>
        <v>A</v>
      </c>
      <c r="L157" s="104" t="str">
        <f t="shared" si="63"/>
        <v>C1</v>
      </c>
      <c r="M157" s="63" t="str">
        <f t="shared" si="64"/>
        <v>EXP4</v>
      </c>
      <c r="N157" s="63" t="str">
        <f t="shared" si="65"/>
        <v>SITE1</v>
      </c>
      <c r="O157" s="63">
        <f t="shared" si="66"/>
        <v>1</v>
      </c>
      <c r="P157" s="63"/>
      <c r="Q157" s="63"/>
      <c r="R157" s="63"/>
      <c r="S157" s="63"/>
      <c r="T157" s="63"/>
      <c r="AA157" s="198">
        <f t="shared" si="67"/>
        <v>247.83579126091169</v>
      </c>
      <c r="AB157" s="115"/>
      <c r="AC157" s="106"/>
      <c r="AD157" s="106"/>
      <c r="AE157" s="106"/>
      <c r="AF157" s="116"/>
      <c r="AG157" s="106"/>
      <c r="AH157" s="106"/>
      <c r="AJ157" s="106"/>
      <c r="AK157" s="106"/>
      <c r="AM157" s="125"/>
      <c r="AN157" s="200">
        <f t="shared" si="57"/>
        <v>47</v>
      </c>
      <c r="AO157" s="192">
        <f>VLOOKUP(K157,Coefficients!$J$3:$L$7,3)</f>
        <v>70</v>
      </c>
      <c r="AP157" s="192">
        <f t="shared" si="58"/>
        <v>15.4</v>
      </c>
      <c r="AQ157" s="192">
        <f t="shared" si="59"/>
        <v>1349.04</v>
      </c>
      <c r="AR157" s="192">
        <f>VLOOKUP(L157,Coefficients!$N$3:$P$5,2)</f>
        <v>50</v>
      </c>
      <c r="AS157" s="192">
        <f>VLOOKUP(L157,Coefficients!$N$3:$P$5,3)</f>
        <v>2</v>
      </c>
      <c r="AT157" s="200">
        <f>VLOOKUP(M157,Coefficients!$S$3:$U$6,3)</f>
        <v>1</v>
      </c>
      <c r="AU157" s="196">
        <f>VLOOKUP(N157,Coefficients!$S$10:$U$13,3)</f>
        <v>2</v>
      </c>
      <c r="AV157" s="197">
        <f t="shared" si="68"/>
        <v>1</v>
      </c>
      <c r="AW157" s="195">
        <f t="shared" si="60"/>
        <v>7.6036750986200676</v>
      </c>
      <c r="AX157" s="197">
        <f t="shared" si="69"/>
        <v>72.924324999999996</v>
      </c>
      <c r="AY157" s="197">
        <f t="shared" si="70"/>
        <v>19.27</v>
      </c>
      <c r="AZ157" s="198">
        <f t="shared" si="61"/>
        <v>247.83579126091169</v>
      </c>
      <c r="BA157" s="114"/>
      <c r="BC157" s="127"/>
      <c r="BD157" s="96"/>
      <c r="BE157" s="133"/>
      <c r="BF157" s="128"/>
      <c r="BG157" s="124"/>
      <c r="BI157" s="96"/>
      <c r="BJ157" s="55"/>
      <c r="BK157" s="95"/>
      <c r="BL157" s="8"/>
    </row>
    <row r="158" spans="2:64" outlineLevel="1" x14ac:dyDescent="0.25">
      <c r="B158" s="20" t="s">
        <v>12</v>
      </c>
      <c r="C158" s="20" t="str">
        <f>MostLikely!$B$1</f>
        <v>MRI-CGCM2.3.2</v>
      </c>
      <c r="D158" s="20">
        <v>2060</v>
      </c>
      <c r="E158" s="21">
        <f>MostLikely!S88</f>
        <v>19.3</v>
      </c>
      <c r="F158" s="21">
        <f>MostLikely!W88</f>
        <v>72.898250000000004</v>
      </c>
      <c r="G158" s="21"/>
      <c r="H158" s="63">
        <f t="shared" si="71"/>
        <v>2007</v>
      </c>
      <c r="I158" s="59" t="str">
        <f t="shared" si="72"/>
        <v>Pile No X @ Berth Y</v>
      </c>
      <c r="J158" s="188" t="str">
        <f t="shared" si="56"/>
        <v>splash</v>
      </c>
      <c r="K158" s="97" t="str">
        <f t="shared" si="62"/>
        <v>A</v>
      </c>
      <c r="L158" s="104" t="str">
        <f t="shared" si="63"/>
        <v>C1</v>
      </c>
      <c r="M158" s="63" t="str">
        <f t="shared" si="64"/>
        <v>EXP4</v>
      </c>
      <c r="N158" s="63" t="str">
        <f t="shared" si="65"/>
        <v>SITE1</v>
      </c>
      <c r="O158" s="63">
        <f t="shared" si="66"/>
        <v>1</v>
      </c>
      <c r="P158" s="63"/>
      <c r="Q158" s="63"/>
      <c r="R158" s="63"/>
      <c r="S158" s="63"/>
      <c r="T158" s="63"/>
      <c r="AA158" s="198">
        <f t="shared" si="67"/>
        <v>247.61790543213692</v>
      </c>
      <c r="AB158" s="115"/>
      <c r="AC158" s="106"/>
      <c r="AD158" s="106"/>
      <c r="AE158" s="106"/>
      <c r="AF158" s="116"/>
      <c r="AG158" s="106"/>
      <c r="AH158" s="106"/>
      <c r="AJ158" s="106"/>
      <c r="AK158" s="106"/>
      <c r="AM158" s="125"/>
      <c r="AN158" s="200">
        <f t="shared" si="57"/>
        <v>48</v>
      </c>
      <c r="AO158" s="192">
        <f>VLOOKUP(K158,Coefficients!$J$3:$L$7,3)</f>
        <v>70</v>
      </c>
      <c r="AP158" s="192">
        <f t="shared" si="58"/>
        <v>15.4</v>
      </c>
      <c r="AQ158" s="192">
        <f t="shared" si="59"/>
        <v>1349.04</v>
      </c>
      <c r="AR158" s="192">
        <f>VLOOKUP(L158,Coefficients!$N$3:$P$5,2)</f>
        <v>50</v>
      </c>
      <c r="AS158" s="192">
        <f>VLOOKUP(L158,Coefficients!$N$3:$P$5,3)</f>
        <v>2</v>
      </c>
      <c r="AT158" s="200">
        <f>VLOOKUP(M158,Coefficients!$S$3:$U$6,3)</f>
        <v>1</v>
      </c>
      <c r="AU158" s="196">
        <f>VLOOKUP(N158,Coefficients!$S$10:$U$13,3)</f>
        <v>2</v>
      </c>
      <c r="AV158" s="197">
        <f t="shared" si="68"/>
        <v>1</v>
      </c>
      <c r="AW158" s="195">
        <f t="shared" si="60"/>
        <v>7.6036750986200676</v>
      </c>
      <c r="AX158" s="197">
        <f t="shared" si="69"/>
        <v>72.898250000000004</v>
      </c>
      <c r="AY158" s="197">
        <f t="shared" si="70"/>
        <v>19.3</v>
      </c>
      <c r="AZ158" s="198">
        <f t="shared" si="61"/>
        <v>247.61790543213692</v>
      </c>
      <c r="BA158" s="114"/>
      <c r="BC158" s="127"/>
      <c r="BD158" s="96"/>
      <c r="BE158" s="133"/>
      <c r="BF158" s="128"/>
      <c r="BG158" s="124"/>
      <c r="BI158" s="96"/>
      <c r="BJ158" s="55"/>
      <c r="BK158" s="95"/>
      <c r="BL158" s="8"/>
    </row>
    <row r="159" spans="2:64" outlineLevel="1" x14ac:dyDescent="0.25">
      <c r="B159" s="20" t="s">
        <v>12</v>
      </c>
      <c r="C159" s="20" t="str">
        <f>MostLikely!$B$1</f>
        <v>MRI-CGCM2.3.2</v>
      </c>
      <c r="D159" s="20">
        <v>2061</v>
      </c>
      <c r="E159" s="21">
        <f>MostLikely!S89</f>
        <v>19.330000000000002</v>
      </c>
      <c r="F159" s="21">
        <f>MostLikely!W89</f>
        <v>72.872174999999999</v>
      </c>
      <c r="G159" s="21"/>
      <c r="H159" s="63">
        <f t="shared" si="71"/>
        <v>2007</v>
      </c>
      <c r="I159" s="59" t="str">
        <f t="shared" si="72"/>
        <v>Pile No X @ Berth Y</v>
      </c>
      <c r="J159" s="188" t="str">
        <f t="shared" si="56"/>
        <v>splash</v>
      </c>
      <c r="K159" s="97" t="str">
        <f t="shared" si="62"/>
        <v>A</v>
      </c>
      <c r="L159" s="104" t="str">
        <f t="shared" si="63"/>
        <v>C1</v>
      </c>
      <c r="M159" s="63" t="str">
        <f t="shared" si="64"/>
        <v>EXP4</v>
      </c>
      <c r="N159" s="63" t="str">
        <f t="shared" si="65"/>
        <v>SITE1</v>
      </c>
      <c r="O159" s="63">
        <f t="shared" si="66"/>
        <v>1</v>
      </c>
      <c r="P159" s="63"/>
      <c r="Q159" s="63"/>
      <c r="R159" s="63"/>
      <c r="S159" s="63"/>
      <c r="T159" s="63"/>
      <c r="AA159" s="198">
        <f t="shared" si="67"/>
        <v>247.40013835673159</v>
      </c>
      <c r="AB159" s="115"/>
      <c r="AC159" s="106"/>
      <c r="AD159" s="106"/>
      <c r="AE159" s="106"/>
      <c r="AF159" s="116"/>
      <c r="AG159" s="106"/>
      <c r="AH159" s="106"/>
      <c r="AJ159" s="106"/>
      <c r="AK159" s="106"/>
      <c r="AM159" s="125"/>
      <c r="AN159" s="200">
        <f t="shared" si="57"/>
        <v>49</v>
      </c>
      <c r="AO159" s="192">
        <f>VLOOKUP(K159,Coefficients!$J$3:$L$7,3)</f>
        <v>70</v>
      </c>
      <c r="AP159" s="192">
        <f t="shared" si="58"/>
        <v>15.4</v>
      </c>
      <c r="AQ159" s="192">
        <f t="shared" si="59"/>
        <v>1349.04</v>
      </c>
      <c r="AR159" s="192">
        <f>VLOOKUP(L159,Coefficients!$N$3:$P$5,2)</f>
        <v>50</v>
      </c>
      <c r="AS159" s="192">
        <f>VLOOKUP(L159,Coefficients!$N$3:$P$5,3)</f>
        <v>2</v>
      </c>
      <c r="AT159" s="200">
        <f>VLOOKUP(M159,Coefficients!$S$3:$U$6,3)</f>
        <v>1</v>
      </c>
      <c r="AU159" s="196">
        <f>VLOOKUP(N159,Coefficients!$S$10:$U$13,3)</f>
        <v>2</v>
      </c>
      <c r="AV159" s="197">
        <f t="shared" si="68"/>
        <v>1</v>
      </c>
      <c r="AW159" s="195">
        <f t="shared" si="60"/>
        <v>7.6036750986200676</v>
      </c>
      <c r="AX159" s="197">
        <f t="shared" si="69"/>
        <v>72.872174999999999</v>
      </c>
      <c r="AY159" s="197">
        <f t="shared" si="70"/>
        <v>19.330000000000002</v>
      </c>
      <c r="AZ159" s="198">
        <f t="shared" si="61"/>
        <v>247.40013835673159</v>
      </c>
      <c r="BA159" s="114"/>
      <c r="BC159" s="127"/>
      <c r="BD159" s="96"/>
      <c r="BE159" s="133"/>
      <c r="BF159" s="128"/>
      <c r="BG159" s="124"/>
      <c r="BI159" s="96"/>
      <c r="BJ159" s="55"/>
      <c r="BK159" s="95"/>
      <c r="BL159" s="8"/>
    </row>
    <row r="160" spans="2:64" outlineLevel="1" x14ac:dyDescent="0.25">
      <c r="B160" s="20" t="s">
        <v>12</v>
      </c>
      <c r="C160" s="20" t="str">
        <f>MostLikely!$B$1</f>
        <v>MRI-CGCM2.3.2</v>
      </c>
      <c r="D160" s="20">
        <v>2062</v>
      </c>
      <c r="E160" s="21">
        <f>MostLikely!S90</f>
        <v>19.36</v>
      </c>
      <c r="F160" s="21">
        <f>MostLikely!W90</f>
        <v>72.846099999999993</v>
      </c>
      <c r="G160" s="21"/>
      <c r="H160" s="63">
        <f t="shared" si="71"/>
        <v>2007</v>
      </c>
      <c r="I160" s="59" t="str">
        <f t="shared" si="72"/>
        <v>Pile No X @ Berth Y</v>
      </c>
      <c r="J160" s="188" t="str">
        <f t="shared" si="56"/>
        <v>splash</v>
      </c>
      <c r="K160" s="97" t="str">
        <f t="shared" si="62"/>
        <v>A</v>
      </c>
      <c r="L160" s="104" t="str">
        <f t="shared" si="63"/>
        <v>C1</v>
      </c>
      <c r="M160" s="63" t="str">
        <f t="shared" si="64"/>
        <v>EXP4</v>
      </c>
      <c r="N160" s="63" t="str">
        <f t="shared" si="65"/>
        <v>SITE1</v>
      </c>
      <c r="O160" s="63">
        <f t="shared" si="66"/>
        <v>1</v>
      </c>
      <c r="P160" s="63"/>
      <c r="Q160" s="63"/>
      <c r="R160" s="63"/>
      <c r="S160" s="63"/>
      <c r="T160" s="63"/>
      <c r="AA160" s="198">
        <f t="shared" si="67"/>
        <v>247.18249000630226</v>
      </c>
      <c r="AB160" s="115"/>
      <c r="AC160" s="106"/>
      <c r="AD160" s="106"/>
      <c r="AE160" s="106"/>
      <c r="AF160" s="116"/>
      <c r="AG160" s="106"/>
      <c r="AH160" s="106"/>
      <c r="AJ160" s="106"/>
      <c r="AK160" s="106"/>
      <c r="AM160" s="125"/>
      <c r="AN160" s="200">
        <f t="shared" si="57"/>
        <v>50</v>
      </c>
      <c r="AO160" s="192">
        <f>VLOOKUP(K160,Coefficients!$J$3:$L$7,3)</f>
        <v>70</v>
      </c>
      <c r="AP160" s="192">
        <f t="shared" si="58"/>
        <v>15.4</v>
      </c>
      <c r="AQ160" s="192">
        <f t="shared" si="59"/>
        <v>1349.04</v>
      </c>
      <c r="AR160" s="192">
        <f>VLOOKUP(L160,Coefficients!$N$3:$P$5,2)</f>
        <v>50</v>
      </c>
      <c r="AS160" s="192">
        <f>VLOOKUP(L160,Coefficients!$N$3:$P$5,3)</f>
        <v>2</v>
      </c>
      <c r="AT160" s="200">
        <f>VLOOKUP(M160,Coefficients!$S$3:$U$6,3)</f>
        <v>1</v>
      </c>
      <c r="AU160" s="196">
        <f>VLOOKUP(N160,Coefficients!$S$10:$U$13,3)</f>
        <v>2</v>
      </c>
      <c r="AV160" s="197">
        <f t="shared" si="68"/>
        <v>1</v>
      </c>
      <c r="AW160" s="195">
        <f t="shared" si="60"/>
        <v>7.6036750986200676</v>
      </c>
      <c r="AX160" s="197">
        <f t="shared" si="69"/>
        <v>72.846099999999993</v>
      </c>
      <c r="AY160" s="197">
        <f t="shared" si="70"/>
        <v>19.36</v>
      </c>
      <c r="AZ160" s="198">
        <f t="shared" si="61"/>
        <v>247.18249000630226</v>
      </c>
      <c r="BA160" s="114"/>
      <c r="BC160" s="127"/>
      <c r="BD160" s="96"/>
      <c r="BE160" s="133"/>
      <c r="BF160" s="128"/>
      <c r="BG160" s="124"/>
      <c r="BI160" s="96"/>
      <c r="BJ160" s="55"/>
      <c r="BK160" s="95"/>
      <c r="BL160" s="8"/>
    </row>
    <row r="161" spans="1:64" outlineLevel="1" x14ac:dyDescent="0.25">
      <c r="B161" s="20" t="s">
        <v>12</v>
      </c>
      <c r="C161" s="20" t="str">
        <f>MostLikely!$B$1</f>
        <v>MRI-CGCM2.3.2</v>
      </c>
      <c r="D161" s="20">
        <v>2063</v>
      </c>
      <c r="E161" s="21">
        <f>MostLikely!S91</f>
        <v>19.39</v>
      </c>
      <c r="F161" s="21">
        <f>MostLikely!W91</f>
        <v>72.820025000000001</v>
      </c>
      <c r="G161" s="21"/>
      <c r="H161" s="63">
        <f t="shared" si="71"/>
        <v>2007</v>
      </c>
      <c r="I161" s="59" t="str">
        <f t="shared" si="72"/>
        <v>Pile No X @ Berth Y</v>
      </c>
      <c r="J161" s="188" t="str">
        <f t="shared" si="56"/>
        <v>splash</v>
      </c>
      <c r="K161" s="97" t="str">
        <f t="shared" si="62"/>
        <v>A</v>
      </c>
      <c r="L161" s="104" t="str">
        <f t="shared" si="63"/>
        <v>C1</v>
      </c>
      <c r="M161" s="63" t="str">
        <f t="shared" si="64"/>
        <v>EXP4</v>
      </c>
      <c r="N161" s="63" t="str">
        <f t="shared" si="65"/>
        <v>SITE1</v>
      </c>
      <c r="O161" s="63">
        <f t="shared" si="66"/>
        <v>1</v>
      </c>
      <c r="P161" s="63"/>
      <c r="Q161" s="63"/>
      <c r="R161" s="63"/>
      <c r="S161" s="63"/>
      <c r="T161" s="63"/>
      <c r="AA161" s="198">
        <f t="shared" si="67"/>
        <v>246.96496035245801</v>
      </c>
      <c r="AB161" s="115"/>
      <c r="AC161" s="106"/>
      <c r="AD161" s="106"/>
      <c r="AE161" s="106"/>
      <c r="AF161" s="116"/>
      <c r="AG161" s="106"/>
      <c r="AH161" s="106"/>
      <c r="AJ161" s="106"/>
      <c r="AK161" s="106"/>
      <c r="AM161" s="125"/>
      <c r="AN161" s="200">
        <f t="shared" si="57"/>
        <v>51</v>
      </c>
      <c r="AO161" s="192">
        <f>VLOOKUP(K161,Coefficients!$J$3:$L$7,3)</f>
        <v>70</v>
      </c>
      <c r="AP161" s="192">
        <f t="shared" si="58"/>
        <v>15.4</v>
      </c>
      <c r="AQ161" s="192">
        <f t="shared" si="59"/>
        <v>1349.04</v>
      </c>
      <c r="AR161" s="192">
        <f>VLOOKUP(L161,Coefficients!$N$3:$P$5,2)</f>
        <v>50</v>
      </c>
      <c r="AS161" s="192">
        <f>VLOOKUP(L161,Coefficients!$N$3:$P$5,3)</f>
        <v>2</v>
      </c>
      <c r="AT161" s="200">
        <f>VLOOKUP(M161,Coefficients!$S$3:$U$6,3)</f>
        <v>1</v>
      </c>
      <c r="AU161" s="196">
        <f>VLOOKUP(N161,Coefficients!$S$10:$U$13,3)</f>
        <v>2</v>
      </c>
      <c r="AV161" s="197">
        <f t="shared" si="68"/>
        <v>1</v>
      </c>
      <c r="AW161" s="195">
        <f t="shared" si="60"/>
        <v>7.6036750986200676</v>
      </c>
      <c r="AX161" s="197">
        <f t="shared" si="69"/>
        <v>72.820025000000001</v>
      </c>
      <c r="AY161" s="197">
        <f t="shared" si="70"/>
        <v>19.39</v>
      </c>
      <c r="AZ161" s="198">
        <f t="shared" si="61"/>
        <v>246.96496035245801</v>
      </c>
      <c r="BA161" s="114"/>
      <c r="BC161" s="127"/>
      <c r="BD161" s="96"/>
      <c r="BE161" s="133"/>
      <c r="BF161" s="128"/>
      <c r="BG161" s="124"/>
      <c r="BI161" s="96"/>
      <c r="BJ161" s="55"/>
      <c r="BK161" s="95"/>
      <c r="BL161" s="8"/>
    </row>
    <row r="162" spans="1:64" outlineLevel="1" x14ac:dyDescent="0.25">
      <c r="B162" s="20" t="s">
        <v>12</v>
      </c>
      <c r="C162" s="20" t="str">
        <f>MostLikely!$B$1</f>
        <v>MRI-CGCM2.3.2</v>
      </c>
      <c r="D162" s="20">
        <v>2064</v>
      </c>
      <c r="E162" s="21">
        <f>MostLikely!S92</f>
        <v>19.420000000000002</v>
      </c>
      <c r="F162" s="21">
        <f>MostLikely!W92</f>
        <v>72.793949999999995</v>
      </c>
      <c r="G162" s="21"/>
      <c r="H162" s="63">
        <f t="shared" si="71"/>
        <v>2007</v>
      </c>
      <c r="I162" s="59" t="str">
        <f t="shared" si="72"/>
        <v>Pile No X @ Berth Y</v>
      </c>
      <c r="J162" s="188" t="str">
        <f t="shared" si="56"/>
        <v>splash</v>
      </c>
      <c r="K162" s="97" t="str">
        <f t="shared" ref="K162:K168" si="73">$K$26</f>
        <v>A</v>
      </c>
      <c r="L162" s="104" t="str">
        <f t="shared" ref="L162:L168" si="74">$L$26</f>
        <v>C1</v>
      </c>
      <c r="M162" s="63" t="str">
        <f t="shared" ref="M162:M168" si="75">$M$26</f>
        <v>EXP4</v>
      </c>
      <c r="N162" s="63" t="str">
        <f t="shared" ref="N162:N168" si="76">$N$26</f>
        <v>SITE1</v>
      </c>
      <c r="O162" s="63">
        <f t="shared" ref="O162:O168" si="77">$O$26</f>
        <v>1</v>
      </c>
      <c r="P162" s="63"/>
      <c r="Q162" s="63"/>
      <c r="R162" s="63"/>
      <c r="S162" s="63"/>
      <c r="T162" s="63"/>
      <c r="AA162" s="198">
        <f t="shared" ref="AA162:AA168" si="78">AZ162</f>
        <v>246.7475493668081</v>
      </c>
      <c r="AB162" s="115"/>
      <c r="AC162" s="106"/>
      <c r="AD162" s="106"/>
      <c r="AE162" s="106"/>
      <c r="AF162" s="116"/>
      <c r="AG162" s="106"/>
      <c r="AH162" s="106"/>
      <c r="AJ162" s="106"/>
      <c r="AK162" s="106"/>
      <c r="AM162" s="125"/>
      <c r="AN162" s="200">
        <f t="shared" si="57"/>
        <v>52</v>
      </c>
      <c r="AO162" s="192">
        <f>VLOOKUP(K162,Coefficients!$J$3:$L$7,3)</f>
        <v>70</v>
      </c>
      <c r="AP162" s="192">
        <f t="shared" si="58"/>
        <v>15.4</v>
      </c>
      <c r="AQ162" s="192">
        <f t="shared" si="59"/>
        <v>1349.04</v>
      </c>
      <c r="AR162" s="192">
        <f>VLOOKUP(L162,Coefficients!$N$3:$P$5,2)</f>
        <v>50</v>
      </c>
      <c r="AS162" s="192">
        <f>VLOOKUP(L162,Coefficients!$N$3:$P$5,3)</f>
        <v>2</v>
      </c>
      <c r="AT162" s="200">
        <f>VLOOKUP(M162,Coefficients!$S$3:$U$6,3)</f>
        <v>1</v>
      </c>
      <c r="AU162" s="196">
        <f>VLOOKUP(N162,Coefficients!$S$10:$U$13,3)</f>
        <v>2</v>
      </c>
      <c r="AV162" s="197">
        <f t="shared" ref="AV162:AV168" si="79">O162</f>
        <v>1</v>
      </c>
      <c r="AW162" s="195">
        <f t="shared" si="60"/>
        <v>7.6036750986200676</v>
      </c>
      <c r="AX162" s="197">
        <f t="shared" ref="AX162:AX168" si="80">F162</f>
        <v>72.793949999999995</v>
      </c>
      <c r="AY162" s="197">
        <f t="shared" ref="AY162:AY168" si="81">E162</f>
        <v>19.420000000000002</v>
      </c>
      <c r="AZ162" s="198">
        <f t="shared" si="61"/>
        <v>246.7475493668081</v>
      </c>
      <c r="BA162" s="114"/>
      <c r="BC162" s="127"/>
      <c r="BD162" s="96"/>
      <c r="BE162" s="133"/>
      <c r="BF162" s="128"/>
      <c r="BG162" s="124"/>
      <c r="BI162" s="96"/>
      <c r="BJ162" s="55"/>
      <c r="BK162" s="95"/>
      <c r="BL162" s="8"/>
    </row>
    <row r="163" spans="1:64" outlineLevel="1" x14ac:dyDescent="0.25">
      <c r="B163" s="20" t="s">
        <v>12</v>
      </c>
      <c r="C163" s="20" t="str">
        <f>MostLikely!$B$1</f>
        <v>MRI-CGCM2.3.2</v>
      </c>
      <c r="D163" s="20">
        <v>2065</v>
      </c>
      <c r="E163" s="21">
        <f>MostLikely!S93</f>
        <v>19.45</v>
      </c>
      <c r="F163" s="21">
        <f>MostLikely!W93</f>
        <v>72.767875000000004</v>
      </c>
      <c r="G163" s="21"/>
      <c r="H163" s="63">
        <f t="shared" si="71"/>
        <v>2007</v>
      </c>
      <c r="I163" s="59" t="str">
        <f t="shared" si="72"/>
        <v>Pile No X @ Berth Y</v>
      </c>
      <c r="J163" s="188" t="str">
        <f t="shared" ref="J163:J168" si="82">$J$26</f>
        <v>splash</v>
      </c>
      <c r="K163" s="97" t="str">
        <f t="shared" si="73"/>
        <v>A</v>
      </c>
      <c r="L163" s="104" t="str">
        <f t="shared" si="74"/>
        <v>C1</v>
      </c>
      <c r="M163" s="63" t="str">
        <f t="shared" si="75"/>
        <v>EXP4</v>
      </c>
      <c r="N163" s="63" t="str">
        <f t="shared" si="76"/>
        <v>SITE1</v>
      </c>
      <c r="O163" s="63">
        <f t="shared" si="77"/>
        <v>1</v>
      </c>
      <c r="P163" s="63"/>
      <c r="Q163" s="63"/>
      <c r="R163" s="63"/>
      <c r="S163" s="63"/>
      <c r="T163" s="63"/>
      <c r="AA163" s="198">
        <f t="shared" si="78"/>
        <v>246.53025702096519</v>
      </c>
      <c r="AB163" s="115"/>
      <c r="AC163" s="106"/>
      <c r="AD163" s="106"/>
      <c r="AE163" s="106"/>
      <c r="AF163" s="116"/>
      <c r="AG163" s="106"/>
      <c r="AH163" s="106"/>
      <c r="AJ163" s="106"/>
      <c r="AK163" s="106"/>
      <c r="AM163" s="125"/>
      <c r="AN163" s="200">
        <f t="shared" ref="AN163:AN168" si="83">MAX(0,D163-$C$20)</f>
        <v>53</v>
      </c>
      <c r="AO163" s="192">
        <f>VLOOKUP(K163,Coefficients!$J$3:$L$7,3)</f>
        <v>70</v>
      </c>
      <c r="AP163" s="192">
        <f t="shared" ref="AP163:AP168" si="84">0.22*AO163</f>
        <v>15.4</v>
      </c>
      <c r="AQ163" s="192">
        <f t="shared" ref="AQ163:AQ168" si="85">AP163/100*365*24</f>
        <v>1349.04</v>
      </c>
      <c r="AR163" s="192">
        <f>VLOOKUP(L163,Coefficients!$N$3:$P$5,2)</f>
        <v>50</v>
      </c>
      <c r="AS163" s="192">
        <f>VLOOKUP(L163,Coefficients!$N$3:$P$5,3)</f>
        <v>2</v>
      </c>
      <c r="AT163" s="200">
        <f>VLOOKUP(M163,Coefficients!$S$3:$U$6,3)</f>
        <v>1</v>
      </c>
      <c r="AU163" s="196">
        <f>VLOOKUP(N163,Coefficients!$S$10:$U$13,3)</f>
        <v>2</v>
      </c>
      <c r="AV163" s="197">
        <f t="shared" si="79"/>
        <v>1</v>
      </c>
      <c r="AW163" s="195">
        <f t="shared" ref="AW163:AW168" si="86">MAX(1,AU163*(AR163*AT163*(0.9*EXP((-10*AV163))+0.1*EXP(-AV163))+AS163*EXP((-0.02*AV163))))</f>
        <v>7.6036750986200676</v>
      </c>
      <c r="AX163" s="197">
        <f t="shared" si="80"/>
        <v>72.767875000000004</v>
      </c>
      <c r="AY163" s="197">
        <f t="shared" si="81"/>
        <v>19.45</v>
      </c>
      <c r="AZ163" s="198">
        <f t="shared" ref="AZ163:AZ168" si="87">(0.0157*AX163^2.3)*((AQ163/3800)^0.15)*((1+AW163/50)^0.22)*(EXP(-0.0019*(AY163+20)))</f>
        <v>246.53025702096519</v>
      </c>
      <c r="BA163" s="114"/>
      <c r="BC163" s="127"/>
      <c r="BD163" s="96"/>
      <c r="BE163" s="133"/>
      <c r="BF163" s="128"/>
      <c r="BG163" s="124"/>
      <c r="BI163" s="96"/>
      <c r="BJ163" s="55"/>
      <c r="BK163" s="95"/>
      <c r="BL163" s="8"/>
    </row>
    <row r="164" spans="1:64" outlineLevel="1" x14ac:dyDescent="0.25">
      <c r="B164" s="20" t="s">
        <v>12</v>
      </c>
      <c r="C164" s="20" t="str">
        <f>MostLikely!$B$1</f>
        <v>MRI-CGCM2.3.2</v>
      </c>
      <c r="D164" s="20">
        <v>2066</v>
      </c>
      <c r="E164" s="21">
        <f>MostLikely!S94</f>
        <v>19.48</v>
      </c>
      <c r="F164" s="21">
        <f>MostLikely!W94</f>
        <v>72.741799999999998</v>
      </c>
      <c r="G164" s="21"/>
      <c r="H164" s="63">
        <f t="shared" si="71"/>
        <v>2007</v>
      </c>
      <c r="I164" s="59" t="str">
        <f t="shared" si="72"/>
        <v>Pile No X @ Berth Y</v>
      </c>
      <c r="J164" s="188" t="str">
        <f t="shared" si="82"/>
        <v>splash</v>
      </c>
      <c r="K164" s="97" t="str">
        <f t="shared" si="73"/>
        <v>A</v>
      </c>
      <c r="L164" s="104" t="str">
        <f t="shared" si="74"/>
        <v>C1</v>
      </c>
      <c r="M164" s="63" t="str">
        <f t="shared" si="75"/>
        <v>EXP4</v>
      </c>
      <c r="N164" s="63" t="str">
        <f t="shared" si="76"/>
        <v>SITE1</v>
      </c>
      <c r="O164" s="63">
        <f t="shared" si="77"/>
        <v>1</v>
      </c>
      <c r="P164" s="63"/>
      <c r="Q164" s="63"/>
      <c r="R164" s="63"/>
      <c r="S164" s="63"/>
      <c r="T164" s="63"/>
      <c r="AA164" s="198">
        <f t="shared" si="78"/>
        <v>246.31308328654274</v>
      </c>
      <c r="AB164" s="115"/>
      <c r="AC164" s="106"/>
      <c r="AD164" s="106"/>
      <c r="AE164" s="106"/>
      <c r="AF164" s="116"/>
      <c r="AG164" s="106"/>
      <c r="AH164" s="106"/>
      <c r="AJ164" s="106"/>
      <c r="AK164" s="106"/>
      <c r="AM164" s="125"/>
      <c r="AN164" s="200">
        <f t="shared" si="83"/>
        <v>54</v>
      </c>
      <c r="AO164" s="192">
        <f>VLOOKUP(K164,Coefficients!$J$3:$L$7,3)</f>
        <v>70</v>
      </c>
      <c r="AP164" s="192">
        <f t="shared" si="84"/>
        <v>15.4</v>
      </c>
      <c r="AQ164" s="192">
        <f t="shared" si="85"/>
        <v>1349.04</v>
      </c>
      <c r="AR164" s="192">
        <f>VLOOKUP(L164,Coefficients!$N$3:$P$5,2)</f>
        <v>50</v>
      </c>
      <c r="AS164" s="192">
        <f>VLOOKUP(L164,Coefficients!$N$3:$P$5,3)</f>
        <v>2</v>
      </c>
      <c r="AT164" s="200">
        <f>VLOOKUP(M164,Coefficients!$S$3:$U$6,3)</f>
        <v>1</v>
      </c>
      <c r="AU164" s="196">
        <f>VLOOKUP(N164,Coefficients!$S$10:$U$13,3)</f>
        <v>2</v>
      </c>
      <c r="AV164" s="197">
        <f t="shared" si="79"/>
        <v>1</v>
      </c>
      <c r="AW164" s="195">
        <f t="shared" si="86"/>
        <v>7.6036750986200676</v>
      </c>
      <c r="AX164" s="197">
        <f t="shared" si="80"/>
        <v>72.741799999999998</v>
      </c>
      <c r="AY164" s="197">
        <f t="shared" si="81"/>
        <v>19.48</v>
      </c>
      <c r="AZ164" s="198">
        <f t="shared" si="87"/>
        <v>246.31308328654274</v>
      </c>
      <c r="BA164" s="114"/>
      <c r="BC164" s="127"/>
      <c r="BD164" s="96"/>
      <c r="BE164" s="133"/>
      <c r="BF164" s="128"/>
      <c r="BG164" s="124"/>
      <c r="BI164" s="96"/>
      <c r="BJ164" s="55"/>
      <c r="BK164" s="95"/>
      <c r="BL164" s="8"/>
    </row>
    <row r="165" spans="1:64" outlineLevel="1" x14ac:dyDescent="0.25">
      <c r="B165" s="20" t="s">
        <v>12</v>
      </c>
      <c r="C165" s="20" t="str">
        <f>MostLikely!$B$1</f>
        <v>MRI-CGCM2.3.2</v>
      </c>
      <c r="D165" s="20">
        <v>2067</v>
      </c>
      <c r="E165" s="21">
        <f>MostLikely!S95</f>
        <v>19.509999999999998</v>
      </c>
      <c r="F165" s="21">
        <f>MostLikely!W95</f>
        <v>72.715724999999992</v>
      </c>
      <c r="G165" s="21"/>
      <c r="H165" s="63">
        <f t="shared" si="71"/>
        <v>2007</v>
      </c>
      <c r="I165" s="59" t="str">
        <f t="shared" si="72"/>
        <v>Pile No X @ Berth Y</v>
      </c>
      <c r="J165" s="188" t="str">
        <f t="shared" si="82"/>
        <v>splash</v>
      </c>
      <c r="K165" s="97" t="str">
        <f t="shared" si="73"/>
        <v>A</v>
      </c>
      <c r="L165" s="104" t="str">
        <f t="shared" si="74"/>
        <v>C1</v>
      </c>
      <c r="M165" s="63" t="str">
        <f t="shared" si="75"/>
        <v>EXP4</v>
      </c>
      <c r="N165" s="63" t="str">
        <f t="shared" si="76"/>
        <v>SITE1</v>
      </c>
      <c r="O165" s="63">
        <f t="shared" si="77"/>
        <v>1</v>
      </c>
      <c r="P165" s="63"/>
      <c r="Q165" s="63"/>
      <c r="R165" s="63"/>
      <c r="S165" s="63"/>
      <c r="T165" s="63"/>
      <c r="AA165" s="198">
        <f t="shared" si="78"/>
        <v>246.09602813515571</v>
      </c>
      <c r="AB165" s="115"/>
      <c r="AC165" s="106"/>
      <c r="AD165" s="106"/>
      <c r="AE165" s="106"/>
      <c r="AF165" s="116"/>
      <c r="AG165" s="106"/>
      <c r="AH165" s="106"/>
      <c r="AJ165" s="106"/>
      <c r="AK165" s="106"/>
      <c r="AM165" s="125"/>
      <c r="AN165" s="200">
        <f t="shared" si="83"/>
        <v>55</v>
      </c>
      <c r="AO165" s="192">
        <f>VLOOKUP(K165,Coefficients!$J$3:$L$7,3)</f>
        <v>70</v>
      </c>
      <c r="AP165" s="192">
        <f t="shared" si="84"/>
        <v>15.4</v>
      </c>
      <c r="AQ165" s="192">
        <f t="shared" si="85"/>
        <v>1349.04</v>
      </c>
      <c r="AR165" s="192">
        <f>VLOOKUP(L165,Coefficients!$N$3:$P$5,2)</f>
        <v>50</v>
      </c>
      <c r="AS165" s="192">
        <f>VLOOKUP(L165,Coefficients!$N$3:$P$5,3)</f>
        <v>2</v>
      </c>
      <c r="AT165" s="200">
        <f>VLOOKUP(M165,Coefficients!$S$3:$U$6,3)</f>
        <v>1</v>
      </c>
      <c r="AU165" s="196">
        <f>VLOOKUP(N165,Coefficients!$S$10:$U$13,3)</f>
        <v>2</v>
      </c>
      <c r="AV165" s="197">
        <f t="shared" si="79"/>
        <v>1</v>
      </c>
      <c r="AW165" s="195">
        <f t="shared" si="86"/>
        <v>7.6036750986200676</v>
      </c>
      <c r="AX165" s="197">
        <f t="shared" si="80"/>
        <v>72.715724999999992</v>
      </c>
      <c r="AY165" s="197">
        <f t="shared" si="81"/>
        <v>19.509999999999998</v>
      </c>
      <c r="AZ165" s="198">
        <f t="shared" si="87"/>
        <v>246.09602813515571</v>
      </c>
      <c r="BA165" s="114"/>
      <c r="BC165" s="127"/>
      <c r="BD165" s="96"/>
      <c r="BE165" s="133"/>
      <c r="BF165" s="128"/>
      <c r="BG165" s="124"/>
      <c r="BI165" s="96"/>
      <c r="BJ165" s="55"/>
      <c r="BK165" s="95"/>
      <c r="BL165" s="8"/>
    </row>
    <row r="166" spans="1:64" outlineLevel="1" x14ac:dyDescent="0.25">
      <c r="B166" s="20" t="s">
        <v>12</v>
      </c>
      <c r="C166" s="20" t="str">
        <f>MostLikely!$B$1</f>
        <v>MRI-CGCM2.3.2</v>
      </c>
      <c r="D166" s="20">
        <v>2068</v>
      </c>
      <c r="E166" s="21">
        <f>MostLikely!S96</f>
        <v>19.54</v>
      </c>
      <c r="F166" s="21">
        <f>MostLikely!W96</f>
        <v>72.68965</v>
      </c>
      <c r="G166" s="21"/>
      <c r="H166" s="63">
        <f t="shared" si="71"/>
        <v>2007</v>
      </c>
      <c r="I166" s="59" t="str">
        <f t="shared" si="72"/>
        <v>Pile No X @ Berth Y</v>
      </c>
      <c r="J166" s="188" t="str">
        <f t="shared" si="82"/>
        <v>splash</v>
      </c>
      <c r="K166" s="97" t="str">
        <f t="shared" si="73"/>
        <v>A</v>
      </c>
      <c r="L166" s="104" t="str">
        <f t="shared" si="74"/>
        <v>C1</v>
      </c>
      <c r="M166" s="63" t="str">
        <f t="shared" si="75"/>
        <v>EXP4</v>
      </c>
      <c r="N166" s="63" t="str">
        <f t="shared" si="76"/>
        <v>SITE1</v>
      </c>
      <c r="O166" s="63">
        <f t="shared" si="77"/>
        <v>1</v>
      </c>
      <c r="P166" s="63"/>
      <c r="Q166" s="63"/>
      <c r="R166" s="63"/>
      <c r="S166" s="63"/>
      <c r="T166" s="63"/>
      <c r="AA166" s="198">
        <f t="shared" si="78"/>
        <v>245.87909153842162</v>
      </c>
      <c r="AB166" s="115"/>
      <c r="AC166" s="106"/>
      <c r="AD166" s="106"/>
      <c r="AE166" s="106"/>
      <c r="AF166" s="116"/>
      <c r="AG166" s="106"/>
      <c r="AH166" s="106"/>
      <c r="AJ166" s="106"/>
      <c r="AK166" s="106"/>
      <c r="AM166" s="125"/>
      <c r="AN166" s="200">
        <f t="shared" si="83"/>
        <v>56</v>
      </c>
      <c r="AO166" s="192">
        <f>VLOOKUP(K166,Coefficients!$J$3:$L$7,3)</f>
        <v>70</v>
      </c>
      <c r="AP166" s="192">
        <f t="shared" si="84"/>
        <v>15.4</v>
      </c>
      <c r="AQ166" s="192">
        <f t="shared" si="85"/>
        <v>1349.04</v>
      </c>
      <c r="AR166" s="192">
        <f>VLOOKUP(L166,Coefficients!$N$3:$P$5,2)</f>
        <v>50</v>
      </c>
      <c r="AS166" s="192">
        <f>VLOOKUP(L166,Coefficients!$N$3:$P$5,3)</f>
        <v>2</v>
      </c>
      <c r="AT166" s="200">
        <f>VLOOKUP(M166,Coefficients!$S$3:$U$6,3)</f>
        <v>1</v>
      </c>
      <c r="AU166" s="196">
        <f>VLOOKUP(N166,Coefficients!$S$10:$U$13,3)</f>
        <v>2</v>
      </c>
      <c r="AV166" s="197">
        <f t="shared" si="79"/>
        <v>1</v>
      </c>
      <c r="AW166" s="195">
        <f t="shared" si="86"/>
        <v>7.6036750986200676</v>
      </c>
      <c r="AX166" s="197">
        <f t="shared" si="80"/>
        <v>72.68965</v>
      </c>
      <c r="AY166" s="197">
        <f t="shared" si="81"/>
        <v>19.54</v>
      </c>
      <c r="AZ166" s="198">
        <f t="shared" si="87"/>
        <v>245.87909153842162</v>
      </c>
      <c r="BA166" s="114"/>
      <c r="BC166" s="127"/>
      <c r="BD166" s="96"/>
      <c r="BE166" s="133"/>
      <c r="BF166" s="128"/>
      <c r="BG166" s="124"/>
      <c r="BI166" s="96"/>
      <c r="BJ166" s="55"/>
      <c r="BK166" s="95"/>
      <c r="BL166" s="8"/>
    </row>
    <row r="167" spans="1:64" outlineLevel="1" x14ac:dyDescent="0.25">
      <c r="B167" s="20" t="s">
        <v>12</v>
      </c>
      <c r="C167" s="20" t="str">
        <f>MostLikely!$B$1</f>
        <v>MRI-CGCM2.3.2</v>
      </c>
      <c r="D167" s="20">
        <v>2069</v>
      </c>
      <c r="E167" s="21">
        <f>MostLikely!S97</f>
        <v>19.57</v>
      </c>
      <c r="F167" s="21">
        <f>MostLikely!W97</f>
        <v>72.663574999999994</v>
      </c>
      <c r="G167" s="21"/>
      <c r="H167" s="63">
        <f t="shared" si="71"/>
        <v>2007</v>
      </c>
      <c r="I167" s="59" t="str">
        <f t="shared" si="72"/>
        <v>Pile No X @ Berth Y</v>
      </c>
      <c r="J167" s="188" t="str">
        <f t="shared" si="82"/>
        <v>splash</v>
      </c>
      <c r="K167" s="97" t="str">
        <f t="shared" si="73"/>
        <v>A</v>
      </c>
      <c r="L167" s="104" t="str">
        <f t="shared" si="74"/>
        <v>C1</v>
      </c>
      <c r="M167" s="63" t="str">
        <f t="shared" si="75"/>
        <v>EXP4</v>
      </c>
      <c r="N167" s="63" t="str">
        <f t="shared" si="76"/>
        <v>SITE1</v>
      </c>
      <c r="O167" s="63">
        <f t="shared" si="77"/>
        <v>1</v>
      </c>
      <c r="P167" s="63"/>
      <c r="Q167" s="63"/>
      <c r="R167" s="63"/>
      <c r="S167" s="63"/>
      <c r="T167" s="63"/>
      <c r="AA167" s="198">
        <f t="shared" si="78"/>
        <v>245.66227346795915</v>
      </c>
      <c r="AB167" s="115"/>
      <c r="AC167" s="106"/>
      <c r="AD167" s="106"/>
      <c r="AE167" s="106"/>
      <c r="AF167" s="116"/>
      <c r="AG167" s="106"/>
      <c r="AH167" s="106"/>
      <c r="AJ167" s="106"/>
      <c r="AK167" s="106"/>
      <c r="AM167" s="125"/>
      <c r="AN167" s="200">
        <f t="shared" si="83"/>
        <v>57</v>
      </c>
      <c r="AO167" s="192">
        <f>VLOOKUP(K167,Coefficients!$J$3:$L$7,3)</f>
        <v>70</v>
      </c>
      <c r="AP167" s="192">
        <f t="shared" si="84"/>
        <v>15.4</v>
      </c>
      <c r="AQ167" s="192">
        <f t="shared" si="85"/>
        <v>1349.04</v>
      </c>
      <c r="AR167" s="192">
        <f>VLOOKUP(L167,Coefficients!$N$3:$P$5,2)</f>
        <v>50</v>
      </c>
      <c r="AS167" s="192">
        <f>VLOOKUP(L167,Coefficients!$N$3:$P$5,3)</f>
        <v>2</v>
      </c>
      <c r="AT167" s="200">
        <f>VLOOKUP(M167,Coefficients!$S$3:$U$6,3)</f>
        <v>1</v>
      </c>
      <c r="AU167" s="196">
        <f>VLOOKUP(N167,Coefficients!$S$10:$U$13,3)</f>
        <v>2</v>
      </c>
      <c r="AV167" s="197">
        <f t="shared" si="79"/>
        <v>1</v>
      </c>
      <c r="AW167" s="195">
        <f t="shared" si="86"/>
        <v>7.6036750986200676</v>
      </c>
      <c r="AX167" s="197">
        <f t="shared" si="80"/>
        <v>72.663574999999994</v>
      </c>
      <c r="AY167" s="197">
        <f t="shared" si="81"/>
        <v>19.57</v>
      </c>
      <c r="AZ167" s="198">
        <f t="shared" si="87"/>
        <v>245.66227346795915</v>
      </c>
      <c r="BA167" s="114"/>
      <c r="BC167" s="127"/>
      <c r="BD167" s="96"/>
      <c r="BE167" s="133"/>
      <c r="BF167" s="128"/>
      <c r="BG167" s="124"/>
      <c r="BI167" s="96"/>
      <c r="BJ167" s="55"/>
      <c r="BK167" s="95"/>
      <c r="BL167" s="8"/>
    </row>
    <row r="168" spans="1:64" outlineLevel="1" x14ac:dyDescent="0.25">
      <c r="B168" s="20" t="s">
        <v>12</v>
      </c>
      <c r="C168" s="20" t="str">
        <f>MostLikely!$B$1</f>
        <v>MRI-CGCM2.3.2</v>
      </c>
      <c r="D168" s="20">
        <v>2070</v>
      </c>
      <c r="E168" s="21">
        <f>MostLikely!S98</f>
        <v>19.600000000000001</v>
      </c>
      <c r="F168" s="21">
        <f>MostLikely!W98</f>
        <v>72.637500000000003</v>
      </c>
      <c r="G168" s="21"/>
      <c r="H168" s="63">
        <f t="shared" si="71"/>
        <v>2007</v>
      </c>
      <c r="I168" s="59" t="str">
        <f t="shared" si="72"/>
        <v>Pile No X @ Berth Y</v>
      </c>
      <c r="J168" s="188" t="str">
        <f t="shared" si="82"/>
        <v>splash</v>
      </c>
      <c r="K168" s="97" t="str">
        <f t="shared" si="73"/>
        <v>A</v>
      </c>
      <c r="L168" s="104" t="str">
        <f t="shared" si="74"/>
        <v>C1</v>
      </c>
      <c r="M168" s="63" t="str">
        <f t="shared" si="75"/>
        <v>EXP4</v>
      </c>
      <c r="N168" s="63" t="str">
        <f t="shared" si="76"/>
        <v>SITE1</v>
      </c>
      <c r="O168" s="63">
        <f t="shared" si="77"/>
        <v>1</v>
      </c>
      <c r="P168" s="63"/>
      <c r="Q168" s="63"/>
      <c r="R168" s="63"/>
      <c r="S168" s="63"/>
      <c r="T168" s="63"/>
      <c r="AA168" s="198">
        <f t="shared" si="78"/>
        <v>245.44557389539054</v>
      </c>
      <c r="AB168" s="115"/>
      <c r="AC168" s="106"/>
      <c r="AD168" s="106"/>
      <c r="AE168" s="106"/>
      <c r="AF168" s="116"/>
      <c r="AG168" s="106"/>
      <c r="AH168" s="106"/>
      <c r="AJ168" s="106"/>
      <c r="AK168" s="106"/>
      <c r="AM168" s="125"/>
      <c r="AN168" s="200">
        <f t="shared" si="83"/>
        <v>58</v>
      </c>
      <c r="AO168" s="192">
        <f>VLOOKUP(K168,Coefficients!$J$3:$L$7,3)</f>
        <v>70</v>
      </c>
      <c r="AP168" s="192">
        <f t="shared" si="84"/>
        <v>15.4</v>
      </c>
      <c r="AQ168" s="192">
        <f t="shared" si="85"/>
        <v>1349.04</v>
      </c>
      <c r="AR168" s="192">
        <f>VLOOKUP(L168,Coefficients!$N$3:$P$5,2)</f>
        <v>50</v>
      </c>
      <c r="AS168" s="192">
        <f>VLOOKUP(L168,Coefficients!$N$3:$P$5,3)</f>
        <v>2</v>
      </c>
      <c r="AT168" s="200">
        <f>VLOOKUP(M168,Coefficients!$S$3:$U$6,3)</f>
        <v>1</v>
      </c>
      <c r="AU168" s="196">
        <f>VLOOKUP(N168,Coefficients!$S$10:$U$13,3)</f>
        <v>2</v>
      </c>
      <c r="AV168" s="197">
        <f t="shared" si="79"/>
        <v>1</v>
      </c>
      <c r="AW168" s="195">
        <f t="shared" si="86"/>
        <v>7.6036750986200676</v>
      </c>
      <c r="AX168" s="197">
        <f t="shared" si="80"/>
        <v>72.637500000000003</v>
      </c>
      <c r="AY168" s="197">
        <f t="shared" si="81"/>
        <v>19.600000000000001</v>
      </c>
      <c r="AZ168" s="198">
        <f t="shared" si="87"/>
        <v>245.44557389539054</v>
      </c>
      <c r="BA168" s="114"/>
      <c r="BC168" s="127"/>
      <c r="BD168" s="96"/>
      <c r="BE168" s="133"/>
      <c r="BF168" s="128"/>
      <c r="BG168" s="124"/>
      <c r="BI168" s="96"/>
      <c r="BJ168" s="55"/>
      <c r="BK168" s="95"/>
      <c r="BL168" s="8"/>
    </row>
    <row r="169" spans="1:64" s="10" customFormat="1" x14ac:dyDescent="0.25">
      <c r="A169" s="92" t="s">
        <v>85</v>
      </c>
      <c r="B169" s="33" t="str">
        <f>B170&amp;" "&amp;C170</f>
        <v>A1FI CSIRO Mk3.5</v>
      </c>
      <c r="C169" s="31"/>
      <c r="D169" s="92"/>
      <c r="E169" s="26"/>
      <c r="F169" s="26"/>
      <c r="G169" s="26"/>
      <c r="K169" s="92"/>
      <c r="L169" s="92"/>
      <c r="M169" s="19"/>
      <c r="N169" s="19"/>
      <c r="O169" s="19"/>
      <c r="P169" s="19"/>
      <c r="Q169" s="19"/>
      <c r="R169" s="19"/>
      <c r="S169" s="19"/>
      <c r="T169" s="19"/>
      <c r="U169" s="98"/>
      <c r="V169" s="98"/>
      <c r="W169" s="98"/>
      <c r="X169" s="98"/>
      <c r="Y169" s="98"/>
      <c r="AA169" s="45"/>
      <c r="AB169" s="131"/>
      <c r="AC169" s="45"/>
      <c r="AD169" s="45"/>
      <c r="AE169" s="45"/>
      <c r="AF169" s="132"/>
      <c r="AG169" s="45"/>
      <c r="AH169" s="45"/>
      <c r="AJ169" s="98"/>
      <c r="AK169" s="98"/>
      <c r="AM169" s="98"/>
      <c r="AN169" s="126"/>
      <c r="AO169" s="41"/>
      <c r="AP169" s="41"/>
      <c r="AQ169" s="193"/>
      <c r="AR169" s="41"/>
      <c r="AS169" s="41"/>
      <c r="AT169" s="19"/>
      <c r="AU169" s="43"/>
      <c r="AV169" s="43"/>
      <c r="AW169" s="43"/>
      <c r="AX169" s="19"/>
      <c r="AY169" s="41"/>
      <c r="AZ169" s="45"/>
      <c r="BA169" s="47"/>
      <c r="BB169" s="19"/>
      <c r="BC169" s="19"/>
      <c r="BD169" s="27"/>
      <c r="BE169" s="134"/>
      <c r="BF169" s="50"/>
      <c r="BG169" s="27"/>
      <c r="BI169" s="28"/>
      <c r="BJ169" s="19"/>
      <c r="BK169" s="29"/>
      <c r="BL169" s="30"/>
    </row>
    <row r="170" spans="1:64" outlineLevel="1" x14ac:dyDescent="0.25">
      <c r="B170" s="20" t="s">
        <v>12</v>
      </c>
      <c r="C170" s="20" t="str">
        <f>'Hotter&amp;Drier'!$B$1</f>
        <v>CSIRO Mk3.5</v>
      </c>
      <c r="D170" s="20">
        <v>2000</v>
      </c>
      <c r="E170" s="21">
        <f>'Hotter&amp;Drier'!S28</f>
        <v>17.5</v>
      </c>
      <c r="F170" s="21">
        <f>'Hotter&amp;Drier'!W28</f>
        <v>74.177166666666665</v>
      </c>
      <c r="G170" s="21"/>
      <c r="H170" s="63">
        <f t="shared" ref="H170:H233" si="88">$H$26</f>
        <v>2007</v>
      </c>
      <c r="I170" s="59" t="str">
        <f t="shared" ref="I170:I233" si="89">$I$26</f>
        <v>Pile No X @ Berth Y</v>
      </c>
      <c r="J170" s="188" t="str">
        <f>$J$26</f>
        <v>splash</v>
      </c>
      <c r="K170" s="97" t="str">
        <f t="shared" ref="K170:K201" si="90">$K$26</f>
        <v>A</v>
      </c>
      <c r="L170" s="104" t="str">
        <f t="shared" ref="L170:L201" si="91">$L$26</f>
        <v>C1</v>
      </c>
      <c r="M170" s="63" t="str">
        <f t="shared" ref="M170:M201" si="92">$M$26</f>
        <v>EXP4</v>
      </c>
      <c r="N170" s="63" t="str">
        <f t="shared" ref="N170:N201" si="93">$N$26</f>
        <v>SITE1</v>
      </c>
      <c r="O170" s="63">
        <f t="shared" ref="O170:O201" si="94">$O$26</f>
        <v>1</v>
      </c>
      <c r="P170" s="63"/>
      <c r="Q170" s="63"/>
      <c r="R170" s="63"/>
      <c r="S170" s="63"/>
      <c r="T170" s="63"/>
      <c r="AA170" s="198">
        <f t="shared" ref="AA170:AA201" si="95">AZ170</f>
        <v>258.60656750375716</v>
      </c>
      <c r="AB170" s="115"/>
      <c r="AC170" s="106"/>
      <c r="AD170" s="106"/>
      <c r="AE170" s="106"/>
      <c r="AF170" s="116"/>
      <c r="AG170" s="106"/>
      <c r="AH170" s="106"/>
      <c r="AJ170" s="106"/>
      <c r="AK170" s="106"/>
      <c r="AM170" s="125"/>
      <c r="AN170" s="200">
        <f>MAX(0,D170-$C$20)</f>
        <v>0</v>
      </c>
      <c r="AO170" s="192">
        <f>VLOOKUP(K170,Coefficients!$J$3:$L$7,3)</f>
        <v>70</v>
      </c>
      <c r="AP170" s="192">
        <f>0.22*AO170</f>
        <v>15.4</v>
      </c>
      <c r="AQ170" s="192">
        <f>AP170/100*365*24</f>
        <v>1349.04</v>
      </c>
      <c r="AR170" s="192">
        <f>VLOOKUP(L170,Coefficients!$N$3:$P$5,2)</f>
        <v>50</v>
      </c>
      <c r="AS170" s="192">
        <f>VLOOKUP(L170,Coefficients!$N$3:$P$5,3)</f>
        <v>2</v>
      </c>
      <c r="AT170" s="200">
        <f>VLOOKUP(M170,Coefficients!$S$3:$U$6,3)</f>
        <v>1</v>
      </c>
      <c r="AU170" s="196">
        <f>VLOOKUP(N170,Coefficients!$S$10:$U$13,3)</f>
        <v>2</v>
      </c>
      <c r="AV170" s="197">
        <f t="shared" ref="AV170:AV201" si="96">O170</f>
        <v>1</v>
      </c>
      <c r="AW170" s="195">
        <f>MAX(1,AU170*(AR170*AT170*(0.9*EXP((-10*AV170))+0.1*EXP(-AV170))+AS170*EXP((-0.02*AV170))))</f>
        <v>7.6036750986200676</v>
      </c>
      <c r="AX170" s="197">
        <f t="shared" ref="AX170:AX201" si="97">F170</f>
        <v>74.177166666666665</v>
      </c>
      <c r="AY170" s="197">
        <f t="shared" ref="AY170:AY201" si="98">E170</f>
        <v>17.5</v>
      </c>
      <c r="AZ170" s="198">
        <f>(0.0157*AX170^2.3)*((AQ170/3800)^0.15)*((1+AW170/50)^0.22)*(EXP(-0.0019*(AY170+20)))</f>
        <v>258.60656750375716</v>
      </c>
      <c r="BA170" s="114"/>
      <c r="BC170" s="127"/>
      <c r="BD170" s="96"/>
      <c r="BE170" s="133"/>
      <c r="BF170" s="128"/>
      <c r="BG170" s="124"/>
      <c r="BI170" s="96"/>
      <c r="BJ170" s="55"/>
      <c r="BK170" s="95"/>
      <c r="BL170" s="8"/>
    </row>
    <row r="171" spans="1:64" outlineLevel="1" x14ac:dyDescent="0.25">
      <c r="B171" s="20" t="s">
        <v>12</v>
      </c>
      <c r="C171" s="20" t="str">
        <f>'Hotter&amp;Drier'!$B$1</f>
        <v>CSIRO Mk3.5</v>
      </c>
      <c r="D171" s="20">
        <v>2001</v>
      </c>
      <c r="E171" s="21">
        <f>'Hotter&amp;Drier'!S29</f>
        <v>17.52</v>
      </c>
      <c r="F171" s="21">
        <f>'Hotter&amp;Drier'!W29</f>
        <v>74.14488333333334</v>
      </c>
      <c r="G171" s="21"/>
      <c r="H171" s="63">
        <f t="shared" si="88"/>
        <v>2007</v>
      </c>
      <c r="I171" s="59" t="str">
        <f t="shared" si="89"/>
        <v>Pile No X @ Berth Y</v>
      </c>
      <c r="J171" s="188" t="str">
        <f t="shared" ref="J171:J234" si="99">$J$26</f>
        <v>splash</v>
      </c>
      <c r="K171" s="97" t="str">
        <f t="shared" si="90"/>
        <v>A</v>
      </c>
      <c r="L171" s="104" t="str">
        <f t="shared" si="91"/>
        <v>C1</v>
      </c>
      <c r="M171" s="63" t="str">
        <f t="shared" si="92"/>
        <v>EXP4</v>
      </c>
      <c r="N171" s="63" t="str">
        <f t="shared" si="93"/>
        <v>SITE1</v>
      </c>
      <c r="O171" s="63">
        <f t="shared" si="94"/>
        <v>1</v>
      </c>
      <c r="P171" s="63"/>
      <c r="Q171" s="63"/>
      <c r="R171" s="63"/>
      <c r="S171" s="63"/>
      <c r="T171" s="63"/>
      <c r="AA171" s="198">
        <f t="shared" si="95"/>
        <v>258.33795740343305</v>
      </c>
      <c r="AB171" s="115"/>
      <c r="AC171" s="106"/>
      <c r="AD171" s="106"/>
      <c r="AE171" s="106"/>
      <c r="AF171" s="116"/>
      <c r="AG171" s="106"/>
      <c r="AH171" s="106"/>
      <c r="AJ171" s="106"/>
      <c r="AK171" s="106"/>
      <c r="AM171" s="125"/>
      <c r="AN171" s="200">
        <f t="shared" ref="AN171:AN234" si="100">MAX(0,D171-$C$20)</f>
        <v>0</v>
      </c>
      <c r="AO171" s="192">
        <f>VLOOKUP(K171,Coefficients!$J$3:$L$7,3)</f>
        <v>70</v>
      </c>
      <c r="AP171" s="192">
        <f t="shared" ref="AP171:AP234" si="101">0.22*AO171</f>
        <v>15.4</v>
      </c>
      <c r="AQ171" s="192">
        <f t="shared" ref="AQ171:AQ234" si="102">AP171/100*365*24</f>
        <v>1349.04</v>
      </c>
      <c r="AR171" s="192">
        <f>VLOOKUP(L171,Coefficients!$N$3:$P$5,2)</f>
        <v>50</v>
      </c>
      <c r="AS171" s="192">
        <f>VLOOKUP(L171,Coefficients!$N$3:$P$5,3)</f>
        <v>2</v>
      </c>
      <c r="AT171" s="200">
        <f>VLOOKUP(M171,Coefficients!$S$3:$U$6,3)</f>
        <v>1</v>
      </c>
      <c r="AU171" s="196">
        <f>VLOOKUP(N171,Coefficients!$S$10:$U$13,3)</f>
        <v>2</v>
      </c>
      <c r="AV171" s="197">
        <f t="shared" si="96"/>
        <v>1</v>
      </c>
      <c r="AW171" s="195">
        <f t="shared" ref="AW171:AW234" si="103">MAX(1,AU171*(AR171*AT171*(0.9*EXP((-10*AV171))+0.1*EXP(-AV171))+AS171*EXP((-0.02*AV171))))</f>
        <v>7.6036750986200676</v>
      </c>
      <c r="AX171" s="197">
        <f t="shared" si="97"/>
        <v>74.14488333333334</v>
      </c>
      <c r="AY171" s="197">
        <f t="shared" si="98"/>
        <v>17.52</v>
      </c>
      <c r="AZ171" s="198">
        <f t="shared" ref="AZ171:AZ234" si="104">(0.0157*AX171^2.3)*((AQ171/3800)^0.15)*((1+AW171/50)^0.22)*(EXP(-0.0019*(AY171+20)))</f>
        <v>258.33795740343305</v>
      </c>
      <c r="BA171" s="114"/>
      <c r="BC171" s="127"/>
      <c r="BD171" s="96"/>
      <c r="BE171" s="133"/>
      <c r="BF171" s="128"/>
      <c r="BG171" s="124"/>
      <c r="BI171" s="96"/>
      <c r="BJ171" s="55"/>
      <c r="BK171" s="95"/>
      <c r="BL171" s="8"/>
    </row>
    <row r="172" spans="1:64" outlineLevel="1" x14ac:dyDescent="0.25">
      <c r="B172" s="20" t="s">
        <v>12</v>
      </c>
      <c r="C172" s="20" t="str">
        <f>'Hotter&amp;Drier'!$B$1</f>
        <v>CSIRO Mk3.5</v>
      </c>
      <c r="D172" s="20">
        <v>2002</v>
      </c>
      <c r="E172" s="21">
        <f>'Hotter&amp;Drier'!S30</f>
        <v>17.54</v>
      </c>
      <c r="F172" s="21">
        <f>'Hotter&amp;Drier'!W30</f>
        <v>74.1126</v>
      </c>
      <c r="G172" s="21"/>
      <c r="H172" s="63">
        <f t="shared" si="88"/>
        <v>2007</v>
      </c>
      <c r="I172" s="59" t="str">
        <f t="shared" si="89"/>
        <v>Pile No X @ Berth Y</v>
      </c>
      <c r="J172" s="188" t="str">
        <f t="shared" si="99"/>
        <v>splash</v>
      </c>
      <c r="K172" s="97" t="str">
        <f t="shared" si="90"/>
        <v>A</v>
      </c>
      <c r="L172" s="104" t="str">
        <f t="shared" si="91"/>
        <v>C1</v>
      </c>
      <c r="M172" s="63" t="str">
        <f t="shared" si="92"/>
        <v>EXP4</v>
      </c>
      <c r="N172" s="63" t="str">
        <f t="shared" si="93"/>
        <v>SITE1</v>
      </c>
      <c r="O172" s="63">
        <f t="shared" si="94"/>
        <v>1</v>
      </c>
      <c r="P172" s="63"/>
      <c r="Q172" s="63"/>
      <c r="R172" s="63"/>
      <c r="S172" s="63"/>
      <c r="T172" s="63"/>
      <c r="AA172" s="198">
        <f t="shared" si="95"/>
        <v>258.06951377610579</v>
      </c>
      <c r="AB172" s="115"/>
      <c r="AC172" s="106"/>
      <c r="AD172" s="106"/>
      <c r="AE172" s="106"/>
      <c r="AF172" s="116"/>
      <c r="AG172" s="106"/>
      <c r="AH172" s="106"/>
      <c r="AJ172" s="106"/>
      <c r="AK172" s="106"/>
      <c r="AM172" s="125"/>
      <c r="AN172" s="200">
        <f t="shared" si="100"/>
        <v>0</v>
      </c>
      <c r="AO172" s="192">
        <f>VLOOKUP(K172,Coefficients!$J$3:$L$7,3)</f>
        <v>70</v>
      </c>
      <c r="AP172" s="192">
        <f t="shared" si="101"/>
        <v>15.4</v>
      </c>
      <c r="AQ172" s="192">
        <f t="shared" si="102"/>
        <v>1349.04</v>
      </c>
      <c r="AR172" s="192">
        <f>VLOOKUP(L172,Coefficients!$N$3:$P$5,2)</f>
        <v>50</v>
      </c>
      <c r="AS172" s="192">
        <f>VLOOKUP(L172,Coefficients!$N$3:$P$5,3)</f>
        <v>2</v>
      </c>
      <c r="AT172" s="200">
        <f>VLOOKUP(M172,Coefficients!$S$3:$U$6,3)</f>
        <v>1</v>
      </c>
      <c r="AU172" s="196">
        <f>VLOOKUP(N172,Coefficients!$S$10:$U$13,3)</f>
        <v>2</v>
      </c>
      <c r="AV172" s="197">
        <f t="shared" si="96"/>
        <v>1</v>
      </c>
      <c r="AW172" s="195">
        <f t="shared" si="103"/>
        <v>7.6036750986200676</v>
      </c>
      <c r="AX172" s="197">
        <f t="shared" si="97"/>
        <v>74.1126</v>
      </c>
      <c r="AY172" s="197">
        <f t="shared" si="98"/>
        <v>17.54</v>
      </c>
      <c r="AZ172" s="198">
        <f t="shared" si="104"/>
        <v>258.06951377610579</v>
      </c>
      <c r="BA172" s="114"/>
      <c r="BC172" s="127"/>
      <c r="BD172" s="96"/>
      <c r="BE172" s="133"/>
      <c r="BF172" s="128"/>
      <c r="BG172" s="124"/>
      <c r="BI172" s="96"/>
      <c r="BJ172" s="55"/>
      <c r="BK172" s="95"/>
      <c r="BL172" s="8"/>
    </row>
    <row r="173" spans="1:64" outlineLevel="1" x14ac:dyDescent="0.25">
      <c r="B173" s="20" t="s">
        <v>12</v>
      </c>
      <c r="C173" s="20" t="str">
        <f>'Hotter&amp;Drier'!$B$1</f>
        <v>CSIRO Mk3.5</v>
      </c>
      <c r="D173" s="20">
        <v>2003</v>
      </c>
      <c r="E173" s="21">
        <f>'Hotter&amp;Drier'!S31</f>
        <v>17.560000000000002</v>
      </c>
      <c r="F173" s="21">
        <f>'Hotter&amp;Drier'!W31</f>
        <v>74.080316666666661</v>
      </c>
      <c r="G173" s="21"/>
      <c r="H173" s="63">
        <f t="shared" si="88"/>
        <v>2007</v>
      </c>
      <c r="I173" s="59" t="str">
        <f t="shared" si="89"/>
        <v>Pile No X @ Berth Y</v>
      </c>
      <c r="J173" s="188" t="str">
        <f t="shared" si="99"/>
        <v>splash</v>
      </c>
      <c r="K173" s="97" t="str">
        <f t="shared" si="90"/>
        <v>A</v>
      </c>
      <c r="L173" s="104" t="str">
        <f t="shared" si="91"/>
        <v>C1</v>
      </c>
      <c r="M173" s="63" t="str">
        <f t="shared" si="92"/>
        <v>EXP4</v>
      </c>
      <c r="N173" s="63" t="str">
        <f t="shared" si="93"/>
        <v>SITE1</v>
      </c>
      <c r="O173" s="63">
        <f t="shared" si="94"/>
        <v>1</v>
      </c>
      <c r="P173" s="63"/>
      <c r="Q173" s="63"/>
      <c r="R173" s="63"/>
      <c r="S173" s="63"/>
      <c r="T173" s="63"/>
      <c r="AA173" s="198">
        <f t="shared" si="95"/>
        <v>257.80123658481853</v>
      </c>
      <c r="AB173" s="115"/>
      <c r="AC173" s="106"/>
      <c r="AD173" s="106"/>
      <c r="AE173" s="106"/>
      <c r="AF173" s="116"/>
      <c r="AG173" s="106"/>
      <c r="AH173" s="106"/>
      <c r="AJ173" s="106"/>
      <c r="AK173" s="106"/>
      <c r="AM173" s="125"/>
      <c r="AN173" s="200">
        <f t="shared" si="100"/>
        <v>0</v>
      </c>
      <c r="AO173" s="192">
        <f>VLOOKUP(K173,Coefficients!$J$3:$L$7,3)</f>
        <v>70</v>
      </c>
      <c r="AP173" s="192">
        <f t="shared" si="101"/>
        <v>15.4</v>
      </c>
      <c r="AQ173" s="192">
        <f t="shared" si="102"/>
        <v>1349.04</v>
      </c>
      <c r="AR173" s="192">
        <f>VLOOKUP(L173,Coefficients!$N$3:$P$5,2)</f>
        <v>50</v>
      </c>
      <c r="AS173" s="192">
        <f>VLOOKUP(L173,Coefficients!$N$3:$P$5,3)</f>
        <v>2</v>
      </c>
      <c r="AT173" s="200">
        <f>VLOOKUP(M173,Coefficients!$S$3:$U$6,3)</f>
        <v>1</v>
      </c>
      <c r="AU173" s="196">
        <f>VLOOKUP(N173,Coefficients!$S$10:$U$13,3)</f>
        <v>2</v>
      </c>
      <c r="AV173" s="197">
        <f t="shared" si="96"/>
        <v>1</v>
      </c>
      <c r="AW173" s="195">
        <f t="shared" si="103"/>
        <v>7.6036750986200676</v>
      </c>
      <c r="AX173" s="197">
        <f t="shared" si="97"/>
        <v>74.080316666666661</v>
      </c>
      <c r="AY173" s="197">
        <f t="shared" si="98"/>
        <v>17.560000000000002</v>
      </c>
      <c r="AZ173" s="198">
        <f t="shared" si="104"/>
        <v>257.80123658481853</v>
      </c>
      <c r="BA173" s="114"/>
      <c r="BC173" s="127"/>
      <c r="BD173" s="96"/>
      <c r="BE173" s="133"/>
      <c r="BF173" s="128"/>
      <c r="BG173" s="124"/>
      <c r="BI173" s="96"/>
      <c r="BJ173" s="55"/>
      <c r="BK173" s="95"/>
      <c r="BL173" s="8"/>
    </row>
    <row r="174" spans="1:64" outlineLevel="1" x14ac:dyDescent="0.25">
      <c r="B174" s="20" t="s">
        <v>12</v>
      </c>
      <c r="C174" s="20" t="str">
        <f>'Hotter&amp;Drier'!$B$1</f>
        <v>CSIRO Mk3.5</v>
      </c>
      <c r="D174" s="20">
        <v>2004</v>
      </c>
      <c r="E174" s="21">
        <f>'Hotter&amp;Drier'!S32</f>
        <v>17.580000000000002</v>
      </c>
      <c r="F174" s="21">
        <f>'Hotter&amp;Drier'!W32</f>
        <v>74.048033333333336</v>
      </c>
      <c r="G174" s="21"/>
      <c r="H174" s="63">
        <f t="shared" si="88"/>
        <v>2007</v>
      </c>
      <c r="I174" s="59" t="str">
        <f t="shared" si="89"/>
        <v>Pile No X @ Berth Y</v>
      </c>
      <c r="J174" s="188" t="str">
        <f t="shared" si="99"/>
        <v>splash</v>
      </c>
      <c r="K174" s="97" t="str">
        <f t="shared" si="90"/>
        <v>A</v>
      </c>
      <c r="L174" s="104" t="str">
        <f t="shared" si="91"/>
        <v>C1</v>
      </c>
      <c r="M174" s="63" t="str">
        <f t="shared" si="92"/>
        <v>EXP4</v>
      </c>
      <c r="N174" s="63" t="str">
        <f t="shared" si="93"/>
        <v>SITE1</v>
      </c>
      <c r="O174" s="63">
        <f t="shared" si="94"/>
        <v>1</v>
      </c>
      <c r="P174" s="63"/>
      <c r="Q174" s="63"/>
      <c r="R174" s="63"/>
      <c r="S174" s="63"/>
      <c r="T174" s="63"/>
      <c r="AA174" s="198">
        <f t="shared" si="95"/>
        <v>257.53312579261132</v>
      </c>
      <c r="AB174" s="115"/>
      <c r="AC174" s="106"/>
      <c r="AD174" s="106"/>
      <c r="AE174" s="106"/>
      <c r="AF174" s="116"/>
      <c r="AG174" s="106"/>
      <c r="AH174" s="106"/>
      <c r="AJ174" s="106"/>
      <c r="AK174" s="106"/>
      <c r="AM174" s="125"/>
      <c r="AN174" s="200">
        <f t="shared" si="100"/>
        <v>0</v>
      </c>
      <c r="AO174" s="192">
        <f>VLOOKUP(K174,Coefficients!$J$3:$L$7,3)</f>
        <v>70</v>
      </c>
      <c r="AP174" s="192">
        <f t="shared" si="101"/>
        <v>15.4</v>
      </c>
      <c r="AQ174" s="192">
        <f t="shared" si="102"/>
        <v>1349.04</v>
      </c>
      <c r="AR174" s="192">
        <f>VLOOKUP(L174,Coefficients!$N$3:$P$5,2)</f>
        <v>50</v>
      </c>
      <c r="AS174" s="192">
        <f>VLOOKUP(L174,Coefficients!$N$3:$P$5,3)</f>
        <v>2</v>
      </c>
      <c r="AT174" s="200">
        <f>VLOOKUP(M174,Coefficients!$S$3:$U$6,3)</f>
        <v>1</v>
      </c>
      <c r="AU174" s="196">
        <f>VLOOKUP(N174,Coefficients!$S$10:$U$13,3)</f>
        <v>2</v>
      </c>
      <c r="AV174" s="197">
        <f t="shared" si="96"/>
        <v>1</v>
      </c>
      <c r="AW174" s="195">
        <f t="shared" si="103"/>
        <v>7.6036750986200676</v>
      </c>
      <c r="AX174" s="197">
        <f t="shared" si="97"/>
        <v>74.048033333333336</v>
      </c>
      <c r="AY174" s="197">
        <f t="shared" si="98"/>
        <v>17.580000000000002</v>
      </c>
      <c r="AZ174" s="198">
        <f t="shared" si="104"/>
        <v>257.53312579261132</v>
      </c>
      <c r="BA174" s="114"/>
      <c r="BC174" s="127"/>
      <c r="BD174" s="96"/>
      <c r="BE174" s="133"/>
      <c r="BF174" s="128"/>
      <c r="BG174" s="124"/>
      <c r="BI174" s="96"/>
      <c r="BJ174" s="55"/>
      <c r="BK174" s="95"/>
      <c r="BL174" s="8"/>
    </row>
    <row r="175" spans="1:64" outlineLevel="1" x14ac:dyDescent="0.25">
      <c r="B175" s="20" t="s">
        <v>12</v>
      </c>
      <c r="C175" s="20" t="str">
        <f>'Hotter&amp;Drier'!$B$1</f>
        <v>CSIRO Mk3.5</v>
      </c>
      <c r="D175" s="20">
        <v>2005</v>
      </c>
      <c r="E175" s="21">
        <f>'Hotter&amp;Drier'!S33</f>
        <v>17.600000000000001</v>
      </c>
      <c r="F175" s="21">
        <f>'Hotter&amp;Drier'!W33</f>
        <v>74.015749999999997</v>
      </c>
      <c r="G175" s="21"/>
      <c r="H175" s="63">
        <f t="shared" si="88"/>
        <v>2007</v>
      </c>
      <c r="I175" s="59" t="str">
        <f t="shared" si="89"/>
        <v>Pile No X @ Berth Y</v>
      </c>
      <c r="J175" s="188" t="str">
        <f t="shared" si="99"/>
        <v>splash</v>
      </c>
      <c r="K175" s="97" t="str">
        <f t="shared" si="90"/>
        <v>A</v>
      </c>
      <c r="L175" s="104" t="str">
        <f t="shared" si="91"/>
        <v>C1</v>
      </c>
      <c r="M175" s="63" t="str">
        <f t="shared" si="92"/>
        <v>EXP4</v>
      </c>
      <c r="N175" s="63" t="str">
        <f t="shared" si="93"/>
        <v>SITE1</v>
      </c>
      <c r="O175" s="63">
        <f t="shared" si="94"/>
        <v>1</v>
      </c>
      <c r="P175" s="63"/>
      <c r="Q175" s="63"/>
      <c r="R175" s="63"/>
      <c r="S175" s="63"/>
      <c r="T175" s="63"/>
      <c r="AA175" s="198">
        <f t="shared" si="95"/>
        <v>257.26518136252423</v>
      </c>
      <c r="AB175" s="115"/>
      <c r="AC175" s="106"/>
      <c r="AD175" s="106"/>
      <c r="AE175" s="106"/>
      <c r="AF175" s="116"/>
      <c r="AG175" s="106"/>
      <c r="AH175" s="106"/>
      <c r="AJ175" s="106"/>
      <c r="AK175" s="106"/>
      <c r="AM175" s="125"/>
      <c r="AN175" s="200">
        <f t="shared" si="100"/>
        <v>0</v>
      </c>
      <c r="AO175" s="192">
        <f>VLOOKUP(K175,Coefficients!$J$3:$L$7,3)</f>
        <v>70</v>
      </c>
      <c r="AP175" s="192">
        <f t="shared" si="101"/>
        <v>15.4</v>
      </c>
      <c r="AQ175" s="192">
        <f t="shared" si="102"/>
        <v>1349.04</v>
      </c>
      <c r="AR175" s="192">
        <f>VLOOKUP(L175,Coefficients!$N$3:$P$5,2)</f>
        <v>50</v>
      </c>
      <c r="AS175" s="192">
        <f>VLOOKUP(L175,Coefficients!$N$3:$P$5,3)</f>
        <v>2</v>
      </c>
      <c r="AT175" s="200">
        <f>VLOOKUP(M175,Coefficients!$S$3:$U$6,3)</f>
        <v>1</v>
      </c>
      <c r="AU175" s="196">
        <f>VLOOKUP(N175,Coefficients!$S$10:$U$13,3)</f>
        <v>2</v>
      </c>
      <c r="AV175" s="197">
        <f t="shared" si="96"/>
        <v>1</v>
      </c>
      <c r="AW175" s="195">
        <f t="shared" si="103"/>
        <v>7.6036750986200676</v>
      </c>
      <c r="AX175" s="197">
        <f t="shared" si="97"/>
        <v>74.015749999999997</v>
      </c>
      <c r="AY175" s="197">
        <f t="shared" si="98"/>
        <v>17.600000000000001</v>
      </c>
      <c r="AZ175" s="198">
        <f t="shared" si="104"/>
        <v>257.26518136252423</v>
      </c>
      <c r="BA175" s="114"/>
      <c r="BC175" s="127"/>
      <c r="BD175" s="96"/>
      <c r="BE175" s="133"/>
      <c r="BF175" s="128"/>
      <c r="BG175" s="124"/>
      <c r="BI175" s="96"/>
      <c r="BJ175" s="55"/>
      <c r="BK175" s="95"/>
      <c r="BL175" s="8"/>
    </row>
    <row r="176" spans="1:64" outlineLevel="1" x14ac:dyDescent="0.25">
      <c r="B176" s="20" t="s">
        <v>12</v>
      </c>
      <c r="C176" s="20" t="str">
        <f>'Hotter&amp;Drier'!$B$1</f>
        <v>CSIRO Mk3.5</v>
      </c>
      <c r="D176" s="20">
        <v>2006</v>
      </c>
      <c r="E176" s="21">
        <f>'Hotter&amp;Drier'!S34</f>
        <v>17.62</v>
      </c>
      <c r="F176" s="21">
        <f>'Hotter&amp;Drier'!W34</f>
        <v>73.983466666666672</v>
      </c>
      <c r="G176" s="21"/>
      <c r="H176" s="63">
        <f t="shared" si="88"/>
        <v>2007</v>
      </c>
      <c r="I176" s="59" t="str">
        <f t="shared" si="89"/>
        <v>Pile No X @ Berth Y</v>
      </c>
      <c r="J176" s="188" t="str">
        <f t="shared" si="99"/>
        <v>splash</v>
      </c>
      <c r="K176" s="97" t="str">
        <f t="shared" si="90"/>
        <v>A</v>
      </c>
      <c r="L176" s="104" t="str">
        <f t="shared" si="91"/>
        <v>C1</v>
      </c>
      <c r="M176" s="63" t="str">
        <f t="shared" si="92"/>
        <v>EXP4</v>
      </c>
      <c r="N176" s="63" t="str">
        <f t="shared" si="93"/>
        <v>SITE1</v>
      </c>
      <c r="O176" s="63">
        <f t="shared" si="94"/>
        <v>1</v>
      </c>
      <c r="P176" s="63"/>
      <c r="Q176" s="63"/>
      <c r="R176" s="63"/>
      <c r="S176" s="63"/>
      <c r="T176" s="63"/>
      <c r="AA176" s="198">
        <f t="shared" si="95"/>
        <v>256.99740325759319</v>
      </c>
      <c r="AB176" s="115"/>
      <c r="AC176" s="106"/>
      <c r="AD176" s="106"/>
      <c r="AE176" s="106"/>
      <c r="AF176" s="116"/>
      <c r="AG176" s="106"/>
      <c r="AH176" s="106"/>
      <c r="AJ176" s="106"/>
      <c r="AK176" s="106"/>
      <c r="AM176" s="125"/>
      <c r="AN176" s="200">
        <f t="shared" si="100"/>
        <v>0</v>
      </c>
      <c r="AO176" s="192">
        <f>VLOOKUP(K176,Coefficients!$J$3:$L$7,3)</f>
        <v>70</v>
      </c>
      <c r="AP176" s="192">
        <f t="shared" si="101"/>
        <v>15.4</v>
      </c>
      <c r="AQ176" s="192">
        <f t="shared" si="102"/>
        <v>1349.04</v>
      </c>
      <c r="AR176" s="192">
        <f>VLOOKUP(L176,Coefficients!$N$3:$P$5,2)</f>
        <v>50</v>
      </c>
      <c r="AS176" s="192">
        <f>VLOOKUP(L176,Coefficients!$N$3:$P$5,3)</f>
        <v>2</v>
      </c>
      <c r="AT176" s="200">
        <f>VLOOKUP(M176,Coefficients!$S$3:$U$6,3)</f>
        <v>1</v>
      </c>
      <c r="AU176" s="196">
        <f>VLOOKUP(N176,Coefficients!$S$10:$U$13,3)</f>
        <v>2</v>
      </c>
      <c r="AV176" s="197">
        <f t="shared" si="96"/>
        <v>1</v>
      </c>
      <c r="AW176" s="195">
        <f t="shared" si="103"/>
        <v>7.6036750986200676</v>
      </c>
      <c r="AX176" s="197">
        <f t="shared" si="97"/>
        <v>73.983466666666672</v>
      </c>
      <c r="AY176" s="197">
        <f t="shared" si="98"/>
        <v>17.62</v>
      </c>
      <c r="AZ176" s="198">
        <f t="shared" si="104"/>
        <v>256.99740325759319</v>
      </c>
      <c r="BA176" s="114"/>
      <c r="BC176" s="127"/>
      <c r="BD176" s="96"/>
      <c r="BE176" s="133"/>
      <c r="BF176" s="128"/>
      <c r="BG176" s="124"/>
      <c r="BI176" s="96"/>
      <c r="BJ176" s="55"/>
      <c r="BK176" s="95"/>
      <c r="BL176" s="8"/>
    </row>
    <row r="177" spans="2:70" outlineLevel="1" x14ac:dyDescent="0.25">
      <c r="B177" s="20" t="s">
        <v>12</v>
      </c>
      <c r="C177" s="20" t="str">
        <f>'Hotter&amp;Drier'!$B$1</f>
        <v>CSIRO Mk3.5</v>
      </c>
      <c r="D177" s="20">
        <v>2007</v>
      </c>
      <c r="E177" s="21">
        <f>'Hotter&amp;Drier'!S35</f>
        <v>17.64</v>
      </c>
      <c r="F177" s="21">
        <f>'Hotter&amp;Drier'!W35</f>
        <v>73.951183333333333</v>
      </c>
      <c r="G177" s="21"/>
      <c r="H177" s="63">
        <f t="shared" si="88"/>
        <v>2007</v>
      </c>
      <c r="I177" s="59" t="str">
        <f t="shared" si="89"/>
        <v>Pile No X @ Berth Y</v>
      </c>
      <c r="J177" s="188" t="str">
        <f t="shared" si="99"/>
        <v>splash</v>
      </c>
      <c r="K177" s="97" t="str">
        <f t="shared" si="90"/>
        <v>A</v>
      </c>
      <c r="L177" s="104" t="str">
        <f t="shared" si="91"/>
        <v>C1</v>
      </c>
      <c r="M177" s="63" t="str">
        <f t="shared" si="92"/>
        <v>EXP4</v>
      </c>
      <c r="N177" s="63" t="str">
        <f t="shared" si="93"/>
        <v>SITE1</v>
      </c>
      <c r="O177" s="63">
        <f t="shared" si="94"/>
        <v>1</v>
      </c>
      <c r="P177" s="63"/>
      <c r="Q177" s="63"/>
      <c r="R177" s="63"/>
      <c r="S177" s="63"/>
      <c r="T177" s="63"/>
      <c r="AA177" s="198">
        <f t="shared" si="95"/>
        <v>256.72979144085485</v>
      </c>
      <c r="AB177" s="115"/>
      <c r="AC177" s="106"/>
      <c r="AD177" s="106"/>
      <c r="AE177" s="106"/>
      <c r="AF177" s="116"/>
      <c r="AG177" s="106"/>
      <c r="AH177" s="106"/>
      <c r="AJ177" s="106"/>
      <c r="AK177" s="106"/>
      <c r="AM177" s="125"/>
      <c r="AN177" s="200">
        <f t="shared" si="100"/>
        <v>0</v>
      </c>
      <c r="AO177" s="192">
        <f>VLOOKUP(K177,Coefficients!$J$3:$L$7,3)</f>
        <v>70</v>
      </c>
      <c r="AP177" s="192">
        <f t="shared" si="101"/>
        <v>15.4</v>
      </c>
      <c r="AQ177" s="192">
        <f t="shared" si="102"/>
        <v>1349.04</v>
      </c>
      <c r="AR177" s="192">
        <f>VLOOKUP(L177,Coefficients!$N$3:$P$5,2)</f>
        <v>50</v>
      </c>
      <c r="AS177" s="192">
        <f>VLOOKUP(L177,Coefficients!$N$3:$P$5,3)</f>
        <v>2</v>
      </c>
      <c r="AT177" s="200">
        <f>VLOOKUP(M177,Coefficients!$S$3:$U$6,3)</f>
        <v>1</v>
      </c>
      <c r="AU177" s="196">
        <f>VLOOKUP(N177,Coefficients!$S$10:$U$13,3)</f>
        <v>2</v>
      </c>
      <c r="AV177" s="197">
        <f t="shared" si="96"/>
        <v>1</v>
      </c>
      <c r="AW177" s="195">
        <f t="shared" si="103"/>
        <v>7.6036750986200676</v>
      </c>
      <c r="AX177" s="197">
        <f t="shared" si="97"/>
        <v>73.951183333333333</v>
      </c>
      <c r="AY177" s="197">
        <f t="shared" si="98"/>
        <v>17.64</v>
      </c>
      <c r="AZ177" s="198">
        <f t="shared" si="104"/>
        <v>256.72979144085485</v>
      </c>
      <c r="BA177" s="114"/>
      <c r="BC177" s="127"/>
      <c r="BD177" s="96"/>
      <c r="BE177" s="133"/>
      <c r="BF177" s="128"/>
      <c r="BG177" s="124"/>
      <c r="BI177" s="96"/>
      <c r="BJ177" s="55"/>
      <c r="BK177" s="95"/>
      <c r="BL177" s="8"/>
    </row>
    <row r="178" spans="2:70" outlineLevel="1" x14ac:dyDescent="0.25">
      <c r="B178" s="20" t="s">
        <v>12</v>
      </c>
      <c r="C178" s="20" t="str">
        <f>'Hotter&amp;Drier'!$B$1</f>
        <v>CSIRO Mk3.5</v>
      </c>
      <c r="D178" s="20">
        <v>2008</v>
      </c>
      <c r="E178" s="21">
        <f>'Hotter&amp;Drier'!S36</f>
        <v>17.66</v>
      </c>
      <c r="F178" s="21">
        <f>'Hotter&amp;Drier'!W36</f>
        <v>73.918899999999994</v>
      </c>
      <c r="G178" s="21"/>
      <c r="H178" s="63">
        <f t="shared" si="88"/>
        <v>2007</v>
      </c>
      <c r="I178" s="59" t="str">
        <f t="shared" si="89"/>
        <v>Pile No X @ Berth Y</v>
      </c>
      <c r="J178" s="188" t="str">
        <f t="shared" si="99"/>
        <v>splash</v>
      </c>
      <c r="K178" s="97" t="str">
        <f t="shared" si="90"/>
        <v>A</v>
      </c>
      <c r="L178" s="104" t="str">
        <f t="shared" si="91"/>
        <v>C1</v>
      </c>
      <c r="M178" s="63" t="str">
        <f t="shared" si="92"/>
        <v>EXP4</v>
      </c>
      <c r="N178" s="63" t="str">
        <f t="shared" si="93"/>
        <v>SITE1</v>
      </c>
      <c r="O178" s="63">
        <f t="shared" si="94"/>
        <v>1</v>
      </c>
      <c r="P178" s="63"/>
      <c r="Q178" s="63"/>
      <c r="R178" s="63"/>
      <c r="S178" s="63"/>
      <c r="T178" s="63"/>
      <c r="AA178" s="198">
        <f t="shared" si="95"/>
        <v>256.4623458753432</v>
      </c>
      <c r="AB178" s="115"/>
      <c r="AC178" s="106"/>
      <c r="AD178" s="106"/>
      <c r="AE178" s="106"/>
      <c r="AF178" s="116"/>
      <c r="AG178" s="106"/>
      <c r="AH178" s="106"/>
      <c r="AJ178" s="106"/>
      <c r="AK178" s="106"/>
      <c r="AM178" s="125"/>
      <c r="AN178" s="200">
        <f t="shared" si="100"/>
        <v>0</v>
      </c>
      <c r="AO178" s="192">
        <f>VLOOKUP(K178,Coefficients!$J$3:$L$7,3)</f>
        <v>70</v>
      </c>
      <c r="AP178" s="192">
        <f t="shared" si="101"/>
        <v>15.4</v>
      </c>
      <c r="AQ178" s="192">
        <f t="shared" si="102"/>
        <v>1349.04</v>
      </c>
      <c r="AR178" s="192">
        <f>VLOOKUP(L178,Coefficients!$N$3:$P$5,2)</f>
        <v>50</v>
      </c>
      <c r="AS178" s="192">
        <f>VLOOKUP(L178,Coefficients!$N$3:$P$5,3)</f>
        <v>2</v>
      </c>
      <c r="AT178" s="200">
        <f>VLOOKUP(M178,Coefficients!$S$3:$U$6,3)</f>
        <v>1</v>
      </c>
      <c r="AU178" s="196">
        <f>VLOOKUP(N178,Coefficients!$S$10:$U$13,3)</f>
        <v>2</v>
      </c>
      <c r="AV178" s="197">
        <f t="shared" si="96"/>
        <v>1</v>
      </c>
      <c r="AW178" s="195">
        <f t="shared" si="103"/>
        <v>7.6036750986200676</v>
      </c>
      <c r="AX178" s="197">
        <f t="shared" si="97"/>
        <v>73.918899999999994</v>
      </c>
      <c r="AY178" s="197">
        <f t="shared" si="98"/>
        <v>17.66</v>
      </c>
      <c r="AZ178" s="198">
        <f t="shared" si="104"/>
        <v>256.4623458753432</v>
      </c>
      <c r="BA178" s="114"/>
      <c r="BC178" s="127"/>
      <c r="BD178" s="96"/>
      <c r="BE178" s="133"/>
      <c r="BF178" s="128"/>
      <c r="BG178" s="124"/>
      <c r="BI178" s="96"/>
      <c r="BJ178" s="55"/>
      <c r="BK178" s="95"/>
      <c r="BL178" s="8"/>
    </row>
    <row r="179" spans="2:70" outlineLevel="1" x14ac:dyDescent="0.25">
      <c r="B179" s="20" t="s">
        <v>12</v>
      </c>
      <c r="C179" s="20" t="str">
        <f>'Hotter&amp;Drier'!$B$1</f>
        <v>CSIRO Mk3.5</v>
      </c>
      <c r="D179" s="20">
        <v>2009</v>
      </c>
      <c r="E179" s="21">
        <f>'Hotter&amp;Drier'!S37</f>
        <v>17.68</v>
      </c>
      <c r="F179" s="21">
        <f>'Hotter&amp;Drier'!W37</f>
        <v>73.886616666666669</v>
      </c>
      <c r="G179" s="21"/>
      <c r="H179" s="63">
        <f t="shared" si="88"/>
        <v>2007</v>
      </c>
      <c r="I179" s="59" t="str">
        <f t="shared" si="89"/>
        <v>Pile No X @ Berth Y</v>
      </c>
      <c r="J179" s="188" t="str">
        <f t="shared" si="99"/>
        <v>splash</v>
      </c>
      <c r="K179" s="97" t="str">
        <f t="shared" si="90"/>
        <v>A</v>
      </c>
      <c r="L179" s="104" t="str">
        <f t="shared" si="91"/>
        <v>C1</v>
      </c>
      <c r="M179" s="63" t="str">
        <f t="shared" si="92"/>
        <v>EXP4</v>
      </c>
      <c r="N179" s="63" t="str">
        <f t="shared" si="93"/>
        <v>SITE1</v>
      </c>
      <c r="O179" s="63">
        <f t="shared" si="94"/>
        <v>1</v>
      </c>
      <c r="P179" s="63"/>
      <c r="Q179" s="63"/>
      <c r="R179" s="63"/>
      <c r="S179" s="63"/>
      <c r="T179" s="63"/>
      <c r="AA179" s="198">
        <f t="shared" si="95"/>
        <v>256.19506652409132</v>
      </c>
      <c r="AB179" s="115"/>
      <c r="AC179" s="106"/>
      <c r="AD179" s="106"/>
      <c r="AE179" s="106"/>
      <c r="AF179" s="116"/>
      <c r="AG179" s="106"/>
      <c r="AH179" s="106"/>
      <c r="AJ179" s="106"/>
      <c r="AK179" s="106"/>
      <c r="AM179" s="125"/>
      <c r="AN179" s="200">
        <f t="shared" si="100"/>
        <v>0</v>
      </c>
      <c r="AO179" s="192">
        <f>VLOOKUP(K179,Coefficients!$J$3:$L$7,3)</f>
        <v>70</v>
      </c>
      <c r="AP179" s="192">
        <f t="shared" si="101"/>
        <v>15.4</v>
      </c>
      <c r="AQ179" s="192">
        <f t="shared" si="102"/>
        <v>1349.04</v>
      </c>
      <c r="AR179" s="192">
        <f>VLOOKUP(L179,Coefficients!$N$3:$P$5,2)</f>
        <v>50</v>
      </c>
      <c r="AS179" s="192">
        <f>VLOOKUP(L179,Coefficients!$N$3:$P$5,3)</f>
        <v>2</v>
      </c>
      <c r="AT179" s="200">
        <f>VLOOKUP(M179,Coefficients!$S$3:$U$6,3)</f>
        <v>1</v>
      </c>
      <c r="AU179" s="196">
        <f>VLOOKUP(N179,Coefficients!$S$10:$U$13,3)</f>
        <v>2</v>
      </c>
      <c r="AV179" s="197">
        <f t="shared" si="96"/>
        <v>1</v>
      </c>
      <c r="AW179" s="195">
        <f t="shared" si="103"/>
        <v>7.6036750986200676</v>
      </c>
      <c r="AX179" s="197">
        <f t="shared" si="97"/>
        <v>73.886616666666669</v>
      </c>
      <c r="AY179" s="197">
        <f t="shared" si="98"/>
        <v>17.68</v>
      </c>
      <c r="AZ179" s="198">
        <f t="shared" si="104"/>
        <v>256.19506652409132</v>
      </c>
      <c r="BA179" s="114"/>
      <c r="BC179" s="127"/>
      <c r="BD179" s="96"/>
      <c r="BE179" s="133"/>
      <c r="BF179" s="128"/>
      <c r="BG179" s="124"/>
      <c r="BI179" s="96"/>
      <c r="BJ179" s="55"/>
      <c r="BK179" s="95"/>
      <c r="BL179" s="8"/>
    </row>
    <row r="180" spans="2:70" outlineLevel="1" x14ac:dyDescent="0.25">
      <c r="B180" s="20" t="s">
        <v>12</v>
      </c>
      <c r="C180" s="20" t="str">
        <f>'Hotter&amp;Drier'!$B$1</f>
        <v>CSIRO Mk3.5</v>
      </c>
      <c r="D180" s="20">
        <v>2010</v>
      </c>
      <c r="E180" s="21">
        <f>'Hotter&amp;Drier'!S38</f>
        <v>17.7</v>
      </c>
      <c r="F180" s="21">
        <f>'Hotter&amp;Drier'!W38</f>
        <v>73.854333333333329</v>
      </c>
      <c r="G180" s="21"/>
      <c r="H180" s="63">
        <f t="shared" si="88"/>
        <v>2007</v>
      </c>
      <c r="I180" s="59" t="str">
        <f t="shared" si="89"/>
        <v>Pile No X @ Berth Y</v>
      </c>
      <c r="J180" s="188" t="str">
        <f t="shared" si="99"/>
        <v>splash</v>
      </c>
      <c r="K180" s="97" t="str">
        <f t="shared" si="90"/>
        <v>A</v>
      </c>
      <c r="L180" s="104" t="str">
        <f t="shared" si="91"/>
        <v>C1</v>
      </c>
      <c r="M180" s="63" t="str">
        <f t="shared" si="92"/>
        <v>EXP4</v>
      </c>
      <c r="N180" s="63" t="str">
        <f t="shared" si="93"/>
        <v>SITE1</v>
      </c>
      <c r="O180" s="63">
        <f t="shared" si="94"/>
        <v>1</v>
      </c>
      <c r="P180" s="63"/>
      <c r="Q180" s="63"/>
      <c r="R180" s="63"/>
      <c r="S180" s="63"/>
      <c r="T180" s="63"/>
      <c r="AA180" s="198">
        <f t="shared" si="95"/>
        <v>255.92795335012963</v>
      </c>
      <c r="AB180" s="115"/>
      <c r="AC180" s="106"/>
      <c r="AD180" s="106"/>
      <c r="AE180" s="106"/>
      <c r="AF180" s="116"/>
      <c r="AG180" s="106"/>
      <c r="AH180" s="106"/>
      <c r="AJ180" s="106"/>
      <c r="AK180" s="106"/>
      <c r="AM180" s="125"/>
      <c r="AN180" s="200">
        <f t="shared" si="100"/>
        <v>0</v>
      </c>
      <c r="AO180" s="192">
        <f>VLOOKUP(K180,Coefficients!$J$3:$L$7,3)</f>
        <v>70</v>
      </c>
      <c r="AP180" s="192">
        <f t="shared" si="101"/>
        <v>15.4</v>
      </c>
      <c r="AQ180" s="192">
        <f t="shared" si="102"/>
        <v>1349.04</v>
      </c>
      <c r="AR180" s="192">
        <f>VLOOKUP(L180,Coefficients!$N$3:$P$5,2)</f>
        <v>50</v>
      </c>
      <c r="AS180" s="192">
        <f>VLOOKUP(L180,Coefficients!$N$3:$P$5,3)</f>
        <v>2</v>
      </c>
      <c r="AT180" s="200">
        <f>VLOOKUP(M180,Coefficients!$S$3:$U$6,3)</f>
        <v>1</v>
      </c>
      <c r="AU180" s="196">
        <f>VLOOKUP(N180,Coefficients!$S$10:$U$13,3)</f>
        <v>2</v>
      </c>
      <c r="AV180" s="197">
        <f t="shared" si="96"/>
        <v>1</v>
      </c>
      <c r="AW180" s="195">
        <f t="shared" si="103"/>
        <v>7.6036750986200676</v>
      </c>
      <c r="AX180" s="197">
        <f t="shared" si="97"/>
        <v>73.854333333333329</v>
      </c>
      <c r="AY180" s="197">
        <f t="shared" si="98"/>
        <v>17.7</v>
      </c>
      <c r="AZ180" s="198">
        <f t="shared" si="104"/>
        <v>255.92795335012963</v>
      </c>
      <c r="BA180" s="114"/>
      <c r="BC180" s="127"/>
      <c r="BD180" s="96"/>
      <c r="BE180" s="133"/>
      <c r="BF180" s="128"/>
      <c r="BG180" s="124"/>
      <c r="BI180" s="96"/>
      <c r="BJ180" s="55"/>
      <c r="BK180" s="95"/>
      <c r="BL180" s="8"/>
    </row>
    <row r="181" spans="2:70" outlineLevel="1" x14ac:dyDescent="0.25">
      <c r="B181" s="20" t="s">
        <v>12</v>
      </c>
      <c r="C181" s="20" t="str">
        <f>'Hotter&amp;Drier'!$B$1</f>
        <v>CSIRO Mk3.5</v>
      </c>
      <c r="D181" s="20">
        <v>2011</v>
      </c>
      <c r="E181" s="21">
        <f>'Hotter&amp;Drier'!S39</f>
        <v>17.740000000000002</v>
      </c>
      <c r="F181" s="21">
        <f>'Hotter&amp;Drier'!W39</f>
        <v>73.789766666666665</v>
      </c>
      <c r="G181" s="21"/>
      <c r="H181" s="63">
        <f t="shared" si="88"/>
        <v>2007</v>
      </c>
      <c r="I181" s="59" t="str">
        <f t="shared" si="89"/>
        <v>Pile No X @ Berth Y</v>
      </c>
      <c r="J181" s="188" t="str">
        <f t="shared" si="99"/>
        <v>splash</v>
      </c>
      <c r="K181" s="97" t="str">
        <f t="shared" si="90"/>
        <v>A</v>
      </c>
      <c r="L181" s="104" t="str">
        <f t="shared" si="91"/>
        <v>C1</v>
      </c>
      <c r="M181" s="63" t="str">
        <f t="shared" si="92"/>
        <v>EXP4</v>
      </c>
      <c r="N181" s="63" t="str">
        <f t="shared" si="93"/>
        <v>SITE1</v>
      </c>
      <c r="O181" s="63">
        <f t="shared" si="94"/>
        <v>1</v>
      </c>
      <c r="P181" s="63"/>
      <c r="Q181" s="63"/>
      <c r="R181" s="63"/>
      <c r="S181" s="63"/>
      <c r="T181" s="63"/>
      <c r="AA181" s="198">
        <f t="shared" si="95"/>
        <v>255.39422538619323</v>
      </c>
      <c r="AB181" s="115"/>
      <c r="AC181" s="106"/>
      <c r="AD181" s="106"/>
      <c r="AE181" s="106"/>
      <c r="AF181" s="116"/>
      <c r="AG181" s="106"/>
      <c r="AH181" s="106"/>
      <c r="AJ181" s="106"/>
      <c r="AK181" s="106"/>
      <c r="AM181" s="125"/>
      <c r="AN181" s="200">
        <f t="shared" si="100"/>
        <v>0</v>
      </c>
      <c r="AO181" s="192">
        <f>VLOOKUP(K181,Coefficients!$J$3:$L$7,3)</f>
        <v>70</v>
      </c>
      <c r="AP181" s="192">
        <f t="shared" si="101"/>
        <v>15.4</v>
      </c>
      <c r="AQ181" s="192">
        <f t="shared" si="102"/>
        <v>1349.04</v>
      </c>
      <c r="AR181" s="192">
        <f>VLOOKUP(L181,Coefficients!$N$3:$P$5,2)</f>
        <v>50</v>
      </c>
      <c r="AS181" s="192">
        <f>VLOOKUP(L181,Coefficients!$N$3:$P$5,3)</f>
        <v>2</v>
      </c>
      <c r="AT181" s="200">
        <f>VLOOKUP(M181,Coefficients!$S$3:$U$6,3)</f>
        <v>1</v>
      </c>
      <c r="AU181" s="196">
        <f>VLOOKUP(N181,Coefficients!$S$10:$U$13,3)</f>
        <v>2</v>
      </c>
      <c r="AV181" s="197">
        <f t="shared" si="96"/>
        <v>1</v>
      </c>
      <c r="AW181" s="195">
        <f t="shared" si="103"/>
        <v>7.6036750986200676</v>
      </c>
      <c r="AX181" s="197">
        <f t="shared" si="97"/>
        <v>73.789766666666665</v>
      </c>
      <c r="AY181" s="197">
        <f t="shared" si="98"/>
        <v>17.740000000000002</v>
      </c>
      <c r="AZ181" s="198">
        <f t="shared" si="104"/>
        <v>255.39422538619323</v>
      </c>
      <c r="BA181" s="114"/>
      <c r="BC181" s="127"/>
      <c r="BD181" s="96"/>
      <c r="BE181" s="133"/>
      <c r="BF181" s="128"/>
      <c r="BG181" s="124"/>
      <c r="BI181" s="96"/>
      <c r="BJ181" s="55"/>
      <c r="BK181" s="95"/>
      <c r="BL181" s="8"/>
    </row>
    <row r="182" spans="2:70" outlineLevel="1" x14ac:dyDescent="0.25">
      <c r="B182" s="20" t="s">
        <v>12</v>
      </c>
      <c r="C182" s="20" t="str">
        <f>'Hotter&amp;Drier'!$B$1</f>
        <v>CSIRO Mk3.5</v>
      </c>
      <c r="D182" s="20">
        <v>2012</v>
      </c>
      <c r="E182" s="21">
        <f>'Hotter&amp;Drier'!S40</f>
        <v>17.78</v>
      </c>
      <c r="F182" s="21">
        <f>'Hotter&amp;Drier'!W40</f>
        <v>73.725200000000001</v>
      </c>
      <c r="G182" s="21"/>
      <c r="H182" s="63">
        <f t="shared" si="88"/>
        <v>2007</v>
      </c>
      <c r="I182" s="59" t="str">
        <f t="shared" si="89"/>
        <v>Pile No X @ Berth Y</v>
      </c>
      <c r="J182" s="188" t="str">
        <f t="shared" si="99"/>
        <v>splash</v>
      </c>
      <c r="K182" s="97" t="str">
        <f t="shared" si="90"/>
        <v>A</v>
      </c>
      <c r="L182" s="104" t="str">
        <f t="shared" si="91"/>
        <v>C1</v>
      </c>
      <c r="M182" s="63" t="str">
        <f t="shared" si="92"/>
        <v>EXP4</v>
      </c>
      <c r="N182" s="63" t="str">
        <f t="shared" si="93"/>
        <v>SITE1</v>
      </c>
      <c r="O182" s="63">
        <f t="shared" si="94"/>
        <v>1</v>
      </c>
      <c r="P182" s="63"/>
      <c r="Q182" s="63"/>
      <c r="R182" s="63"/>
      <c r="S182" s="63"/>
      <c r="T182" s="63"/>
      <c r="AA182" s="198">
        <f t="shared" si="95"/>
        <v>254.86116168774944</v>
      </c>
      <c r="AB182" s="115"/>
      <c r="AC182" s="106"/>
      <c r="AD182" s="106"/>
      <c r="AE182" s="106"/>
      <c r="AF182" s="116"/>
      <c r="AG182" s="106"/>
      <c r="AH182" s="106"/>
      <c r="AJ182" s="106"/>
      <c r="AK182" s="106"/>
      <c r="AM182" s="125"/>
      <c r="AN182" s="200">
        <f t="shared" si="100"/>
        <v>0</v>
      </c>
      <c r="AO182" s="192">
        <f>VLOOKUP(K182,Coefficients!$J$3:$L$7,3)</f>
        <v>70</v>
      </c>
      <c r="AP182" s="192">
        <f t="shared" si="101"/>
        <v>15.4</v>
      </c>
      <c r="AQ182" s="192">
        <f t="shared" si="102"/>
        <v>1349.04</v>
      </c>
      <c r="AR182" s="192">
        <f>VLOOKUP(L182,Coefficients!$N$3:$P$5,2)</f>
        <v>50</v>
      </c>
      <c r="AS182" s="192">
        <f>VLOOKUP(L182,Coefficients!$N$3:$P$5,3)</f>
        <v>2</v>
      </c>
      <c r="AT182" s="200">
        <f>VLOOKUP(M182,Coefficients!$S$3:$U$6,3)</f>
        <v>1</v>
      </c>
      <c r="AU182" s="196">
        <f>VLOOKUP(N182,Coefficients!$S$10:$U$13,3)</f>
        <v>2</v>
      </c>
      <c r="AV182" s="197">
        <f t="shared" si="96"/>
        <v>1</v>
      </c>
      <c r="AW182" s="195">
        <f t="shared" si="103"/>
        <v>7.6036750986200676</v>
      </c>
      <c r="AX182" s="197">
        <f t="shared" si="97"/>
        <v>73.725200000000001</v>
      </c>
      <c r="AY182" s="197">
        <f t="shared" si="98"/>
        <v>17.78</v>
      </c>
      <c r="AZ182" s="198">
        <f t="shared" si="104"/>
        <v>254.86116168774944</v>
      </c>
      <c r="BA182" s="114"/>
      <c r="BC182" s="127"/>
      <c r="BD182" s="96"/>
      <c r="BE182" s="133"/>
      <c r="BF182" s="128"/>
      <c r="BG182" s="124"/>
      <c r="BI182" s="96"/>
      <c r="BJ182" s="55"/>
      <c r="BK182" s="95"/>
      <c r="BL182" s="8"/>
    </row>
    <row r="183" spans="2:70" outlineLevel="1" x14ac:dyDescent="0.25">
      <c r="B183" s="20" t="s">
        <v>12</v>
      </c>
      <c r="C183" s="20" t="str">
        <f>'Hotter&amp;Drier'!$B$1</f>
        <v>CSIRO Mk3.5</v>
      </c>
      <c r="D183" s="20">
        <v>2013</v>
      </c>
      <c r="E183" s="21">
        <f>'Hotter&amp;Drier'!S41</f>
        <v>17.82</v>
      </c>
      <c r="F183" s="21">
        <f>'Hotter&amp;Drier'!W41</f>
        <v>73.660633333333337</v>
      </c>
      <c r="G183" s="21"/>
      <c r="H183" s="63">
        <f t="shared" si="88"/>
        <v>2007</v>
      </c>
      <c r="I183" s="59" t="str">
        <f t="shared" si="89"/>
        <v>Pile No X @ Berth Y</v>
      </c>
      <c r="J183" s="188" t="str">
        <f t="shared" si="99"/>
        <v>splash</v>
      </c>
      <c r="K183" s="97" t="str">
        <f t="shared" si="90"/>
        <v>A</v>
      </c>
      <c r="L183" s="104" t="str">
        <f t="shared" si="91"/>
        <v>C1</v>
      </c>
      <c r="M183" s="63" t="str">
        <f t="shared" si="92"/>
        <v>EXP4</v>
      </c>
      <c r="N183" s="63" t="str">
        <f t="shared" si="93"/>
        <v>SITE1</v>
      </c>
      <c r="O183" s="63">
        <f t="shared" si="94"/>
        <v>1</v>
      </c>
      <c r="P183" s="63"/>
      <c r="Q183" s="63"/>
      <c r="R183" s="63"/>
      <c r="S183" s="63"/>
      <c r="T183" s="63"/>
      <c r="AA183" s="198">
        <f t="shared" si="95"/>
        <v>254.32876195898749</v>
      </c>
      <c r="AB183" s="115"/>
      <c r="AC183" s="106"/>
      <c r="AD183" s="106"/>
      <c r="AE183" s="106"/>
      <c r="AF183" s="116"/>
      <c r="AG183" s="106"/>
      <c r="AH183" s="106"/>
      <c r="AJ183" s="106"/>
      <c r="AK183" s="106"/>
      <c r="AM183" s="125"/>
      <c r="AN183" s="200">
        <f t="shared" si="100"/>
        <v>1</v>
      </c>
      <c r="AO183" s="192">
        <f>VLOOKUP(K183,Coefficients!$J$3:$L$7,3)</f>
        <v>70</v>
      </c>
      <c r="AP183" s="192">
        <f t="shared" si="101"/>
        <v>15.4</v>
      </c>
      <c r="AQ183" s="192">
        <f t="shared" si="102"/>
        <v>1349.04</v>
      </c>
      <c r="AR183" s="192">
        <f>VLOOKUP(L183,Coefficients!$N$3:$P$5,2)</f>
        <v>50</v>
      </c>
      <c r="AS183" s="192">
        <f>VLOOKUP(L183,Coefficients!$N$3:$P$5,3)</f>
        <v>2</v>
      </c>
      <c r="AT183" s="200">
        <f>VLOOKUP(M183,Coefficients!$S$3:$U$6,3)</f>
        <v>1</v>
      </c>
      <c r="AU183" s="196">
        <f>VLOOKUP(N183,Coefficients!$S$10:$U$13,3)</f>
        <v>2</v>
      </c>
      <c r="AV183" s="197">
        <f t="shared" si="96"/>
        <v>1</v>
      </c>
      <c r="AW183" s="195">
        <f t="shared" si="103"/>
        <v>7.6036750986200676</v>
      </c>
      <c r="AX183" s="197">
        <f t="shared" si="97"/>
        <v>73.660633333333337</v>
      </c>
      <c r="AY183" s="197">
        <f t="shared" si="98"/>
        <v>17.82</v>
      </c>
      <c r="AZ183" s="198">
        <f t="shared" si="104"/>
        <v>254.32876195898749</v>
      </c>
      <c r="BA183" s="114"/>
      <c r="BC183" s="127"/>
      <c r="BD183" s="96"/>
      <c r="BE183" s="133"/>
      <c r="BF183" s="128"/>
      <c r="BG183" s="124"/>
      <c r="BI183" s="96"/>
      <c r="BJ183" s="55"/>
      <c r="BK183" s="95"/>
      <c r="BL183" s="8"/>
    </row>
    <row r="184" spans="2:70" outlineLevel="1" x14ac:dyDescent="0.25">
      <c r="B184" s="20" t="s">
        <v>12</v>
      </c>
      <c r="C184" s="20" t="str">
        <f>'Hotter&amp;Drier'!$B$1</f>
        <v>CSIRO Mk3.5</v>
      </c>
      <c r="D184" s="20">
        <v>2014</v>
      </c>
      <c r="E184" s="21">
        <f>'Hotter&amp;Drier'!S42</f>
        <v>17.86</v>
      </c>
      <c r="F184" s="21">
        <f>'Hotter&amp;Drier'!W42</f>
        <v>73.596066666666673</v>
      </c>
      <c r="G184" s="21"/>
      <c r="H184" s="63">
        <f t="shared" si="88"/>
        <v>2007</v>
      </c>
      <c r="I184" s="59" t="str">
        <f t="shared" si="89"/>
        <v>Pile No X @ Berth Y</v>
      </c>
      <c r="J184" s="188" t="str">
        <f t="shared" si="99"/>
        <v>splash</v>
      </c>
      <c r="K184" s="97" t="str">
        <f t="shared" si="90"/>
        <v>A</v>
      </c>
      <c r="L184" s="104" t="str">
        <f t="shared" si="91"/>
        <v>C1</v>
      </c>
      <c r="M184" s="63" t="str">
        <f t="shared" si="92"/>
        <v>EXP4</v>
      </c>
      <c r="N184" s="63" t="str">
        <f t="shared" si="93"/>
        <v>SITE1</v>
      </c>
      <c r="O184" s="63">
        <f t="shared" si="94"/>
        <v>1</v>
      </c>
      <c r="P184" s="63"/>
      <c r="Q184" s="63"/>
      <c r="R184" s="63"/>
      <c r="S184" s="63"/>
      <c r="T184" s="63"/>
      <c r="AA184" s="198">
        <f t="shared" si="95"/>
        <v>253.79702590406941</v>
      </c>
      <c r="AB184" s="115"/>
      <c r="AC184" s="106"/>
      <c r="AD184" s="106"/>
      <c r="AE184" s="106"/>
      <c r="AF184" s="116"/>
      <c r="AG184" s="106"/>
      <c r="AH184" s="106"/>
      <c r="AJ184" s="106"/>
      <c r="AK184" s="106"/>
      <c r="AM184" s="125"/>
      <c r="AN184" s="200">
        <f t="shared" si="100"/>
        <v>2</v>
      </c>
      <c r="AO184" s="192">
        <f>VLOOKUP(K184,Coefficients!$J$3:$L$7,3)</f>
        <v>70</v>
      </c>
      <c r="AP184" s="192">
        <f t="shared" si="101"/>
        <v>15.4</v>
      </c>
      <c r="AQ184" s="192">
        <f t="shared" si="102"/>
        <v>1349.04</v>
      </c>
      <c r="AR184" s="192">
        <f>VLOOKUP(L184,Coefficients!$N$3:$P$5,2)</f>
        <v>50</v>
      </c>
      <c r="AS184" s="192">
        <f>VLOOKUP(L184,Coefficients!$N$3:$P$5,3)</f>
        <v>2</v>
      </c>
      <c r="AT184" s="200">
        <f>VLOOKUP(M184,Coefficients!$S$3:$U$6,3)</f>
        <v>1</v>
      </c>
      <c r="AU184" s="196">
        <f>VLOOKUP(N184,Coefficients!$S$10:$U$13,3)</f>
        <v>2</v>
      </c>
      <c r="AV184" s="197">
        <f t="shared" si="96"/>
        <v>1</v>
      </c>
      <c r="AW184" s="195">
        <f t="shared" si="103"/>
        <v>7.6036750986200676</v>
      </c>
      <c r="AX184" s="197">
        <f t="shared" si="97"/>
        <v>73.596066666666673</v>
      </c>
      <c r="AY184" s="197">
        <f t="shared" si="98"/>
        <v>17.86</v>
      </c>
      <c r="AZ184" s="198">
        <f t="shared" si="104"/>
        <v>253.79702590406941</v>
      </c>
      <c r="BA184" s="114"/>
      <c r="BC184" s="127"/>
      <c r="BD184" s="96"/>
      <c r="BE184" s="133"/>
      <c r="BF184" s="128"/>
      <c r="BG184" s="124"/>
      <c r="BI184" s="96"/>
      <c r="BJ184" s="55"/>
      <c r="BK184" s="95"/>
      <c r="BL184" s="8"/>
    </row>
    <row r="185" spans="2:70" outlineLevel="1" x14ac:dyDescent="0.25">
      <c r="B185" s="20" t="s">
        <v>12</v>
      </c>
      <c r="C185" s="20" t="str">
        <f>'Hotter&amp;Drier'!$B$1</f>
        <v>CSIRO Mk3.5</v>
      </c>
      <c r="D185" s="20">
        <v>2015</v>
      </c>
      <c r="E185" s="21">
        <f>'Hotter&amp;Drier'!S43</f>
        <v>17.900000000000002</v>
      </c>
      <c r="F185" s="21">
        <f>'Hotter&amp;Drier'!W43</f>
        <v>73.531499999999994</v>
      </c>
      <c r="G185" s="21"/>
      <c r="H185" s="63">
        <f t="shared" si="88"/>
        <v>2007</v>
      </c>
      <c r="I185" s="59" t="str">
        <f t="shared" si="89"/>
        <v>Pile No X @ Berth Y</v>
      </c>
      <c r="J185" s="188" t="str">
        <f t="shared" si="99"/>
        <v>splash</v>
      </c>
      <c r="K185" s="97" t="str">
        <f t="shared" si="90"/>
        <v>A</v>
      </c>
      <c r="L185" s="104" t="str">
        <f t="shared" si="91"/>
        <v>C1</v>
      </c>
      <c r="M185" s="63" t="str">
        <f t="shared" si="92"/>
        <v>EXP4</v>
      </c>
      <c r="N185" s="63" t="str">
        <f t="shared" si="93"/>
        <v>SITE1</v>
      </c>
      <c r="O185" s="63">
        <f t="shared" si="94"/>
        <v>1</v>
      </c>
      <c r="P185" s="63"/>
      <c r="Q185" s="63"/>
      <c r="R185" s="63"/>
      <c r="S185" s="63"/>
      <c r="T185" s="63"/>
      <c r="AA185" s="198">
        <f t="shared" si="95"/>
        <v>253.26595322713152</v>
      </c>
      <c r="AB185" s="115"/>
      <c r="AC185" s="106"/>
      <c r="AD185" s="106"/>
      <c r="AE185" s="106"/>
      <c r="AF185" s="116"/>
      <c r="AG185" s="106"/>
      <c r="AH185" s="106"/>
      <c r="AJ185" s="106"/>
      <c r="AK185" s="106"/>
      <c r="AM185" s="125"/>
      <c r="AN185" s="200">
        <f t="shared" si="100"/>
        <v>3</v>
      </c>
      <c r="AO185" s="192">
        <f>VLOOKUP(K185,Coefficients!$J$3:$L$7,3)</f>
        <v>70</v>
      </c>
      <c r="AP185" s="192">
        <f t="shared" si="101"/>
        <v>15.4</v>
      </c>
      <c r="AQ185" s="192">
        <f t="shared" si="102"/>
        <v>1349.04</v>
      </c>
      <c r="AR185" s="192">
        <f>VLOOKUP(L185,Coefficients!$N$3:$P$5,2)</f>
        <v>50</v>
      </c>
      <c r="AS185" s="192">
        <f>VLOOKUP(L185,Coefficients!$N$3:$P$5,3)</f>
        <v>2</v>
      </c>
      <c r="AT185" s="200">
        <f>VLOOKUP(M185,Coefficients!$S$3:$U$6,3)</f>
        <v>1</v>
      </c>
      <c r="AU185" s="196">
        <f>VLOOKUP(N185,Coefficients!$S$10:$U$13,3)</f>
        <v>2</v>
      </c>
      <c r="AV185" s="197">
        <f t="shared" si="96"/>
        <v>1</v>
      </c>
      <c r="AW185" s="195">
        <f t="shared" si="103"/>
        <v>7.6036750986200676</v>
      </c>
      <c r="AX185" s="197">
        <f t="shared" si="97"/>
        <v>73.531499999999994</v>
      </c>
      <c r="AY185" s="197">
        <f t="shared" si="98"/>
        <v>17.900000000000002</v>
      </c>
      <c r="AZ185" s="198">
        <f t="shared" si="104"/>
        <v>253.26595322713152</v>
      </c>
      <c r="BA185" s="114"/>
      <c r="BC185" s="127"/>
      <c r="BD185" s="96"/>
      <c r="BE185" s="133"/>
      <c r="BF185" s="128"/>
      <c r="BG185" s="124"/>
      <c r="BI185" s="96"/>
      <c r="BJ185" s="55"/>
      <c r="BK185" s="95"/>
      <c r="BL185" s="8"/>
    </row>
    <row r="186" spans="2:70" outlineLevel="1" x14ac:dyDescent="0.25">
      <c r="B186" s="20" t="s">
        <v>12</v>
      </c>
      <c r="C186" s="20" t="str">
        <f>'Hotter&amp;Drier'!$B$1</f>
        <v>CSIRO Mk3.5</v>
      </c>
      <c r="D186" s="20">
        <v>2016</v>
      </c>
      <c r="E186" s="21">
        <f>'Hotter&amp;Drier'!S44</f>
        <v>17.940000000000001</v>
      </c>
      <c r="F186" s="21">
        <f>'Hotter&amp;Drier'!W44</f>
        <v>73.46693333333333</v>
      </c>
      <c r="G186" s="21"/>
      <c r="H186" s="63">
        <f t="shared" si="88"/>
        <v>2007</v>
      </c>
      <c r="I186" s="59" t="str">
        <f t="shared" si="89"/>
        <v>Pile No X @ Berth Y</v>
      </c>
      <c r="J186" s="188" t="str">
        <f t="shared" si="99"/>
        <v>splash</v>
      </c>
      <c r="K186" s="97" t="str">
        <f t="shared" si="90"/>
        <v>A</v>
      </c>
      <c r="L186" s="104" t="str">
        <f t="shared" si="91"/>
        <v>C1</v>
      </c>
      <c r="M186" s="63" t="str">
        <f t="shared" si="92"/>
        <v>EXP4</v>
      </c>
      <c r="N186" s="63" t="str">
        <f t="shared" si="93"/>
        <v>SITE1</v>
      </c>
      <c r="O186" s="63">
        <f t="shared" si="94"/>
        <v>1</v>
      </c>
      <c r="P186" s="63"/>
      <c r="Q186" s="63"/>
      <c r="R186" s="63"/>
      <c r="S186" s="63"/>
      <c r="T186" s="63"/>
      <c r="AA186" s="198">
        <f t="shared" si="95"/>
        <v>252.73554363228473</v>
      </c>
      <c r="AB186" s="115"/>
      <c r="AC186" s="106"/>
      <c r="AD186" s="106"/>
      <c r="AE186" s="106"/>
      <c r="AF186" s="116"/>
      <c r="AG186" s="106"/>
      <c r="AH186" s="106"/>
      <c r="AJ186" s="106"/>
      <c r="AK186" s="106"/>
      <c r="AM186" s="125"/>
      <c r="AN186" s="200">
        <f t="shared" si="100"/>
        <v>4</v>
      </c>
      <c r="AO186" s="192">
        <f>VLOOKUP(K186,Coefficients!$J$3:$L$7,3)</f>
        <v>70</v>
      </c>
      <c r="AP186" s="192">
        <f t="shared" si="101"/>
        <v>15.4</v>
      </c>
      <c r="AQ186" s="192">
        <f t="shared" si="102"/>
        <v>1349.04</v>
      </c>
      <c r="AR186" s="192">
        <f>VLOOKUP(L186,Coefficients!$N$3:$P$5,2)</f>
        <v>50</v>
      </c>
      <c r="AS186" s="192">
        <f>VLOOKUP(L186,Coefficients!$N$3:$P$5,3)</f>
        <v>2</v>
      </c>
      <c r="AT186" s="200">
        <f>VLOOKUP(M186,Coefficients!$S$3:$U$6,3)</f>
        <v>1</v>
      </c>
      <c r="AU186" s="196">
        <f>VLOOKUP(N186,Coefficients!$S$10:$U$13,3)</f>
        <v>2</v>
      </c>
      <c r="AV186" s="197">
        <f t="shared" si="96"/>
        <v>1</v>
      </c>
      <c r="AW186" s="195">
        <f t="shared" si="103"/>
        <v>7.6036750986200676</v>
      </c>
      <c r="AX186" s="197">
        <f t="shared" si="97"/>
        <v>73.46693333333333</v>
      </c>
      <c r="AY186" s="197">
        <f t="shared" si="98"/>
        <v>17.940000000000001</v>
      </c>
      <c r="AZ186" s="198">
        <f t="shared" si="104"/>
        <v>252.73554363228473</v>
      </c>
      <c r="BA186" s="114"/>
      <c r="BC186" s="127"/>
      <c r="BD186" s="96"/>
      <c r="BE186" s="133"/>
      <c r="BF186" s="128"/>
      <c r="BG186" s="124"/>
      <c r="BI186" s="96"/>
      <c r="BJ186" s="55"/>
      <c r="BK186" s="95"/>
      <c r="BL186" s="8"/>
    </row>
    <row r="187" spans="2:70" outlineLevel="1" x14ac:dyDescent="0.25">
      <c r="B187" s="20" t="s">
        <v>12</v>
      </c>
      <c r="C187" s="20" t="str">
        <f>'Hotter&amp;Drier'!$B$1</f>
        <v>CSIRO Mk3.5</v>
      </c>
      <c r="D187" s="20">
        <v>2017</v>
      </c>
      <c r="E187" s="21">
        <f>'Hotter&amp;Drier'!S45</f>
        <v>17.98</v>
      </c>
      <c r="F187" s="21">
        <f>'Hotter&amp;Drier'!W45</f>
        <v>73.402366666666666</v>
      </c>
      <c r="G187" s="21"/>
      <c r="H187" s="63">
        <f t="shared" si="88"/>
        <v>2007</v>
      </c>
      <c r="I187" s="59" t="str">
        <f t="shared" si="89"/>
        <v>Pile No X @ Berth Y</v>
      </c>
      <c r="J187" s="188" t="str">
        <f t="shared" si="99"/>
        <v>splash</v>
      </c>
      <c r="K187" s="97" t="str">
        <f t="shared" si="90"/>
        <v>A</v>
      </c>
      <c r="L187" s="104" t="str">
        <f t="shared" si="91"/>
        <v>C1</v>
      </c>
      <c r="M187" s="63" t="str">
        <f t="shared" si="92"/>
        <v>EXP4</v>
      </c>
      <c r="N187" s="63" t="str">
        <f t="shared" si="93"/>
        <v>SITE1</v>
      </c>
      <c r="O187" s="63">
        <f t="shared" si="94"/>
        <v>1</v>
      </c>
      <c r="P187" s="63"/>
      <c r="Q187" s="63"/>
      <c r="R187" s="63"/>
      <c r="S187" s="63"/>
      <c r="T187" s="63"/>
      <c r="AA187" s="198">
        <f t="shared" si="95"/>
        <v>252.20579682361091</v>
      </c>
      <c r="AB187" s="115"/>
      <c r="AC187" s="106"/>
      <c r="AD187" s="106"/>
      <c r="AE187" s="106"/>
      <c r="AF187" s="116"/>
      <c r="AG187" s="106"/>
      <c r="AH187" s="106"/>
      <c r="AJ187" s="106"/>
      <c r="AK187" s="106"/>
      <c r="AM187" s="125"/>
      <c r="AN187" s="200">
        <f t="shared" si="100"/>
        <v>5</v>
      </c>
      <c r="AO187" s="192">
        <f>VLOOKUP(K187,Coefficients!$J$3:$L$7,3)</f>
        <v>70</v>
      </c>
      <c r="AP187" s="192">
        <f t="shared" si="101"/>
        <v>15.4</v>
      </c>
      <c r="AQ187" s="192">
        <f t="shared" si="102"/>
        <v>1349.04</v>
      </c>
      <c r="AR187" s="192">
        <f>VLOOKUP(L187,Coefficients!$N$3:$P$5,2)</f>
        <v>50</v>
      </c>
      <c r="AS187" s="192">
        <f>VLOOKUP(L187,Coefficients!$N$3:$P$5,3)</f>
        <v>2</v>
      </c>
      <c r="AT187" s="200">
        <f>VLOOKUP(M187,Coefficients!$S$3:$U$6,3)</f>
        <v>1</v>
      </c>
      <c r="AU187" s="196">
        <f>VLOOKUP(N187,Coefficients!$S$10:$U$13,3)</f>
        <v>2</v>
      </c>
      <c r="AV187" s="197">
        <f t="shared" si="96"/>
        <v>1</v>
      </c>
      <c r="AW187" s="195">
        <f t="shared" si="103"/>
        <v>7.6036750986200676</v>
      </c>
      <c r="AX187" s="197">
        <f t="shared" si="97"/>
        <v>73.402366666666666</v>
      </c>
      <c r="AY187" s="197">
        <f t="shared" si="98"/>
        <v>17.98</v>
      </c>
      <c r="AZ187" s="198">
        <f t="shared" si="104"/>
        <v>252.20579682361091</v>
      </c>
      <c r="BA187" s="114"/>
      <c r="BC187" s="127"/>
      <c r="BD187" s="96"/>
      <c r="BE187" s="133"/>
      <c r="BF187" s="128"/>
      <c r="BG187" s="124"/>
      <c r="BI187" s="96"/>
      <c r="BJ187" s="55"/>
      <c r="BK187" s="95"/>
      <c r="BL187" s="8"/>
      <c r="BP187" s="54"/>
      <c r="BQ187" s="54"/>
      <c r="BR187" s="54"/>
    </row>
    <row r="188" spans="2:70" outlineLevel="1" x14ac:dyDescent="0.25">
      <c r="B188" s="20" t="s">
        <v>12</v>
      </c>
      <c r="C188" s="20" t="str">
        <f>'Hotter&amp;Drier'!$B$1</f>
        <v>CSIRO Mk3.5</v>
      </c>
      <c r="D188" s="20">
        <v>2018</v>
      </c>
      <c r="E188" s="21">
        <f>'Hotter&amp;Drier'!S46</f>
        <v>18.02</v>
      </c>
      <c r="F188" s="21">
        <f>'Hotter&amp;Drier'!W46</f>
        <v>73.337800000000001</v>
      </c>
      <c r="G188" s="21"/>
      <c r="H188" s="63">
        <f t="shared" si="88"/>
        <v>2007</v>
      </c>
      <c r="I188" s="59" t="str">
        <f t="shared" si="89"/>
        <v>Pile No X @ Berth Y</v>
      </c>
      <c r="J188" s="188" t="str">
        <f t="shared" si="99"/>
        <v>splash</v>
      </c>
      <c r="K188" s="97" t="str">
        <f t="shared" si="90"/>
        <v>A</v>
      </c>
      <c r="L188" s="104" t="str">
        <f t="shared" si="91"/>
        <v>C1</v>
      </c>
      <c r="M188" s="63" t="str">
        <f t="shared" si="92"/>
        <v>EXP4</v>
      </c>
      <c r="N188" s="63" t="str">
        <f t="shared" si="93"/>
        <v>SITE1</v>
      </c>
      <c r="O188" s="63">
        <f t="shared" si="94"/>
        <v>1</v>
      </c>
      <c r="P188" s="63"/>
      <c r="Q188" s="63"/>
      <c r="R188" s="63"/>
      <c r="S188" s="63"/>
      <c r="T188" s="63"/>
      <c r="AA188" s="198">
        <f t="shared" si="95"/>
        <v>251.6767125051673</v>
      </c>
      <c r="AB188" s="115"/>
      <c r="AC188" s="106"/>
      <c r="AD188" s="106"/>
      <c r="AE188" s="106"/>
      <c r="AF188" s="116"/>
      <c r="AG188" s="106"/>
      <c r="AH188" s="106"/>
      <c r="AJ188" s="106"/>
      <c r="AK188" s="106"/>
      <c r="AM188" s="125"/>
      <c r="AN188" s="200">
        <f t="shared" si="100"/>
        <v>6</v>
      </c>
      <c r="AO188" s="192">
        <f>VLOOKUP(K188,Coefficients!$J$3:$L$7,3)</f>
        <v>70</v>
      </c>
      <c r="AP188" s="192">
        <f t="shared" si="101"/>
        <v>15.4</v>
      </c>
      <c r="AQ188" s="192">
        <f t="shared" si="102"/>
        <v>1349.04</v>
      </c>
      <c r="AR188" s="192">
        <f>VLOOKUP(L188,Coefficients!$N$3:$P$5,2)</f>
        <v>50</v>
      </c>
      <c r="AS188" s="192">
        <f>VLOOKUP(L188,Coefficients!$N$3:$P$5,3)</f>
        <v>2</v>
      </c>
      <c r="AT188" s="200">
        <f>VLOOKUP(M188,Coefficients!$S$3:$U$6,3)</f>
        <v>1</v>
      </c>
      <c r="AU188" s="196">
        <f>VLOOKUP(N188,Coefficients!$S$10:$U$13,3)</f>
        <v>2</v>
      </c>
      <c r="AV188" s="197">
        <f t="shared" si="96"/>
        <v>1</v>
      </c>
      <c r="AW188" s="195">
        <f t="shared" si="103"/>
        <v>7.6036750986200676</v>
      </c>
      <c r="AX188" s="197">
        <f t="shared" si="97"/>
        <v>73.337800000000001</v>
      </c>
      <c r="AY188" s="197">
        <f t="shared" si="98"/>
        <v>18.02</v>
      </c>
      <c r="AZ188" s="198">
        <f t="shared" si="104"/>
        <v>251.6767125051673</v>
      </c>
      <c r="BA188" s="114"/>
      <c r="BC188" s="127"/>
      <c r="BD188" s="96"/>
      <c r="BE188" s="133"/>
      <c r="BF188" s="128"/>
      <c r="BG188" s="124"/>
      <c r="BI188" s="96"/>
      <c r="BJ188" s="55"/>
      <c r="BK188" s="95"/>
      <c r="BL188" s="8"/>
      <c r="BP188" s="54"/>
      <c r="BQ188" s="54"/>
      <c r="BR188" s="54"/>
    </row>
    <row r="189" spans="2:70" outlineLevel="1" x14ac:dyDescent="0.25">
      <c r="B189" s="20" t="s">
        <v>12</v>
      </c>
      <c r="C189" s="20" t="str">
        <f>'Hotter&amp;Drier'!$B$1</f>
        <v>CSIRO Mk3.5</v>
      </c>
      <c r="D189" s="20">
        <v>2019</v>
      </c>
      <c r="E189" s="21">
        <f>'Hotter&amp;Drier'!S47</f>
        <v>18.060000000000002</v>
      </c>
      <c r="F189" s="21">
        <f>'Hotter&amp;Drier'!W47</f>
        <v>73.273233333333337</v>
      </c>
      <c r="G189" s="21"/>
      <c r="H189" s="63">
        <f t="shared" si="88"/>
        <v>2007</v>
      </c>
      <c r="I189" s="59" t="str">
        <f t="shared" si="89"/>
        <v>Pile No X @ Berth Y</v>
      </c>
      <c r="J189" s="188" t="str">
        <f t="shared" si="99"/>
        <v>splash</v>
      </c>
      <c r="K189" s="97" t="str">
        <f t="shared" si="90"/>
        <v>A</v>
      </c>
      <c r="L189" s="104" t="str">
        <f t="shared" si="91"/>
        <v>C1</v>
      </c>
      <c r="M189" s="63" t="str">
        <f t="shared" si="92"/>
        <v>EXP4</v>
      </c>
      <c r="N189" s="63" t="str">
        <f t="shared" si="93"/>
        <v>SITE1</v>
      </c>
      <c r="O189" s="63">
        <f t="shared" si="94"/>
        <v>1</v>
      </c>
      <c r="P189" s="63"/>
      <c r="Q189" s="63"/>
      <c r="R189" s="63"/>
      <c r="S189" s="63"/>
      <c r="T189" s="63"/>
      <c r="AA189" s="198">
        <f t="shared" si="95"/>
        <v>251.14829038098304</v>
      </c>
      <c r="AB189" s="115"/>
      <c r="AC189" s="106"/>
      <c r="AD189" s="106"/>
      <c r="AE189" s="106"/>
      <c r="AF189" s="116"/>
      <c r="AG189" s="106"/>
      <c r="AH189" s="106"/>
      <c r="AJ189" s="106"/>
      <c r="AK189" s="106"/>
      <c r="AM189" s="125"/>
      <c r="AN189" s="200">
        <f t="shared" si="100"/>
        <v>7</v>
      </c>
      <c r="AO189" s="192">
        <f>VLOOKUP(K189,Coefficients!$J$3:$L$7,3)</f>
        <v>70</v>
      </c>
      <c r="AP189" s="192">
        <f t="shared" si="101"/>
        <v>15.4</v>
      </c>
      <c r="AQ189" s="192">
        <f t="shared" si="102"/>
        <v>1349.04</v>
      </c>
      <c r="AR189" s="192">
        <f>VLOOKUP(L189,Coefficients!$N$3:$P$5,2)</f>
        <v>50</v>
      </c>
      <c r="AS189" s="192">
        <f>VLOOKUP(L189,Coefficients!$N$3:$P$5,3)</f>
        <v>2</v>
      </c>
      <c r="AT189" s="200">
        <f>VLOOKUP(M189,Coefficients!$S$3:$U$6,3)</f>
        <v>1</v>
      </c>
      <c r="AU189" s="196">
        <f>VLOOKUP(N189,Coefficients!$S$10:$U$13,3)</f>
        <v>2</v>
      </c>
      <c r="AV189" s="197">
        <f t="shared" si="96"/>
        <v>1</v>
      </c>
      <c r="AW189" s="195">
        <f t="shared" si="103"/>
        <v>7.6036750986200676</v>
      </c>
      <c r="AX189" s="197">
        <f t="shared" si="97"/>
        <v>73.273233333333337</v>
      </c>
      <c r="AY189" s="197">
        <f t="shared" si="98"/>
        <v>18.060000000000002</v>
      </c>
      <c r="AZ189" s="198">
        <f t="shared" si="104"/>
        <v>251.14829038098304</v>
      </c>
      <c r="BA189" s="114"/>
      <c r="BC189" s="127"/>
      <c r="BD189" s="96"/>
      <c r="BE189" s="133"/>
      <c r="BF189" s="128"/>
      <c r="BG189" s="124"/>
      <c r="BI189" s="96"/>
      <c r="BJ189" s="55"/>
      <c r="BK189" s="95"/>
      <c r="BL189" s="8"/>
      <c r="BP189" s="54"/>
      <c r="BQ189" s="54"/>
      <c r="BR189" s="54"/>
    </row>
    <row r="190" spans="2:70" outlineLevel="1" x14ac:dyDescent="0.25">
      <c r="B190" s="20" t="s">
        <v>12</v>
      </c>
      <c r="C190" s="20" t="str">
        <f>'Hotter&amp;Drier'!$B$1</f>
        <v>CSIRO Mk3.5</v>
      </c>
      <c r="D190" s="20">
        <v>2020</v>
      </c>
      <c r="E190" s="21">
        <f>'Hotter&amp;Drier'!S48</f>
        <v>18.100000000000001</v>
      </c>
      <c r="F190" s="21">
        <f>'Hotter&amp;Drier'!W48</f>
        <v>73.208666666666673</v>
      </c>
      <c r="G190" s="21"/>
      <c r="H190" s="63">
        <f t="shared" si="88"/>
        <v>2007</v>
      </c>
      <c r="I190" s="59" t="str">
        <f t="shared" si="89"/>
        <v>Pile No X @ Berth Y</v>
      </c>
      <c r="J190" s="188" t="str">
        <f t="shared" si="99"/>
        <v>splash</v>
      </c>
      <c r="K190" s="97" t="str">
        <f t="shared" si="90"/>
        <v>A</v>
      </c>
      <c r="L190" s="104" t="str">
        <f t="shared" si="91"/>
        <v>C1</v>
      </c>
      <c r="M190" s="63" t="str">
        <f t="shared" si="92"/>
        <v>EXP4</v>
      </c>
      <c r="N190" s="63" t="str">
        <f t="shared" si="93"/>
        <v>SITE1</v>
      </c>
      <c r="O190" s="63">
        <f t="shared" si="94"/>
        <v>1</v>
      </c>
      <c r="P190" s="63"/>
      <c r="Q190" s="63"/>
      <c r="R190" s="63"/>
      <c r="S190" s="63"/>
      <c r="T190" s="63"/>
      <c r="AA190" s="198">
        <f t="shared" si="95"/>
        <v>250.62053015506103</v>
      </c>
      <c r="AB190" s="115"/>
      <c r="AC190" s="106"/>
      <c r="AD190" s="106"/>
      <c r="AE190" s="106"/>
      <c r="AF190" s="116"/>
      <c r="AG190" s="106"/>
      <c r="AH190" s="106"/>
      <c r="AJ190" s="106"/>
      <c r="AK190" s="106"/>
      <c r="AM190" s="125"/>
      <c r="AN190" s="200">
        <f t="shared" si="100"/>
        <v>8</v>
      </c>
      <c r="AO190" s="192">
        <f>VLOOKUP(K190,Coefficients!$J$3:$L$7,3)</f>
        <v>70</v>
      </c>
      <c r="AP190" s="192">
        <f t="shared" si="101"/>
        <v>15.4</v>
      </c>
      <c r="AQ190" s="192">
        <f t="shared" si="102"/>
        <v>1349.04</v>
      </c>
      <c r="AR190" s="192">
        <f>VLOOKUP(L190,Coefficients!$N$3:$P$5,2)</f>
        <v>50</v>
      </c>
      <c r="AS190" s="192">
        <f>VLOOKUP(L190,Coefficients!$N$3:$P$5,3)</f>
        <v>2</v>
      </c>
      <c r="AT190" s="200">
        <f>VLOOKUP(M190,Coefficients!$S$3:$U$6,3)</f>
        <v>1</v>
      </c>
      <c r="AU190" s="196">
        <f>VLOOKUP(N190,Coefficients!$S$10:$U$13,3)</f>
        <v>2</v>
      </c>
      <c r="AV190" s="197">
        <f t="shared" si="96"/>
        <v>1</v>
      </c>
      <c r="AW190" s="195">
        <f t="shared" si="103"/>
        <v>7.6036750986200676</v>
      </c>
      <c r="AX190" s="197">
        <f t="shared" si="97"/>
        <v>73.208666666666673</v>
      </c>
      <c r="AY190" s="197">
        <f t="shared" si="98"/>
        <v>18.100000000000001</v>
      </c>
      <c r="AZ190" s="198">
        <f t="shared" si="104"/>
        <v>250.62053015506103</v>
      </c>
      <c r="BA190" s="114"/>
      <c r="BC190" s="127"/>
      <c r="BD190" s="96"/>
      <c r="BE190" s="133"/>
      <c r="BF190" s="128"/>
      <c r="BG190" s="124"/>
      <c r="BI190" s="96"/>
      <c r="BJ190" s="55"/>
      <c r="BK190" s="95"/>
      <c r="BL190" s="8"/>
      <c r="BP190" s="54"/>
      <c r="BQ190" s="54"/>
      <c r="BR190" s="54"/>
    </row>
    <row r="191" spans="2:70" outlineLevel="1" x14ac:dyDescent="0.25">
      <c r="B191" s="20" t="s">
        <v>12</v>
      </c>
      <c r="C191" s="20" t="str">
        <f>'Hotter&amp;Drier'!$B$1</f>
        <v>CSIRO Mk3.5</v>
      </c>
      <c r="D191" s="20">
        <v>2021</v>
      </c>
      <c r="E191" s="21">
        <f>'Hotter&amp;Drier'!S49</f>
        <v>18.14</v>
      </c>
      <c r="F191" s="21">
        <f>'Hotter&amp;Drier'!W49</f>
        <v>73.144099999999995</v>
      </c>
      <c r="G191" s="21"/>
      <c r="H191" s="63">
        <f t="shared" si="88"/>
        <v>2007</v>
      </c>
      <c r="I191" s="59" t="str">
        <f t="shared" si="89"/>
        <v>Pile No X @ Berth Y</v>
      </c>
      <c r="J191" s="188" t="str">
        <f t="shared" si="99"/>
        <v>splash</v>
      </c>
      <c r="K191" s="97" t="str">
        <f t="shared" si="90"/>
        <v>A</v>
      </c>
      <c r="L191" s="104" t="str">
        <f t="shared" si="91"/>
        <v>C1</v>
      </c>
      <c r="M191" s="63" t="str">
        <f t="shared" si="92"/>
        <v>EXP4</v>
      </c>
      <c r="N191" s="63" t="str">
        <f t="shared" si="93"/>
        <v>SITE1</v>
      </c>
      <c r="O191" s="63">
        <f t="shared" si="94"/>
        <v>1</v>
      </c>
      <c r="P191" s="63"/>
      <c r="Q191" s="63"/>
      <c r="R191" s="63"/>
      <c r="S191" s="63"/>
      <c r="T191" s="63"/>
      <c r="AA191" s="198">
        <f t="shared" si="95"/>
        <v>250.09343153137581</v>
      </c>
      <c r="AB191" s="115"/>
      <c r="AC191" s="106"/>
      <c r="AD191" s="106"/>
      <c r="AE191" s="106"/>
      <c r="AF191" s="116"/>
      <c r="AG191" s="106"/>
      <c r="AH191" s="106"/>
      <c r="AJ191" s="106"/>
      <c r="AK191" s="106"/>
      <c r="AM191" s="125"/>
      <c r="AN191" s="200">
        <f t="shared" si="100"/>
        <v>9</v>
      </c>
      <c r="AO191" s="192">
        <f>VLOOKUP(K191,Coefficients!$J$3:$L$7,3)</f>
        <v>70</v>
      </c>
      <c r="AP191" s="192">
        <f t="shared" si="101"/>
        <v>15.4</v>
      </c>
      <c r="AQ191" s="192">
        <f t="shared" si="102"/>
        <v>1349.04</v>
      </c>
      <c r="AR191" s="192">
        <f>VLOOKUP(L191,Coefficients!$N$3:$P$5,2)</f>
        <v>50</v>
      </c>
      <c r="AS191" s="192">
        <f>VLOOKUP(L191,Coefficients!$N$3:$P$5,3)</f>
        <v>2</v>
      </c>
      <c r="AT191" s="200">
        <f>VLOOKUP(M191,Coefficients!$S$3:$U$6,3)</f>
        <v>1</v>
      </c>
      <c r="AU191" s="196">
        <f>VLOOKUP(N191,Coefficients!$S$10:$U$13,3)</f>
        <v>2</v>
      </c>
      <c r="AV191" s="197">
        <f t="shared" si="96"/>
        <v>1</v>
      </c>
      <c r="AW191" s="195">
        <f t="shared" si="103"/>
        <v>7.6036750986200676</v>
      </c>
      <c r="AX191" s="197">
        <f t="shared" si="97"/>
        <v>73.144099999999995</v>
      </c>
      <c r="AY191" s="197">
        <f t="shared" si="98"/>
        <v>18.14</v>
      </c>
      <c r="AZ191" s="198">
        <f t="shared" si="104"/>
        <v>250.09343153137581</v>
      </c>
      <c r="BA191" s="114"/>
      <c r="BC191" s="127"/>
      <c r="BD191" s="96"/>
      <c r="BE191" s="133"/>
      <c r="BF191" s="128"/>
      <c r="BG191" s="124"/>
      <c r="BI191" s="96"/>
      <c r="BJ191" s="55"/>
      <c r="BK191" s="95"/>
      <c r="BL191" s="8"/>
      <c r="BP191" s="54"/>
      <c r="BQ191" s="54"/>
      <c r="BR191" s="54"/>
    </row>
    <row r="192" spans="2:70" outlineLevel="1" x14ac:dyDescent="0.25">
      <c r="B192" s="20" t="s">
        <v>12</v>
      </c>
      <c r="C192" s="20" t="str">
        <f>'Hotter&amp;Drier'!$B$1</f>
        <v>CSIRO Mk3.5</v>
      </c>
      <c r="D192" s="20">
        <v>2022</v>
      </c>
      <c r="E192" s="21">
        <f>'Hotter&amp;Drier'!S50</f>
        <v>18.18</v>
      </c>
      <c r="F192" s="21">
        <f>'Hotter&amp;Drier'!W50</f>
        <v>73.07953333333333</v>
      </c>
      <c r="G192" s="21"/>
      <c r="H192" s="63">
        <f t="shared" si="88"/>
        <v>2007</v>
      </c>
      <c r="I192" s="59" t="str">
        <f t="shared" si="89"/>
        <v>Pile No X @ Berth Y</v>
      </c>
      <c r="J192" s="188" t="str">
        <f t="shared" si="99"/>
        <v>splash</v>
      </c>
      <c r="K192" s="97" t="str">
        <f t="shared" si="90"/>
        <v>A</v>
      </c>
      <c r="L192" s="104" t="str">
        <f t="shared" si="91"/>
        <v>C1</v>
      </c>
      <c r="M192" s="63" t="str">
        <f t="shared" si="92"/>
        <v>EXP4</v>
      </c>
      <c r="N192" s="63" t="str">
        <f t="shared" si="93"/>
        <v>SITE1</v>
      </c>
      <c r="O192" s="63">
        <f t="shared" si="94"/>
        <v>1</v>
      </c>
      <c r="P192" s="63"/>
      <c r="Q192" s="63"/>
      <c r="R192" s="63"/>
      <c r="S192" s="63"/>
      <c r="T192" s="63"/>
      <c r="AA192" s="198">
        <f t="shared" si="95"/>
        <v>249.56699421387719</v>
      </c>
      <c r="AB192" s="115"/>
      <c r="AC192" s="106"/>
      <c r="AD192" s="106"/>
      <c r="AE192" s="106"/>
      <c r="AF192" s="116"/>
      <c r="AG192" s="106"/>
      <c r="AH192" s="106"/>
      <c r="AJ192" s="106"/>
      <c r="AK192" s="106"/>
      <c r="AM192" s="125"/>
      <c r="AN192" s="200">
        <f t="shared" si="100"/>
        <v>10</v>
      </c>
      <c r="AO192" s="192">
        <f>VLOOKUP(K192,Coefficients!$J$3:$L$7,3)</f>
        <v>70</v>
      </c>
      <c r="AP192" s="192">
        <f t="shared" si="101"/>
        <v>15.4</v>
      </c>
      <c r="AQ192" s="192">
        <f t="shared" si="102"/>
        <v>1349.04</v>
      </c>
      <c r="AR192" s="192">
        <f>VLOOKUP(L192,Coefficients!$N$3:$P$5,2)</f>
        <v>50</v>
      </c>
      <c r="AS192" s="192">
        <f>VLOOKUP(L192,Coefficients!$N$3:$P$5,3)</f>
        <v>2</v>
      </c>
      <c r="AT192" s="200">
        <f>VLOOKUP(M192,Coefficients!$S$3:$U$6,3)</f>
        <v>1</v>
      </c>
      <c r="AU192" s="196">
        <f>VLOOKUP(N192,Coefficients!$S$10:$U$13,3)</f>
        <v>2</v>
      </c>
      <c r="AV192" s="197">
        <f t="shared" si="96"/>
        <v>1</v>
      </c>
      <c r="AW192" s="195">
        <f t="shared" si="103"/>
        <v>7.6036750986200676</v>
      </c>
      <c r="AX192" s="197">
        <f t="shared" si="97"/>
        <v>73.07953333333333</v>
      </c>
      <c r="AY192" s="197">
        <f t="shared" si="98"/>
        <v>18.18</v>
      </c>
      <c r="AZ192" s="198">
        <f t="shared" si="104"/>
        <v>249.56699421387719</v>
      </c>
      <c r="BA192" s="114"/>
      <c r="BC192" s="127"/>
      <c r="BD192" s="96"/>
      <c r="BE192" s="133"/>
      <c r="BF192" s="128"/>
      <c r="BG192" s="124"/>
      <c r="BI192" s="96"/>
      <c r="BJ192" s="55"/>
      <c r="BK192" s="95"/>
      <c r="BL192" s="8"/>
      <c r="BP192" s="54"/>
      <c r="BQ192" s="54"/>
      <c r="BR192" s="54"/>
    </row>
    <row r="193" spans="2:70" outlineLevel="1" x14ac:dyDescent="0.25">
      <c r="B193" s="20" t="s">
        <v>12</v>
      </c>
      <c r="C193" s="20" t="str">
        <f>'Hotter&amp;Drier'!$B$1</f>
        <v>CSIRO Mk3.5</v>
      </c>
      <c r="D193" s="20">
        <v>2023</v>
      </c>
      <c r="E193" s="21">
        <f>'Hotter&amp;Drier'!S51</f>
        <v>18.220000000000002</v>
      </c>
      <c r="F193" s="21">
        <f>'Hotter&amp;Drier'!W51</f>
        <v>73.014966666666666</v>
      </c>
      <c r="G193" s="21"/>
      <c r="H193" s="63">
        <f t="shared" si="88"/>
        <v>2007</v>
      </c>
      <c r="I193" s="59" t="str">
        <f t="shared" si="89"/>
        <v>Pile No X @ Berth Y</v>
      </c>
      <c r="J193" s="188" t="str">
        <f t="shared" si="99"/>
        <v>splash</v>
      </c>
      <c r="K193" s="97" t="str">
        <f t="shared" si="90"/>
        <v>A</v>
      </c>
      <c r="L193" s="104" t="str">
        <f t="shared" si="91"/>
        <v>C1</v>
      </c>
      <c r="M193" s="63" t="str">
        <f t="shared" si="92"/>
        <v>EXP4</v>
      </c>
      <c r="N193" s="63" t="str">
        <f t="shared" si="93"/>
        <v>SITE1</v>
      </c>
      <c r="O193" s="63">
        <f t="shared" si="94"/>
        <v>1</v>
      </c>
      <c r="P193" s="63"/>
      <c r="Q193" s="63"/>
      <c r="R193" s="63"/>
      <c r="S193" s="63"/>
      <c r="T193" s="63"/>
      <c r="AA193" s="198">
        <f t="shared" si="95"/>
        <v>249.04121790648389</v>
      </c>
      <c r="AB193" s="115"/>
      <c r="AC193" s="106"/>
      <c r="AD193" s="106"/>
      <c r="AE193" s="106"/>
      <c r="AF193" s="116"/>
      <c r="AG193" s="106"/>
      <c r="AH193" s="106"/>
      <c r="AJ193" s="106"/>
      <c r="AK193" s="106"/>
      <c r="AM193" s="125"/>
      <c r="AN193" s="200">
        <f t="shared" si="100"/>
        <v>11</v>
      </c>
      <c r="AO193" s="192">
        <f>VLOOKUP(K193,Coefficients!$J$3:$L$7,3)</f>
        <v>70</v>
      </c>
      <c r="AP193" s="192">
        <f t="shared" si="101"/>
        <v>15.4</v>
      </c>
      <c r="AQ193" s="192">
        <f t="shared" si="102"/>
        <v>1349.04</v>
      </c>
      <c r="AR193" s="192">
        <f>VLOOKUP(L193,Coefficients!$N$3:$P$5,2)</f>
        <v>50</v>
      </c>
      <c r="AS193" s="192">
        <f>VLOOKUP(L193,Coefficients!$N$3:$P$5,3)</f>
        <v>2</v>
      </c>
      <c r="AT193" s="200">
        <f>VLOOKUP(M193,Coefficients!$S$3:$U$6,3)</f>
        <v>1</v>
      </c>
      <c r="AU193" s="196">
        <f>VLOOKUP(N193,Coefficients!$S$10:$U$13,3)</f>
        <v>2</v>
      </c>
      <c r="AV193" s="197">
        <f t="shared" si="96"/>
        <v>1</v>
      </c>
      <c r="AW193" s="195">
        <f t="shared" si="103"/>
        <v>7.6036750986200676</v>
      </c>
      <c r="AX193" s="197">
        <f t="shared" si="97"/>
        <v>73.014966666666666</v>
      </c>
      <c r="AY193" s="197">
        <f t="shared" si="98"/>
        <v>18.220000000000002</v>
      </c>
      <c r="AZ193" s="198">
        <f t="shared" si="104"/>
        <v>249.04121790648389</v>
      </c>
      <c r="BA193" s="114"/>
      <c r="BC193" s="127"/>
      <c r="BD193" s="96"/>
      <c r="BE193" s="133"/>
      <c r="BF193" s="128"/>
      <c r="BG193" s="124"/>
      <c r="BI193" s="96"/>
      <c r="BJ193" s="55"/>
      <c r="BK193" s="95"/>
      <c r="BL193" s="8"/>
      <c r="BP193" s="54"/>
      <c r="BQ193" s="54"/>
      <c r="BR193" s="54"/>
    </row>
    <row r="194" spans="2:70" outlineLevel="1" x14ac:dyDescent="0.25">
      <c r="B194" s="20" t="s">
        <v>12</v>
      </c>
      <c r="C194" s="20" t="str">
        <f>'Hotter&amp;Drier'!$B$1</f>
        <v>CSIRO Mk3.5</v>
      </c>
      <c r="D194" s="20">
        <v>2024</v>
      </c>
      <c r="E194" s="21">
        <f>'Hotter&amp;Drier'!S52</f>
        <v>18.260000000000002</v>
      </c>
      <c r="F194" s="21">
        <f>'Hotter&amp;Drier'!W52</f>
        <v>72.950400000000002</v>
      </c>
      <c r="G194" s="21"/>
      <c r="H194" s="63">
        <f t="shared" si="88"/>
        <v>2007</v>
      </c>
      <c r="I194" s="59" t="str">
        <f t="shared" si="89"/>
        <v>Pile No X @ Berth Y</v>
      </c>
      <c r="J194" s="188" t="str">
        <f t="shared" si="99"/>
        <v>splash</v>
      </c>
      <c r="K194" s="97" t="str">
        <f t="shared" si="90"/>
        <v>A</v>
      </c>
      <c r="L194" s="104" t="str">
        <f t="shared" si="91"/>
        <v>C1</v>
      </c>
      <c r="M194" s="63" t="str">
        <f t="shared" si="92"/>
        <v>EXP4</v>
      </c>
      <c r="N194" s="63" t="str">
        <f t="shared" si="93"/>
        <v>SITE1</v>
      </c>
      <c r="O194" s="63">
        <f t="shared" si="94"/>
        <v>1</v>
      </c>
      <c r="P194" s="63"/>
      <c r="Q194" s="63"/>
      <c r="R194" s="63"/>
      <c r="S194" s="63"/>
      <c r="T194" s="63"/>
      <c r="AA194" s="198">
        <f t="shared" si="95"/>
        <v>248.51610231309115</v>
      </c>
      <c r="AB194" s="115"/>
      <c r="AC194" s="106"/>
      <c r="AD194" s="106"/>
      <c r="AE194" s="106"/>
      <c r="AF194" s="116"/>
      <c r="AG194" s="106"/>
      <c r="AH194" s="106"/>
      <c r="AJ194" s="106"/>
      <c r="AK194" s="106"/>
      <c r="AM194" s="125"/>
      <c r="AN194" s="200">
        <f t="shared" si="100"/>
        <v>12</v>
      </c>
      <c r="AO194" s="192">
        <f>VLOOKUP(K194,Coefficients!$J$3:$L$7,3)</f>
        <v>70</v>
      </c>
      <c r="AP194" s="192">
        <f t="shared" si="101"/>
        <v>15.4</v>
      </c>
      <c r="AQ194" s="192">
        <f t="shared" si="102"/>
        <v>1349.04</v>
      </c>
      <c r="AR194" s="192">
        <f>VLOOKUP(L194,Coefficients!$N$3:$P$5,2)</f>
        <v>50</v>
      </c>
      <c r="AS194" s="192">
        <f>VLOOKUP(L194,Coefficients!$N$3:$P$5,3)</f>
        <v>2</v>
      </c>
      <c r="AT194" s="200">
        <f>VLOOKUP(M194,Coefficients!$S$3:$U$6,3)</f>
        <v>1</v>
      </c>
      <c r="AU194" s="196">
        <f>VLOOKUP(N194,Coefficients!$S$10:$U$13,3)</f>
        <v>2</v>
      </c>
      <c r="AV194" s="197">
        <f t="shared" si="96"/>
        <v>1</v>
      </c>
      <c r="AW194" s="195">
        <f t="shared" si="103"/>
        <v>7.6036750986200676</v>
      </c>
      <c r="AX194" s="197">
        <f t="shared" si="97"/>
        <v>72.950400000000002</v>
      </c>
      <c r="AY194" s="197">
        <f t="shared" si="98"/>
        <v>18.260000000000002</v>
      </c>
      <c r="AZ194" s="198">
        <f t="shared" si="104"/>
        <v>248.51610231309115</v>
      </c>
      <c r="BA194" s="114"/>
      <c r="BC194" s="127"/>
      <c r="BD194" s="96"/>
      <c r="BE194" s="133"/>
      <c r="BF194" s="128"/>
      <c r="BG194" s="124"/>
      <c r="BI194" s="96"/>
      <c r="BJ194" s="55"/>
      <c r="BK194" s="95"/>
      <c r="BL194" s="8"/>
      <c r="BP194" s="54"/>
      <c r="BQ194" s="54"/>
      <c r="BR194" s="54"/>
    </row>
    <row r="195" spans="2:70" outlineLevel="1" x14ac:dyDescent="0.25">
      <c r="B195" s="20" t="s">
        <v>12</v>
      </c>
      <c r="C195" s="20" t="str">
        <f>'Hotter&amp;Drier'!$B$1</f>
        <v>CSIRO Mk3.5</v>
      </c>
      <c r="D195" s="20">
        <v>2025</v>
      </c>
      <c r="E195" s="21">
        <f>'Hotter&amp;Drier'!S53</f>
        <v>18.3</v>
      </c>
      <c r="F195" s="21">
        <f>'Hotter&amp;Drier'!W53</f>
        <v>72.885833333333338</v>
      </c>
      <c r="G195" s="21"/>
      <c r="H195" s="63">
        <f t="shared" si="88"/>
        <v>2007</v>
      </c>
      <c r="I195" s="59" t="str">
        <f t="shared" si="89"/>
        <v>Pile No X @ Berth Y</v>
      </c>
      <c r="J195" s="188" t="str">
        <f t="shared" si="99"/>
        <v>splash</v>
      </c>
      <c r="K195" s="97" t="str">
        <f t="shared" si="90"/>
        <v>A</v>
      </c>
      <c r="L195" s="104" t="str">
        <f t="shared" si="91"/>
        <v>C1</v>
      </c>
      <c r="M195" s="63" t="str">
        <f t="shared" si="92"/>
        <v>EXP4</v>
      </c>
      <c r="N195" s="63" t="str">
        <f t="shared" si="93"/>
        <v>SITE1</v>
      </c>
      <c r="O195" s="63">
        <f t="shared" si="94"/>
        <v>1</v>
      </c>
      <c r="P195" s="63"/>
      <c r="Q195" s="63"/>
      <c r="R195" s="63"/>
      <c r="S195" s="63"/>
      <c r="T195" s="63"/>
      <c r="AA195" s="198">
        <f t="shared" si="95"/>
        <v>247.99164713756412</v>
      </c>
      <c r="AB195" s="115"/>
      <c r="AC195" s="106"/>
      <c r="AD195" s="106"/>
      <c r="AE195" s="106"/>
      <c r="AF195" s="116"/>
      <c r="AG195" s="106"/>
      <c r="AH195" s="106"/>
      <c r="AJ195" s="106"/>
      <c r="AK195" s="106"/>
      <c r="AM195" s="125"/>
      <c r="AN195" s="200">
        <f t="shared" si="100"/>
        <v>13</v>
      </c>
      <c r="AO195" s="192">
        <f>VLOOKUP(K195,Coefficients!$J$3:$L$7,3)</f>
        <v>70</v>
      </c>
      <c r="AP195" s="192">
        <f t="shared" si="101"/>
        <v>15.4</v>
      </c>
      <c r="AQ195" s="192">
        <f t="shared" si="102"/>
        <v>1349.04</v>
      </c>
      <c r="AR195" s="192">
        <f>VLOOKUP(L195,Coefficients!$N$3:$P$5,2)</f>
        <v>50</v>
      </c>
      <c r="AS195" s="192">
        <f>VLOOKUP(L195,Coefficients!$N$3:$P$5,3)</f>
        <v>2</v>
      </c>
      <c r="AT195" s="200">
        <f>VLOOKUP(M195,Coefficients!$S$3:$U$6,3)</f>
        <v>1</v>
      </c>
      <c r="AU195" s="196">
        <f>VLOOKUP(N195,Coefficients!$S$10:$U$13,3)</f>
        <v>2</v>
      </c>
      <c r="AV195" s="197">
        <f t="shared" si="96"/>
        <v>1</v>
      </c>
      <c r="AW195" s="195">
        <f t="shared" si="103"/>
        <v>7.6036750986200676</v>
      </c>
      <c r="AX195" s="197">
        <f t="shared" si="97"/>
        <v>72.885833333333338</v>
      </c>
      <c r="AY195" s="197">
        <f t="shared" si="98"/>
        <v>18.3</v>
      </c>
      <c r="AZ195" s="198">
        <f t="shared" si="104"/>
        <v>247.99164713756412</v>
      </c>
      <c r="BA195" s="114"/>
      <c r="BC195" s="127"/>
      <c r="BD195" s="96"/>
      <c r="BE195" s="133"/>
      <c r="BF195" s="128"/>
      <c r="BG195" s="124"/>
      <c r="BI195" s="96"/>
      <c r="BJ195" s="55"/>
      <c r="BK195" s="95"/>
      <c r="BL195" s="8"/>
      <c r="BP195" s="54"/>
      <c r="BQ195" s="54"/>
      <c r="BR195" s="54"/>
    </row>
    <row r="196" spans="2:70" outlineLevel="1" x14ac:dyDescent="0.25">
      <c r="B196" s="20" t="s">
        <v>12</v>
      </c>
      <c r="C196" s="20" t="str">
        <f>'Hotter&amp;Drier'!$B$1</f>
        <v>CSIRO Mk3.5</v>
      </c>
      <c r="D196" s="20">
        <v>2026</v>
      </c>
      <c r="E196" s="21">
        <f>'Hotter&amp;Drier'!S54</f>
        <v>18.34</v>
      </c>
      <c r="F196" s="21">
        <f>'Hotter&amp;Drier'!W54</f>
        <v>72.821266666666673</v>
      </c>
      <c r="G196" s="21"/>
      <c r="H196" s="63">
        <f t="shared" si="88"/>
        <v>2007</v>
      </c>
      <c r="I196" s="59" t="str">
        <f t="shared" si="89"/>
        <v>Pile No X @ Berth Y</v>
      </c>
      <c r="J196" s="188" t="str">
        <f t="shared" si="99"/>
        <v>splash</v>
      </c>
      <c r="K196" s="97" t="str">
        <f t="shared" si="90"/>
        <v>A</v>
      </c>
      <c r="L196" s="104" t="str">
        <f t="shared" si="91"/>
        <v>C1</v>
      </c>
      <c r="M196" s="63" t="str">
        <f t="shared" si="92"/>
        <v>EXP4</v>
      </c>
      <c r="N196" s="63" t="str">
        <f t="shared" si="93"/>
        <v>SITE1</v>
      </c>
      <c r="O196" s="63">
        <f t="shared" si="94"/>
        <v>1</v>
      </c>
      <c r="P196" s="63"/>
      <c r="Q196" s="63"/>
      <c r="R196" s="63"/>
      <c r="S196" s="63"/>
      <c r="T196" s="63"/>
      <c r="AA196" s="198">
        <f t="shared" si="95"/>
        <v>247.46785208373996</v>
      </c>
      <c r="AB196" s="115"/>
      <c r="AC196" s="106"/>
      <c r="AD196" s="106"/>
      <c r="AE196" s="106"/>
      <c r="AF196" s="116"/>
      <c r="AG196" s="106"/>
      <c r="AH196" s="106"/>
      <c r="AJ196" s="106"/>
      <c r="AK196" s="106"/>
      <c r="AM196" s="125"/>
      <c r="AN196" s="200">
        <f t="shared" si="100"/>
        <v>14</v>
      </c>
      <c r="AO196" s="192">
        <f>VLOOKUP(K196,Coefficients!$J$3:$L$7,3)</f>
        <v>70</v>
      </c>
      <c r="AP196" s="192">
        <f t="shared" si="101"/>
        <v>15.4</v>
      </c>
      <c r="AQ196" s="192">
        <f t="shared" si="102"/>
        <v>1349.04</v>
      </c>
      <c r="AR196" s="192">
        <f>VLOOKUP(L196,Coefficients!$N$3:$P$5,2)</f>
        <v>50</v>
      </c>
      <c r="AS196" s="192">
        <f>VLOOKUP(L196,Coefficients!$N$3:$P$5,3)</f>
        <v>2</v>
      </c>
      <c r="AT196" s="200">
        <f>VLOOKUP(M196,Coefficients!$S$3:$U$6,3)</f>
        <v>1</v>
      </c>
      <c r="AU196" s="196">
        <f>VLOOKUP(N196,Coefficients!$S$10:$U$13,3)</f>
        <v>2</v>
      </c>
      <c r="AV196" s="197">
        <f t="shared" si="96"/>
        <v>1</v>
      </c>
      <c r="AW196" s="195">
        <f t="shared" si="103"/>
        <v>7.6036750986200676</v>
      </c>
      <c r="AX196" s="197">
        <f t="shared" si="97"/>
        <v>72.821266666666673</v>
      </c>
      <c r="AY196" s="197">
        <f t="shared" si="98"/>
        <v>18.34</v>
      </c>
      <c r="AZ196" s="198">
        <f t="shared" si="104"/>
        <v>247.46785208373996</v>
      </c>
      <c r="BA196" s="114"/>
      <c r="BC196" s="127"/>
      <c r="BD196" s="96"/>
      <c r="BE196" s="133"/>
      <c r="BF196" s="128"/>
      <c r="BG196" s="124"/>
      <c r="BI196" s="96"/>
      <c r="BJ196" s="55"/>
      <c r="BK196" s="95"/>
      <c r="BL196" s="8"/>
      <c r="BP196" s="54"/>
      <c r="BQ196" s="54"/>
      <c r="BR196" s="54"/>
    </row>
    <row r="197" spans="2:70" outlineLevel="1" x14ac:dyDescent="0.25">
      <c r="B197" s="20" t="s">
        <v>12</v>
      </c>
      <c r="C197" s="20" t="str">
        <f>'Hotter&amp;Drier'!$B$1</f>
        <v>CSIRO Mk3.5</v>
      </c>
      <c r="D197" s="20">
        <v>2027</v>
      </c>
      <c r="E197" s="21">
        <f>'Hotter&amp;Drier'!S55</f>
        <v>18.380000000000003</v>
      </c>
      <c r="F197" s="21">
        <f>'Hotter&amp;Drier'!W55</f>
        <v>72.756699999999995</v>
      </c>
      <c r="G197" s="21"/>
      <c r="H197" s="63">
        <f t="shared" si="88"/>
        <v>2007</v>
      </c>
      <c r="I197" s="59" t="str">
        <f t="shared" si="89"/>
        <v>Pile No X @ Berth Y</v>
      </c>
      <c r="J197" s="188" t="str">
        <f t="shared" si="99"/>
        <v>splash</v>
      </c>
      <c r="K197" s="97" t="str">
        <f t="shared" si="90"/>
        <v>A</v>
      </c>
      <c r="L197" s="104" t="str">
        <f t="shared" si="91"/>
        <v>C1</v>
      </c>
      <c r="M197" s="63" t="str">
        <f t="shared" si="92"/>
        <v>EXP4</v>
      </c>
      <c r="N197" s="63" t="str">
        <f t="shared" si="93"/>
        <v>SITE1</v>
      </c>
      <c r="O197" s="63">
        <f t="shared" si="94"/>
        <v>1</v>
      </c>
      <c r="P197" s="63"/>
      <c r="Q197" s="63"/>
      <c r="R197" s="63"/>
      <c r="S197" s="63"/>
      <c r="T197" s="63"/>
      <c r="AA197" s="198">
        <f t="shared" si="95"/>
        <v>246.9447168554307</v>
      </c>
      <c r="AB197" s="115"/>
      <c r="AC197" s="106"/>
      <c r="AD197" s="106"/>
      <c r="AE197" s="106"/>
      <c r="AF197" s="116"/>
      <c r="AG197" s="106"/>
      <c r="AH197" s="106"/>
      <c r="AJ197" s="106"/>
      <c r="AK197" s="106"/>
      <c r="AM197" s="125"/>
      <c r="AN197" s="200">
        <f t="shared" si="100"/>
        <v>15</v>
      </c>
      <c r="AO197" s="192">
        <f>VLOOKUP(K197,Coefficients!$J$3:$L$7,3)</f>
        <v>70</v>
      </c>
      <c r="AP197" s="192">
        <f t="shared" si="101"/>
        <v>15.4</v>
      </c>
      <c r="AQ197" s="192">
        <f t="shared" si="102"/>
        <v>1349.04</v>
      </c>
      <c r="AR197" s="192">
        <f>VLOOKUP(L197,Coefficients!$N$3:$P$5,2)</f>
        <v>50</v>
      </c>
      <c r="AS197" s="192">
        <f>VLOOKUP(L197,Coefficients!$N$3:$P$5,3)</f>
        <v>2</v>
      </c>
      <c r="AT197" s="200">
        <f>VLOOKUP(M197,Coefficients!$S$3:$U$6,3)</f>
        <v>1</v>
      </c>
      <c r="AU197" s="196">
        <f>VLOOKUP(N197,Coefficients!$S$10:$U$13,3)</f>
        <v>2</v>
      </c>
      <c r="AV197" s="197">
        <f t="shared" si="96"/>
        <v>1</v>
      </c>
      <c r="AW197" s="195">
        <f t="shared" si="103"/>
        <v>7.6036750986200676</v>
      </c>
      <c r="AX197" s="197">
        <f t="shared" si="97"/>
        <v>72.756699999999995</v>
      </c>
      <c r="AY197" s="197">
        <f t="shared" si="98"/>
        <v>18.380000000000003</v>
      </c>
      <c r="AZ197" s="198">
        <f t="shared" si="104"/>
        <v>246.9447168554307</v>
      </c>
      <c r="BA197" s="114"/>
      <c r="BC197" s="127"/>
      <c r="BD197" s="96"/>
      <c r="BE197" s="133"/>
      <c r="BF197" s="128"/>
      <c r="BG197" s="124"/>
      <c r="BI197" s="96"/>
      <c r="BJ197" s="55"/>
      <c r="BK197" s="95"/>
      <c r="BL197" s="8"/>
      <c r="BP197" s="54"/>
      <c r="BQ197" s="54"/>
      <c r="BR197" s="54"/>
    </row>
    <row r="198" spans="2:70" s="54" customFormat="1" outlineLevel="1" x14ac:dyDescent="0.25">
      <c r="B198" s="20" t="s">
        <v>12</v>
      </c>
      <c r="C198" s="20" t="str">
        <f>'Hotter&amp;Drier'!$B$1</f>
        <v>CSIRO Mk3.5</v>
      </c>
      <c r="D198" s="20">
        <v>2028</v>
      </c>
      <c r="E198" s="21">
        <f>'Hotter&amp;Drier'!S56</f>
        <v>18.420000000000002</v>
      </c>
      <c r="F198" s="21">
        <f>'Hotter&amp;Drier'!W56</f>
        <v>72.692133333333331</v>
      </c>
      <c r="G198" s="21"/>
      <c r="H198" s="63">
        <f t="shared" si="88"/>
        <v>2007</v>
      </c>
      <c r="I198" s="59" t="str">
        <f t="shared" si="89"/>
        <v>Pile No X @ Berth Y</v>
      </c>
      <c r="J198" s="188" t="str">
        <f t="shared" si="99"/>
        <v>splash</v>
      </c>
      <c r="K198" s="97" t="str">
        <f t="shared" si="90"/>
        <v>A</v>
      </c>
      <c r="L198" s="104" t="str">
        <f t="shared" si="91"/>
        <v>C1</v>
      </c>
      <c r="M198" s="63" t="str">
        <f t="shared" si="92"/>
        <v>EXP4</v>
      </c>
      <c r="N198" s="63" t="str">
        <f t="shared" si="93"/>
        <v>SITE1</v>
      </c>
      <c r="O198" s="63">
        <f t="shared" si="94"/>
        <v>1</v>
      </c>
      <c r="P198" s="63"/>
      <c r="Q198" s="63"/>
      <c r="R198" s="63"/>
      <c r="S198" s="63"/>
      <c r="T198" s="63"/>
      <c r="U198" s="97"/>
      <c r="V198" s="97"/>
      <c r="W198" s="97"/>
      <c r="X198" s="97"/>
      <c r="Y198" s="97"/>
      <c r="AA198" s="198">
        <f t="shared" si="95"/>
        <v>246.42224115641724</v>
      </c>
      <c r="AB198" s="115"/>
      <c r="AC198" s="106"/>
      <c r="AD198" s="106"/>
      <c r="AE198" s="106"/>
      <c r="AF198" s="116"/>
      <c r="AG198" s="106"/>
      <c r="AH198" s="106"/>
      <c r="AJ198" s="106"/>
      <c r="AK198" s="106"/>
      <c r="AM198" s="125"/>
      <c r="AN198" s="200">
        <f t="shared" si="100"/>
        <v>16</v>
      </c>
      <c r="AO198" s="192">
        <f>VLOOKUP(K198,Coefficients!$J$3:$L$7,3)</f>
        <v>70</v>
      </c>
      <c r="AP198" s="192">
        <f t="shared" si="101"/>
        <v>15.4</v>
      </c>
      <c r="AQ198" s="192">
        <f t="shared" si="102"/>
        <v>1349.04</v>
      </c>
      <c r="AR198" s="192">
        <f>VLOOKUP(L198,Coefficients!$N$3:$P$5,2)</f>
        <v>50</v>
      </c>
      <c r="AS198" s="192">
        <f>VLOOKUP(L198,Coefficients!$N$3:$P$5,3)</f>
        <v>2</v>
      </c>
      <c r="AT198" s="200">
        <f>VLOOKUP(M198,Coefficients!$S$3:$U$6,3)</f>
        <v>1</v>
      </c>
      <c r="AU198" s="196">
        <f>VLOOKUP(N198,Coefficients!$S$10:$U$13,3)</f>
        <v>2</v>
      </c>
      <c r="AV198" s="197">
        <f t="shared" si="96"/>
        <v>1</v>
      </c>
      <c r="AW198" s="195">
        <f t="shared" si="103"/>
        <v>7.6036750986200676</v>
      </c>
      <c r="AX198" s="197">
        <f t="shared" si="97"/>
        <v>72.692133333333331</v>
      </c>
      <c r="AY198" s="197">
        <f t="shared" si="98"/>
        <v>18.420000000000002</v>
      </c>
      <c r="AZ198" s="198">
        <f t="shared" si="104"/>
        <v>246.42224115641724</v>
      </c>
      <c r="BA198" s="114"/>
      <c r="BB198" s="55"/>
      <c r="BC198" s="127"/>
      <c r="BD198" s="96"/>
      <c r="BE198" s="133"/>
      <c r="BF198" s="128"/>
      <c r="BG198" s="124"/>
      <c r="BI198" s="96"/>
      <c r="BJ198" s="55"/>
      <c r="BK198" s="95"/>
      <c r="BL198" s="8"/>
    </row>
    <row r="199" spans="2:70" s="54" customFormat="1" outlineLevel="1" x14ac:dyDescent="0.25">
      <c r="B199" s="20" t="s">
        <v>12</v>
      </c>
      <c r="C199" s="20" t="str">
        <f>'Hotter&amp;Drier'!$B$1</f>
        <v>CSIRO Mk3.5</v>
      </c>
      <c r="D199" s="20">
        <v>2029</v>
      </c>
      <c r="E199" s="21">
        <f>'Hotter&amp;Drier'!S57</f>
        <v>18.46</v>
      </c>
      <c r="F199" s="21">
        <f>'Hotter&amp;Drier'!W57</f>
        <v>72.627566666666667</v>
      </c>
      <c r="G199" s="21"/>
      <c r="H199" s="63">
        <f t="shared" si="88"/>
        <v>2007</v>
      </c>
      <c r="I199" s="59" t="str">
        <f t="shared" si="89"/>
        <v>Pile No X @ Berth Y</v>
      </c>
      <c r="J199" s="188" t="str">
        <f t="shared" si="99"/>
        <v>splash</v>
      </c>
      <c r="K199" s="97" t="str">
        <f t="shared" si="90"/>
        <v>A</v>
      </c>
      <c r="L199" s="104" t="str">
        <f t="shared" si="91"/>
        <v>C1</v>
      </c>
      <c r="M199" s="63" t="str">
        <f t="shared" si="92"/>
        <v>EXP4</v>
      </c>
      <c r="N199" s="63" t="str">
        <f t="shared" si="93"/>
        <v>SITE1</v>
      </c>
      <c r="O199" s="63">
        <f t="shared" si="94"/>
        <v>1</v>
      </c>
      <c r="P199" s="63"/>
      <c r="Q199" s="63"/>
      <c r="R199" s="63"/>
      <c r="S199" s="63"/>
      <c r="T199" s="63"/>
      <c r="U199" s="97"/>
      <c r="V199" s="97"/>
      <c r="W199" s="97"/>
      <c r="X199" s="97"/>
      <c r="Y199" s="97"/>
      <c r="AA199" s="198">
        <f t="shared" si="95"/>
        <v>245.90042469045474</v>
      </c>
      <c r="AB199" s="115"/>
      <c r="AC199" s="106"/>
      <c r="AD199" s="106"/>
      <c r="AE199" s="106"/>
      <c r="AF199" s="116"/>
      <c r="AG199" s="106"/>
      <c r="AH199" s="106"/>
      <c r="AJ199" s="106"/>
      <c r="AK199" s="106"/>
      <c r="AM199" s="125"/>
      <c r="AN199" s="200">
        <f t="shared" si="100"/>
        <v>17</v>
      </c>
      <c r="AO199" s="192">
        <f>VLOOKUP(K199,Coefficients!$J$3:$L$7,3)</f>
        <v>70</v>
      </c>
      <c r="AP199" s="192">
        <f t="shared" si="101"/>
        <v>15.4</v>
      </c>
      <c r="AQ199" s="192">
        <f t="shared" si="102"/>
        <v>1349.04</v>
      </c>
      <c r="AR199" s="192">
        <f>VLOOKUP(L199,Coefficients!$N$3:$P$5,2)</f>
        <v>50</v>
      </c>
      <c r="AS199" s="192">
        <f>VLOOKUP(L199,Coefficients!$N$3:$P$5,3)</f>
        <v>2</v>
      </c>
      <c r="AT199" s="200">
        <f>VLOOKUP(M199,Coefficients!$S$3:$U$6,3)</f>
        <v>1</v>
      </c>
      <c r="AU199" s="196">
        <f>VLOOKUP(N199,Coefficients!$S$10:$U$13,3)</f>
        <v>2</v>
      </c>
      <c r="AV199" s="197">
        <f t="shared" si="96"/>
        <v>1</v>
      </c>
      <c r="AW199" s="195">
        <f t="shared" si="103"/>
        <v>7.6036750986200676</v>
      </c>
      <c r="AX199" s="197">
        <f t="shared" si="97"/>
        <v>72.627566666666667</v>
      </c>
      <c r="AY199" s="197">
        <f t="shared" si="98"/>
        <v>18.46</v>
      </c>
      <c r="AZ199" s="198">
        <f t="shared" si="104"/>
        <v>245.90042469045474</v>
      </c>
      <c r="BA199" s="114"/>
      <c r="BB199" s="55"/>
      <c r="BC199" s="127"/>
      <c r="BD199" s="96"/>
      <c r="BE199" s="133"/>
      <c r="BF199" s="128"/>
      <c r="BG199" s="124"/>
      <c r="BI199" s="96"/>
      <c r="BJ199" s="55"/>
      <c r="BK199" s="95"/>
      <c r="BL199" s="13"/>
    </row>
    <row r="200" spans="2:70" s="54" customFormat="1" outlineLevel="1" x14ac:dyDescent="0.25">
      <c r="B200" s="20" t="s">
        <v>12</v>
      </c>
      <c r="C200" s="20" t="str">
        <f>'Hotter&amp;Drier'!$B$1</f>
        <v>CSIRO Mk3.5</v>
      </c>
      <c r="D200" s="20">
        <v>2030</v>
      </c>
      <c r="E200" s="21">
        <f>'Hotter&amp;Drier'!S58</f>
        <v>18.5</v>
      </c>
      <c r="F200" s="21">
        <f>'Hotter&amp;Drier'!W58</f>
        <v>72.563000000000002</v>
      </c>
      <c r="G200" s="21"/>
      <c r="H200" s="63">
        <f t="shared" si="88"/>
        <v>2007</v>
      </c>
      <c r="I200" s="59" t="str">
        <f t="shared" si="89"/>
        <v>Pile No X @ Berth Y</v>
      </c>
      <c r="J200" s="188" t="str">
        <f t="shared" si="99"/>
        <v>splash</v>
      </c>
      <c r="K200" s="97" t="str">
        <f t="shared" si="90"/>
        <v>A</v>
      </c>
      <c r="L200" s="104" t="str">
        <f t="shared" si="91"/>
        <v>C1</v>
      </c>
      <c r="M200" s="63" t="str">
        <f t="shared" si="92"/>
        <v>EXP4</v>
      </c>
      <c r="N200" s="63" t="str">
        <f t="shared" si="93"/>
        <v>SITE1</v>
      </c>
      <c r="O200" s="63">
        <f t="shared" si="94"/>
        <v>1</v>
      </c>
      <c r="P200" s="63"/>
      <c r="Q200" s="63"/>
      <c r="R200" s="63"/>
      <c r="S200" s="63"/>
      <c r="T200" s="63"/>
      <c r="U200" s="97"/>
      <c r="V200" s="97"/>
      <c r="W200" s="97"/>
      <c r="X200" s="97"/>
      <c r="Y200" s="97"/>
      <c r="AA200" s="198">
        <f t="shared" si="95"/>
        <v>245.37926716126947</v>
      </c>
      <c r="AB200" s="115"/>
      <c r="AC200" s="106"/>
      <c r="AD200" s="106"/>
      <c r="AE200" s="106"/>
      <c r="AF200" s="116"/>
      <c r="AG200" s="106"/>
      <c r="AH200" s="106"/>
      <c r="AJ200" s="106"/>
      <c r="AK200" s="106"/>
      <c r="AM200" s="125"/>
      <c r="AN200" s="200">
        <f t="shared" si="100"/>
        <v>18</v>
      </c>
      <c r="AO200" s="192">
        <f>VLOOKUP(K200,Coefficients!$J$3:$L$7,3)</f>
        <v>70</v>
      </c>
      <c r="AP200" s="192">
        <f t="shared" si="101"/>
        <v>15.4</v>
      </c>
      <c r="AQ200" s="192">
        <f t="shared" si="102"/>
        <v>1349.04</v>
      </c>
      <c r="AR200" s="192">
        <f>VLOOKUP(L200,Coefficients!$N$3:$P$5,2)</f>
        <v>50</v>
      </c>
      <c r="AS200" s="192">
        <f>VLOOKUP(L200,Coefficients!$N$3:$P$5,3)</f>
        <v>2</v>
      </c>
      <c r="AT200" s="200">
        <f>VLOOKUP(M200,Coefficients!$S$3:$U$6,3)</f>
        <v>1</v>
      </c>
      <c r="AU200" s="196">
        <f>VLOOKUP(N200,Coefficients!$S$10:$U$13,3)</f>
        <v>2</v>
      </c>
      <c r="AV200" s="197">
        <f t="shared" si="96"/>
        <v>1</v>
      </c>
      <c r="AW200" s="195">
        <f t="shared" si="103"/>
        <v>7.6036750986200676</v>
      </c>
      <c r="AX200" s="197">
        <f t="shared" si="97"/>
        <v>72.563000000000002</v>
      </c>
      <c r="AY200" s="197">
        <f t="shared" si="98"/>
        <v>18.5</v>
      </c>
      <c r="AZ200" s="198">
        <f t="shared" si="104"/>
        <v>245.37926716126947</v>
      </c>
      <c r="BA200" s="114"/>
      <c r="BB200" s="55"/>
      <c r="BC200" s="127"/>
      <c r="BD200" s="96"/>
      <c r="BE200" s="133"/>
      <c r="BF200" s="128"/>
      <c r="BG200" s="124"/>
      <c r="BI200" s="96"/>
      <c r="BJ200" s="55"/>
      <c r="BK200" s="95"/>
      <c r="BL200" s="13"/>
    </row>
    <row r="201" spans="2:70" s="54" customFormat="1" outlineLevel="1" x14ac:dyDescent="0.25">
      <c r="B201" s="20" t="s">
        <v>12</v>
      </c>
      <c r="C201" s="20" t="str">
        <f>'Hotter&amp;Drier'!$B$1</f>
        <v>CSIRO Mk3.5</v>
      </c>
      <c r="D201" s="20">
        <v>2031</v>
      </c>
      <c r="E201" s="21">
        <f>'Hotter&amp;Drier'!S59</f>
        <v>18.585000000000001</v>
      </c>
      <c r="F201" s="21">
        <f>'Hotter&amp;Drier'!W59</f>
        <v>72.425174999999996</v>
      </c>
      <c r="G201" s="21"/>
      <c r="H201" s="63">
        <f t="shared" si="88"/>
        <v>2007</v>
      </c>
      <c r="I201" s="59" t="str">
        <f t="shared" si="89"/>
        <v>Pile No X @ Berth Y</v>
      </c>
      <c r="J201" s="188" t="str">
        <f t="shared" si="99"/>
        <v>splash</v>
      </c>
      <c r="K201" s="97" t="str">
        <f t="shared" si="90"/>
        <v>A</v>
      </c>
      <c r="L201" s="104" t="str">
        <f t="shared" si="91"/>
        <v>C1</v>
      </c>
      <c r="M201" s="63" t="str">
        <f t="shared" si="92"/>
        <v>EXP4</v>
      </c>
      <c r="N201" s="63" t="str">
        <f t="shared" si="93"/>
        <v>SITE1</v>
      </c>
      <c r="O201" s="63">
        <f t="shared" si="94"/>
        <v>1</v>
      </c>
      <c r="P201" s="63"/>
      <c r="Q201" s="63"/>
      <c r="R201" s="63"/>
      <c r="S201" s="63"/>
      <c r="T201" s="63"/>
      <c r="U201" s="97"/>
      <c r="V201" s="97"/>
      <c r="W201" s="97"/>
      <c r="X201" s="97"/>
      <c r="Y201" s="97"/>
      <c r="AA201" s="198">
        <f t="shared" si="95"/>
        <v>244.26917795802697</v>
      </c>
      <c r="AB201" s="115"/>
      <c r="AC201" s="106"/>
      <c r="AD201" s="106"/>
      <c r="AE201" s="106"/>
      <c r="AF201" s="116"/>
      <c r="AG201" s="106"/>
      <c r="AH201" s="106"/>
      <c r="AJ201" s="106"/>
      <c r="AK201" s="106"/>
      <c r="AM201" s="125"/>
      <c r="AN201" s="200">
        <f t="shared" si="100"/>
        <v>19</v>
      </c>
      <c r="AO201" s="192">
        <f>VLOOKUP(K201,Coefficients!$J$3:$L$7,3)</f>
        <v>70</v>
      </c>
      <c r="AP201" s="192">
        <f t="shared" si="101"/>
        <v>15.4</v>
      </c>
      <c r="AQ201" s="192">
        <f t="shared" si="102"/>
        <v>1349.04</v>
      </c>
      <c r="AR201" s="192">
        <f>VLOOKUP(L201,Coefficients!$N$3:$P$5,2)</f>
        <v>50</v>
      </c>
      <c r="AS201" s="192">
        <f>VLOOKUP(L201,Coefficients!$N$3:$P$5,3)</f>
        <v>2</v>
      </c>
      <c r="AT201" s="200">
        <f>VLOOKUP(M201,Coefficients!$S$3:$U$6,3)</f>
        <v>1</v>
      </c>
      <c r="AU201" s="196">
        <f>VLOOKUP(N201,Coefficients!$S$10:$U$13,3)</f>
        <v>2</v>
      </c>
      <c r="AV201" s="197">
        <f t="shared" si="96"/>
        <v>1</v>
      </c>
      <c r="AW201" s="195">
        <f t="shared" si="103"/>
        <v>7.6036750986200676</v>
      </c>
      <c r="AX201" s="197">
        <f t="shared" si="97"/>
        <v>72.425174999999996</v>
      </c>
      <c r="AY201" s="197">
        <f t="shared" si="98"/>
        <v>18.585000000000001</v>
      </c>
      <c r="AZ201" s="198">
        <f t="shared" si="104"/>
        <v>244.26917795802697</v>
      </c>
      <c r="BA201" s="114"/>
      <c r="BB201" s="55"/>
      <c r="BC201" s="127"/>
      <c r="BD201" s="96"/>
      <c r="BE201" s="133"/>
      <c r="BF201" s="128"/>
      <c r="BG201" s="124"/>
      <c r="BI201" s="96"/>
      <c r="BJ201" s="55"/>
      <c r="BK201" s="95"/>
      <c r="BL201" s="13"/>
    </row>
    <row r="202" spans="2:70" s="54" customFormat="1" outlineLevel="1" x14ac:dyDescent="0.25">
      <c r="B202" s="20" t="s">
        <v>12</v>
      </c>
      <c r="C202" s="20" t="str">
        <f>'Hotter&amp;Drier'!$B$1</f>
        <v>CSIRO Mk3.5</v>
      </c>
      <c r="D202" s="20">
        <v>2032</v>
      </c>
      <c r="E202" s="21">
        <f>'Hotter&amp;Drier'!S60</f>
        <v>18.670000000000002</v>
      </c>
      <c r="F202" s="21">
        <f>'Hotter&amp;Drier'!W60</f>
        <v>72.287350000000004</v>
      </c>
      <c r="G202" s="21"/>
      <c r="H202" s="63">
        <f t="shared" si="88"/>
        <v>2007</v>
      </c>
      <c r="I202" s="59" t="str">
        <f t="shared" si="89"/>
        <v>Pile No X @ Berth Y</v>
      </c>
      <c r="J202" s="188" t="str">
        <f t="shared" si="99"/>
        <v>splash</v>
      </c>
      <c r="K202" s="97" t="str">
        <f t="shared" ref="K202:K233" si="105">$K$26</f>
        <v>A</v>
      </c>
      <c r="L202" s="104" t="str">
        <f t="shared" ref="L202:L233" si="106">$L$26</f>
        <v>C1</v>
      </c>
      <c r="M202" s="63" t="str">
        <f t="shared" ref="M202:M233" si="107">$M$26</f>
        <v>EXP4</v>
      </c>
      <c r="N202" s="63" t="str">
        <f t="shared" ref="N202:N233" si="108">$N$26</f>
        <v>SITE1</v>
      </c>
      <c r="O202" s="63">
        <f t="shared" ref="O202:O233" si="109">$O$26</f>
        <v>1</v>
      </c>
      <c r="P202" s="63"/>
      <c r="Q202" s="63"/>
      <c r="R202" s="63"/>
      <c r="S202" s="63"/>
      <c r="T202" s="63"/>
      <c r="U202" s="97"/>
      <c r="V202" s="97"/>
      <c r="W202" s="97"/>
      <c r="X202" s="97"/>
      <c r="Y202" s="97"/>
      <c r="AA202" s="198">
        <f t="shared" ref="AA202:AA233" si="110">AZ202</f>
        <v>243.16208540401016</v>
      </c>
      <c r="AB202" s="115"/>
      <c r="AC202" s="106"/>
      <c r="AD202" s="106"/>
      <c r="AE202" s="106"/>
      <c r="AF202" s="116"/>
      <c r="AG202" s="106"/>
      <c r="AH202" s="106"/>
      <c r="AJ202" s="106"/>
      <c r="AK202" s="106"/>
      <c r="AM202" s="125"/>
      <c r="AN202" s="200">
        <f t="shared" si="100"/>
        <v>20</v>
      </c>
      <c r="AO202" s="192">
        <f>VLOOKUP(K202,Coefficients!$J$3:$L$7,3)</f>
        <v>70</v>
      </c>
      <c r="AP202" s="192">
        <f t="shared" si="101"/>
        <v>15.4</v>
      </c>
      <c r="AQ202" s="192">
        <f t="shared" si="102"/>
        <v>1349.04</v>
      </c>
      <c r="AR202" s="192">
        <f>VLOOKUP(L202,Coefficients!$N$3:$P$5,2)</f>
        <v>50</v>
      </c>
      <c r="AS202" s="192">
        <f>VLOOKUP(L202,Coefficients!$N$3:$P$5,3)</f>
        <v>2</v>
      </c>
      <c r="AT202" s="200">
        <f>VLOOKUP(M202,Coefficients!$S$3:$U$6,3)</f>
        <v>1</v>
      </c>
      <c r="AU202" s="196">
        <f>VLOOKUP(N202,Coefficients!$S$10:$U$13,3)</f>
        <v>2</v>
      </c>
      <c r="AV202" s="197">
        <f t="shared" ref="AV202:AV233" si="111">O202</f>
        <v>1</v>
      </c>
      <c r="AW202" s="195">
        <f t="shared" si="103"/>
        <v>7.6036750986200676</v>
      </c>
      <c r="AX202" s="197">
        <f t="shared" ref="AX202:AX233" si="112">F202</f>
        <v>72.287350000000004</v>
      </c>
      <c r="AY202" s="197">
        <f t="shared" ref="AY202:AY233" si="113">E202</f>
        <v>18.670000000000002</v>
      </c>
      <c r="AZ202" s="198">
        <f t="shared" si="104"/>
        <v>243.16208540401016</v>
      </c>
      <c r="BA202" s="114"/>
      <c r="BB202" s="55"/>
      <c r="BC202" s="127"/>
      <c r="BD202" s="96"/>
      <c r="BE202" s="133"/>
      <c r="BF202" s="128"/>
      <c r="BG202" s="124"/>
      <c r="BI202" s="96"/>
      <c r="BJ202" s="55"/>
      <c r="BK202" s="95"/>
      <c r="BL202" s="13"/>
    </row>
    <row r="203" spans="2:70" s="54" customFormat="1" outlineLevel="1" x14ac:dyDescent="0.25">
      <c r="B203" s="20" t="s">
        <v>12</v>
      </c>
      <c r="C203" s="20" t="str">
        <f>'Hotter&amp;Drier'!$B$1</f>
        <v>CSIRO Mk3.5</v>
      </c>
      <c r="D203" s="20">
        <v>2033</v>
      </c>
      <c r="E203" s="21">
        <f>'Hotter&amp;Drier'!S61</f>
        <v>18.754999999999999</v>
      </c>
      <c r="F203" s="21">
        <f>'Hotter&amp;Drier'!W61</f>
        <v>72.149524999999997</v>
      </c>
      <c r="G203" s="21"/>
      <c r="H203" s="63">
        <f t="shared" si="88"/>
        <v>2007</v>
      </c>
      <c r="I203" s="59" t="str">
        <f t="shared" si="89"/>
        <v>Pile No X @ Berth Y</v>
      </c>
      <c r="J203" s="188" t="str">
        <f t="shared" si="99"/>
        <v>splash</v>
      </c>
      <c r="K203" s="97" t="str">
        <f t="shared" si="105"/>
        <v>A</v>
      </c>
      <c r="L203" s="104" t="str">
        <f t="shared" si="106"/>
        <v>C1</v>
      </c>
      <c r="M203" s="63" t="str">
        <f t="shared" si="107"/>
        <v>EXP4</v>
      </c>
      <c r="N203" s="63" t="str">
        <f t="shared" si="108"/>
        <v>SITE1</v>
      </c>
      <c r="O203" s="63">
        <f t="shared" si="109"/>
        <v>1</v>
      </c>
      <c r="P203" s="63"/>
      <c r="Q203" s="63"/>
      <c r="R203" s="63"/>
      <c r="S203" s="63"/>
      <c r="T203" s="63"/>
      <c r="U203" s="97"/>
      <c r="V203" s="97"/>
      <c r="W203" s="97"/>
      <c r="X203" s="97"/>
      <c r="Y203" s="97"/>
      <c r="AA203" s="198">
        <f t="shared" si="110"/>
        <v>242.05798662275484</v>
      </c>
      <c r="AB203" s="115"/>
      <c r="AC203" s="106"/>
      <c r="AD203" s="106"/>
      <c r="AE203" s="106"/>
      <c r="AF203" s="116"/>
      <c r="AG203" s="106"/>
      <c r="AH203" s="106"/>
      <c r="AJ203" s="106"/>
      <c r="AK203" s="106"/>
      <c r="AM203" s="125"/>
      <c r="AN203" s="200">
        <f t="shared" si="100"/>
        <v>21</v>
      </c>
      <c r="AO203" s="192">
        <f>VLOOKUP(K203,Coefficients!$J$3:$L$7,3)</f>
        <v>70</v>
      </c>
      <c r="AP203" s="192">
        <f t="shared" si="101"/>
        <v>15.4</v>
      </c>
      <c r="AQ203" s="192">
        <f t="shared" si="102"/>
        <v>1349.04</v>
      </c>
      <c r="AR203" s="192">
        <f>VLOOKUP(L203,Coefficients!$N$3:$P$5,2)</f>
        <v>50</v>
      </c>
      <c r="AS203" s="192">
        <f>VLOOKUP(L203,Coefficients!$N$3:$P$5,3)</f>
        <v>2</v>
      </c>
      <c r="AT203" s="200">
        <f>VLOOKUP(M203,Coefficients!$S$3:$U$6,3)</f>
        <v>1</v>
      </c>
      <c r="AU203" s="196">
        <f>VLOOKUP(N203,Coefficients!$S$10:$U$13,3)</f>
        <v>2</v>
      </c>
      <c r="AV203" s="197">
        <f t="shared" si="111"/>
        <v>1</v>
      </c>
      <c r="AW203" s="195">
        <f t="shared" si="103"/>
        <v>7.6036750986200676</v>
      </c>
      <c r="AX203" s="197">
        <f t="shared" si="112"/>
        <v>72.149524999999997</v>
      </c>
      <c r="AY203" s="197">
        <f t="shared" si="113"/>
        <v>18.754999999999999</v>
      </c>
      <c r="AZ203" s="198">
        <f t="shared" si="104"/>
        <v>242.05798662275484</v>
      </c>
      <c r="BA203" s="114"/>
      <c r="BB203" s="55"/>
      <c r="BC203" s="127"/>
      <c r="BD203" s="96"/>
      <c r="BE203" s="133"/>
      <c r="BF203" s="128"/>
      <c r="BG203" s="124"/>
      <c r="BI203" s="96"/>
      <c r="BJ203" s="55"/>
      <c r="BK203" s="95"/>
      <c r="BL203" s="13"/>
    </row>
    <row r="204" spans="2:70" s="54" customFormat="1" outlineLevel="1" x14ac:dyDescent="0.25">
      <c r="B204" s="20" t="s">
        <v>12</v>
      </c>
      <c r="C204" s="20" t="str">
        <f>'Hotter&amp;Drier'!$B$1</f>
        <v>CSIRO Mk3.5</v>
      </c>
      <c r="D204" s="20">
        <v>2034</v>
      </c>
      <c r="E204" s="21">
        <f>'Hotter&amp;Drier'!S62</f>
        <v>18.84</v>
      </c>
      <c r="F204" s="21">
        <f>'Hotter&amp;Drier'!W62</f>
        <v>72.011700000000005</v>
      </c>
      <c r="G204" s="21"/>
      <c r="H204" s="63">
        <f t="shared" si="88"/>
        <v>2007</v>
      </c>
      <c r="I204" s="59" t="str">
        <f t="shared" si="89"/>
        <v>Pile No X @ Berth Y</v>
      </c>
      <c r="J204" s="188" t="str">
        <f t="shared" si="99"/>
        <v>splash</v>
      </c>
      <c r="K204" s="97" t="str">
        <f t="shared" si="105"/>
        <v>A</v>
      </c>
      <c r="L204" s="104" t="str">
        <f t="shared" si="106"/>
        <v>C1</v>
      </c>
      <c r="M204" s="63" t="str">
        <f t="shared" si="107"/>
        <v>EXP4</v>
      </c>
      <c r="N204" s="63" t="str">
        <f t="shared" si="108"/>
        <v>SITE1</v>
      </c>
      <c r="O204" s="63">
        <f t="shared" si="109"/>
        <v>1</v>
      </c>
      <c r="P204" s="63"/>
      <c r="Q204" s="63"/>
      <c r="R204" s="63"/>
      <c r="S204" s="63"/>
      <c r="T204" s="63"/>
      <c r="U204" s="97"/>
      <c r="V204" s="97"/>
      <c r="W204" s="97"/>
      <c r="X204" s="97"/>
      <c r="Y204" s="97"/>
      <c r="AA204" s="198">
        <f t="shared" si="110"/>
        <v>240.95687873718853</v>
      </c>
      <c r="AB204" s="115"/>
      <c r="AC204" s="106"/>
      <c r="AD204" s="106"/>
      <c r="AE204" s="106"/>
      <c r="AF204" s="116"/>
      <c r="AG204" s="106"/>
      <c r="AH204" s="106"/>
      <c r="AJ204" s="106"/>
      <c r="AK204" s="106"/>
      <c r="AM204" s="125"/>
      <c r="AN204" s="200">
        <f t="shared" si="100"/>
        <v>22</v>
      </c>
      <c r="AO204" s="192">
        <f>VLOOKUP(K204,Coefficients!$J$3:$L$7,3)</f>
        <v>70</v>
      </c>
      <c r="AP204" s="192">
        <f t="shared" si="101"/>
        <v>15.4</v>
      </c>
      <c r="AQ204" s="192">
        <f t="shared" si="102"/>
        <v>1349.04</v>
      </c>
      <c r="AR204" s="192">
        <f>VLOOKUP(L204,Coefficients!$N$3:$P$5,2)</f>
        <v>50</v>
      </c>
      <c r="AS204" s="192">
        <f>VLOOKUP(L204,Coefficients!$N$3:$P$5,3)</f>
        <v>2</v>
      </c>
      <c r="AT204" s="200">
        <f>VLOOKUP(M204,Coefficients!$S$3:$U$6,3)</f>
        <v>1</v>
      </c>
      <c r="AU204" s="196">
        <f>VLOOKUP(N204,Coefficients!$S$10:$U$13,3)</f>
        <v>2</v>
      </c>
      <c r="AV204" s="197">
        <f t="shared" si="111"/>
        <v>1</v>
      </c>
      <c r="AW204" s="195">
        <f t="shared" si="103"/>
        <v>7.6036750986200676</v>
      </c>
      <c r="AX204" s="197">
        <f t="shared" si="112"/>
        <v>72.011700000000005</v>
      </c>
      <c r="AY204" s="197">
        <f t="shared" si="113"/>
        <v>18.84</v>
      </c>
      <c r="AZ204" s="198">
        <f t="shared" si="104"/>
        <v>240.95687873718853</v>
      </c>
      <c r="BA204" s="114"/>
      <c r="BB204" s="55"/>
      <c r="BC204" s="127"/>
      <c r="BD204" s="96"/>
      <c r="BE204" s="133"/>
      <c r="BF204" s="128"/>
      <c r="BG204" s="124"/>
      <c r="BI204" s="96"/>
      <c r="BJ204" s="55"/>
      <c r="BK204" s="95"/>
      <c r="BL204" s="13"/>
    </row>
    <row r="205" spans="2:70" s="54" customFormat="1" outlineLevel="1" x14ac:dyDescent="0.25">
      <c r="B205" s="20" t="s">
        <v>12</v>
      </c>
      <c r="C205" s="20" t="str">
        <f>'Hotter&amp;Drier'!$B$1</f>
        <v>CSIRO Mk3.5</v>
      </c>
      <c r="D205" s="20">
        <v>2035</v>
      </c>
      <c r="E205" s="21">
        <f>'Hotter&amp;Drier'!S63</f>
        <v>18.925000000000001</v>
      </c>
      <c r="F205" s="21">
        <f>'Hotter&amp;Drier'!W63</f>
        <v>71.873874999999998</v>
      </c>
      <c r="G205" s="21"/>
      <c r="H205" s="63">
        <f t="shared" si="88"/>
        <v>2007</v>
      </c>
      <c r="I205" s="59" t="str">
        <f t="shared" si="89"/>
        <v>Pile No X @ Berth Y</v>
      </c>
      <c r="J205" s="188" t="str">
        <f t="shared" si="99"/>
        <v>splash</v>
      </c>
      <c r="K205" s="97" t="str">
        <f t="shared" si="105"/>
        <v>A</v>
      </c>
      <c r="L205" s="104" t="str">
        <f t="shared" si="106"/>
        <v>C1</v>
      </c>
      <c r="M205" s="63" t="str">
        <f t="shared" si="107"/>
        <v>EXP4</v>
      </c>
      <c r="N205" s="63" t="str">
        <f t="shared" si="108"/>
        <v>SITE1</v>
      </c>
      <c r="O205" s="63">
        <f t="shared" si="109"/>
        <v>1</v>
      </c>
      <c r="P205" s="63"/>
      <c r="Q205" s="63"/>
      <c r="R205" s="63"/>
      <c r="S205" s="63"/>
      <c r="T205" s="63"/>
      <c r="U205" s="97"/>
      <c r="V205" s="97"/>
      <c r="W205" s="97"/>
      <c r="X205" s="97"/>
      <c r="Y205" s="97"/>
      <c r="AA205" s="198">
        <f t="shared" si="110"/>
        <v>239.85875886962353</v>
      </c>
      <c r="AB205" s="115"/>
      <c r="AC205" s="106"/>
      <c r="AD205" s="106"/>
      <c r="AE205" s="106"/>
      <c r="AF205" s="116"/>
      <c r="AG205" s="106"/>
      <c r="AH205" s="106"/>
      <c r="AJ205" s="106"/>
      <c r="AK205" s="106"/>
      <c r="AM205" s="125"/>
      <c r="AN205" s="200">
        <f t="shared" si="100"/>
        <v>23</v>
      </c>
      <c r="AO205" s="192">
        <f>VLOOKUP(K205,Coefficients!$J$3:$L$7,3)</f>
        <v>70</v>
      </c>
      <c r="AP205" s="192">
        <f t="shared" si="101"/>
        <v>15.4</v>
      </c>
      <c r="AQ205" s="192">
        <f t="shared" si="102"/>
        <v>1349.04</v>
      </c>
      <c r="AR205" s="192">
        <f>VLOOKUP(L205,Coefficients!$N$3:$P$5,2)</f>
        <v>50</v>
      </c>
      <c r="AS205" s="192">
        <f>VLOOKUP(L205,Coefficients!$N$3:$P$5,3)</f>
        <v>2</v>
      </c>
      <c r="AT205" s="200">
        <f>VLOOKUP(M205,Coefficients!$S$3:$U$6,3)</f>
        <v>1</v>
      </c>
      <c r="AU205" s="196">
        <f>VLOOKUP(N205,Coefficients!$S$10:$U$13,3)</f>
        <v>2</v>
      </c>
      <c r="AV205" s="197">
        <f t="shared" si="111"/>
        <v>1</v>
      </c>
      <c r="AW205" s="195">
        <f t="shared" si="103"/>
        <v>7.6036750986200676</v>
      </c>
      <c r="AX205" s="197">
        <f t="shared" si="112"/>
        <v>71.873874999999998</v>
      </c>
      <c r="AY205" s="197">
        <f t="shared" si="113"/>
        <v>18.925000000000001</v>
      </c>
      <c r="AZ205" s="198">
        <f t="shared" si="104"/>
        <v>239.85875886962353</v>
      </c>
      <c r="BA205" s="114"/>
      <c r="BB205" s="55"/>
      <c r="BC205" s="127"/>
      <c r="BD205" s="96"/>
      <c r="BE205" s="133"/>
      <c r="BF205" s="128"/>
      <c r="BG205" s="124"/>
      <c r="BI205" s="96"/>
      <c r="BJ205" s="55"/>
      <c r="BK205" s="95"/>
      <c r="BL205" s="13"/>
    </row>
    <row r="206" spans="2:70" s="54" customFormat="1" outlineLevel="1" x14ac:dyDescent="0.25">
      <c r="B206" s="20" t="s">
        <v>12</v>
      </c>
      <c r="C206" s="20" t="str">
        <f>'Hotter&amp;Drier'!$B$1</f>
        <v>CSIRO Mk3.5</v>
      </c>
      <c r="D206" s="20">
        <v>2036</v>
      </c>
      <c r="E206" s="21">
        <f>'Hotter&amp;Drier'!S64</f>
        <v>19.010000000000002</v>
      </c>
      <c r="F206" s="21">
        <f>'Hotter&amp;Drier'!W64</f>
        <v>71.736050000000006</v>
      </c>
      <c r="G206" s="21"/>
      <c r="H206" s="63">
        <f t="shared" si="88"/>
        <v>2007</v>
      </c>
      <c r="I206" s="59" t="str">
        <f t="shared" si="89"/>
        <v>Pile No X @ Berth Y</v>
      </c>
      <c r="J206" s="188" t="str">
        <f t="shared" si="99"/>
        <v>splash</v>
      </c>
      <c r="K206" s="97" t="str">
        <f t="shared" si="105"/>
        <v>A</v>
      </c>
      <c r="L206" s="104" t="str">
        <f t="shared" si="106"/>
        <v>C1</v>
      </c>
      <c r="M206" s="63" t="str">
        <f t="shared" si="107"/>
        <v>EXP4</v>
      </c>
      <c r="N206" s="63" t="str">
        <f t="shared" si="108"/>
        <v>SITE1</v>
      </c>
      <c r="O206" s="63">
        <f t="shared" si="109"/>
        <v>1</v>
      </c>
      <c r="P206" s="63"/>
      <c r="Q206" s="63"/>
      <c r="R206" s="63"/>
      <c r="S206" s="63"/>
      <c r="T206" s="63"/>
      <c r="U206" s="97"/>
      <c r="V206" s="97"/>
      <c r="W206" s="97"/>
      <c r="X206" s="97"/>
      <c r="Y206" s="97"/>
      <c r="AA206" s="198">
        <f t="shared" si="110"/>
        <v>238.76362414175199</v>
      </c>
      <c r="AB206" s="115"/>
      <c r="AC206" s="106"/>
      <c r="AD206" s="106"/>
      <c r="AE206" s="106"/>
      <c r="AF206" s="116"/>
      <c r="AG206" s="106"/>
      <c r="AH206" s="106"/>
      <c r="AJ206" s="106"/>
      <c r="AK206" s="106"/>
      <c r="AM206" s="125"/>
      <c r="AN206" s="200">
        <f t="shared" si="100"/>
        <v>24</v>
      </c>
      <c r="AO206" s="192">
        <f>VLOOKUP(K206,Coefficients!$J$3:$L$7,3)</f>
        <v>70</v>
      </c>
      <c r="AP206" s="192">
        <f t="shared" si="101"/>
        <v>15.4</v>
      </c>
      <c r="AQ206" s="192">
        <f t="shared" si="102"/>
        <v>1349.04</v>
      </c>
      <c r="AR206" s="192">
        <f>VLOOKUP(L206,Coefficients!$N$3:$P$5,2)</f>
        <v>50</v>
      </c>
      <c r="AS206" s="192">
        <f>VLOOKUP(L206,Coefficients!$N$3:$P$5,3)</f>
        <v>2</v>
      </c>
      <c r="AT206" s="200">
        <f>VLOOKUP(M206,Coefficients!$S$3:$U$6,3)</f>
        <v>1</v>
      </c>
      <c r="AU206" s="196">
        <f>VLOOKUP(N206,Coefficients!$S$10:$U$13,3)</f>
        <v>2</v>
      </c>
      <c r="AV206" s="197">
        <f t="shared" si="111"/>
        <v>1</v>
      </c>
      <c r="AW206" s="195">
        <f t="shared" si="103"/>
        <v>7.6036750986200676</v>
      </c>
      <c r="AX206" s="197">
        <f t="shared" si="112"/>
        <v>71.736050000000006</v>
      </c>
      <c r="AY206" s="197">
        <f t="shared" si="113"/>
        <v>19.010000000000002</v>
      </c>
      <c r="AZ206" s="198">
        <f t="shared" si="104"/>
        <v>238.76362414175199</v>
      </c>
      <c r="BA206" s="114"/>
      <c r="BB206" s="55"/>
      <c r="BC206" s="127"/>
      <c r="BD206" s="96"/>
      <c r="BE206" s="133"/>
      <c r="BF206" s="128"/>
      <c r="BG206" s="124"/>
      <c r="BI206" s="96"/>
      <c r="BJ206" s="55"/>
      <c r="BK206" s="95"/>
      <c r="BL206" s="13"/>
    </row>
    <row r="207" spans="2:70" s="54" customFormat="1" outlineLevel="1" x14ac:dyDescent="0.25">
      <c r="B207" s="20" t="s">
        <v>12</v>
      </c>
      <c r="C207" s="20" t="str">
        <f>'Hotter&amp;Drier'!$B$1</f>
        <v>CSIRO Mk3.5</v>
      </c>
      <c r="D207" s="20">
        <v>2037</v>
      </c>
      <c r="E207" s="21">
        <f>'Hotter&amp;Drier'!S65</f>
        <v>19.094999999999999</v>
      </c>
      <c r="F207" s="21">
        <f>'Hotter&amp;Drier'!W65</f>
        <v>71.598224999999999</v>
      </c>
      <c r="G207" s="21"/>
      <c r="H207" s="63">
        <f t="shared" si="88"/>
        <v>2007</v>
      </c>
      <c r="I207" s="59" t="str">
        <f t="shared" si="89"/>
        <v>Pile No X @ Berth Y</v>
      </c>
      <c r="J207" s="188" t="str">
        <f t="shared" si="99"/>
        <v>splash</v>
      </c>
      <c r="K207" s="97" t="str">
        <f t="shared" si="105"/>
        <v>A</v>
      </c>
      <c r="L207" s="104" t="str">
        <f t="shared" si="106"/>
        <v>C1</v>
      </c>
      <c r="M207" s="63" t="str">
        <f t="shared" si="107"/>
        <v>EXP4</v>
      </c>
      <c r="N207" s="63" t="str">
        <f t="shared" si="108"/>
        <v>SITE1</v>
      </c>
      <c r="O207" s="63">
        <f t="shared" si="109"/>
        <v>1</v>
      </c>
      <c r="P207" s="63"/>
      <c r="Q207" s="63"/>
      <c r="R207" s="63"/>
      <c r="S207" s="63"/>
      <c r="T207" s="63"/>
      <c r="U207" s="97"/>
      <c r="V207" s="97"/>
      <c r="W207" s="97"/>
      <c r="X207" s="97"/>
      <c r="Y207" s="97"/>
      <c r="AA207" s="198">
        <f t="shared" si="110"/>
        <v>237.67147167464003</v>
      </c>
      <c r="AB207" s="115"/>
      <c r="AC207" s="106"/>
      <c r="AD207" s="106"/>
      <c r="AE207" s="106"/>
      <c r="AF207" s="116"/>
      <c r="AG207" s="106"/>
      <c r="AH207" s="106"/>
      <c r="AJ207" s="106"/>
      <c r="AK207" s="106"/>
      <c r="AM207" s="125"/>
      <c r="AN207" s="200">
        <f t="shared" si="100"/>
        <v>25</v>
      </c>
      <c r="AO207" s="192">
        <f>VLOOKUP(K207,Coefficients!$J$3:$L$7,3)</f>
        <v>70</v>
      </c>
      <c r="AP207" s="192">
        <f t="shared" si="101"/>
        <v>15.4</v>
      </c>
      <c r="AQ207" s="192">
        <f t="shared" si="102"/>
        <v>1349.04</v>
      </c>
      <c r="AR207" s="192">
        <f>VLOOKUP(L207,Coefficients!$N$3:$P$5,2)</f>
        <v>50</v>
      </c>
      <c r="AS207" s="192">
        <f>VLOOKUP(L207,Coefficients!$N$3:$P$5,3)</f>
        <v>2</v>
      </c>
      <c r="AT207" s="200">
        <f>VLOOKUP(M207,Coefficients!$S$3:$U$6,3)</f>
        <v>1</v>
      </c>
      <c r="AU207" s="196">
        <f>VLOOKUP(N207,Coefficients!$S$10:$U$13,3)</f>
        <v>2</v>
      </c>
      <c r="AV207" s="197">
        <f t="shared" si="111"/>
        <v>1</v>
      </c>
      <c r="AW207" s="195">
        <f t="shared" si="103"/>
        <v>7.6036750986200676</v>
      </c>
      <c r="AX207" s="197">
        <f t="shared" si="112"/>
        <v>71.598224999999999</v>
      </c>
      <c r="AY207" s="197">
        <f t="shared" si="113"/>
        <v>19.094999999999999</v>
      </c>
      <c r="AZ207" s="198">
        <f t="shared" si="104"/>
        <v>237.67147167464003</v>
      </c>
      <c r="BA207" s="114"/>
      <c r="BB207" s="55"/>
      <c r="BC207" s="127"/>
      <c r="BD207" s="96"/>
      <c r="BE207" s="133"/>
      <c r="BF207" s="128"/>
      <c r="BG207" s="124"/>
      <c r="BI207" s="96"/>
      <c r="BJ207" s="55"/>
      <c r="BK207" s="95"/>
      <c r="BL207" s="13"/>
    </row>
    <row r="208" spans="2:70" s="54" customFormat="1" outlineLevel="1" x14ac:dyDescent="0.25">
      <c r="B208" s="20" t="s">
        <v>12</v>
      </c>
      <c r="C208" s="20" t="str">
        <f>'Hotter&amp;Drier'!$B$1</f>
        <v>CSIRO Mk3.5</v>
      </c>
      <c r="D208" s="20">
        <v>2038</v>
      </c>
      <c r="E208" s="21">
        <f>'Hotter&amp;Drier'!S66</f>
        <v>19.18</v>
      </c>
      <c r="F208" s="21">
        <f>'Hotter&amp;Drier'!W66</f>
        <v>71.460400000000007</v>
      </c>
      <c r="G208" s="21"/>
      <c r="H208" s="63">
        <f t="shared" si="88"/>
        <v>2007</v>
      </c>
      <c r="I208" s="59" t="str">
        <f t="shared" si="89"/>
        <v>Pile No X @ Berth Y</v>
      </c>
      <c r="J208" s="188" t="str">
        <f t="shared" si="99"/>
        <v>splash</v>
      </c>
      <c r="K208" s="97" t="str">
        <f t="shared" si="105"/>
        <v>A</v>
      </c>
      <c r="L208" s="104" t="str">
        <f t="shared" si="106"/>
        <v>C1</v>
      </c>
      <c r="M208" s="63" t="str">
        <f t="shared" si="107"/>
        <v>EXP4</v>
      </c>
      <c r="N208" s="63" t="str">
        <f t="shared" si="108"/>
        <v>SITE1</v>
      </c>
      <c r="O208" s="63">
        <f t="shared" si="109"/>
        <v>1</v>
      </c>
      <c r="P208" s="63"/>
      <c r="Q208" s="63"/>
      <c r="R208" s="63"/>
      <c r="S208" s="63"/>
      <c r="T208" s="63"/>
      <c r="U208" s="97"/>
      <c r="V208" s="97"/>
      <c r="W208" s="97"/>
      <c r="X208" s="97"/>
      <c r="Y208" s="97"/>
      <c r="AA208" s="198">
        <f t="shared" si="110"/>
        <v>236.58229858872349</v>
      </c>
      <c r="AB208" s="115"/>
      <c r="AC208" s="106"/>
      <c r="AD208" s="106"/>
      <c r="AE208" s="106"/>
      <c r="AF208" s="116"/>
      <c r="AG208" s="106"/>
      <c r="AH208" s="106"/>
      <c r="AJ208" s="106"/>
      <c r="AK208" s="106"/>
      <c r="AM208" s="125"/>
      <c r="AN208" s="200">
        <f t="shared" si="100"/>
        <v>26</v>
      </c>
      <c r="AO208" s="192">
        <f>VLOOKUP(K208,Coefficients!$J$3:$L$7,3)</f>
        <v>70</v>
      </c>
      <c r="AP208" s="192">
        <f t="shared" si="101"/>
        <v>15.4</v>
      </c>
      <c r="AQ208" s="192">
        <f t="shared" si="102"/>
        <v>1349.04</v>
      </c>
      <c r="AR208" s="192">
        <f>VLOOKUP(L208,Coefficients!$N$3:$P$5,2)</f>
        <v>50</v>
      </c>
      <c r="AS208" s="192">
        <f>VLOOKUP(L208,Coefficients!$N$3:$P$5,3)</f>
        <v>2</v>
      </c>
      <c r="AT208" s="200">
        <f>VLOOKUP(M208,Coefficients!$S$3:$U$6,3)</f>
        <v>1</v>
      </c>
      <c r="AU208" s="196">
        <f>VLOOKUP(N208,Coefficients!$S$10:$U$13,3)</f>
        <v>2</v>
      </c>
      <c r="AV208" s="197">
        <f t="shared" si="111"/>
        <v>1</v>
      </c>
      <c r="AW208" s="195">
        <f t="shared" si="103"/>
        <v>7.6036750986200676</v>
      </c>
      <c r="AX208" s="197">
        <f t="shared" si="112"/>
        <v>71.460400000000007</v>
      </c>
      <c r="AY208" s="197">
        <f t="shared" si="113"/>
        <v>19.18</v>
      </c>
      <c r="AZ208" s="198">
        <f t="shared" si="104"/>
        <v>236.58229858872349</v>
      </c>
      <c r="BA208" s="114"/>
      <c r="BB208" s="55"/>
      <c r="BC208" s="127"/>
      <c r="BD208" s="96"/>
      <c r="BE208" s="133"/>
      <c r="BF208" s="128"/>
      <c r="BG208" s="124"/>
      <c r="BI208" s="96"/>
      <c r="BJ208" s="55"/>
      <c r="BK208" s="95"/>
      <c r="BL208" s="13"/>
    </row>
    <row r="209" spans="1:64" s="54" customFormat="1" outlineLevel="1" x14ac:dyDescent="0.25">
      <c r="B209" s="20" t="s">
        <v>12</v>
      </c>
      <c r="C209" s="20" t="str">
        <f>'Hotter&amp;Drier'!$B$1</f>
        <v>CSIRO Mk3.5</v>
      </c>
      <c r="D209" s="20">
        <v>2039</v>
      </c>
      <c r="E209" s="21">
        <f>'Hotter&amp;Drier'!S67</f>
        <v>19.265000000000001</v>
      </c>
      <c r="F209" s="21">
        <f>'Hotter&amp;Drier'!W67</f>
        <v>71.322575000000001</v>
      </c>
      <c r="G209" s="21"/>
      <c r="H209" s="63">
        <f t="shared" si="88"/>
        <v>2007</v>
      </c>
      <c r="I209" s="59" t="str">
        <f t="shared" si="89"/>
        <v>Pile No X @ Berth Y</v>
      </c>
      <c r="J209" s="188" t="str">
        <f t="shared" si="99"/>
        <v>splash</v>
      </c>
      <c r="K209" s="97" t="str">
        <f t="shared" si="105"/>
        <v>A</v>
      </c>
      <c r="L209" s="104" t="str">
        <f t="shared" si="106"/>
        <v>C1</v>
      </c>
      <c r="M209" s="63" t="str">
        <f t="shared" si="107"/>
        <v>EXP4</v>
      </c>
      <c r="N209" s="63" t="str">
        <f t="shared" si="108"/>
        <v>SITE1</v>
      </c>
      <c r="O209" s="63">
        <f t="shared" si="109"/>
        <v>1</v>
      </c>
      <c r="P209" s="63"/>
      <c r="Q209" s="63"/>
      <c r="R209" s="63"/>
      <c r="S209" s="63"/>
      <c r="T209" s="63"/>
      <c r="U209" s="97"/>
      <c r="V209" s="97"/>
      <c r="W209" s="97"/>
      <c r="X209" s="97"/>
      <c r="Y209" s="97"/>
      <c r="AA209" s="198">
        <f t="shared" si="110"/>
        <v>235.4961020038005</v>
      </c>
      <c r="AB209" s="115"/>
      <c r="AC209" s="106"/>
      <c r="AD209" s="106"/>
      <c r="AE209" s="106"/>
      <c r="AF209" s="116"/>
      <c r="AG209" s="106"/>
      <c r="AH209" s="106"/>
      <c r="AJ209" s="106"/>
      <c r="AK209" s="106"/>
      <c r="AM209" s="125"/>
      <c r="AN209" s="200">
        <f t="shared" si="100"/>
        <v>27</v>
      </c>
      <c r="AO209" s="192">
        <f>VLOOKUP(K209,Coefficients!$J$3:$L$7,3)</f>
        <v>70</v>
      </c>
      <c r="AP209" s="192">
        <f t="shared" si="101"/>
        <v>15.4</v>
      </c>
      <c r="AQ209" s="192">
        <f t="shared" si="102"/>
        <v>1349.04</v>
      </c>
      <c r="AR209" s="192">
        <f>VLOOKUP(L209,Coefficients!$N$3:$P$5,2)</f>
        <v>50</v>
      </c>
      <c r="AS209" s="192">
        <f>VLOOKUP(L209,Coefficients!$N$3:$P$5,3)</f>
        <v>2</v>
      </c>
      <c r="AT209" s="200">
        <f>VLOOKUP(M209,Coefficients!$S$3:$U$6,3)</f>
        <v>1</v>
      </c>
      <c r="AU209" s="196">
        <f>VLOOKUP(N209,Coefficients!$S$10:$U$13,3)</f>
        <v>2</v>
      </c>
      <c r="AV209" s="197">
        <f t="shared" si="111"/>
        <v>1</v>
      </c>
      <c r="AW209" s="195">
        <f t="shared" si="103"/>
        <v>7.6036750986200676</v>
      </c>
      <c r="AX209" s="197">
        <f t="shared" si="112"/>
        <v>71.322575000000001</v>
      </c>
      <c r="AY209" s="197">
        <f t="shared" si="113"/>
        <v>19.265000000000001</v>
      </c>
      <c r="AZ209" s="198">
        <f t="shared" si="104"/>
        <v>235.4961020038005</v>
      </c>
      <c r="BA209" s="114"/>
      <c r="BB209" s="55"/>
      <c r="BC209" s="127"/>
      <c r="BD209" s="96"/>
      <c r="BE209" s="133"/>
      <c r="BF209" s="128"/>
      <c r="BG209" s="124"/>
      <c r="BI209" s="96"/>
      <c r="BJ209" s="55"/>
      <c r="BK209" s="95"/>
      <c r="BL209" s="13"/>
    </row>
    <row r="210" spans="1:64" s="54" customFormat="1" outlineLevel="1" x14ac:dyDescent="0.25">
      <c r="B210" s="20" t="s">
        <v>12</v>
      </c>
      <c r="C210" s="20" t="str">
        <f>'Hotter&amp;Drier'!$B$1</f>
        <v>CSIRO Mk3.5</v>
      </c>
      <c r="D210" s="20">
        <v>2040</v>
      </c>
      <c r="E210" s="21">
        <f>'Hotter&amp;Drier'!S68</f>
        <v>19.350000000000001</v>
      </c>
      <c r="F210" s="21">
        <f>'Hotter&amp;Drier'!W68</f>
        <v>71.184749999999994</v>
      </c>
      <c r="G210" s="21"/>
      <c r="H210" s="63">
        <f t="shared" si="88"/>
        <v>2007</v>
      </c>
      <c r="I210" s="59" t="str">
        <f t="shared" si="89"/>
        <v>Pile No X @ Berth Y</v>
      </c>
      <c r="J210" s="188" t="str">
        <f t="shared" si="99"/>
        <v>splash</v>
      </c>
      <c r="K210" s="97" t="str">
        <f t="shared" si="105"/>
        <v>A</v>
      </c>
      <c r="L210" s="104" t="str">
        <f t="shared" si="106"/>
        <v>C1</v>
      </c>
      <c r="M210" s="63" t="str">
        <f t="shared" si="107"/>
        <v>EXP4</v>
      </c>
      <c r="N210" s="63" t="str">
        <f t="shared" si="108"/>
        <v>SITE1</v>
      </c>
      <c r="O210" s="63">
        <f t="shared" si="109"/>
        <v>1</v>
      </c>
      <c r="P210" s="63"/>
      <c r="Q210" s="63"/>
      <c r="R210" s="63"/>
      <c r="S210" s="63"/>
      <c r="T210" s="63"/>
      <c r="U210" s="97"/>
      <c r="V210" s="97"/>
      <c r="W210" s="97"/>
      <c r="X210" s="97"/>
      <c r="Y210" s="97"/>
      <c r="AA210" s="198">
        <f t="shared" si="110"/>
        <v>234.41287903902779</v>
      </c>
      <c r="AB210" s="115"/>
      <c r="AC210" s="106"/>
      <c r="AD210" s="106"/>
      <c r="AE210" s="106"/>
      <c r="AF210" s="116"/>
      <c r="AG210" s="106"/>
      <c r="AH210" s="106"/>
      <c r="AJ210" s="106"/>
      <c r="AK210" s="106"/>
      <c r="AM210" s="125"/>
      <c r="AN210" s="200">
        <f t="shared" si="100"/>
        <v>28</v>
      </c>
      <c r="AO210" s="192">
        <f>VLOOKUP(K210,Coefficients!$J$3:$L$7,3)</f>
        <v>70</v>
      </c>
      <c r="AP210" s="192">
        <f t="shared" si="101"/>
        <v>15.4</v>
      </c>
      <c r="AQ210" s="192">
        <f t="shared" si="102"/>
        <v>1349.04</v>
      </c>
      <c r="AR210" s="192">
        <f>VLOOKUP(L210,Coefficients!$N$3:$P$5,2)</f>
        <v>50</v>
      </c>
      <c r="AS210" s="192">
        <f>VLOOKUP(L210,Coefficients!$N$3:$P$5,3)</f>
        <v>2</v>
      </c>
      <c r="AT210" s="200">
        <f>VLOOKUP(M210,Coefficients!$S$3:$U$6,3)</f>
        <v>1</v>
      </c>
      <c r="AU210" s="196">
        <f>VLOOKUP(N210,Coefficients!$S$10:$U$13,3)</f>
        <v>2</v>
      </c>
      <c r="AV210" s="197">
        <f t="shared" si="111"/>
        <v>1</v>
      </c>
      <c r="AW210" s="195">
        <f t="shared" si="103"/>
        <v>7.6036750986200676</v>
      </c>
      <c r="AX210" s="197">
        <f t="shared" si="112"/>
        <v>71.184749999999994</v>
      </c>
      <c r="AY210" s="197">
        <f t="shared" si="113"/>
        <v>19.350000000000001</v>
      </c>
      <c r="AZ210" s="198">
        <f t="shared" si="104"/>
        <v>234.41287903902779</v>
      </c>
      <c r="BA210" s="114"/>
      <c r="BB210" s="55"/>
      <c r="BC210" s="127"/>
      <c r="BD210" s="96"/>
      <c r="BE210" s="133"/>
      <c r="BF210" s="128"/>
      <c r="BG210" s="124"/>
      <c r="BI210" s="96"/>
      <c r="BJ210" s="55"/>
      <c r="BK210" s="95"/>
      <c r="BL210" s="13"/>
    </row>
    <row r="211" spans="1:64" s="54" customFormat="1" outlineLevel="1" x14ac:dyDescent="0.25">
      <c r="A211" s="52"/>
      <c r="B211" s="20" t="s">
        <v>12</v>
      </c>
      <c r="C211" s="20" t="str">
        <f>'Hotter&amp;Drier'!$B$1</f>
        <v>CSIRO Mk3.5</v>
      </c>
      <c r="D211" s="20">
        <v>2041</v>
      </c>
      <c r="E211" s="21">
        <f>'Hotter&amp;Drier'!S69</f>
        <v>19.435000000000002</v>
      </c>
      <c r="F211" s="21">
        <f>'Hotter&amp;Drier'!W69</f>
        <v>71.046925000000002</v>
      </c>
      <c r="G211" s="21"/>
      <c r="H211" s="63">
        <f t="shared" si="88"/>
        <v>2007</v>
      </c>
      <c r="I211" s="59" t="str">
        <f t="shared" si="89"/>
        <v>Pile No X @ Berth Y</v>
      </c>
      <c r="J211" s="188" t="str">
        <f t="shared" si="99"/>
        <v>splash</v>
      </c>
      <c r="K211" s="97" t="str">
        <f t="shared" si="105"/>
        <v>A</v>
      </c>
      <c r="L211" s="104" t="str">
        <f t="shared" si="106"/>
        <v>C1</v>
      </c>
      <c r="M211" s="63" t="str">
        <f t="shared" si="107"/>
        <v>EXP4</v>
      </c>
      <c r="N211" s="63" t="str">
        <f t="shared" si="108"/>
        <v>SITE1</v>
      </c>
      <c r="O211" s="63">
        <f t="shared" si="109"/>
        <v>1</v>
      </c>
      <c r="P211" s="63"/>
      <c r="Q211" s="63"/>
      <c r="R211" s="63"/>
      <c r="S211" s="63"/>
      <c r="T211" s="63"/>
      <c r="U211" s="97"/>
      <c r="V211" s="97"/>
      <c r="W211" s="97"/>
      <c r="X211" s="97"/>
      <c r="Y211" s="97"/>
      <c r="AA211" s="198">
        <f t="shared" si="110"/>
        <v>233.33262681291228</v>
      </c>
      <c r="AB211" s="115"/>
      <c r="AC211" s="106"/>
      <c r="AD211" s="106"/>
      <c r="AE211" s="106"/>
      <c r="AF211" s="116"/>
      <c r="AG211" s="106"/>
      <c r="AH211" s="106"/>
      <c r="AJ211" s="106"/>
      <c r="AK211" s="106"/>
      <c r="AM211" s="125"/>
      <c r="AN211" s="200">
        <f t="shared" si="100"/>
        <v>29</v>
      </c>
      <c r="AO211" s="192">
        <f>VLOOKUP(K211,Coefficients!$J$3:$L$7,3)</f>
        <v>70</v>
      </c>
      <c r="AP211" s="192">
        <f t="shared" si="101"/>
        <v>15.4</v>
      </c>
      <c r="AQ211" s="192">
        <f t="shared" si="102"/>
        <v>1349.04</v>
      </c>
      <c r="AR211" s="192">
        <f>VLOOKUP(L211,Coefficients!$N$3:$P$5,2)</f>
        <v>50</v>
      </c>
      <c r="AS211" s="192">
        <f>VLOOKUP(L211,Coefficients!$N$3:$P$5,3)</f>
        <v>2</v>
      </c>
      <c r="AT211" s="200">
        <f>VLOOKUP(M211,Coefficients!$S$3:$U$6,3)</f>
        <v>1</v>
      </c>
      <c r="AU211" s="196">
        <f>VLOOKUP(N211,Coefficients!$S$10:$U$13,3)</f>
        <v>2</v>
      </c>
      <c r="AV211" s="197">
        <f t="shared" si="111"/>
        <v>1</v>
      </c>
      <c r="AW211" s="195">
        <f t="shared" si="103"/>
        <v>7.6036750986200676</v>
      </c>
      <c r="AX211" s="197">
        <f t="shared" si="112"/>
        <v>71.046925000000002</v>
      </c>
      <c r="AY211" s="197">
        <f t="shared" si="113"/>
        <v>19.435000000000002</v>
      </c>
      <c r="AZ211" s="198">
        <f t="shared" si="104"/>
        <v>233.33262681291228</v>
      </c>
      <c r="BA211" s="114"/>
      <c r="BB211" s="55"/>
      <c r="BC211" s="127"/>
      <c r="BD211" s="96"/>
      <c r="BE211" s="133"/>
      <c r="BF211" s="128"/>
      <c r="BG211" s="124"/>
      <c r="BI211" s="96"/>
      <c r="BJ211" s="55"/>
      <c r="BK211" s="95"/>
      <c r="BL211" s="13"/>
    </row>
    <row r="212" spans="1:64" s="54" customFormat="1" outlineLevel="1" x14ac:dyDescent="0.25">
      <c r="A212" s="52"/>
      <c r="B212" s="20" t="s">
        <v>12</v>
      </c>
      <c r="C212" s="20" t="str">
        <f>'Hotter&amp;Drier'!$B$1</f>
        <v>CSIRO Mk3.5</v>
      </c>
      <c r="D212" s="20">
        <v>2042</v>
      </c>
      <c r="E212" s="21">
        <f>'Hotter&amp;Drier'!S70</f>
        <v>19.52</v>
      </c>
      <c r="F212" s="21">
        <f>'Hotter&amp;Drier'!W70</f>
        <v>70.909099999999995</v>
      </c>
      <c r="G212" s="21"/>
      <c r="H212" s="63">
        <f t="shared" si="88"/>
        <v>2007</v>
      </c>
      <c r="I212" s="59" t="str">
        <f t="shared" si="89"/>
        <v>Pile No X @ Berth Y</v>
      </c>
      <c r="J212" s="188" t="str">
        <f t="shared" si="99"/>
        <v>splash</v>
      </c>
      <c r="K212" s="97" t="str">
        <f t="shared" si="105"/>
        <v>A</v>
      </c>
      <c r="L212" s="104" t="str">
        <f t="shared" si="106"/>
        <v>C1</v>
      </c>
      <c r="M212" s="63" t="str">
        <f t="shared" si="107"/>
        <v>EXP4</v>
      </c>
      <c r="N212" s="63" t="str">
        <f t="shared" si="108"/>
        <v>SITE1</v>
      </c>
      <c r="O212" s="63">
        <f t="shared" si="109"/>
        <v>1</v>
      </c>
      <c r="P212" s="63"/>
      <c r="Q212" s="63"/>
      <c r="R212" s="63"/>
      <c r="S212" s="63"/>
      <c r="T212" s="63"/>
      <c r="U212" s="97"/>
      <c r="V212" s="97"/>
      <c r="W212" s="97"/>
      <c r="X212" s="97"/>
      <c r="Y212" s="97"/>
      <c r="AA212" s="198">
        <f t="shared" si="110"/>
        <v>232.25534244330976</v>
      </c>
      <c r="AB212" s="115"/>
      <c r="AC212" s="106"/>
      <c r="AD212" s="106"/>
      <c r="AE212" s="106"/>
      <c r="AF212" s="116"/>
      <c r="AG212" s="106"/>
      <c r="AH212" s="106"/>
      <c r="AJ212" s="106"/>
      <c r="AK212" s="106"/>
      <c r="AM212" s="125"/>
      <c r="AN212" s="200">
        <f t="shared" si="100"/>
        <v>30</v>
      </c>
      <c r="AO212" s="192">
        <f>VLOOKUP(K212,Coefficients!$J$3:$L$7,3)</f>
        <v>70</v>
      </c>
      <c r="AP212" s="192">
        <f t="shared" si="101"/>
        <v>15.4</v>
      </c>
      <c r="AQ212" s="192">
        <f t="shared" si="102"/>
        <v>1349.04</v>
      </c>
      <c r="AR212" s="192">
        <f>VLOOKUP(L212,Coefficients!$N$3:$P$5,2)</f>
        <v>50</v>
      </c>
      <c r="AS212" s="192">
        <f>VLOOKUP(L212,Coefficients!$N$3:$P$5,3)</f>
        <v>2</v>
      </c>
      <c r="AT212" s="200">
        <f>VLOOKUP(M212,Coefficients!$S$3:$U$6,3)</f>
        <v>1</v>
      </c>
      <c r="AU212" s="196">
        <f>VLOOKUP(N212,Coefficients!$S$10:$U$13,3)</f>
        <v>2</v>
      </c>
      <c r="AV212" s="197">
        <f t="shared" si="111"/>
        <v>1</v>
      </c>
      <c r="AW212" s="195">
        <f t="shared" si="103"/>
        <v>7.6036750986200676</v>
      </c>
      <c r="AX212" s="197">
        <f t="shared" si="112"/>
        <v>70.909099999999995</v>
      </c>
      <c r="AY212" s="197">
        <f t="shared" si="113"/>
        <v>19.52</v>
      </c>
      <c r="AZ212" s="198">
        <f t="shared" si="104"/>
        <v>232.25534244330976</v>
      </c>
      <c r="BA212" s="114"/>
      <c r="BB212" s="55"/>
      <c r="BC212" s="127"/>
      <c r="BD212" s="96"/>
      <c r="BE212" s="133"/>
      <c r="BF212" s="128"/>
      <c r="BG212" s="124"/>
      <c r="BI212" s="96"/>
      <c r="BJ212" s="55"/>
      <c r="BK212" s="95"/>
      <c r="BL212" s="13"/>
    </row>
    <row r="213" spans="1:64" s="54" customFormat="1" outlineLevel="1" x14ac:dyDescent="0.25">
      <c r="A213" s="52"/>
      <c r="B213" s="20" t="s">
        <v>12</v>
      </c>
      <c r="C213" s="20" t="str">
        <f>'Hotter&amp;Drier'!$B$1</f>
        <v>CSIRO Mk3.5</v>
      </c>
      <c r="D213" s="20">
        <v>2043</v>
      </c>
      <c r="E213" s="21">
        <f>'Hotter&amp;Drier'!S71</f>
        <v>19.605</v>
      </c>
      <c r="F213" s="21">
        <f>'Hotter&amp;Drier'!W71</f>
        <v>70.771275000000003</v>
      </c>
      <c r="G213" s="21"/>
      <c r="H213" s="63">
        <f t="shared" si="88"/>
        <v>2007</v>
      </c>
      <c r="I213" s="59" t="str">
        <f t="shared" si="89"/>
        <v>Pile No X @ Berth Y</v>
      </c>
      <c r="J213" s="188" t="str">
        <f t="shared" si="99"/>
        <v>splash</v>
      </c>
      <c r="K213" s="97" t="str">
        <f t="shared" si="105"/>
        <v>A</v>
      </c>
      <c r="L213" s="104" t="str">
        <f t="shared" si="106"/>
        <v>C1</v>
      </c>
      <c r="M213" s="63" t="str">
        <f t="shared" si="107"/>
        <v>EXP4</v>
      </c>
      <c r="N213" s="63" t="str">
        <f t="shared" si="108"/>
        <v>SITE1</v>
      </c>
      <c r="O213" s="63">
        <f t="shared" si="109"/>
        <v>1</v>
      </c>
      <c r="P213" s="63"/>
      <c r="Q213" s="63"/>
      <c r="R213" s="63"/>
      <c r="S213" s="63"/>
      <c r="T213" s="63"/>
      <c r="U213" s="97"/>
      <c r="V213" s="97"/>
      <c r="W213" s="97"/>
      <c r="X213" s="97"/>
      <c r="Y213" s="97"/>
      <c r="AA213" s="198">
        <f t="shared" si="110"/>
        <v>231.18102304741518</v>
      </c>
      <c r="AB213" s="115"/>
      <c r="AC213" s="106"/>
      <c r="AD213" s="106"/>
      <c r="AE213" s="106"/>
      <c r="AF213" s="116"/>
      <c r="AG213" s="106"/>
      <c r="AH213" s="106"/>
      <c r="AJ213" s="106"/>
      <c r="AK213" s="106"/>
      <c r="AM213" s="125"/>
      <c r="AN213" s="200">
        <f t="shared" si="100"/>
        <v>31</v>
      </c>
      <c r="AO213" s="192">
        <f>VLOOKUP(K213,Coefficients!$J$3:$L$7,3)</f>
        <v>70</v>
      </c>
      <c r="AP213" s="192">
        <f t="shared" si="101"/>
        <v>15.4</v>
      </c>
      <c r="AQ213" s="192">
        <f t="shared" si="102"/>
        <v>1349.04</v>
      </c>
      <c r="AR213" s="192">
        <f>VLOOKUP(L213,Coefficients!$N$3:$P$5,2)</f>
        <v>50</v>
      </c>
      <c r="AS213" s="192">
        <f>VLOOKUP(L213,Coefficients!$N$3:$P$5,3)</f>
        <v>2</v>
      </c>
      <c r="AT213" s="200">
        <f>VLOOKUP(M213,Coefficients!$S$3:$U$6,3)</f>
        <v>1</v>
      </c>
      <c r="AU213" s="196">
        <f>VLOOKUP(N213,Coefficients!$S$10:$U$13,3)</f>
        <v>2</v>
      </c>
      <c r="AV213" s="197">
        <f t="shared" si="111"/>
        <v>1</v>
      </c>
      <c r="AW213" s="195">
        <f t="shared" si="103"/>
        <v>7.6036750986200676</v>
      </c>
      <c r="AX213" s="197">
        <f t="shared" si="112"/>
        <v>70.771275000000003</v>
      </c>
      <c r="AY213" s="197">
        <f t="shared" si="113"/>
        <v>19.605</v>
      </c>
      <c r="AZ213" s="198">
        <f t="shared" si="104"/>
        <v>231.18102304741518</v>
      </c>
      <c r="BA213" s="114"/>
      <c r="BB213" s="55"/>
      <c r="BC213" s="127"/>
      <c r="BD213" s="96"/>
      <c r="BE213" s="133"/>
      <c r="BF213" s="128"/>
      <c r="BG213" s="124"/>
      <c r="BI213" s="96"/>
      <c r="BJ213" s="55"/>
      <c r="BK213" s="95"/>
      <c r="BL213" s="13"/>
    </row>
    <row r="214" spans="1:64" s="54" customFormat="1" outlineLevel="1" x14ac:dyDescent="0.25">
      <c r="A214" s="52"/>
      <c r="B214" s="20" t="s">
        <v>12</v>
      </c>
      <c r="C214" s="20" t="str">
        <f>'Hotter&amp;Drier'!$B$1</f>
        <v>CSIRO Mk3.5</v>
      </c>
      <c r="D214" s="20">
        <v>2044</v>
      </c>
      <c r="E214" s="21">
        <f>'Hotter&amp;Drier'!S72</f>
        <v>19.690000000000001</v>
      </c>
      <c r="F214" s="21">
        <f>'Hotter&amp;Drier'!W72</f>
        <v>70.633449999999996</v>
      </c>
      <c r="G214" s="21"/>
      <c r="H214" s="63">
        <f t="shared" si="88"/>
        <v>2007</v>
      </c>
      <c r="I214" s="59" t="str">
        <f t="shared" si="89"/>
        <v>Pile No X @ Berth Y</v>
      </c>
      <c r="J214" s="188" t="str">
        <f t="shared" si="99"/>
        <v>splash</v>
      </c>
      <c r="K214" s="97" t="str">
        <f t="shared" si="105"/>
        <v>A</v>
      </c>
      <c r="L214" s="104" t="str">
        <f t="shared" si="106"/>
        <v>C1</v>
      </c>
      <c r="M214" s="63" t="str">
        <f t="shared" si="107"/>
        <v>EXP4</v>
      </c>
      <c r="N214" s="63" t="str">
        <f t="shared" si="108"/>
        <v>SITE1</v>
      </c>
      <c r="O214" s="63">
        <f t="shared" si="109"/>
        <v>1</v>
      </c>
      <c r="P214" s="63"/>
      <c r="Q214" s="63"/>
      <c r="R214" s="63"/>
      <c r="S214" s="63"/>
      <c r="T214" s="63"/>
      <c r="U214" s="97"/>
      <c r="V214" s="97"/>
      <c r="W214" s="97"/>
      <c r="X214" s="97"/>
      <c r="Y214" s="97"/>
      <c r="AA214" s="198">
        <f t="shared" si="110"/>
        <v>230.10966574175839</v>
      </c>
      <c r="AB214" s="115"/>
      <c r="AC214" s="106"/>
      <c r="AD214" s="106"/>
      <c r="AE214" s="106"/>
      <c r="AF214" s="116"/>
      <c r="AG214" s="106"/>
      <c r="AH214" s="106"/>
      <c r="AJ214" s="106"/>
      <c r="AK214" s="106"/>
      <c r="AM214" s="125"/>
      <c r="AN214" s="200">
        <f t="shared" si="100"/>
        <v>32</v>
      </c>
      <c r="AO214" s="192">
        <f>VLOOKUP(K214,Coefficients!$J$3:$L$7,3)</f>
        <v>70</v>
      </c>
      <c r="AP214" s="192">
        <f t="shared" si="101"/>
        <v>15.4</v>
      </c>
      <c r="AQ214" s="192">
        <f t="shared" si="102"/>
        <v>1349.04</v>
      </c>
      <c r="AR214" s="192">
        <f>VLOOKUP(L214,Coefficients!$N$3:$P$5,2)</f>
        <v>50</v>
      </c>
      <c r="AS214" s="192">
        <f>VLOOKUP(L214,Coefficients!$N$3:$P$5,3)</f>
        <v>2</v>
      </c>
      <c r="AT214" s="200">
        <f>VLOOKUP(M214,Coefficients!$S$3:$U$6,3)</f>
        <v>1</v>
      </c>
      <c r="AU214" s="196">
        <f>VLOOKUP(N214,Coefficients!$S$10:$U$13,3)</f>
        <v>2</v>
      </c>
      <c r="AV214" s="197">
        <f t="shared" si="111"/>
        <v>1</v>
      </c>
      <c r="AW214" s="195">
        <f t="shared" si="103"/>
        <v>7.6036750986200676</v>
      </c>
      <c r="AX214" s="197">
        <f t="shared" si="112"/>
        <v>70.633449999999996</v>
      </c>
      <c r="AY214" s="197">
        <f t="shared" si="113"/>
        <v>19.690000000000001</v>
      </c>
      <c r="AZ214" s="198">
        <f t="shared" si="104"/>
        <v>230.10966574175839</v>
      </c>
      <c r="BA214" s="114"/>
      <c r="BB214" s="55"/>
      <c r="BC214" s="127"/>
      <c r="BD214" s="96"/>
      <c r="BE214" s="133"/>
      <c r="BF214" s="128"/>
      <c r="BG214" s="124"/>
      <c r="BI214" s="96"/>
      <c r="BJ214" s="55"/>
      <c r="BK214" s="95"/>
      <c r="BL214" s="13"/>
    </row>
    <row r="215" spans="1:64" s="54" customFormat="1" outlineLevel="1" x14ac:dyDescent="0.25">
      <c r="A215" s="52"/>
      <c r="B215" s="20" t="s">
        <v>12</v>
      </c>
      <c r="C215" s="20" t="str">
        <f>'Hotter&amp;Drier'!$B$1</f>
        <v>CSIRO Mk3.5</v>
      </c>
      <c r="D215" s="20">
        <v>2045</v>
      </c>
      <c r="E215" s="21">
        <f>'Hotter&amp;Drier'!S73</f>
        <v>19.774999999999999</v>
      </c>
      <c r="F215" s="21">
        <f>'Hotter&amp;Drier'!W73</f>
        <v>70.495625000000004</v>
      </c>
      <c r="G215" s="21"/>
      <c r="H215" s="63">
        <f t="shared" si="88"/>
        <v>2007</v>
      </c>
      <c r="I215" s="59" t="str">
        <f t="shared" si="89"/>
        <v>Pile No X @ Berth Y</v>
      </c>
      <c r="J215" s="188" t="str">
        <f t="shared" si="99"/>
        <v>splash</v>
      </c>
      <c r="K215" s="97" t="str">
        <f t="shared" si="105"/>
        <v>A</v>
      </c>
      <c r="L215" s="104" t="str">
        <f t="shared" si="106"/>
        <v>C1</v>
      </c>
      <c r="M215" s="63" t="str">
        <f t="shared" si="107"/>
        <v>EXP4</v>
      </c>
      <c r="N215" s="63" t="str">
        <f t="shared" si="108"/>
        <v>SITE1</v>
      </c>
      <c r="O215" s="63">
        <f t="shared" si="109"/>
        <v>1</v>
      </c>
      <c r="P215" s="63"/>
      <c r="Q215" s="63"/>
      <c r="R215" s="63"/>
      <c r="S215" s="63"/>
      <c r="T215" s="63"/>
      <c r="U215" s="97"/>
      <c r="V215" s="97"/>
      <c r="W215" s="97"/>
      <c r="X215" s="97"/>
      <c r="Y215" s="97"/>
      <c r="AA215" s="198">
        <f t="shared" si="110"/>
        <v>229.04126764219995</v>
      </c>
      <c r="AB215" s="115"/>
      <c r="AC215" s="106"/>
      <c r="AD215" s="106"/>
      <c r="AE215" s="106"/>
      <c r="AF215" s="116"/>
      <c r="AG215" s="106"/>
      <c r="AH215" s="106"/>
      <c r="AJ215" s="106"/>
      <c r="AK215" s="106"/>
      <c r="AM215" s="125"/>
      <c r="AN215" s="200">
        <f t="shared" si="100"/>
        <v>33</v>
      </c>
      <c r="AO215" s="192">
        <f>VLOOKUP(K215,Coefficients!$J$3:$L$7,3)</f>
        <v>70</v>
      </c>
      <c r="AP215" s="192">
        <f t="shared" si="101"/>
        <v>15.4</v>
      </c>
      <c r="AQ215" s="192">
        <f t="shared" si="102"/>
        <v>1349.04</v>
      </c>
      <c r="AR215" s="192">
        <f>VLOOKUP(L215,Coefficients!$N$3:$P$5,2)</f>
        <v>50</v>
      </c>
      <c r="AS215" s="192">
        <f>VLOOKUP(L215,Coefficients!$N$3:$P$5,3)</f>
        <v>2</v>
      </c>
      <c r="AT215" s="200">
        <f>VLOOKUP(M215,Coefficients!$S$3:$U$6,3)</f>
        <v>1</v>
      </c>
      <c r="AU215" s="196">
        <f>VLOOKUP(N215,Coefficients!$S$10:$U$13,3)</f>
        <v>2</v>
      </c>
      <c r="AV215" s="197">
        <f t="shared" si="111"/>
        <v>1</v>
      </c>
      <c r="AW215" s="195">
        <f t="shared" si="103"/>
        <v>7.6036750986200676</v>
      </c>
      <c r="AX215" s="197">
        <f t="shared" si="112"/>
        <v>70.495625000000004</v>
      </c>
      <c r="AY215" s="197">
        <f t="shared" si="113"/>
        <v>19.774999999999999</v>
      </c>
      <c r="AZ215" s="198">
        <f t="shared" si="104"/>
        <v>229.04126764219995</v>
      </c>
      <c r="BA215" s="114"/>
      <c r="BB215" s="55"/>
      <c r="BC215" s="127"/>
      <c r="BD215" s="96"/>
      <c r="BE215" s="133"/>
      <c r="BF215" s="128"/>
      <c r="BG215" s="124"/>
      <c r="BI215" s="96"/>
      <c r="BJ215" s="55"/>
      <c r="BK215" s="95"/>
      <c r="BL215" s="13"/>
    </row>
    <row r="216" spans="1:64" s="54" customFormat="1" outlineLevel="1" x14ac:dyDescent="0.25">
      <c r="A216" s="52"/>
      <c r="B216" s="20" t="s">
        <v>12</v>
      </c>
      <c r="C216" s="20" t="str">
        <f>'Hotter&amp;Drier'!$B$1</f>
        <v>CSIRO Mk3.5</v>
      </c>
      <c r="D216" s="20">
        <v>2046</v>
      </c>
      <c r="E216" s="21">
        <f>'Hotter&amp;Drier'!S74</f>
        <v>19.86</v>
      </c>
      <c r="F216" s="21">
        <f>'Hotter&amp;Drier'!W74</f>
        <v>70.357799999999997</v>
      </c>
      <c r="G216" s="21"/>
      <c r="H216" s="63">
        <f t="shared" si="88"/>
        <v>2007</v>
      </c>
      <c r="I216" s="59" t="str">
        <f t="shared" si="89"/>
        <v>Pile No X @ Berth Y</v>
      </c>
      <c r="J216" s="188" t="str">
        <f t="shared" si="99"/>
        <v>splash</v>
      </c>
      <c r="K216" s="97" t="str">
        <f t="shared" si="105"/>
        <v>A</v>
      </c>
      <c r="L216" s="104" t="str">
        <f t="shared" si="106"/>
        <v>C1</v>
      </c>
      <c r="M216" s="63" t="str">
        <f t="shared" si="107"/>
        <v>EXP4</v>
      </c>
      <c r="N216" s="63" t="str">
        <f t="shared" si="108"/>
        <v>SITE1</v>
      </c>
      <c r="O216" s="63">
        <f t="shared" si="109"/>
        <v>1</v>
      </c>
      <c r="P216" s="63"/>
      <c r="Q216" s="63"/>
      <c r="R216" s="63"/>
      <c r="S216" s="63"/>
      <c r="T216" s="63"/>
      <c r="U216" s="97"/>
      <c r="V216" s="97"/>
      <c r="W216" s="97"/>
      <c r="X216" s="97"/>
      <c r="Y216" s="97"/>
      <c r="AA216" s="198">
        <f t="shared" si="110"/>
        <v>227.97582586392298</v>
      </c>
      <c r="AB216" s="115"/>
      <c r="AC216" s="106"/>
      <c r="AD216" s="106"/>
      <c r="AE216" s="106"/>
      <c r="AF216" s="116"/>
      <c r="AG216" s="106"/>
      <c r="AH216" s="106"/>
      <c r="AJ216" s="106"/>
      <c r="AK216" s="106"/>
      <c r="AM216" s="125"/>
      <c r="AN216" s="200">
        <f t="shared" si="100"/>
        <v>34</v>
      </c>
      <c r="AO216" s="192">
        <f>VLOOKUP(K216,Coefficients!$J$3:$L$7,3)</f>
        <v>70</v>
      </c>
      <c r="AP216" s="192">
        <f t="shared" si="101"/>
        <v>15.4</v>
      </c>
      <c r="AQ216" s="192">
        <f t="shared" si="102"/>
        <v>1349.04</v>
      </c>
      <c r="AR216" s="192">
        <f>VLOOKUP(L216,Coefficients!$N$3:$P$5,2)</f>
        <v>50</v>
      </c>
      <c r="AS216" s="192">
        <f>VLOOKUP(L216,Coefficients!$N$3:$P$5,3)</f>
        <v>2</v>
      </c>
      <c r="AT216" s="200">
        <f>VLOOKUP(M216,Coefficients!$S$3:$U$6,3)</f>
        <v>1</v>
      </c>
      <c r="AU216" s="196">
        <f>VLOOKUP(N216,Coefficients!$S$10:$U$13,3)</f>
        <v>2</v>
      </c>
      <c r="AV216" s="197">
        <f t="shared" si="111"/>
        <v>1</v>
      </c>
      <c r="AW216" s="195">
        <f t="shared" si="103"/>
        <v>7.6036750986200676</v>
      </c>
      <c r="AX216" s="197">
        <f t="shared" si="112"/>
        <v>70.357799999999997</v>
      </c>
      <c r="AY216" s="197">
        <f t="shared" si="113"/>
        <v>19.86</v>
      </c>
      <c r="AZ216" s="198">
        <f t="shared" si="104"/>
        <v>227.97582586392298</v>
      </c>
      <c r="BA216" s="114"/>
      <c r="BB216" s="55"/>
      <c r="BC216" s="127"/>
      <c r="BD216" s="96"/>
      <c r="BE216" s="133"/>
      <c r="BF216" s="128"/>
      <c r="BG216" s="124"/>
      <c r="BI216" s="96"/>
      <c r="BJ216" s="55"/>
      <c r="BK216" s="95"/>
      <c r="BL216" s="13"/>
    </row>
    <row r="217" spans="1:64" s="54" customFormat="1" outlineLevel="1" x14ac:dyDescent="0.25">
      <c r="A217" s="52"/>
      <c r="B217" s="20" t="s">
        <v>12</v>
      </c>
      <c r="C217" s="20" t="str">
        <f>'Hotter&amp;Drier'!$B$1</f>
        <v>CSIRO Mk3.5</v>
      </c>
      <c r="D217" s="20">
        <v>2047</v>
      </c>
      <c r="E217" s="21">
        <f>'Hotter&amp;Drier'!S75</f>
        <v>19.945</v>
      </c>
      <c r="F217" s="21">
        <f>'Hotter&amp;Drier'!W75</f>
        <v>70.219975000000005</v>
      </c>
      <c r="G217" s="21"/>
      <c r="H217" s="63">
        <f t="shared" si="88"/>
        <v>2007</v>
      </c>
      <c r="I217" s="59" t="str">
        <f t="shared" si="89"/>
        <v>Pile No X @ Berth Y</v>
      </c>
      <c r="J217" s="188" t="str">
        <f t="shared" si="99"/>
        <v>splash</v>
      </c>
      <c r="K217" s="97" t="str">
        <f t="shared" si="105"/>
        <v>A</v>
      </c>
      <c r="L217" s="104" t="str">
        <f t="shared" si="106"/>
        <v>C1</v>
      </c>
      <c r="M217" s="63" t="str">
        <f t="shared" si="107"/>
        <v>EXP4</v>
      </c>
      <c r="N217" s="63" t="str">
        <f t="shared" si="108"/>
        <v>SITE1</v>
      </c>
      <c r="O217" s="63">
        <f t="shared" si="109"/>
        <v>1</v>
      </c>
      <c r="P217" s="63"/>
      <c r="Q217" s="63"/>
      <c r="R217" s="63"/>
      <c r="S217" s="63"/>
      <c r="T217" s="63"/>
      <c r="U217" s="97"/>
      <c r="V217" s="97"/>
      <c r="W217" s="97"/>
      <c r="X217" s="97"/>
      <c r="Y217" s="97"/>
      <c r="AA217" s="198">
        <f t="shared" si="110"/>
        <v>226.91333752142739</v>
      </c>
      <c r="AB217" s="115"/>
      <c r="AC217" s="106"/>
      <c r="AD217" s="106"/>
      <c r="AE217" s="106"/>
      <c r="AF217" s="116"/>
      <c r="AG217" s="106"/>
      <c r="AH217" s="106"/>
      <c r="AJ217" s="106"/>
      <c r="AK217" s="106"/>
      <c r="AM217" s="125"/>
      <c r="AN217" s="200">
        <f t="shared" si="100"/>
        <v>35</v>
      </c>
      <c r="AO217" s="192">
        <f>VLOOKUP(K217,Coefficients!$J$3:$L$7,3)</f>
        <v>70</v>
      </c>
      <c r="AP217" s="192">
        <f t="shared" si="101"/>
        <v>15.4</v>
      </c>
      <c r="AQ217" s="192">
        <f t="shared" si="102"/>
        <v>1349.04</v>
      </c>
      <c r="AR217" s="192">
        <f>VLOOKUP(L217,Coefficients!$N$3:$P$5,2)</f>
        <v>50</v>
      </c>
      <c r="AS217" s="192">
        <f>VLOOKUP(L217,Coefficients!$N$3:$P$5,3)</f>
        <v>2</v>
      </c>
      <c r="AT217" s="200">
        <f>VLOOKUP(M217,Coefficients!$S$3:$U$6,3)</f>
        <v>1</v>
      </c>
      <c r="AU217" s="196">
        <f>VLOOKUP(N217,Coefficients!$S$10:$U$13,3)</f>
        <v>2</v>
      </c>
      <c r="AV217" s="197">
        <f t="shared" si="111"/>
        <v>1</v>
      </c>
      <c r="AW217" s="195">
        <f t="shared" si="103"/>
        <v>7.6036750986200676</v>
      </c>
      <c r="AX217" s="197">
        <f t="shared" si="112"/>
        <v>70.219975000000005</v>
      </c>
      <c r="AY217" s="197">
        <f t="shared" si="113"/>
        <v>19.945</v>
      </c>
      <c r="AZ217" s="198">
        <f t="shared" si="104"/>
        <v>226.91333752142739</v>
      </c>
      <c r="BA217" s="114"/>
      <c r="BB217" s="55"/>
      <c r="BC217" s="127"/>
      <c r="BD217" s="96"/>
      <c r="BE217" s="133"/>
      <c r="BF217" s="128"/>
      <c r="BG217" s="124"/>
      <c r="BI217" s="96"/>
      <c r="BJ217" s="55"/>
      <c r="BK217" s="95"/>
      <c r="BL217" s="13"/>
    </row>
    <row r="218" spans="1:64" s="54" customFormat="1" outlineLevel="1" x14ac:dyDescent="0.25">
      <c r="A218" s="52"/>
      <c r="B218" s="20" t="s">
        <v>12</v>
      </c>
      <c r="C218" s="20" t="str">
        <f>'Hotter&amp;Drier'!$B$1</f>
        <v>CSIRO Mk3.5</v>
      </c>
      <c r="D218" s="20">
        <v>2048</v>
      </c>
      <c r="E218" s="21">
        <f>'Hotter&amp;Drier'!S76</f>
        <v>20.03</v>
      </c>
      <c r="F218" s="21">
        <f>'Hotter&amp;Drier'!W76</f>
        <v>70.082149999999999</v>
      </c>
      <c r="G218" s="21"/>
      <c r="H218" s="63">
        <f t="shared" si="88"/>
        <v>2007</v>
      </c>
      <c r="I218" s="59" t="str">
        <f t="shared" si="89"/>
        <v>Pile No X @ Berth Y</v>
      </c>
      <c r="J218" s="188" t="str">
        <f t="shared" si="99"/>
        <v>splash</v>
      </c>
      <c r="K218" s="97" t="str">
        <f t="shared" si="105"/>
        <v>A</v>
      </c>
      <c r="L218" s="104" t="str">
        <f t="shared" si="106"/>
        <v>C1</v>
      </c>
      <c r="M218" s="63" t="str">
        <f t="shared" si="107"/>
        <v>EXP4</v>
      </c>
      <c r="N218" s="63" t="str">
        <f t="shared" si="108"/>
        <v>SITE1</v>
      </c>
      <c r="O218" s="63">
        <f t="shared" si="109"/>
        <v>1</v>
      </c>
      <c r="P218" s="63"/>
      <c r="Q218" s="63"/>
      <c r="R218" s="63"/>
      <c r="S218" s="63"/>
      <c r="T218" s="63"/>
      <c r="U218" s="97"/>
      <c r="V218" s="97"/>
      <c r="W218" s="97"/>
      <c r="X218" s="97"/>
      <c r="Y218" s="97"/>
      <c r="AA218" s="198">
        <f t="shared" si="110"/>
        <v>225.85379972852795</v>
      </c>
      <c r="AB218" s="115"/>
      <c r="AC218" s="106"/>
      <c r="AD218" s="106"/>
      <c r="AE218" s="106"/>
      <c r="AF218" s="116"/>
      <c r="AG218" s="106"/>
      <c r="AH218" s="106"/>
      <c r="AJ218" s="106"/>
      <c r="AK218" s="106"/>
      <c r="AM218" s="125"/>
      <c r="AN218" s="200">
        <f t="shared" si="100"/>
        <v>36</v>
      </c>
      <c r="AO218" s="192">
        <f>VLOOKUP(K218,Coefficients!$J$3:$L$7,3)</f>
        <v>70</v>
      </c>
      <c r="AP218" s="192">
        <f t="shared" si="101"/>
        <v>15.4</v>
      </c>
      <c r="AQ218" s="192">
        <f t="shared" si="102"/>
        <v>1349.04</v>
      </c>
      <c r="AR218" s="192">
        <f>VLOOKUP(L218,Coefficients!$N$3:$P$5,2)</f>
        <v>50</v>
      </c>
      <c r="AS218" s="192">
        <f>VLOOKUP(L218,Coefficients!$N$3:$P$5,3)</f>
        <v>2</v>
      </c>
      <c r="AT218" s="200">
        <f>VLOOKUP(M218,Coefficients!$S$3:$U$6,3)</f>
        <v>1</v>
      </c>
      <c r="AU218" s="196">
        <f>VLOOKUP(N218,Coefficients!$S$10:$U$13,3)</f>
        <v>2</v>
      </c>
      <c r="AV218" s="197">
        <f t="shared" si="111"/>
        <v>1</v>
      </c>
      <c r="AW218" s="195">
        <f t="shared" si="103"/>
        <v>7.6036750986200676</v>
      </c>
      <c r="AX218" s="197">
        <f t="shared" si="112"/>
        <v>70.082149999999999</v>
      </c>
      <c r="AY218" s="197">
        <f t="shared" si="113"/>
        <v>20.03</v>
      </c>
      <c r="AZ218" s="198">
        <f t="shared" si="104"/>
        <v>225.85379972852795</v>
      </c>
      <c r="BA218" s="114"/>
      <c r="BB218" s="55"/>
      <c r="BC218" s="127"/>
      <c r="BD218" s="96"/>
      <c r="BE218" s="133"/>
      <c r="BF218" s="128"/>
      <c r="BG218" s="124"/>
      <c r="BI218" s="96"/>
      <c r="BJ218" s="55"/>
      <c r="BK218" s="95"/>
      <c r="BL218" s="13"/>
    </row>
    <row r="219" spans="1:64" s="54" customFormat="1" outlineLevel="1" x14ac:dyDescent="0.25">
      <c r="A219" s="52"/>
      <c r="B219" s="20" t="s">
        <v>12</v>
      </c>
      <c r="C219" s="20" t="str">
        <f>'Hotter&amp;Drier'!$B$1</f>
        <v>CSIRO Mk3.5</v>
      </c>
      <c r="D219" s="20">
        <v>2049</v>
      </c>
      <c r="E219" s="21">
        <f>'Hotter&amp;Drier'!S77</f>
        <v>20.115000000000002</v>
      </c>
      <c r="F219" s="21">
        <f>'Hotter&amp;Drier'!W77</f>
        <v>69.944325000000006</v>
      </c>
      <c r="G219" s="21"/>
      <c r="H219" s="63">
        <f t="shared" si="88"/>
        <v>2007</v>
      </c>
      <c r="I219" s="59" t="str">
        <f t="shared" si="89"/>
        <v>Pile No X @ Berth Y</v>
      </c>
      <c r="J219" s="188" t="str">
        <f t="shared" si="99"/>
        <v>splash</v>
      </c>
      <c r="K219" s="97" t="str">
        <f t="shared" si="105"/>
        <v>A</v>
      </c>
      <c r="L219" s="104" t="str">
        <f t="shared" si="106"/>
        <v>C1</v>
      </c>
      <c r="M219" s="63" t="str">
        <f t="shared" si="107"/>
        <v>EXP4</v>
      </c>
      <c r="N219" s="63" t="str">
        <f t="shared" si="108"/>
        <v>SITE1</v>
      </c>
      <c r="O219" s="63">
        <f t="shared" si="109"/>
        <v>1</v>
      </c>
      <c r="P219" s="63"/>
      <c r="Q219" s="63"/>
      <c r="R219" s="63"/>
      <c r="S219" s="63"/>
      <c r="T219" s="63"/>
      <c r="U219" s="97"/>
      <c r="V219" s="97"/>
      <c r="W219" s="97"/>
      <c r="X219" s="97"/>
      <c r="Y219" s="97"/>
      <c r="AA219" s="198">
        <f t="shared" si="110"/>
        <v>224.79720959834219</v>
      </c>
      <c r="AB219" s="115"/>
      <c r="AC219" s="106"/>
      <c r="AD219" s="106"/>
      <c r="AE219" s="106"/>
      <c r="AF219" s="116"/>
      <c r="AG219" s="106"/>
      <c r="AH219" s="106"/>
      <c r="AJ219" s="106"/>
      <c r="AK219" s="106"/>
      <c r="AM219" s="125"/>
      <c r="AN219" s="200">
        <f t="shared" si="100"/>
        <v>37</v>
      </c>
      <c r="AO219" s="192">
        <f>VLOOKUP(K219,Coefficients!$J$3:$L$7,3)</f>
        <v>70</v>
      </c>
      <c r="AP219" s="192">
        <f t="shared" si="101"/>
        <v>15.4</v>
      </c>
      <c r="AQ219" s="192">
        <f t="shared" si="102"/>
        <v>1349.04</v>
      </c>
      <c r="AR219" s="192">
        <f>VLOOKUP(L219,Coefficients!$N$3:$P$5,2)</f>
        <v>50</v>
      </c>
      <c r="AS219" s="192">
        <f>VLOOKUP(L219,Coefficients!$N$3:$P$5,3)</f>
        <v>2</v>
      </c>
      <c r="AT219" s="200">
        <f>VLOOKUP(M219,Coefficients!$S$3:$U$6,3)</f>
        <v>1</v>
      </c>
      <c r="AU219" s="196">
        <f>VLOOKUP(N219,Coefficients!$S$10:$U$13,3)</f>
        <v>2</v>
      </c>
      <c r="AV219" s="197">
        <f t="shared" si="111"/>
        <v>1</v>
      </c>
      <c r="AW219" s="195">
        <f t="shared" si="103"/>
        <v>7.6036750986200676</v>
      </c>
      <c r="AX219" s="197">
        <f t="shared" si="112"/>
        <v>69.944325000000006</v>
      </c>
      <c r="AY219" s="197">
        <f t="shared" si="113"/>
        <v>20.115000000000002</v>
      </c>
      <c r="AZ219" s="198">
        <f t="shared" si="104"/>
        <v>224.79720959834219</v>
      </c>
      <c r="BA219" s="114"/>
      <c r="BB219" s="55"/>
      <c r="BC219" s="127"/>
      <c r="BD219" s="96"/>
      <c r="BE219" s="133"/>
      <c r="BF219" s="128"/>
      <c r="BG219" s="124"/>
      <c r="BI219" s="96"/>
      <c r="BJ219" s="55"/>
      <c r="BK219" s="95"/>
      <c r="BL219" s="13"/>
    </row>
    <row r="220" spans="1:64" s="54" customFormat="1" outlineLevel="1" x14ac:dyDescent="0.25">
      <c r="A220" s="52"/>
      <c r="B220" s="20" t="s">
        <v>12</v>
      </c>
      <c r="C220" s="20" t="str">
        <f>'Hotter&amp;Drier'!$B$1</f>
        <v>CSIRO Mk3.5</v>
      </c>
      <c r="D220" s="20">
        <v>2050</v>
      </c>
      <c r="E220" s="21">
        <f>'Hotter&amp;Drier'!S78</f>
        <v>20.2</v>
      </c>
      <c r="F220" s="21">
        <f>'Hotter&amp;Drier'!W78</f>
        <v>69.8065</v>
      </c>
      <c r="G220" s="21"/>
      <c r="H220" s="63">
        <f t="shared" si="88"/>
        <v>2007</v>
      </c>
      <c r="I220" s="59" t="str">
        <f t="shared" si="89"/>
        <v>Pile No X @ Berth Y</v>
      </c>
      <c r="J220" s="188" t="str">
        <f t="shared" si="99"/>
        <v>splash</v>
      </c>
      <c r="K220" s="97" t="str">
        <f t="shared" si="105"/>
        <v>A</v>
      </c>
      <c r="L220" s="104" t="str">
        <f t="shared" si="106"/>
        <v>C1</v>
      </c>
      <c r="M220" s="63" t="str">
        <f t="shared" si="107"/>
        <v>EXP4</v>
      </c>
      <c r="N220" s="63" t="str">
        <f t="shared" si="108"/>
        <v>SITE1</v>
      </c>
      <c r="O220" s="63">
        <f t="shared" si="109"/>
        <v>1</v>
      </c>
      <c r="P220" s="63"/>
      <c r="Q220" s="63"/>
      <c r="R220" s="63"/>
      <c r="S220" s="63"/>
      <c r="T220" s="63"/>
      <c r="U220" s="97"/>
      <c r="V220" s="97"/>
      <c r="W220" s="97"/>
      <c r="X220" s="97"/>
      <c r="Y220" s="97"/>
      <c r="AA220" s="198">
        <f t="shared" si="110"/>
        <v>223.74356424329034</v>
      </c>
      <c r="AB220" s="115"/>
      <c r="AC220" s="106"/>
      <c r="AD220" s="106"/>
      <c r="AE220" s="106"/>
      <c r="AF220" s="116"/>
      <c r="AG220" s="106"/>
      <c r="AH220" s="106"/>
      <c r="AJ220" s="106"/>
      <c r="AK220" s="106"/>
      <c r="AM220" s="125"/>
      <c r="AN220" s="200">
        <f t="shared" si="100"/>
        <v>38</v>
      </c>
      <c r="AO220" s="192">
        <f>VLOOKUP(K220,Coefficients!$J$3:$L$7,3)</f>
        <v>70</v>
      </c>
      <c r="AP220" s="192">
        <f t="shared" si="101"/>
        <v>15.4</v>
      </c>
      <c r="AQ220" s="192">
        <f t="shared" si="102"/>
        <v>1349.04</v>
      </c>
      <c r="AR220" s="192">
        <f>VLOOKUP(L220,Coefficients!$N$3:$P$5,2)</f>
        <v>50</v>
      </c>
      <c r="AS220" s="192">
        <f>VLOOKUP(L220,Coefficients!$N$3:$P$5,3)</f>
        <v>2</v>
      </c>
      <c r="AT220" s="200">
        <f>VLOOKUP(M220,Coefficients!$S$3:$U$6,3)</f>
        <v>1</v>
      </c>
      <c r="AU220" s="196">
        <f>VLOOKUP(N220,Coefficients!$S$10:$U$13,3)</f>
        <v>2</v>
      </c>
      <c r="AV220" s="197">
        <f t="shared" si="111"/>
        <v>1</v>
      </c>
      <c r="AW220" s="195">
        <f t="shared" si="103"/>
        <v>7.6036750986200676</v>
      </c>
      <c r="AX220" s="197">
        <f t="shared" si="112"/>
        <v>69.8065</v>
      </c>
      <c r="AY220" s="197">
        <f t="shared" si="113"/>
        <v>20.2</v>
      </c>
      <c r="AZ220" s="198">
        <f t="shared" si="104"/>
        <v>223.74356424329034</v>
      </c>
      <c r="BA220" s="114"/>
      <c r="BB220" s="55"/>
      <c r="BC220" s="127"/>
      <c r="BD220" s="96"/>
      <c r="BE220" s="133"/>
      <c r="BF220" s="128"/>
      <c r="BG220" s="124"/>
      <c r="BI220" s="96"/>
      <c r="BJ220" s="55"/>
      <c r="BK220" s="95"/>
      <c r="BL220" s="13"/>
    </row>
    <row r="221" spans="1:64" s="54" customFormat="1" outlineLevel="1" x14ac:dyDescent="0.25">
      <c r="A221" s="52"/>
      <c r="B221" s="20" t="s">
        <v>12</v>
      </c>
      <c r="C221" s="20" t="str">
        <f>'Hotter&amp;Drier'!$B$1</f>
        <v>CSIRO Mk3.5</v>
      </c>
      <c r="D221" s="20">
        <v>2051</v>
      </c>
      <c r="E221" s="21">
        <f>'Hotter&amp;Drier'!S79</f>
        <v>20.255000000000003</v>
      </c>
      <c r="F221" s="21">
        <f>'Hotter&amp;Drier'!W79</f>
        <v>69.717100000000002</v>
      </c>
      <c r="G221" s="21"/>
      <c r="H221" s="63">
        <f t="shared" si="88"/>
        <v>2007</v>
      </c>
      <c r="I221" s="59" t="str">
        <f t="shared" si="89"/>
        <v>Pile No X @ Berth Y</v>
      </c>
      <c r="J221" s="188" t="str">
        <f t="shared" si="99"/>
        <v>splash</v>
      </c>
      <c r="K221" s="97" t="str">
        <f t="shared" si="105"/>
        <v>A</v>
      </c>
      <c r="L221" s="104" t="str">
        <f t="shared" si="106"/>
        <v>C1</v>
      </c>
      <c r="M221" s="63" t="str">
        <f t="shared" si="107"/>
        <v>EXP4</v>
      </c>
      <c r="N221" s="63" t="str">
        <f t="shared" si="108"/>
        <v>SITE1</v>
      </c>
      <c r="O221" s="63">
        <f t="shared" si="109"/>
        <v>1</v>
      </c>
      <c r="P221" s="63"/>
      <c r="Q221" s="63"/>
      <c r="R221" s="63"/>
      <c r="S221" s="63"/>
      <c r="T221" s="63"/>
      <c r="U221" s="97"/>
      <c r="V221" s="97"/>
      <c r="W221" s="97"/>
      <c r="X221" s="97"/>
      <c r="Y221" s="97"/>
      <c r="AA221" s="198">
        <f t="shared" si="110"/>
        <v>223.06174907874188</v>
      </c>
      <c r="AB221" s="115"/>
      <c r="AC221" s="106"/>
      <c r="AD221" s="106"/>
      <c r="AE221" s="106"/>
      <c r="AF221" s="116"/>
      <c r="AG221" s="106"/>
      <c r="AH221" s="106"/>
      <c r="AJ221" s="106"/>
      <c r="AK221" s="106"/>
      <c r="AM221" s="125"/>
      <c r="AN221" s="200">
        <f t="shared" si="100"/>
        <v>39</v>
      </c>
      <c r="AO221" s="192">
        <f>VLOOKUP(K221,Coefficients!$J$3:$L$7,3)</f>
        <v>70</v>
      </c>
      <c r="AP221" s="192">
        <f t="shared" si="101"/>
        <v>15.4</v>
      </c>
      <c r="AQ221" s="192">
        <f t="shared" si="102"/>
        <v>1349.04</v>
      </c>
      <c r="AR221" s="192">
        <f>VLOOKUP(L221,Coefficients!$N$3:$P$5,2)</f>
        <v>50</v>
      </c>
      <c r="AS221" s="192">
        <f>VLOOKUP(L221,Coefficients!$N$3:$P$5,3)</f>
        <v>2</v>
      </c>
      <c r="AT221" s="200">
        <f>VLOOKUP(M221,Coefficients!$S$3:$U$6,3)</f>
        <v>1</v>
      </c>
      <c r="AU221" s="196">
        <f>VLOOKUP(N221,Coefficients!$S$10:$U$13,3)</f>
        <v>2</v>
      </c>
      <c r="AV221" s="197">
        <f t="shared" si="111"/>
        <v>1</v>
      </c>
      <c r="AW221" s="195">
        <f t="shared" si="103"/>
        <v>7.6036750986200676</v>
      </c>
      <c r="AX221" s="197">
        <f t="shared" si="112"/>
        <v>69.717100000000002</v>
      </c>
      <c r="AY221" s="197">
        <f t="shared" si="113"/>
        <v>20.255000000000003</v>
      </c>
      <c r="AZ221" s="198">
        <f t="shared" si="104"/>
        <v>223.06174907874188</v>
      </c>
      <c r="BA221" s="114"/>
      <c r="BB221" s="55"/>
      <c r="BC221" s="127"/>
      <c r="BD221" s="96"/>
      <c r="BE221" s="133"/>
      <c r="BF221" s="128"/>
      <c r="BG221" s="124"/>
      <c r="BI221" s="96"/>
      <c r="BJ221" s="55"/>
      <c r="BK221" s="95"/>
      <c r="BL221" s="13"/>
    </row>
    <row r="222" spans="1:64" s="54" customFormat="1" outlineLevel="1" x14ac:dyDescent="0.25">
      <c r="A222" s="52"/>
      <c r="B222" s="20" t="s">
        <v>12</v>
      </c>
      <c r="C222" s="20" t="str">
        <f>'Hotter&amp;Drier'!$B$1</f>
        <v>CSIRO Mk3.5</v>
      </c>
      <c r="D222" s="20">
        <v>2052</v>
      </c>
      <c r="E222" s="21">
        <f>'Hotter&amp;Drier'!S80</f>
        <v>20.310000000000002</v>
      </c>
      <c r="F222" s="21">
        <f>'Hotter&amp;Drier'!W80</f>
        <v>69.627700000000004</v>
      </c>
      <c r="G222" s="21"/>
      <c r="H222" s="63">
        <f t="shared" si="88"/>
        <v>2007</v>
      </c>
      <c r="I222" s="59" t="str">
        <f t="shared" si="89"/>
        <v>Pile No X @ Berth Y</v>
      </c>
      <c r="J222" s="188" t="str">
        <f t="shared" si="99"/>
        <v>splash</v>
      </c>
      <c r="K222" s="97" t="str">
        <f t="shared" si="105"/>
        <v>A</v>
      </c>
      <c r="L222" s="104" t="str">
        <f t="shared" si="106"/>
        <v>C1</v>
      </c>
      <c r="M222" s="63" t="str">
        <f t="shared" si="107"/>
        <v>EXP4</v>
      </c>
      <c r="N222" s="63" t="str">
        <f t="shared" si="108"/>
        <v>SITE1</v>
      </c>
      <c r="O222" s="63">
        <f t="shared" si="109"/>
        <v>1</v>
      </c>
      <c r="P222" s="63"/>
      <c r="Q222" s="63"/>
      <c r="R222" s="63"/>
      <c r="S222" s="63"/>
      <c r="T222" s="63"/>
      <c r="U222" s="97"/>
      <c r="V222" s="97"/>
      <c r="W222" s="97"/>
      <c r="X222" s="97"/>
      <c r="Y222" s="97"/>
      <c r="AA222" s="198">
        <f t="shared" si="110"/>
        <v>222.38117056067455</v>
      </c>
      <c r="AB222" s="115"/>
      <c r="AC222" s="106"/>
      <c r="AD222" s="106"/>
      <c r="AE222" s="106"/>
      <c r="AF222" s="116"/>
      <c r="AG222" s="106"/>
      <c r="AH222" s="106"/>
      <c r="AJ222" s="106"/>
      <c r="AK222" s="106"/>
      <c r="AM222" s="125"/>
      <c r="AN222" s="200">
        <f t="shared" si="100"/>
        <v>40</v>
      </c>
      <c r="AO222" s="192">
        <f>VLOOKUP(K222,Coefficients!$J$3:$L$7,3)</f>
        <v>70</v>
      </c>
      <c r="AP222" s="192">
        <f t="shared" si="101"/>
        <v>15.4</v>
      </c>
      <c r="AQ222" s="192">
        <f t="shared" si="102"/>
        <v>1349.04</v>
      </c>
      <c r="AR222" s="192">
        <f>VLOOKUP(L222,Coefficients!$N$3:$P$5,2)</f>
        <v>50</v>
      </c>
      <c r="AS222" s="192">
        <f>VLOOKUP(L222,Coefficients!$N$3:$P$5,3)</f>
        <v>2</v>
      </c>
      <c r="AT222" s="200">
        <f>VLOOKUP(M222,Coefficients!$S$3:$U$6,3)</f>
        <v>1</v>
      </c>
      <c r="AU222" s="196">
        <f>VLOOKUP(N222,Coefficients!$S$10:$U$13,3)</f>
        <v>2</v>
      </c>
      <c r="AV222" s="197">
        <f t="shared" si="111"/>
        <v>1</v>
      </c>
      <c r="AW222" s="195">
        <f t="shared" si="103"/>
        <v>7.6036750986200676</v>
      </c>
      <c r="AX222" s="197">
        <f t="shared" si="112"/>
        <v>69.627700000000004</v>
      </c>
      <c r="AY222" s="197">
        <f t="shared" si="113"/>
        <v>20.310000000000002</v>
      </c>
      <c r="AZ222" s="198">
        <f t="shared" si="104"/>
        <v>222.38117056067455</v>
      </c>
      <c r="BA222" s="114"/>
      <c r="BB222" s="55"/>
      <c r="BC222" s="127"/>
      <c r="BD222" s="96"/>
      <c r="BE222" s="133"/>
      <c r="BF222" s="128"/>
      <c r="BG222" s="124"/>
      <c r="BI222" s="96"/>
      <c r="BJ222" s="55"/>
      <c r="BK222" s="95"/>
      <c r="BL222" s="13"/>
    </row>
    <row r="223" spans="1:64" s="54" customFormat="1" outlineLevel="1" x14ac:dyDescent="0.25">
      <c r="A223" s="52"/>
      <c r="B223" s="20" t="s">
        <v>12</v>
      </c>
      <c r="C223" s="20" t="str">
        <f>'Hotter&amp;Drier'!$B$1</f>
        <v>CSIRO Mk3.5</v>
      </c>
      <c r="D223" s="20">
        <v>2053</v>
      </c>
      <c r="E223" s="21">
        <f>'Hotter&amp;Drier'!S81</f>
        <v>20.365000000000002</v>
      </c>
      <c r="F223" s="21">
        <f>'Hotter&amp;Drier'!W81</f>
        <v>69.538299999999992</v>
      </c>
      <c r="G223" s="21"/>
      <c r="H223" s="63">
        <f t="shared" si="88"/>
        <v>2007</v>
      </c>
      <c r="I223" s="59" t="str">
        <f t="shared" si="89"/>
        <v>Pile No X @ Berth Y</v>
      </c>
      <c r="J223" s="188" t="str">
        <f t="shared" si="99"/>
        <v>splash</v>
      </c>
      <c r="K223" s="97" t="str">
        <f t="shared" si="105"/>
        <v>A</v>
      </c>
      <c r="L223" s="104" t="str">
        <f t="shared" si="106"/>
        <v>C1</v>
      </c>
      <c r="M223" s="63" t="str">
        <f t="shared" si="107"/>
        <v>EXP4</v>
      </c>
      <c r="N223" s="63" t="str">
        <f t="shared" si="108"/>
        <v>SITE1</v>
      </c>
      <c r="O223" s="63">
        <f t="shared" si="109"/>
        <v>1</v>
      </c>
      <c r="P223" s="63"/>
      <c r="Q223" s="63"/>
      <c r="R223" s="63"/>
      <c r="S223" s="63"/>
      <c r="T223" s="63"/>
      <c r="U223" s="97"/>
      <c r="V223" s="97"/>
      <c r="W223" s="97"/>
      <c r="X223" s="97"/>
      <c r="Y223" s="97"/>
      <c r="AA223" s="198">
        <f t="shared" si="110"/>
        <v>221.7018279014944</v>
      </c>
      <c r="AB223" s="115"/>
      <c r="AC223" s="106"/>
      <c r="AD223" s="106"/>
      <c r="AE223" s="106"/>
      <c r="AF223" s="116"/>
      <c r="AG223" s="106"/>
      <c r="AH223" s="106"/>
      <c r="AJ223" s="106"/>
      <c r="AK223" s="106"/>
      <c r="AM223" s="125"/>
      <c r="AN223" s="200">
        <f t="shared" si="100"/>
        <v>41</v>
      </c>
      <c r="AO223" s="192">
        <f>VLOOKUP(K223,Coefficients!$J$3:$L$7,3)</f>
        <v>70</v>
      </c>
      <c r="AP223" s="192">
        <f t="shared" si="101"/>
        <v>15.4</v>
      </c>
      <c r="AQ223" s="192">
        <f t="shared" si="102"/>
        <v>1349.04</v>
      </c>
      <c r="AR223" s="192">
        <f>VLOOKUP(L223,Coefficients!$N$3:$P$5,2)</f>
        <v>50</v>
      </c>
      <c r="AS223" s="192">
        <f>VLOOKUP(L223,Coefficients!$N$3:$P$5,3)</f>
        <v>2</v>
      </c>
      <c r="AT223" s="200">
        <f>VLOOKUP(M223,Coefficients!$S$3:$U$6,3)</f>
        <v>1</v>
      </c>
      <c r="AU223" s="196">
        <f>VLOOKUP(N223,Coefficients!$S$10:$U$13,3)</f>
        <v>2</v>
      </c>
      <c r="AV223" s="197">
        <f t="shared" si="111"/>
        <v>1</v>
      </c>
      <c r="AW223" s="195">
        <f t="shared" si="103"/>
        <v>7.6036750986200676</v>
      </c>
      <c r="AX223" s="197">
        <f t="shared" si="112"/>
        <v>69.538299999999992</v>
      </c>
      <c r="AY223" s="197">
        <f t="shared" si="113"/>
        <v>20.365000000000002</v>
      </c>
      <c r="AZ223" s="198">
        <f t="shared" si="104"/>
        <v>221.7018279014944</v>
      </c>
      <c r="BA223" s="114"/>
      <c r="BB223" s="55"/>
      <c r="BC223" s="127"/>
      <c r="BD223" s="96"/>
      <c r="BE223" s="133"/>
      <c r="BF223" s="128"/>
      <c r="BG223" s="124"/>
      <c r="BI223" s="96"/>
      <c r="BJ223" s="55"/>
      <c r="BK223" s="95"/>
      <c r="BL223" s="13"/>
    </row>
    <row r="224" spans="1:64" s="54" customFormat="1" outlineLevel="1" x14ac:dyDescent="0.25">
      <c r="A224" s="52"/>
      <c r="B224" s="20" t="s">
        <v>12</v>
      </c>
      <c r="C224" s="20" t="str">
        <f>'Hotter&amp;Drier'!$B$1</f>
        <v>CSIRO Mk3.5</v>
      </c>
      <c r="D224" s="20">
        <v>2054</v>
      </c>
      <c r="E224" s="21">
        <f>'Hotter&amp;Drier'!S82</f>
        <v>20.420000000000002</v>
      </c>
      <c r="F224" s="21">
        <f>'Hotter&amp;Drier'!W82</f>
        <v>69.448899999999995</v>
      </c>
      <c r="G224" s="21"/>
      <c r="H224" s="63">
        <f t="shared" si="88"/>
        <v>2007</v>
      </c>
      <c r="I224" s="59" t="str">
        <f t="shared" si="89"/>
        <v>Pile No X @ Berth Y</v>
      </c>
      <c r="J224" s="188" t="str">
        <f t="shared" si="99"/>
        <v>splash</v>
      </c>
      <c r="K224" s="97" t="str">
        <f t="shared" si="105"/>
        <v>A</v>
      </c>
      <c r="L224" s="104" t="str">
        <f t="shared" si="106"/>
        <v>C1</v>
      </c>
      <c r="M224" s="63" t="str">
        <f t="shared" si="107"/>
        <v>EXP4</v>
      </c>
      <c r="N224" s="63" t="str">
        <f t="shared" si="108"/>
        <v>SITE1</v>
      </c>
      <c r="O224" s="63">
        <f t="shared" si="109"/>
        <v>1</v>
      </c>
      <c r="P224" s="63"/>
      <c r="Q224" s="63"/>
      <c r="R224" s="63"/>
      <c r="S224" s="63"/>
      <c r="T224" s="63"/>
      <c r="U224" s="97"/>
      <c r="V224" s="97"/>
      <c r="W224" s="97"/>
      <c r="X224" s="97"/>
      <c r="Y224" s="97"/>
      <c r="AA224" s="198">
        <f t="shared" si="110"/>
        <v>221.02372031348057</v>
      </c>
      <c r="AB224" s="115"/>
      <c r="AC224" s="106"/>
      <c r="AD224" s="106"/>
      <c r="AE224" s="106"/>
      <c r="AF224" s="116"/>
      <c r="AG224" s="106"/>
      <c r="AH224" s="106"/>
      <c r="AJ224" s="106"/>
      <c r="AK224" s="106"/>
      <c r="AM224" s="125"/>
      <c r="AN224" s="200">
        <f t="shared" si="100"/>
        <v>42</v>
      </c>
      <c r="AO224" s="192">
        <f>VLOOKUP(K224,Coefficients!$J$3:$L$7,3)</f>
        <v>70</v>
      </c>
      <c r="AP224" s="192">
        <f t="shared" si="101"/>
        <v>15.4</v>
      </c>
      <c r="AQ224" s="192">
        <f t="shared" si="102"/>
        <v>1349.04</v>
      </c>
      <c r="AR224" s="192">
        <f>VLOOKUP(L224,Coefficients!$N$3:$P$5,2)</f>
        <v>50</v>
      </c>
      <c r="AS224" s="192">
        <f>VLOOKUP(L224,Coefficients!$N$3:$P$5,3)</f>
        <v>2</v>
      </c>
      <c r="AT224" s="200">
        <f>VLOOKUP(M224,Coefficients!$S$3:$U$6,3)</f>
        <v>1</v>
      </c>
      <c r="AU224" s="196">
        <f>VLOOKUP(N224,Coefficients!$S$10:$U$13,3)</f>
        <v>2</v>
      </c>
      <c r="AV224" s="197">
        <f t="shared" si="111"/>
        <v>1</v>
      </c>
      <c r="AW224" s="195">
        <f t="shared" si="103"/>
        <v>7.6036750986200676</v>
      </c>
      <c r="AX224" s="197">
        <f t="shared" si="112"/>
        <v>69.448899999999995</v>
      </c>
      <c r="AY224" s="197">
        <f t="shared" si="113"/>
        <v>20.420000000000002</v>
      </c>
      <c r="AZ224" s="198">
        <f t="shared" si="104"/>
        <v>221.02372031348057</v>
      </c>
      <c r="BA224" s="114"/>
      <c r="BB224" s="55"/>
      <c r="BC224" s="127"/>
      <c r="BD224" s="96"/>
      <c r="BE224" s="133"/>
      <c r="BF224" s="128"/>
      <c r="BG224" s="124"/>
      <c r="BI224" s="96"/>
      <c r="BJ224" s="55"/>
      <c r="BK224" s="95"/>
      <c r="BL224" s="13"/>
    </row>
    <row r="225" spans="1:64" s="54" customFormat="1" outlineLevel="1" x14ac:dyDescent="0.25">
      <c r="A225" s="52"/>
      <c r="B225" s="20" t="s">
        <v>12</v>
      </c>
      <c r="C225" s="20" t="str">
        <f>'Hotter&amp;Drier'!$B$1</f>
        <v>CSIRO Mk3.5</v>
      </c>
      <c r="D225" s="20">
        <v>2055</v>
      </c>
      <c r="E225" s="21">
        <f>'Hotter&amp;Drier'!S83</f>
        <v>20.475000000000001</v>
      </c>
      <c r="F225" s="21">
        <f>'Hotter&amp;Drier'!W83</f>
        <v>69.359499999999997</v>
      </c>
      <c r="G225" s="21"/>
      <c r="H225" s="63">
        <f t="shared" si="88"/>
        <v>2007</v>
      </c>
      <c r="I225" s="59" t="str">
        <f t="shared" si="89"/>
        <v>Pile No X @ Berth Y</v>
      </c>
      <c r="J225" s="188" t="str">
        <f t="shared" si="99"/>
        <v>splash</v>
      </c>
      <c r="K225" s="97" t="str">
        <f t="shared" si="105"/>
        <v>A</v>
      </c>
      <c r="L225" s="104" t="str">
        <f t="shared" si="106"/>
        <v>C1</v>
      </c>
      <c r="M225" s="63" t="str">
        <f t="shared" si="107"/>
        <v>EXP4</v>
      </c>
      <c r="N225" s="63" t="str">
        <f t="shared" si="108"/>
        <v>SITE1</v>
      </c>
      <c r="O225" s="63">
        <f t="shared" si="109"/>
        <v>1</v>
      </c>
      <c r="P225" s="63"/>
      <c r="Q225" s="63"/>
      <c r="R225" s="63"/>
      <c r="S225" s="63"/>
      <c r="T225" s="63"/>
      <c r="U225" s="97"/>
      <c r="V225" s="97"/>
      <c r="W225" s="97"/>
      <c r="X225" s="97"/>
      <c r="Y225" s="97"/>
      <c r="AA225" s="198">
        <f t="shared" si="110"/>
        <v>220.34684700878296</v>
      </c>
      <c r="AB225" s="115"/>
      <c r="AC225" s="106"/>
      <c r="AD225" s="106"/>
      <c r="AE225" s="106"/>
      <c r="AF225" s="116"/>
      <c r="AG225" s="106"/>
      <c r="AH225" s="106"/>
      <c r="AJ225" s="106"/>
      <c r="AK225" s="106"/>
      <c r="AM225" s="125"/>
      <c r="AN225" s="200">
        <f t="shared" si="100"/>
        <v>43</v>
      </c>
      <c r="AO225" s="192">
        <f>VLOOKUP(K225,Coefficients!$J$3:$L$7,3)</f>
        <v>70</v>
      </c>
      <c r="AP225" s="192">
        <f t="shared" si="101"/>
        <v>15.4</v>
      </c>
      <c r="AQ225" s="192">
        <f t="shared" si="102"/>
        <v>1349.04</v>
      </c>
      <c r="AR225" s="192">
        <f>VLOOKUP(L225,Coefficients!$N$3:$P$5,2)</f>
        <v>50</v>
      </c>
      <c r="AS225" s="192">
        <f>VLOOKUP(L225,Coefficients!$N$3:$P$5,3)</f>
        <v>2</v>
      </c>
      <c r="AT225" s="200">
        <f>VLOOKUP(M225,Coefficients!$S$3:$U$6,3)</f>
        <v>1</v>
      </c>
      <c r="AU225" s="196">
        <f>VLOOKUP(N225,Coefficients!$S$10:$U$13,3)</f>
        <v>2</v>
      </c>
      <c r="AV225" s="197">
        <f t="shared" si="111"/>
        <v>1</v>
      </c>
      <c r="AW225" s="195">
        <f t="shared" si="103"/>
        <v>7.6036750986200676</v>
      </c>
      <c r="AX225" s="197">
        <f t="shared" si="112"/>
        <v>69.359499999999997</v>
      </c>
      <c r="AY225" s="197">
        <f t="shared" si="113"/>
        <v>20.475000000000001</v>
      </c>
      <c r="AZ225" s="198">
        <f t="shared" si="104"/>
        <v>220.34684700878296</v>
      </c>
      <c r="BA225" s="114"/>
      <c r="BB225" s="55"/>
      <c r="BC225" s="127"/>
      <c r="BD225" s="96"/>
      <c r="BE225" s="133"/>
      <c r="BF225" s="128"/>
      <c r="BG225" s="124"/>
      <c r="BI225" s="96"/>
      <c r="BJ225" s="55"/>
      <c r="BK225" s="95"/>
      <c r="BL225" s="13"/>
    </row>
    <row r="226" spans="1:64" s="54" customFormat="1" outlineLevel="1" x14ac:dyDescent="0.25">
      <c r="A226" s="52"/>
      <c r="B226" s="20" t="s">
        <v>12</v>
      </c>
      <c r="C226" s="20" t="str">
        <f>'Hotter&amp;Drier'!$B$1</f>
        <v>CSIRO Mk3.5</v>
      </c>
      <c r="D226" s="20">
        <v>2056</v>
      </c>
      <c r="E226" s="21">
        <f>'Hotter&amp;Drier'!S84</f>
        <v>20.53</v>
      </c>
      <c r="F226" s="21">
        <f>'Hotter&amp;Drier'!W84</f>
        <v>69.270099999999999</v>
      </c>
      <c r="G226" s="21"/>
      <c r="H226" s="63">
        <f t="shared" si="88"/>
        <v>2007</v>
      </c>
      <c r="I226" s="59" t="str">
        <f t="shared" si="89"/>
        <v>Pile No X @ Berth Y</v>
      </c>
      <c r="J226" s="188" t="str">
        <f t="shared" si="99"/>
        <v>splash</v>
      </c>
      <c r="K226" s="97" t="str">
        <f t="shared" si="105"/>
        <v>A</v>
      </c>
      <c r="L226" s="104" t="str">
        <f t="shared" si="106"/>
        <v>C1</v>
      </c>
      <c r="M226" s="63" t="str">
        <f t="shared" si="107"/>
        <v>EXP4</v>
      </c>
      <c r="N226" s="63" t="str">
        <f t="shared" si="108"/>
        <v>SITE1</v>
      </c>
      <c r="O226" s="63">
        <f t="shared" si="109"/>
        <v>1</v>
      </c>
      <c r="P226" s="63"/>
      <c r="Q226" s="63"/>
      <c r="R226" s="63"/>
      <c r="S226" s="63"/>
      <c r="T226" s="63"/>
      <c r="U226" s="97"/>
      <c r="V226" s="97"/>
      <c r="W226" s="97"/>
      <c r="X226" s="97"/>
      <c r="Y226" s="97"/>
      <c r="AA226" s="198">
        <f t="shared" si="110"/>
        <v>219.6712071994215</v>
      </c>
      <c r="AB226" s="115"/>
      <c r="AC226" s="106"/>
      <c r="AD226" s="106"/>
      <c r="AE226" s="106"/>
      <c r="AF226" s="116"/>
      <c r="AG226" s="106"/>
      <c r="AH226" s="106"/>
      <c r="AJ226" s="106"/>
      <c r="AK226" s="106"/>
      <c r="AM226" s="125"/>
      <c r="AN226" s="200">
        <f t="shared" si="100"/>
        <v>44</v>
      </c>
      <c r="AO226" s="192">
        <f>VLOOKUP(K226,Coefficients!$J$3:$L$7,3)</f>
        <v>70</v>
      </c>
      <c r="AP226" s="192">
        <f t="shared" si="101"/>
        <v>15.4</v>
      </c>
      <c r="AQ226" s="192">
        <f t="shared" si="102"/>
        <v>1349.04</v>
      </c>
      <c r="AR226" s="192">
        <f>VLOOKUP(L226,Coefficients!$N$3:$P$5,2)</f>
        <v>50</v>
      </c>
      <c r="AS226" s="192">
        <f>VLOOKUP(L226,Coefficients!$N$3:$P$5,3)</f>
        <v>2</v>
      </c>
      <c r="AT226" s="200">
        <f>VLOOKUP(M226,Coefficients!$S$3:$U$6,3)</f>
        <v>1</v>
      </c>
      <c r="AU226" s="196">
        <f>VLOOKUP(N226,Coefficients!$S$10:$U$13,3)</f>
        <v>2</v>
      </c>
      <c r="AV226" s="197">
        <f t="shared" si="111"/>
        <v>1</v>
      </c>
      <c r="AW226" s="195">
        <f t="shared" si="103"/>
        <v>7.6036750986200676</v>
      </c>
      <c r="AX226" s="197">
        <f t="shared" si="112"/>
        <v>69.270099999999999</v>
      </c>
      <c r="AY226" s="197">
        <f t="shared" si="113"/>
        <v>20.53</v>
      </c>
      <c r="AZ226" s="198">
        <f t="shared" si="104"/>
        <v>219.6712071994215</v>
      </c>
      <c r="BA226" s="114"/>
      <c r="BB226" s="55"/>
      <c r="BC226" s="127"/>
      <c r="BD226" s="96"/>
      <c r="BE226" s="133"/>
      <c r="BF226" s="128"/>
      <c r="BG226" s="124"/>
      <c r="BI226" s="96"/>
      <c r="BJ226" s="55"/>
      <c r="BK226" s="95"/>
      <c r="BL226" s="13"/>
    </row>
    <row r="227" spans="1:64" s="54" customFormat="1" outlineLevel="1" x14ac:dyDescent="0.25">
      <c r="A227" s="52"/>
      <c r="B227" s="20" t="s">
        <v>12</v>
      </c>
      <c r="C227" s="20" t="str">
        <f>'Hotter&amp;Drier'!$B$1</f>
        <v>CSIRO Mk3.5</v>
      </c>
      <c r="D227" s="20">
        <v>2057</v>
      </c>
      <c r="E227" s="21">
        <f>'Hotter&amp;Drier'!S85</f>
        <v>20.585000000000001</v>
      </c>
      <c r="F227" s="21">
        <f>'Hotter&amp;Drier'!W85</f>
        <v>69.180700000000002</v>
      </c>
      <c r="G227" s="21"/>
      <c r="H227" s="63">
        <f t="shared" si="88"/>
        <v>2007</v>
      </c>
      <c r="I227" s="59" t="str">
        <f t="shared" si="89"/>
        <v>Pile No X @ Berth Y</v>
      </c>
      <c r="J227" s="188" t="str">
        <f t="shared" si="99"/>
        <v>splash</v>
      </c>
      <c r="K227" s="97" t="str">
        <f t="shared" si="105"/>
        <v>A</v>
      </c>
      <c r="L227" s="104" t="str">
        <f t="shared" si="106"/>
        <v>C1</v>
      </c>
      <c r="M227" s="63" t="str">
        <f t="shared" si="107"/>
        <v>EXP4</v>
      </c>
      <c r="N227" s="63" t="str">
        <f t="shared" si="108"/>
        <v>SITE1</v>
      </c>
      <c r="O227" s="63">
        <f t="shared" si="109"/>
        <v>1</v>
      </c>
      <c r="P227" s="63"/>
      <c r="Q227" s="63"/>
      <c r="R227" s="63"/>
      <c r="S227" s="63"/>
      <c r="T227" s="63"/>
      <c r="U227" s="97"/>
      <c r="V227" s="97"/>
      <c r="W227" s="97"/>
      <c r="X227" s="97"/>
      <c r="Y227" s="97"/>
      <c r="AA227" s="198">
        <f t="shared" si="110"/>
        <v>218.99680009728638</v>
      </c>
      <c r="AB227" s="115"/>
      <c r="AC227" s="106"/>
      <c r="AD227" s="106"/>
      <c r="AE227" s="106"/>
      <c r="AF227" s="116"/>
      <c r="AG227" s="106"/>
      <c r="AH227" s="106"/>
      <c r="AJ227" s="106"/>
      <c r="AK227" s="106"/>
      <c r="AM227" s="125"/>
      <c r="AN227" s="200">
        <f t="shared" si="100"/>
        <v>45</v>
      </c>
      <c r="AO227" s="192">
        <f>VLOOKUP(K227,Coefficients!$J$3:$L$7,3)</f>
        <v>70</v>
      </c>
      <c r="AP227" s="192">
        <f t="shared" si="101"/>
        <v>15.4</v>
      </c>
      <c r="AQ227" s="192">
        <f t="shared" si="102"/>
        <v>1349.04</v>
      </c>
      <c r="AR227" s="192">
        <f>VLOOKUP(L227,Coefficients!$N$3:$P$5,2)</f>
        <v>50</v>
      </c>
      <c r="AS227" s="192">
        <f>VLOOKUP(L227,Coefficients!$N$3:$P$5,3)</f>
        <v>2</v>
      </c>
      <c r="AT227" s="200">
        <f>VLOOKUP(M227,Coefficients!$S$3:$U$6,3)</f>
        <v>1</v>
      </c>
      <c r="AU227" s="196">
        <f>VLOOKUP(N227,Coefficients!$S$10:$U$13,3)</f>
        <v>2</v>
      </c>
      <c r="AV227" s="197">
        <f t="shared" si="111"/>
        <v>1</v>
      </c>
      <c r="AW227" s="195">
        <f t="shared" si="103"/>
        <v>7.6036750986200676</v>
      </c>
      <c r="AX227" s="197">
        <f t="shared" si="112"/>
        <v>69.180700000000002</v>
      </c>
      <c r="AY227" s="197">
        <f t="shared" si="113"/>
        <v>20.585000000000001</v>
      </c>
      <c r="AZ227" s="198">
        <f t="shared" si="104"/>
        <v>218.99680009728638</v>
      </c>
      <c r="BA227" s="114"/>
      <c r="BB227" s="55"/>
      <c r="BC227" s="127"/>
      <c r="BD227" s="96"/>
      <c r="BE227" s="133"/>
      <c r="BF227" s="128"/>
      <c r="BG227" s="124"/>
      <c r="BI227" s="96"/>
      <c r="BJ227" s="55"/>
      <c r="BK227" s="95"/>
      <c r="BL227" s="13"/>
    </row>
    <row r="228" spans="1:64" s="54" customFormat="1" outlineLevel="1" x14ac:dyDescent="0.25">
      <c r="A228" s="52"/>
      <c r="B228" s="20" t="s">
        <v>12</v>
      </c>
      <c r="C228" s="20" t="str">
        <f>'Hotter&amp;Drier'!$B$1</f>
        <v>CSIRO Mk3.5</v>
      </c>
      <c r="D228" s="20">
        <v>2058</v>
      </c>
      <c r="E228" s="21">
        <f>'Hotter&amp;Drier'!S86</f>
        <v>20.64</v>
      </c>
      <c r="F228" s="21">
        <f>'Hotter&amp;Drier'!W86</f>
        <v>69.091300000000004</v>
      </c>
      <c r="G228" s="21"/>
      <c r="H228" s="63">
        <f t="shared" si="88"/>
        <v>2007</v>
      </c>
      <c r="I228" s="59" t="str">
        <f t="shared" si="89"/>
        <v>Pile No X @ Berth Y</v>
      </c>
      <c r="J228" s="188" t="str">
        <f t="shared" si="99"/>
        <v>splash</v>
      </c>
      <c r="K228" s="97" t="str">
        <f t="shared" si="105"/>
        <v>A</v>
      </c>
      <c r="L228" s="104" t="str">
        <f t="shared" si="106"/>
        <v>C1</v>
      </c>
      <c r="M228" s="63" t="str">
        <f t="shared" si="107"/>
        <v>EXP4</v>
      </c>
      <c r="N228" s="63" t="str">
        <f t="shared" si="108"/>
        <v>SITE1</v>
      </c>
      <c r="O228" s="63">
        <f t="shared" si="109"/>
        <v>1</v>
      </c>
      <c r="P228" s="63"/>
      <c r="Q228" s="63"/>
      <c r="R228" s="63"/>
      <c r="S228" s="63"/>
      <c r="T228" s="63"/>
      <c r="U228" s="97"/>
      <c r="V228" s="97"/>
      <c r="W228" s="97"/>
      <c r="X228" s="97"/>
      <c r="Y228" s="97"/>
      <c r="AA228" s="198">
        <f t="shared" si="110"/>
        <v>218.32362491413647</v>
      </c>
      <c r="AB228" s="115"/>
      <c r="AC228" s="106"/>
      <c r="AD228" s="106"/>
      <c r="AE228" s="106"/>
      <c r="AF228" s="116"/>
      <c r="AG228" s="106"/>
      <c r="AH228" s="106"/>
      <c r="AJ228" s="106"/>
      <c r="AK228" s="106"/>
      <c r="AM228" s="125"/>
      <c r="AN228" s="200">
        <f t="shared" si="100"/>
        <v>46</v>
      </c>
      <c r="AO228" s="192">
        <f>VLOOKUP(K228,Coefficients!$J$3:$L$7,3)</f>
        <v>70</v>
      </c>
      <c r="AP228" s="192">
        <f t="shared" si="101"/>
        <v>15.4</v>
      </c>
      <c r="AQ228" s="192">
        <f t="shared" si="102"/>
        <v>1349.04</v>
      </c>
      <c r="AR228" s="192">
        <f>VLOOKUP(L228,Coefficients!$N$3:$P$5,2)</f>
        <v>50</v>
      </c>
      <c r="AS228" s="192">
        <f>VLOOKUP(L228,Coefficients!$N$3:$P$5,3)</f>
        <v>2</v>
      </c>
      <c r="AT228" s="200">
        <f>VLOOKUP(M228,Coefficients!$S$3:$U$6,3)</f>
        <v>1</v>
      </c>
      <c r="AU228" s="196">
        <f>VLOOKUP(N228,Coefficients!$S$10:$U$13,3)</f>
        <v>2</v>
      </c>
      <c r="AV228" s="197">
        <f t="shared" si="111"/>
        <v>1</v>
      </c>
      <c r="AW228" s="195">
        <f t="shared" si="103"/>
        <v>7.6036750986200676</v>
      </c>
      <c r="AX228" s="197">
        <f t="shared" si="112"/>
        <v>69.091300000000004</v>
      </c>
      <c r="AY228" s="197">
        <f t="shared" si="113"/>
        <v>20.64</v>
      </c>
      <c r="AZ228" s="198">
        <f t="shared" si="104"/>
        <v>218.32362491413647</v>
      </c>
      <c r="BA228" s="114"/>
      <c r="BB228" s="55"/>
      <c r="BC228" s="127"/>
      <c r="BD228" s="96"/>
      <c r="BE228" s="133"/>
      <c r="BF228" s="128"/>
      <c r="BG228" s="124"/>
      <c r="BI228" s="96"/>
      <c r="BJ228" s="55"/>
      <c r="BK228" s="95"/>
      <c r="BL228" s="13"/>
    </row>
    <row r="229" spans="1:64" s="54" customFormat="1" outlineLevel="1" x14ac:dyDescent="0.25">
      <c r="A229" s="52"/>
      <c r="B229" s="20" t="s">
        <v>12</v>
      </c>
      <c r="C229" s="20" t="str">
        <f>'Hotter&amp;Drier'!$B$1</f>
        <v>CSIRO Mk3.5</v>
      </c>
      <c r="D229" s="20">
        <v>2059</v>
      </c>
      <c r="E229" s="21">
        <f>'Hotter&amp;Drier'!S87</f>
        <v>20.695</v>
      </c>
      <c r="F229" s="21">
        <f>'Hotter&amp;Drier'!W87</f>
        <v>69.001900000000006</v>
      </c>
      <c r="G229" s="21"/>
      <c r="H229" s="63">
        <f t="shared" si="88"/>
        <v>2007</v>
      </c>
      <c r="I229" s="59" t="str">
        <f t="shared" si="89"/>
        <v>Pile No X @ Berth Y</v>
      </c>
      <c r="J229" s="188" t="str">
        <f t="shared" si="99"/>
        <v>splash</v>
      </c>
      <c r="K229" s="97" t="str">
        <f t="shared" si="105"/>
        <v>A</v>
      </c>
      <c r="L229" s="104" t="str">
        <f t="shared" si="106"/>
        <v>C1</v>
      </c>
      <c r="M229" s="63" t="str">
        <f t="shared" si="107"/>
        <v>EXP4</v>
      </c>
      <c r="N229" s="63" t="str">
        <f t="shared" si="108"/>
        <v>SITE1</v>
      </c>
      <c r="O229" s="63">
        <f t="shared" si="109"/>
        <v>1</v>
      </c>
      <c r="P229" s="63"/>
      <c r="Q229" s="63"/>
      <c r="R229" s="63"/>
      <c r="S229" s="63"/>
      <c r="T229" s="63"/>
      <c r="U229" s="97"/>
      <c r="V229" s="97"/>
      <c r="W229" s="97"/>
      <c r="X229" s="97"/>
      <c r="Y229" s="97"/>
      <c r="AA229" s="198">
        <f t="shared" si="110"/>
        <v>217.65168086159994</v>
      </c>
      <c r="AB229" s="115"/>
      <c r="AC229" s="106"/>
      <c r="AD229" s="106"/>
      <c r="AE229" s="106"/>
      <c r="AF229" s="116"/>
      <c r="AG229" s="106"/>
      <c r="AH229" s="106"/>
      <c r="AJ229" s="106"/>
      <c r="AK229" s="106"/>
      <c r="AM229" s="125"/>
      <c r="AN229" s="200">
        <f t="shared" si="100"/>
        <v>47</v>
      </c>
      <c r="AO229" s="192">
        <f>VLOOKUP(K229,Coefficients!$J$3:$L$7,3)</f>
        <v>70</v>
      </c>
      <c r="AP229" s="192">
        <f t="shared" si="101"/>
        <v>15.4</v>
      </c>
      <c r="AQ229" s="192">
        <f t="shared" si="102"/>
        <v>1349.04</v>
      </c>
      <c r="AR229" s="192">
        <f>VLOOKUP(L229,Coefficients!$N$3:$P$5,2)</f>
        <v>50</v>
      </c>
      <c r="AS229" s="192">
        <f>VLOOKUP(L229,Coefficients!$N$3:$P$5,3)</f>
        <v>2</v>
      </c>
      <c r="AT229" s="200">
        <f>VLOOKUP(M229,Coefficients!$S$3:$U$6,3)</f>
        <v>1</v>
      </c>
      <c r="AU229" s="196">
        <f>VLOOKUP(N229,Coefficients!$S$10:$U$13,3)</f>
        <v>2</v>
      </c>
      <c r="AV229" s="197">
        <f t="shared" si="111"/>
        <v>1</v>
      </c>
      <c r="AW229" s="195">
        <f t="shared" si="103"/>
        <v>7.6036750986200676</v>
      </c>
      <c r="AX229" s="197">
        <f t="shared" si="112"/>
        <v>69.001900000000006</v>
      </c>
      <c r="AY229" s="197">
        <f t="shared" si="113"/>
        <v>20.695</v>
      </c>
      <c r="AZ229" s="198">
        <f t="shared" si="104"/>
        <v>217.65168086159994</v>
      </c>
      <c r="BA229" s="114"/>
      <c r="BB229" s="55"/>
      <c r="BC229" s="127"/>
      <c r="BD229" s="96"/>
      <c r="BE229" s="133"/>
      <c r="BF229" s="128"/>
      <c r="BG229" s="124"/>
      <c r="BI229" s="96"/>
      <c r="BJ229" s="55"/>
      <c r="BK229" s="95"/>
      <c r="BL229" s="13"/>
    </row>
    <row r="230" spans="1:64" s="54" customFormat="1" outlineLevel="1" x14ac:dyDescent="0.25">
      <c r="A230" s="52"/>
      <c r="B230" s="20" t="s">
        <v>12</v>
      </c>
      <c r="C230" s="20" t="str">
        <f>'Hotter&amp;Drier'!$B$1</f>
        <v>CSIRO Mk3.5</v>
      </c>
      <c r="D230" s="20">
        <v>2060</v>
      </c>
      <c r="E230" s="21">
        <f>'Hotter&amp;Drier'!S88</f>
        <v>20.750000000000004</v>
      </c>
      <c r="F230" s="21">
        <f>'Hotter&amp;Drier'!W88</f>
        <v>68.912499999999994</v>
      </c>
      <c r="G230" s="21"/>
      <c r="H230" s="63">
        <f t="shared" si="88"/>
        <v>2007</v>
      </c>
      <c r="I230" s="59" t="str">
        <f t="shared" si="89"/>
        <v>Pile No X @ Berth Y</v>
      </c>
      <c r="J230" s="188" t="str">
        <f t="shared" si="99"/>
        <v>splash</v>
      </c>
      <c r="K230" s="97" t="str">
        <f t="shared" si="105"/>
        <v>A</v>
      </c>
      <c r="L230" s="104" t="str">
        <f t="shared" si="106"/>
        <v>C1</v>
      </c>
      <c r="M230" s="63" t="str">
        <f t="shared" si="107"/>
        <v>EXP4</v>
      </c>
      <c r="N230" s="63" t="str">
        <f t="shared" si="108"/>
        <v>SITE1</v>
      </c>
      <c r="O230" s="63">
        <f t="shared" si="109"/>
        <v>1</v>
      </c>
      <c r="P230" s="63"/>
      <c r="Q230" s="63"/>
      <c r="R230" s="63"/>
      <c r="S230" s="63"/>
      <c r="T230" s="63"/>
      <c r="U230" s="97"/>
      <c r="V230" s="97"/>
      <c r="W230" s="97"/>
      <c r="X230" s="97"/>
      <c r="Y230" s="97"/>
      <c r="AA230" s="198">
        <f t="shared" si="110"/>
        <v>216.98096715117126</v>
      </c>
      <c r="AB230" s="115"/>
      <c r="AC230" s="106"/>
      <c r="AD230" s="106"/>
      <c r="AE230" s="106"/>
      <c r="AF230" s="116"/>
      <c r="AG230" s="106"/>
      <c r="AH230" s="106"/>
      <c r="AJ230" s="106"/>
      <c r="AK230" s="106"/>
      <c r="AM230" s="125"/>
      <c r="AN230" s="200">
        <f t="shared" si="100"/>
        <v>48</v>
      </c>
      <c r="AO230" s="192">
        <f>VLOOKUP(K230,Coefficients!$J$3:$L$7,3)</f>
        <v>70</v>
      </c>
      <c r="AP230" s="192">
        <f t="shared" si="101"/>
        <v>15.4</v>
      </c>
      <c r="AQ230" s="192">
        <f t="shared" si="102"/>
        <v>1349.04</v>
      </c>
      <c r="AR230" s="192">
        <f>VLOOKUP(L230,Coefficients!$N$3:$P$5,2)</f>
        <v>50</v>
      </c>
      <c r="AS230" s="192">
        <f>VLOOKUP(L230,Coefficients!$N$3:$P$5,3)</f>
        <v>2</v>
      </c>
      <c r="AT230" s="200">
        <f>VLOOKUP(M230,Coefficients!$S$3:$U$6,3)</f>
        <v>1</v>
      </c>
      <c r="AU230" s="196">
        <f>VLOOKUP(N230,Coefficients!$S$10:$U$13,3)</f>
        <v>2</v>
      </c>
      <c r="AV230" s="197">
        <f t="shared" si="111"/>
        <v>1</v>
      </c>
      <c r="AW230" s="195">
        <f t="shared" si="103"/>
        <v>7.6036750986200676</v>
      </c>
      <c r="AX230" s="197">
        <f t="shared" si="112"/>
        <v>68.912499999999994</v>
      </c>
      <c r="AY230" s="197">
        <f t="shared" si="113"/>
        <v>20.750000000000004</v>
      </c>
      <c r="AZ230" s="198">
        <f t="shared" si="104"/>
        <v>216.98096715117126</v>
      </c>
      <c r="BA230" s="114"/>
      <c r="BB230" s="55"/>
      <c r="BC230" s="127"/>
      <c r="BD230" s="96"/>
      <c r="BE230" s="133"/>
      <c r="BF230" s="128"/>
      <c r="BG230" s="124"/>
      <c r="BI230" s="96"/>
      <c r="BJ230" s="55"/>
      <c r="BK230" s="95"/>
      <c r="BL230" s="13"/>
    </row>
    <row r="231" spans="1:64" s="54" customFormat="1" outlineLevel="1" x14ac:dyDescent="0.25">
      <c r="A231" s="52"/>
      <c r="B231" s="20" t="s">
        <v>12</v>
      </c>
      <c r="C231" s="20" t="str">
        <f>'Hotter&amp;Drier'!$B$1</f>
        <v>CSIRO Mk3.5</v>
      </c>
      <c r="D231" s="20">
        <v>2061</v>
      </c>
      <c r="E231" s="21">
        <f>'Hotter&amp;Drier'!S89</f>
        <v>20.805000000000003</v>
      </c>
      <c r="F231" s="21">
        <f>'Hotter&amp;Drier'!W89</f>
        <v>68.823099999999997</v>
      </c>
      <c r="G231" s="21"/>
      <c r="H231" s="63">
        <f t="shared" si="88"/>
        <v>2007</v>
      </c>
      <c r="I231" s="59" t="str">
        <f t="shared" si="89"/>
        <v>Pile No X @ Berth Y</v>
      </c>
      <c r="J231" s="188" t="str">
        <f t="shared" si="99"/>
        <v>splash</v>
      </c>
      <c r="K231" s="97" t="str">
        <f t="shared" si="105"/>
        <v>A</v>
      </c>
      <c r="L231" s="104" t="str">
        <f t="shared" si="106"/>
        <v>C1</v>
      </c>
      <c r="M231" s="63" t="str">
        <f t="shared" si="107"/>
        <v>EXP4</v>
      </c>
      <c r="N231" s="63" t="str">
        <f t="shared" si="108"/>
        <v>SITE1</v>
      </c>
      <c r="O231" s="63">
        <f t="shared" si="109"/>
        <v>1</v>
      </c>
      <c r="P231" s="63"/>
      <c r="Q231" s="63"/>
      <c r="R231" s="63"/>
      <c r="S231" s="63"/>
      <c r="T231" s="63"/>
      <c r="U231" s="97"/>
      <c r="V231" s="97"/>
      <c r="W231" s="97"/>
      <c r="X231" s="97"/>
      <c r="Y231" s="97"/>
      <c r="AA231" s="198">
        <f t="shared" si="110"/>
        <v>216.31148299421318</v>
      </c>
      <c r="AB231" s="115"/>
      <c r="AC231" s="106"/>
      <c r="AD231" s="106"/>
      <c r="AE231" s="106"/>
      <c r="AF231" s="116"/>
      <c r="AG231" s="106"/>
      <c r="AH231" s="106"/>
      <c r="AJ231" s="106"/>
      <c r="AK231" s="106"/>
      <c r="AM231" s="125"/>
      <c r="AN231" s="200">
        <f t="shared" si="100"/>
        <v>49</v>
      </c>
      <c r="AO231" s="192">
        <f>VLOOKUP(K231,Coefficients!$J$3:$L$7,3)</f>
        <v>70</v>
      </c>
      <c r="AP231" s="192">
        <f t="shared" si="101"/>
        <v>15.4</v>
      </c>
      <c r="AQ231" s="192">
        <f t="shared" si="102"/>
        <v>1349.04</v>
      </c>
      <c r="AR231" s="192">
        <f>VLOOKUP(L231,Coefficients!$N$3:$P$5,2)</f>
        <v>50</v>
      </c>
      <c r="AS231" s="192">
        <f>VLOOKUP(L231,Coefficients!$N$3:$P$5,3)</f>
        <v>2</v>
      </c>
      <c r="AT231" s="200">
        <f>VLOOKUP(M231,Coefficients!$S$3:$U$6,3)</f>
        <v>1</v>
      </c>
      <c r="AU231" s="196">
        <f>VLOOKUP(N231,Coefficients!$S$10:$U$13,3)</f>
        <v>2</v>
      </c>
      <c r="AV231" s="197">
        <f t="shared" si="111"/>
        <v>1</v>
      </c>
      <c r="AW231" s="195">
        <f t="shared" si="103"/>
        <v>7.6036750986200676</v>
      </c>
      <c r="AX231" s="197">
        <f t="shared" si="112"/>
        <v>68.823099999999997</v>
      </c>
      <c r="AY231" s="197">
        <f t="shared" si="113"/>
        <v>20.805000000000003</v>
      </c>
      <c r="AZ231" s="198">
        <f t="shared" si="104"/>
        <v>216.31148299421318</v>
      </c>
      <c r="BA231" s="114"/>
      <c r="BB231" s="55"/>
      <c r="BC231" s="127"/>
      <c r="BD231" s="96"/>
      <c r="BE231" s="133"/>
      <c r="BF231" s="128"/>
      <c r="BG231" s="124"/>
      <c r="BI231" s="96"/>
      <c r="BJ231" s="55"/>
      <c r="BK231" s="95"/>
      <c r="BL231" s="13"/>
    </row>
    <row r="232" spans="1:64" s="54" customFormat="1" outlineLevel="1" x14ac:dyDescent="0.25">
      <c r="A232" s="52"/>
      <c r="B232" s="20" t="s">
        <v>12</v>
      </c>
      <c r="C232" s="20" t="str">
        <f>'Hotter&amp;Drier'!$B$1</f>
        <v>CSIRO Mk3.5</v>
      </c>
      <c r="D232" s="20">
        <v>2062</v>
      </c>
      <c r="E232" s="21">
        <f>'Hotter&amp;Drier'!S90</f>
        <v>20.860000000000003</v>
      </c>
      <c r="F232" s="21">
        <f>'Hotter&amp;Drier'!W90</f>
        <v>68.733699999999999</v>
      </c>
      <c r="G232" s="21"/>
      <c r="H232" s="63">
        <f t="shared" si="88"/>
        <v>2007</v>
      </c>
      <c r="I232" s="59" t="str">
        <f t="shared" si="89"/>
        <v>Pile No X @ Berth Y</v>
      </c>
      <c r="J232" s="188" t="str">
        <f t="shared" si="99"/>
        <v>splash</v>
      </c>
      <c r="K232" s="97" t="str">
        <f t="shared" si="105"/>
        <v>A</v>
      </c>
      <c r="L232" s="104" t="str">
        <f t="shared" si="106"/>
        <v>C1</v>
      </c>
      <c r="M232" s="63" t="str">
        <f t="shared" si="107"/>
        <v>EXP4</v>
      </c>
      <c r="N232" s="63" t="str">
        <f t="shared" si="108"/>
        <v>SITE1</v>
      </c>
      <c r="O232" s="63">
        <f t="shared" si="109"/>
        <v>1</v>
      </c>
      <c r="P232" s="63"/>
      <c r="Q232" s="63"/>
      <c r="R232" s="63"/>
      <c r="S232" s="63"/>
      <c r="T232" s="63"/>
      <c r="U232" s="97"/>
      <c r="V232" s="97"/>
      <c r="W232" s="97"/>
      <c r="X232" s="97"/>
      <c r="Y232" s="97"/>
      <c r="AA232" s="198">
        <f t="shared" si="110"/>
        <v>215.64322760195341</v>
      </c>
      <c r="AB232" s="115"/>
      <c r="AC232" s="106"/>
      <c r="AD232" s="106"/>
      <c r="AE232" s="106"/>
      <c r="AF232" s="116"/>
      <c r="AG232" s="106"/>
      <c r="AH232" s="106"/>
      <c r="AJ232" s="106"/>
      <c r="AK232" s="106"/>
      <c r="AM232" s="125"/>
      <c r="AN232" s="200">
        <f t="shared" si="100"/>
        <v>50</v>
      </c>
      <c r="AO232" s="192">
        <f>VLOOKUP(K232,Coefficients!$J$3:$L$7,3)</f>
        <v>70</v>
      </c>
      <c r="AP232" s="192">
        <f t="shared" si="101"/>
        <v>15.4</v>
      </c>
      <c r="AQ232" s="192">
        <f t="shared" si="102"/>
        <v>1349.04</v>
      </c>
      <c r="AR232" s="192">
        <f>VLOOKUP(L232,Coefficients!$N$3:$P$5,2)</f>
        <v>50</v>
      </c>
      <c r="AS232" s="192">
        <f>VLOOKUP(L232,Coefficients!$N$3:$P$5,3)</f>
        <v>2</v>
      </c>
      <c r="AT232" s="200">
        <f>VLOOKUP(M232,Coefficients!$S$3:$U$6,3)</f>
        <v>1</v>
      </c>
      <c r="AU232" s="196">
        <f>VLOOKUP(N232,Coefficients!$S$10:$U$13,3)</f>
        <v>2</v>
      </c>
      <c r="AV232" s="197">
        <f t="shared" si="111"/>
        <v>1</v>
      </c>
      <c r="AW232" s="195">
        <f t="shared" si="103"/>
        <v>7.6036750986200676</v>
      </c>
      <c r="AX232" s="197">
        <f t="shared" si="112"/>
        <v>68.733699999999999</v>
      </c>
      <c r="AY232" s="197">
        <f t="shared" si="113"/>
        <v>20.860000000000003</v>
      </c>
      <c r="AZ232" s="198">
        <f t="shared" si="104"/>
        <v>215.64322760195341</v>
      </c>
      <c r="BA232" s="114"/>
      <c r="BB232" s="55"/>
      <c r="BC232" s="127"/>
      <c r="BD232" s="96"/>
      <c r="BE232" s="133"/>
      <c r="BF232" s="128"/>
      <c r="BG232" s="124"/>
      <c r="BI232" s="96"/>
      <c r="BJ232" s="55"/>
      <c r="BK232" s="95"/>
      <c r="BL232" s="13"/>
    </row>
    <row r="233" spans="1:64" s="54" customFormat="1" outlineLevel="1" x14ac:dyDescent="0.25">
      <c r="A233" s="52"/>
      <c r="B233" s="20" t="s">
        <v>12</v>
      </c>
      <c r="C233" s="20" t="str">
        <f>'Hotter&amp;Drier'!$B$1</f>
        <v>CSIRO Mk3.5</v>
      </c>
      <c r="D233" s="20">
        <v>2063</v>
      </c>
      <c r="E233" s="21">
        <f>'Hotter&amp;Drier'!S91</f>
        <v>20.915000000000003</v>
      </c>
      <c r="F233" s="21">
        <f>'Hotter&amp;Drier'!W91</f>
        <v>68.644300000000001</v>
      </c>
      <c r="G233" s="21"/>
      <c r="H233" s="63">
        <f t="shared" si="88"/>
        <v>2007</v>
      </c>
      <c r="I233" s="59" t="str">
        <f t="shared" si="89"/>
        <v>Pile No X @ Berth Y</v>
      </c>
      <c r="J233" s="188" t="str">
        <f t="shared" si="99"/>
        <v>splash</v>
      </c>
      <c r="K233" s="97" t="str">
        <f t="shared" si="105"/>
        <v>A</v>
      </c>
      <c r="L233" s="104" t="str">
        <f t="shared" si="106"/>
        <v>C1</v>
      </c>
      <c r="M233" s="63" t="str">
        <f t="shared" si="107"/>
        <v>EXP4</v>
      </c>
      <c r="N233" s="63" t="str">
        <f t="shared" si="108"/>
        <v>SITE1</v>
      </c>
      <c r="O233" s="63">
        <f t="shared" si="109"/>
        <v>1</v>
      </c>
      <c r="P233" s="63"/>
      <c r="Q233" s="63"/>
      <c r="R233" s="63"/>
      <c r="S233" s="63"/>
      <c r="T233" s="63"/>
      <c r="U233" s="97"/>
      <c r="V233" s="97"/>
      <c r="W233" s="97"/>
      <c r="X233" s="97"/>
      <c r="Y233" s="97"/>
      <c r="AA233" s="198">
        <f t="shared" si="110"/>
        <v>214.97620018548628</v>
      </c>
      <c r="AB233" s="115"/>
      <c r="AC233" s="106"/>
      <c r="AD233" s="106"/>
      <c r="AE233" s="106"/>
      <c r="AF233" s="116"/>
      <c r="AG233" s="106"/>
      <c r="AH233" s="106"/>
      <c r="AJ233" s="106"/>
      <c r="AK233" s="106"/>
      <c r="AM233" s="125"/>
      <c r="AN233" s="200">
        <f t="shared" si="100"/>
        <v>51</v>
      </c>
      <c r="AO233" s="192">
        <f>VLOOKUP(K233,Coefficients!$J$3:$L$7,3)</f>
        <v>70</v>
      </c>
      <c r="AP233" s="192">
        <f t="shared" si="101"/>
        <v>15.4</v>
      </c>
      <c r="AQ233" s="192">
        <f t="shared" si="102"/>
        <v>1349.04</v>
      </c>
      <c r="AR233" s="192">
        <f>VLOOKUP(L233,Coefficients!$N$3:$P$5,2)</f>
        <v>50</v>
      </c>
      <c r="AS233" s="192">
        <f>VLOOKUP(L233,Coefficients!$N$3:$P$5,3)</f>
        <v>2</v>
      </c>
      <c r="AT233" s="200">
        <f>VLOOKUP(M233,Coefficients!$S$3:$U$6,3)</f>
        <v>1</v>
      </c>
      <c r="AU233" s="196">
        <f>VLOOKUP(N233,Coefficients!$S$10:$U$13,3)</f>
        <v>2</v>
      </c>
      <c r="AV233" s="197">
        <f t="shared" si="111"/>
        <v>1</v>
      </c>
      <c r="AW233" s="195">
        <f t="shared" si="103"/>
        <v>7.6036750986200676</v>
      </c>
      <c r="AX233" s="197">
        <f t="shared" si="112"/>
        <v>68.644300000000001</v>
      </c>
      <c r="AY233" s="197">
        <f t="shared" si="113"/>
        <v>20.915000000000003</v>
      </c>
      <c r="AZ233" s="198">
        <f t="shared" si="104"/>
        <v>214.97620018548628</v>
      </c>
      <c r="BA233" s="114"/>
      <c r="BB233" s="55"/>
      <c r="BC233" s="127"/>
      <c r="BD233" s="96"/>
      <c r="BE233" s="133"/>
      <c r="BF233" s="128"/>
      <c r="BG233" s="124"/>
      <c r="BI233" s="96"/>
      <c r="BJ233" s="55"/>
      <c r="BK233" s="95"/>
      <c r="BL233" s="13"/>
    </row>
    <row r="234" spans="1:64" s="54" customFormat="1" outlineLevel="1" x14ac:dyDescent="0.25">
      <c r="A234" s="52"/>
      <c r="B234" s="20" t="s">
        <v>12</v>
      </c>
      <c r="C234" s="20" t="str">
        <f>'Hotter&amp;Drier'!$B$1</f>
        <v>CSIRO Mk3.5</v>
      </c>
      <c r="D234" s="20">
        <v>2064</v>
      </c>
      <c r="E234" s="21">
        <f>'Hotter&amp;Drier'!S92</f>
        <v>20.970000000000002</v>
      </c>
      <c r="F234" s="21">
        <f>'Hotter&amp;Drier'!W92</f>
        <v>68.554900000000004</v>
      </c>
      <c r="G234" s="21"/>
      <c r="H234" s="63">
        <f t="shared" ref="H234:H240" si="114">$H$26</f>
        <v>2007</v>
      </c>
      <c r="I234" s="59" t="str">
        <f t="shared" ref="I234:I240" si="115">$I$26</f>
        <v>Pile No X @ Berth Y</v>
      </c>
      <c r="J234" s="188" t="str">
        <f t="shared" si="99"/>
        <v>splash</v>
      </c>
      <c r="K234" s="97" t="str">
        <f t="shared" ref="K234:K240" si="116">$K$26</f>
        <v>A</v>
      </c>
      <c r="L234" s="104" t="str">
        <f t="shared" ref="L234:L240" si="117">$L$26</f>
        <v>C1</v>
      </c>
      <c r="M234" s="63" t="str">
        <f t="shared" ref="M234:M240" si="118">$M$26</f>
        <v>EXP4</v>
      </c>
      <c r="N234" s="63" t="str">
        <f t="shared" ref="N234:N240" si="119">$N$26</f>
        <v>SITE1</v>
      </c>
      <c r="O234" s="63">
        <f t="shared" ref="O234:O240" si="120">$O$26</f>
        <v>1</v>
      </c>
      <c r="P234" s="63"/>
      <c r="Q234" s="63"/>
      <c r="R234" s="63"/>
      <c r="S234" s="63"/>
      <c r="T234" s="63"/>
      <c r="U234" s="97"/>
      <c r="V234" s="97"/>
      <c r="W234" s="97"/>
      <c r="X234" s="97"/>
      <c r="Y234" s="97"/>
      <c r="AA234" s="198">
        <f t="shared" ref="AA234:AA240" si="121">AZ234</f>
        <v>214.31039995576981</v>
      </c>
      <c r="AB234" s="115"/>
      <c r="AC234" s="106"/>
      <c r="AD234" s="106"/>
      <c r="AE234" s="106"/>
      <c r="AF234" s="116"/>
      <c r="AG234" s="106"/>
      <c r="AH234" s="106"/>
      <c r="AJ234" s="106"/>
      <c r="AK234" s="106"/>
      <c r="AM234" s="125"/>
      <c r="AN234" s="200">
        <f t="shared" si="100"/>
        <v>52</v>
      </c>
      <c r="AO234" s="192">
        <f>VLOOKUP(K234,Coefficients!$J$3:$L$7,3)</f>
        <v>70</v>
      </c>
      <c r="AP234" s="192">
        <f t="shared" si="101"/>
        <v>15.4</v>
      </c>
      <c r="AQ234" s="192">
        <f t="shared" si="102"/>
        <v>1349.04</v>
      </c>
      <c r="AR234" s="192">
        <f>VLOOKUP(L234,Coefficients!$N$3:$P$5,2)</f>
        <v>50</v>
      </c>
      <c r="AS234" s="192">
        <f>VLOOKUP(L234,Coefficients!$N$3:$P$5,3)</f>
        <v>2</v>
      </c>
      <c r="AT234" s="200">
        <f>VLOOKUP(M234,Coefficients!$S$3:$U$6,3)</f>
        <v>1</v>
      </c>
      <c r="AU234" s="196">
        <f>VLOOKUP(N234,Coefficients!$S$10:$U$13,3)</f>
        <v>2</v>
      </c>
      <c r="AV234" s="197">
        <f t="shared" ref="AV234:AV240" si="122">O234</f>
        <v>1</v>
      </c>
      <c r="AW234" s="195">
        <f t="shared" si="103"/>
        <v>7.6036750986200676</v>
      </c>
      <c r="AX234" s="197">
        <f t="shared" ref="AX234:AX240" si="123">F234</f>
        <v>68.554900000000004</v>
      </c>
      <c r="AY234" s="197">
        <f t="shared" ref="AY234:AY240" si="124">E234</f>
        <v>20.970000000000002</v>
      </c>
      <c r="AZ234" s="198">
        <f t="shared" si="104"/>
        <v>214.31039995576981</v>
      </c>
      <c r="BA234" s="114"/>
      <c r="BB234" s="55"/>
      <c r="BC234" s="127"/>
      <c r="BD234" s="96"/>
      <c r="BE234" s="133"/>
      <c r="BF234" s="128"/>
      <c r="BG234" s="124"/>
      <c r="BI234" s="96"/>
      <c r="BJ234" s="55"/>
      <c r="BK234" s="95"/>
      <c r="BL234" s="13"/>
    </row>
    <row r="235" spans="1:64" s="54" customFormat="1" outlineLevel="1" x14ac:dyDescent="0.25">
      <c r="A235" s="52"/>
      <c r="B235" s="20" t="s">
        <v>12</v>
      </c>
      <c r="C235" s="20" t="str">
        <f>'Hotter&amp;Drier'!$B$1</f>
        <v>CSIRO Mk3.5</v>
      </c>
      <c r="D235" s="20">
        <v>2065</v>
      </c>
      <c r="E235" s="21">
        <f>'Hotter&amp;Drier'!S93</f>
        <v>21.025000000000002</v>
      </c>
      <c r="F235" s="21">
        <f>'Hotter&amp;Drier'!W93</f>
        <v>68.465499999999992</v>
      </c>
      <c r="G235" s="21"/>
      <c r="H235" s="63">
        <f t="shared" si="114"/>
        <v>2007</v>
      </c>
      <c r="I235" s="59" t="str">
        <f t="shared" si="115"/>
        <v>Pile No X @ Berth Y</v>
      </c>
      <c r="J235" s="188" t="str">
        <f t="shared" ref="J235:J240" si="125">$J$26</f>
        <v>splash</v>
      </c>
      <c r="K235" s="97" t="str">
        <f t="shared" si="116"/>
        <v>A</v>
      </c>
      <c r="L235" s="104" t="str">
        <f t="shared" si="117"/>
        <v>C1</v>
      </c>
      <c r="M235" s="63" t="str">
        <f t="shared" si="118"/>
        <v>EXP4</v>
      </c>
      <c r="N235" s="63" t="str">
        <f t="shared" si="119"/>
        <v>SITE1</v>
      </c>
      <c r="O235" s="63">
        <f t="shared" si="120"/>
        <v>1</v>
      </c>
      <c r="P235" s="63"/>
      <c r="Q235" s="63"/>
      <c r="R235" s="63"/>
      <c r="S235" s="63"/>
      <c r="T235" s="63"/>
      <c r="U235" s="97"/>
      <c r="V235" s="97"/>
      <c r="W235" s="97"/>
      <c r="X235" s="97"/>
      <c r="Y235" s="97"/>
      <c r="AA235" s="198">
        <f t="shared" si="121"/>
        <v>213.64582612362796</v>
      </c>
      <c r="AB235" s="115"/>
      <c r="AC235" s="106"/>
      <c r="AD235" s="106"/>
      <c r="AE235" s="106"/>
      <c r="AF235" s="116"/>
      <c r="AG235" s="106"/>
      <c r="AH235" s="106"/>
      <c r="AJ235" s="106"/>
      <c r="AK235" s="106"/>
      <c r="AM235" s="125"/>
      <c r="AN235" s="200">
        <f t="shared" ref="AN235:AN240" si="126">MAX(0,D235-$C$20)</f>
        <v>53</v>
      </c>
      <c r="AO235" s="192">
        <f>VLOOKUP(K235,Coefficients!$J$3:$L$7,3)</f>
        <v>70</v>
      </c>
      <c r="AP235" s="192">
        <f t="shared" ref="AP235:AP240" si="127">0.22*AO235</f>
        <v>15.4</v>
      </c>
      <c r="AQ235" s="192">
        <f t="shared" ref="AQ235:AQ240" si="128">AP235/100*365*24</f>
        <v>1349.04</v>
      </c>
      <c r="AR235" s="192">
        <f>VLOOKUP(L235,Coefficients!$N$3:$P$5,2)</f>
        <v>50</v>
      </c>
      <c r="AS235" s="192">
        <f>VLOOKUP(L235,Coefficients!$N$3:$P$5,3)</f>
        <v>2</v>
      </c>
      <c r="AT235" s="200">
        <f>VLOOKUP(M235,Coefficients!$S$3:$U$6,3)</f>
        <v>1</v>
      </c>
      <c r="AU235" s="196">
        <f>VLOOKUP(N235,Coefficients!$S$10:$U$13,3)</f>
        <v>2</v>
      </c>
      <c r="AV235" s="197">
        <f t="shared" si="122"/>
        <v>1</v>
      </c>
      <c r="AW235" s="195">
        <f t="shared" ref="AW235:AW240" si="129">MAX(1,AU235*(AR235*AT235*(0.9*EXP((-10*AV235))+0.1*EXP(-AV235))+AS235*EXP((-0.02*AV235))))</f>
        <v>7.6036750986200676</v>
      </c>
      <c r="AX235" s="197">
        <f t="shared" si="123"/>
        <v>68.465499999999992</v>
      </c>
      <c r="AY235" s="197">
        <f t="shared" si="124"/>
        <v>21.025000000000002</v>
      </c>
      <c r="AZ235" s="198">
        <f t="shared" ref="AZ235:AZ240" si="130">(0.0157*AX235^2.3)*((AQ235/3800)^0.15)*((1+AW235/50)^0.22)*(EXP(-0.0019*(AY235+20)))</f>
        <v>213.64582612362796</v>
      </c>
      <c r="BA235" s="114"/>
      <c r="BB235" s="55"/>
      <c r="BC235" s="127"/>
      <c r="BD235" s="96"/>
      <c r="BE235" s="133"/>
      <c r="BF235" s="128"/>
      <c r="BG235" s="124"/>
      <c r="BI235" s="96"/>
      <c r="BJ235" s="55"/>
      <c r="BK235" s="95"/>
      <c r="BL235" s="13"/>
    </row>
    <row r="236" spans="1:64" s="54" customFormat="1" outlineLevel="1" x14ac:dyDescent="0.25">
      <c r="A236" s="52"/>
      <c r="B236" s="20" t="s">
        <v>12</v>
      </c>
      <c r="C236" s="20" t="str">
        <f>'Hotter&amp;Drier'!$B$1</f>
        <v>CSIRO Mk3.5</v>
      </c>
      <c r="D236" s="20">
        <v>2066</v>
      </c>
      <c r="E236" s="21">
        <f>'Hotter&amp;Drier'!S94</f>
        <v>21.080000000000002</v>
      </c>
      <c r="F236" s="21">
        <f>'Hotter&amp;Drier'!W94</f>
        <v>68.376099999999994</v>
      </c>
      <c r="G236" s="21"/>
      <c r="H236" s="63">
        <f t="shared" si="114"/>
        <v>2007</v>
      </c>
      <c r="I236" s="59" t="str">
        <f t="shared" si="115"/>
        <v>Pile No X @ Berth Y</v>
      </c>
      <c r="J236" s="188" t="str">
        <f t="shared" si="125"/>
        <v>splash</v>
      </c>
      <c r="K236" s="97" t="str">
        <f t="shared" si="116"/>
        <v>A</v>
      </c>
      <c r="L236" s="104" t="str">
        <f t="shared" si="117"/>
        <v>C1</v>
      </c>
      <c r="M236" s="63" t="str">
        <f t="shared" si="118"/>
        <v>EXP4</v>
      </c>
      <c r="N236" s="63" t="str">
        <f t="shared" si="119"/>
        <v>SITE1</v>
      </c>
      <c r="O236" s="63">
        <f t="shared" si="120"/>
        <v>1</v>
      </c>
      <c r="P236" s="63"/>
      <c r="Q236" s="63"/>
      <c r="R236" s="63"/>
      <c r="S236" s="63"/>
      <c r="T236" s="63"/>
      <c r="U236" s="97"/>
      <c r="V236" s="97"/>
      <c r="W236" s="97"/>
      <c r="X236" s="97"/>
      <c r="Y236" s="97"/>
      <c r="AA236" s="198">
        <f t="shared" si="121"/>
        <v>212.98247789974616</v>
      </c>
      <c r="AB236" s="115"/>
      <c r="AC236" s="106"/>
      <c r="AD236" s="106"/>
      <c r="AE236" s="106"/>
      <c r="AF236" s="116"/>
      <c r="AG236" s="106"/>
      <c r="AH236" s="106"/>
      <c r="AJ236" s="106"/>
      <c r="AK236" s="106"/>
      <c r="AM236" s="125"/>
      <c r="AN236" s="200">
        <f t="shared" si="126"/>
        <v>54</v>
      </c>
      <c r="AO236" s="192">
        <f>VLOOKUP(K236,Coefficients!$J$3:$L$7,3)</f>
        <v>70</v>
      </c>
      <c r="AP236" s="192">
        <f t="shared" si="127"/>
        <v>15.4</v>
      </c>
      <c r="AQ236" s="192">
        <f t="shared" si="128"/>
        <v>1349.04</v>
      </c>
      <c r="AR236" s="192">
        <f>VLOOKUP(L236,Coefficients!$N$3:$P$5,2)</f>
        <v>50</v>
      </c>
      <c r="AS236" s="192">
        <f>VLOOKUP(L236,Coefficients!$N$3:$P$5,3)</f>
        <v>2</v>
      </c>
      <c r="AT236" s="200">
        <f>VLOOKUP(M236,Coefficients!$S$3:$U$6,3)</f>
        <v>1</v>
      </c>
      <c r="AU236" s="196">
        <f>VLOOKUP(N236,Coefficients!$S$10:$U$13,3)</f>
        <v>2</v>
      </c>
      <c r="AV236" s="197">
        <f t="shared" si="122"/>
        <v>1</v>
      </c>
      <c r="AW236" s="195">
        <f t="shared" si="129"/>
        <v>7.6036750986200676</v>
      </c>
      <c r="AX236" s="197">
        <f t="shared" si="123"/>
        <v>68.376099999999994</v>
      </c>
      <c r="AY236" s="197">
        <f t="shared" si="124"/>
        <v>21.080000000000002</v>
      </c>
      <c r="AZ236" s="198">
        <f t="shared" si="130"/>
        <v>212.98247789974616</v>
      </c>
      <c r="BA236" s="114"/>
      <c r="BB236" s="55"/>
      <c r="BC236" s="127"/>
      <c r="BD236" s="96"/>
      <c r="BE236" s="133"/>
      <c r="BF236" s="128"/>
      <c r="BG236" s="124"/>
      <c r="BI236" s="96"/>
      <c r="BJ236" s="55"/>
      <c r="BK236" s="95"/>
      <c r="BL236" s="13"/>
    </row>
    <row r="237" spans="1:64" s="54" customFormat="1" outlineLevel="1" x14ac:dyDescent="0.25">
      <c r="A237" s="52"/>
      <c r="B237" s="20" t="s">
        <v>12</v>
      </c>
      <c r="C237" s="20" t="str">
        <f>'Hotter&amp;Drier'!$B$1</f>
        <v>CSIRO Mk3.5</v>
      </c>
      <c r="D237" s="20">
        <v>2067</v>
      </c>
      <c r="E237" s="21">
        <f>'Hotter&amp;Drier'!S95</f>
        <v>21.135000000000005</v>
      </c>
      <c r="F237" s="21">
        <f>'Hotter&amp;Drier'!W95</f>
        <v>68.286699999999996</v>
      </c>
      <c r="G237" s="21"/>
      <c r="H237" s="63">
        <f t="shared" si="114"/>
        <v>2007</v>
      </c>
      <c r="I237" s="59" t="str">
        <f t="shared" si="115"/>
        <v>Pile No X @ Berth Y</v>
      </c>
      <c r="J237" s="188" t="str">
        <f t="shared" si="125"/>
        <v>splash</v>
      </c>
      <c r="K237" s="97" t="str">
        <f t="shared" si="116"/>
        <v>A</v>
      </c>
      <c r="L237" s="104" t="str">
        <f t="shared" si="117"/>
        <v>C1</v>
      </c>
      <c r="M237" s="63" t="str">
        <f t="shared" si="118"/>
        <v>EXP4</v>
      </c>
      <c r="N237" s="63" t="str">
        <f t="shared" si="119"/>
        <v>SITE1</v>
      </c>
      <c r="O237" s="63">
        <f t="shared" si="120"/>
        <v>1</v>
      </c>
      <c r="P237" s="63"/>
      <c r="Q237" s="63"/>
      <c r="R237" s="63"/>
      <c r="S237" s="63"/>
      <c r="T237" s="63"/>
      <c r="U237" s="97"/>
      <c r="V237" s="97"/>
      <c r="W237" s="97"/>
      <c r="X237" s="97"/>
      <c r="Y237" s="97"/>
      <c r="AA237" s="198">
        <f t="shared" si="121"/>
        <v>212.32035449467347</v>
      </c>
      <c r="AB237" s="115"/>
      <c r="AC237" s="106"/>
      <c r="AD237" s="106"/>
      <c r="AE237" s="106"/>
      <c r="AF237" s="116"/>
      <c r="AG237" s="106"/>
      <c r="AH237" s="106"/>
      <c r="AJ237" s="106"/>
      <c r="AK237" s="106"/>
      <c r="AM237" s="125"/>
      <c r="AN237" s="200">
        <f t="shared" si="126"/>
        <v>55</v>
      </c>
      <c r="AO237" s="192">
        <f>VLOOKUP(K237,Coefficients!$J$3:$L$7,3)</f>
        <v>70</v>
      </c>
      <c r="AP237" s="192">
        <f t="shared" si="127"/>
        <v>15.4</v>
      </c>
      <c r="AQ237" s="192">
        <f t="shared" si="128"/>
        <v>1349.04</v>
      </c>
      <c r="AR237" s="192">
        <f>VLOOKUP(L237,Coefficients!$N$3:$P$5,2)</f>
        <v>50</v>
      </c>
      <c r="AS237" s="192">
        <f>VLOOKUP(L237,Coefficients!$N$3:$P$5,3)</f>
        <v>2</v>
      </c>
      <c r="AT237" s="200">
        <f>VLOOKUP(M237,Coefficients!$S$3:$U$6,3)</f>
        <v>1</v>
      </c>
      <c r="AU237" s="196">
        <f>VLOOKUP(N237,Coefficients!$S$10:$U$13,3)</f>
        <v>2</v>
      </c>
      <c r="AV237" s="197">
        <f t="shared" si="122"/>
        <v>1</v>
      </c>
      <c r="AW237" s="195">
        <f t="shared" si="129"/>
        <v>7.6036750986200676</v>
      </c>
      <c r="AX237" s="197">
        <f t="shared" si="123"/>
        <v>68.286699999999996</v>
      </c>
      <c r="AY237" s="197">
        <f t="shared" si="124"/>
        <v>21.135000000000005</v>
      </c>
      <c r="AZ237" s="198">
        <f t="shared" si="130"/>
        <v>212.32035449467347</v>
      </c>
      <c r="BA237" s="114"/>
      <c r="BB237" s="55"/>
      <c r="BC237" s="127"/>
      <c r="BD237" s="96"/>
      <c r="BE237" s="133"/>
      <c r="BF237" s="128"/>
      <c r="BG237" s="124"/>
      <c r="BI237" s="96"/>
      <c r="BJ237" s="55"/>
      <c r="BK237" s="95"/>
      <c r="BL237" s="13"/>
    </row>
    <row r="238" spans="1:64" s="54" customFormat="1" outlineLevel="1" x14ac:dyDescent="0.25">
      <c r="A238" s="52"/>
      <c r="B238" s="20" t="s">
        <v>12</v>
      </c>
      <c r="C238" s="20" t="str">
        <f>'Hotter&amp;Drier'!$B$1</f>
        <v>CSIRO Mk3.5</v>
      </c>
      <c r="D238" s="20">
        <v>2068</v>
      </c>
      <c r="E238" s="21">
        <f>'Hotter&amp;Drier'!S96</f>
        <v>21.190000000000005</v>
      </c>
      <c r="F238" s="21">
        <f>'Hotter&amp;Drier'!W96</f>
        <v>68.197299999999998</v>
      </c>
      <c r="G238" s="21"/>
      <c r="H238" s="63">
        <f t="shared" si="114"/>
        <v>2007</v>
      </c>
      <c r="I238" s="59" t="str">
        <f t="shared" si="115"/>
        <v>Pile No X @ Berth Y</v>
      </c>
      <c r="J238" s="188" t="str">
        <f t="shared" si="125"/>
        <v>splash</v>
      </c>
      <c r="K238" s="97" t="str">
        <f t="shared" si="116"/>
        <v>A</v>
      </c>
      <c r="L238" s="104" t="str">
        <f t="shared" si="117"/>
        <v>C1</v>
      </c>
      <c r="M238" s="63" t="str">
        <f t="shared" si="118"/>
        <v>EXP4</v>
      </c>
      <c r="N238" s="63" t="str">
        <f t="shared" si="119"/>
        <v>SITE1</v>
      </c>
      <c r="O238" s="63">
        <f t="shared" si="120"/>
        <v>1</v>
      </c>
      <c r="P238" s="63"/>
      <c r="Q238" s="63"/>
      <c r="R238" s="63"/>
      <c r="S238" s="63"/>
      <c r="T238" s="63"/>
      <c r="U238" s="97"/>
      <c r="V238" s="97"/>
      <c r="W238" s="97"/>
      <c r="X238" s="97"/>
      <c r="Y238" s="97"/>
      <c r="AA238" s="198">
        <f t="shared" si="121"/>
        <v>211.65945511882097</v>
      </c>
      <c r="AB238" s="115"/>
      <c r="AC238" s="106"/>
      <c r="AD238" s="106"/>
      <c r="AE238" s="106"/>
      <c r="AF238" s="116"/>
      <c r="AG238" s="106"/>
      <c r="AH238" s="106"/>
      <c r="AJ238" s="106"/>
      <c r="AK238" s="106"/>
      <c r="AM238" s="125"/>
      <c r="AN238" s="200">
        <f t="shared" si="126"/>
        <v>56</v>
      </c>
      <c r="AO238" s="192">
        <f>VLOOKUP(K238,Coefficients!$J$3:$L$7,3)</f>
        <v>70</v>
      </c>
      <c r="AP238" s="192">
        <f t="shared" si="127"/>
        <v>15.4</v>
      </c>
      <c r="AQ238" s="192">
        <f t="shared" si="128"/>
        <v>1349.04</v>
      </c>
      <c r="AR238" s="192">
        <f>VLOOKUP(L238,Coefficients!$N$3:$P$5,2)</f>
        <v>50</v>
      </c>
      <c r="AS238" s="192">
        <f>VLOOKUP(L238,Coefficients!$N$3:$P$5,3)</f>
        <v>2</v>
      </c>
      <c r="AT238" s="200">
        <f>VLOOKUP(M238,Coefficients!$S$3:$U$6,3)</f>
        <v>1</v>
      </c>
      <c r="AU238" s="196">
        <f>VLOOKUP(N238,Coefficients!$S$10:$U$13,3)</f>
        <v>2</v>
      </c>
      <c r="AV238" s="197">
        <f t="shared" si="122"/>
        <v>1</v>
      </c>
      <c r="AW238" s="195">
        <f t="shared" si="129"/>
        <v>7.6036750986200676</v>
      </c>
      <c r="AX238" s="197">
        <f t="shared" si="123"/>
        <v>68.197299999999998</v>
      </c>
      <c r="AY238" s="197">
        <f t="shared" si="124"/>
        <v>21.190000000000005</v>
      </c>
      <c r="AZ238" s="198">
        <f t="shared" si="130"/>
        <v>211.65945511882097</v>
      </c>
      <c r="BA238" s="114"/>
      <c r="BB238" s="55"/>
      <c r="BC238" s="127"/>
      <c r="BD238" s="96"/>
      <c r="BE238" s="133"/>
      <c r="BF238" s="128"/>
      <c r="BG238" s="124"/>
      <c r="BI238" s="96"/>
      <c r="BJ238" s="55"/>
      <c r="BK238" s="95"/>
      <c r="BL238" s="13"/>
    </row>
    <row r="239" spans="1:64" s="54" customFormat="1" outlineLevel="1" x14ac:dyDescent="0.25">
      <c r="A239" s="52"/>
      <c r="B239" s="20" t="s">
        <v>12</v>
      </c>
      <c r="C239" s="20" t="str">
        <f>'Hotter&amp;Drier'!$B$1</f>
        <v>CSIRO Mk3.5</v>
      </c>
      <c r="D239" s="20">
        <v>2069</v>
      </c>
      <c r="E239" s="21">
        <f>'Hotter&amp;Drier'!S97</f>
        <v>21.245000000000005</v>
      </c>
      <c r="F239" s="21">
        <f>'Hotter&amp;Drier'!W97</f>
        <v>68.107900000000001</v>
      </c>
      <c r="G239" s="21"/>
      <c r="H239" s="63">
        <f t="shared" si="114"/>
        <v>2007</v>
      </c>
      <c r="I239" s="59" t="str">
        <f t="shared" si="115"/>
        <v>Pile No X @ Berth Y</v>
      </c>
      <c r="J239" s="188" t="str">
        <f t="shared" si="125"/>
        <v>splash</v>
      </c>
      <c r="K239" s="97" t="str">
        <f t="shared" si="116"/>
        <v>A</v>
      </c>
      <c r="L239" s="104" t="str">
        <f t="shared" si="117"/>
        <v>C1</v>
      </c>
      <c r="M239" s="63" t="str">
        <f t="shared" si="118"/>
        <v>EXP4</v>
      </c>
      <c r="N239" s="63" t="str">
        <f t="shared" si="119"/>
        <v>SITE1</v>
      </c>
      <c r="O239" s="63">
        <f t="shared" si="120"/>
        <v>1</v>
      </c>
      <c r="P239" s="63"/>
      <c r="Q239" s="63"/>
      <c r="R239" s="63"/>
      <c r="S239" s="63"/>
      <c r="T239" s="63"/>
      <c r="U239" s="97"/>
      <c r="V239" s="97"/>
      <c r="W239" s="97"/>
      <c r="X239" s="97"/>
      <c r="Y239" s="97"/>
      <c r="AA239" s="198">
        <f t="shared" si="121"/>
        <v>210.9997789824607</v>
      </c>
      <c r="AB239" s="115"/>
      <c r="AC239" s="106"/>
      <c r="AD239" s="106"/>
      <c r="AE239" s="106"/>
      <c r="AF239" s="116"/>
      <c r="AG239" s="106"/>
      <c r="AH239" s="106"/>
      <c r="AJ239" s="106"/>
      <c r="AK239" s="106"/>
      <c r="AM239" s="125"/>
      <c r="AN239" s="200">
        <f t="shared" si="126"/>
        <v>57</v>
      </c>
      <c r="AO239" s="192">
        <f>VLOOKUP(K239,Coefficients!$J$3:$L$7,3)</f>
        <v>70</v>
      </c>
      <c r="AP239" s="192">
        <f t="shared" si="127"/>
        <v>15.4</v>
      </c>
      <c r="AQ239" s="192">
        <f t="shared" si="128"/>
        <v>1349.04</v>
      </c>
      <c r="AR239" s="192">
        <f>VLOOKUP(L239,Coefficients!$N$3:$P$5,2)</f>
        <v>50</v>
      </c>
      <c r="AS239" s="192">
        <f>VLOOKUP(L239,Coefficients!$N$3:$P$5,3)</f>
        <v>2</v>
      </c>
      <c r="AT239" s="200">
        <f>VLOOKUP(M239,Coefficients!$S$3:$U$6,3)</f>
        <v>1</v>
      </c>
      <c r="AU239" s="196">
        <f>VLOOKUP(N239,Coefficients!$S$10:$U$13,3)</f>
        <v>2</v>
      </c>
      <c r="AV239" s="197">
        <f t="shared" si="122"/>
        <v>1</v>
      </c>
      <c r="AW239" s="195">
        <f t="shared" si="129"/>
        <v>7.6036750986200676</v>
      </c>
      <c r="AX239" s="197">
        <f t="shared" si="123"/>
        <v>68.107900000000001</v>
      </c>
      <c r="AY239" s="197">
        <f t="shared" si="124"/>
        <v>21.245000000000005</v>
      </c>
      <c r="AZ239" s="198">
        <f t="shared" si="130"/>
        <v>210.9997789824607</v>
      </c>
      <c r="BA239" s="114"/>
      <c r="BB239" s="55"/>
      <c r="BC239" s="127"/>
      <c r="BD239" s="96"/>
      <c r="BE239" s="133"/>
      <c r="BF239" s="128"/>
      <c r="BG239" s="124"/>
      <c r="BI239" s="96"/>
      <c r="BJ239" s="55"/>
      <c r="BK239" s="95"/>
      <c r="BL239" s="13"/>
    </row>
    <row r="240" spans="1:64" s="54" customFormat="1" outlineLevel="1" x14ac:dyDescent="0.25">
      <c r="A240" s="52"/>
      <c r="B240" s="20" t="s">
        <v>12</v>
      </c>
      <c r="C240" s="20" t="str">
        <f>'Hotter&amp;Drier'!$B$1</f>
        <v>CSIRO Mk3.5</v>
      </c>
      <c r="D240" s="20">
        <v>2070</v>
      </c>
      <c r="E240" s="21">
        <f>'Hotter&amp;Drier'!S98</f>
        <v>21.3</v>
      </c>
      <c r="F240" s="21">
        <f>'Hotter&amp;Drier'!W98</f>
        <v>68.018500000000003</v>
      </c>
      <c r="G240" s="21"/>
      <c r="H240" s="63">
        <f t="shared" si="114"/>
        <v>2007</v>
      </c>
      <c r="I240" s="59" t="str">
        <f t="shared" si="115"/>
        <v>Pile No X @ Berth Y</v>
      </c>
      <c r="J240" s="188" t="str">
        <f t="shared" si="125"/>
        <v>splash</v>
      </c>
      <c r="K240" s="97" t="str">
        <f t="shared" si="116"/>
        <v>A</v>
      </c>
      <c r="L240" s="104" t="str">
        <f t="shared" si="117"/>
        <v>C1</v>
      </c>
      <c r="M240" s="63" t="str">
        <f t="shared" si="118"/>
        <v>EXP4</v>
      </c>
      <c r="N240" s="63" t="str">
        <f t="shared" si="119"/>
        <v>SITE1</v>
      </c>
      <c r="O240" s="63">
        <f t="shared" si="120"/>
        <v>1</v>
      </c>
      <c r="P240" s="63"/>
      <c r="Q240" s="63"/>
      <c r="R240" s="63"/>
      <c r="S240" s="63"/>
      <c r="T240" s="63"/>
      <c r="U240" s="97"/>
      <c r="V240" s="97"/>
      <c r="W240" s="97"/>
      <c r="X240" s="97"/>
      <c r="Y240" s="97"/>
      <c r="AA240" s="198">
        <f t="shared" si="121"/>
        <v>210.34132529572514</v>
      </c>
      <c r="AB240" s="115"/>
      <c r="AC240" s="106"/>
      <c r="AD240" s="106"/>
      <c r="AE240" s="106"/>
      <c r="AF240" s="116"/>
      <c r="AG240" s="106"/>
      <c r="AH240" s="106"/>
      <c r="AJ240" s="106"/>
      <c r="AK240" s="106"/>
      <c r="AM240" s="125"/>
      <c r="AN240" s="200">
        <f t="shared" si="126"/>
        <v>58</v>
      </c>
      <c r="AO240" s="192">
        <f>VLOOKUP(K240,Coefficients!$J$3:$L$7,3)</f>
        <v>70</v>
      </c>
      <c r="AP240" s="192">
        <f t="shared" si="127"/>
        <v>15.4</v>
      </c>
      <c r="AQ240" s="192">
        <f t="shared" si="128"/>
        <v>1349.04</v>
      </c>
      <c r="AR240" s="192">
        <f>VLOOKUP(L240,Coefficients!$N$3:$P$5,2)</f>
        <v>50</v>
      </c>
      <c r="AS240" s="192">
        <f>VLOOKUP(L240,Coefficients!$N$3:$P$5,3)</f>
        <v>2</v>
      </c>
      <c r="AT240" s="200">
        <f>VLOOKUP(M240,Coefficients!$S$3:$U$6,3)</f>
        <v>1</v>
      </c>
      <c r="AU240" s="196">
        <f>VLOOKUP(N240,Coefficients!$S$10:$U$13,3)</f>
        <v>2</v>
      </c>
      <c r="AV240" s="197">
        <f t="shared" si="122"/>
        <v>1</v>
      </c>
      <c r="AW240" s="195">
        <f t="shared" si="129"/>
        <v>7.6036750986200676</v>
      </c>
      <c r="AX240" s="197">
        <f t="shared" si="123"/>
        <v>68.018500000000003</v>
      </c>
      <c r="AY240" s="197">
        <f t="shared" si="124"/>
        <v>21.3</v>
      </c>
      <c r="AZ240" s="198">
        <f t="shared" si="130"/>
        <v>210.34132529572514</v>
      </c>
      <c r="BA240" s="114"/>
      <c r="BB240" s="55"/>
      <c r="BC240" s="127"/>
      <c r="BD240" s="96"/>
      <c r="BE240" s="133"/>
      <c r="BF240" s="128"/>
      <c r="BG240" s="124"/>
      <c r="BI240" s="96"/>
      <c r="BJ240" s="55"/>
      <c r="BK240" s="95"/>
      <c r="BL240" s="13"/>
    </row>
    <row r="241" spans="1:64" s="10" customFormat="1" x14ac:dyDescent="0.25">
      <c r="A241" s="33" t="s">
        <v>120</v>
      </c>
      <c r="B241" s="33" t="str">
        <f>B242&amp;" "&amp;C242</f>
        <v>A1FI MIROC-Medres</v>
      </c>
      <c r="C241" s="31"/>
      <c r="D241" s="92"/>
      <c r="E241" s="26"/>
      <c r="F241" s="26"/>
      <c r="G241" s="26"/>
      <c r="K241" s="92"/>
      <c r="L241" s="92"/>
      <c r="M241" s="19"/>
      <c r="N241" s="19"/>
      <c r="O241" s="19"/>
      <c r="P241" s="19"/>
      <c r="Q241" s="19"/>
      <c r="R241" s="19"/>
      <c r="S241" s="19"/>
      <c r="T241" s="19"/>
      <c r="U241" s="98"/>
      <c r="V241" s="98"/>
      <c r="W241" s="98"/>
      <c r="X241" s="98"/>
      <c r="Y241" s="98"/>
      <c r="AA241" s="45"/>
      <c r="AB241" s="131"/>
      <c r="AC241" s="45"/>
      <c r="AD241" s="45"/>
      <c r="AE241" s="45"/>
      <c r="AF241" s="132"/>
      <c r="AG241" s="45"/>
      <c r="AH241" s="45"/>
      <c r="AJ241" s="98"/>
      <c r="AK241" s="98"/>
      <c r="AM241" s="98"/>
      <c r="AN241" s="126"/>
      <c r="AO241" s="41"/>
      <c r="AP241" s="41"/>
      <c r="AQ241" s="193"/>
      <c r="AR241" s="41"/>
      <c r="AS241" s="41"/>
      <c r="AT241" s="19"/>
      <c r="AU241" s="43"/>
      <c r="AV241" s="43"/>
      <c r="AW241" s="43"/>
      <c r="AX241" s="19"/>
      <c r="AY241" s="41"/>
      <c r="AZ241" s="45"/>
      <c r="BA241" s="47"/>
      <c r="BB241" s="19"/>
      <c r="BC241" s="19"/>
      <c r="BD241" s="27"/>
      <c r="BE241" s="134"/>
      <c r="BF241" s="50"/>
      <c r="BG241" s="27"/>
      <c r="BI241" s="27"/>
      <c r="BJ241" s="27"/>
      <c r="BK241" s="27"/>
      <c r="BL241" s="12"/>
    </row>
    <row r="242" spans="1:64" s="54" customFormat="1" outlineLevel="1" x14ac:dyDescent="0.25">
      <c r="A242" s="52"/>
      <c r="B242" s="20" t="s">
        <v>12</v>
      </c>
      <c r="C242" s="20" t="str">
        <f>'Cooler&amp;Wetter'!$B$1</f>
        <v>MIROC-Medres</v>
      </c>
      <c r="D242" s="20">
        <v>2000</v>
      </c>
      <c r="E242" s="21">
        <f>'Cooler&amp;Wetter'!S28</f>
        <v>17.416666666666668</v>
      </c>
      <c r="F242" s="21">
        <f>'Cooler&amp;Wetter'!W28</f>
        <v>74.599333333333334</v>
      </c>
      <c r="G242" s="21"/>
      <c r="H242" s="63">
        <f t="shared" ref="H242:H305" si="131">$H$26</f>
        <v>2007</v>
      </c>
      <c r="I242" s="59" t="str">
        <f t="shared" ref="I242:I305" si="132">$I$26</f>
        <v>Pile No X @ Berth Y</v>
      </c>
      <c r="J242" s="188" t="str">
        <f>$J$26</f>
        <v>splash</v>
      </c>
      <c r="K242" s="97" t="str">
        <f t="shared" ref="K242:K273" si="133">$K$26</f>
        <v>A</v>
      </c>
      <c r="L242" s="104" t="str">
        <f t="shared" ref="L242:L273" si="134">$L$26</f>
        <v>C1</v>
      </c>
      <c r="M242" s="63" t="str">
        <f t="shared" ref="M242:M273" si="135">$M$26</f>
        <v>EXP4</v>
      </c>
      <c r="N242" s="63" t="str">
        <f t="shared" ref="N242:N273" si="136">$N$26</f>
        <v>SITE1</v>
      </c>
      <c r="O242" s="63">
        <f t="shared" ref="O242:O273" si="137">$O$26</f>
        <v>1</v>
      </c>
      <c r="P242" s="63"/>
      <c r="Q242" s="63"/>
      <c r="R242" s="63"/>
      <c r="S242" s="63"/>
      <c r="T242" s="63"/>
      <c r="U242" s="97"/>
      <c r="V242" s="97"/>
      <c r="W242" s="97"/>
      <c r="X242" s="97"/>
      <c r="Y242" s="97"/>
      <c r="AA242" s="198">
        <f t="shared" ref="AA242:AA273" si="138">AZ242</f>
        <v>262.04575959786655</v>
      </c>
      <c r="AB242" s="115"/>
      <c r="AC242" s="106"/>
      <c r="AD242" s="106"/>
      <c r="AE242" s="106"/>
      <c r="AF242" s="116"/>
      <c r="AG242" s="106"/>
      <c r="AH242" s="106"/>
      <c r="AJ242" s="106"/>
      <c r="AK242" s="106"/>
      <c r="AM242" s="125"/>
      <c r="AN242" s="200">
        <f>MAX(0,D242-$C$20)</f>
        <v>0</v>
      </c>
      <c r="AO242" s="192">
        <f>VLOOKUP(K242,Coefficients!$J$3:$L$7,3)</f>
        <v>70</v>
      </c>
      <c r="AP242" s="192">
        <f>0.22*AO242</f>
        <v>15.4</v>
      </c>
      <c r="AQ242" s="192">
        <f>AP242/100*365*24</f>
        <v>1349.04</v>
      </c>
      <c r="AR242" s="192">
        <f>VLOOKUP(L242,Coefficients!$N$3:$P$5,2)</f>
        <v>50</v>
      </c>
      <c r="AS242" s="192">
        <f>VLOOKUP(L242,Coefficients!$N$3:$P$5,3)</f>
        <v>2</v>
      </c>
      <c r="AT242" s="200">
        <f>VLOOKUP(M242,Coefficients!$S$3:$U$6,3)</f>
        <v>1</v>
      </c>
      <c r="AU242" s="196">
        <f>VLOOKUP(N242,Coefficients!$S$10:$U$13,3)</f>
        <v>2</v>
      </c>
      <c r="AV242" s="197">
        <f t="shared" ref="AV242:AV273" si="139">O242</f>
        <v>1</v>
      </c>
      <c r="AW242" s="195">
        <f>MAX(1,AU242*(AR242*AT242*(0.9*EXP((-10*AV242))+0.1*EXP(-AV242))+AS242*EXP((-0.02*AV242))))</f>
        <v>7.6036750986200676</v>
      </c>
      <c r="AX242" s="197">
        <f t="shared" ref="AX242:AX273" si="140">F242</f>
        <v>74.599333333333334</v>
      </c>
      <c r="AY242" s="197">
        <f t="shared" ref="AY242:AY273" si="141">E242</f>
        <v>17.416666666666668</v>
      </c>
      <c r="AZ242" s="198">
        <f>(0.0157*AX242^2.3)*((AQ242/3800)^0.15)*((1+AW242/50)^0.22)*(EXP(-0.0019*(AY242+20)))</f>
        <v>262.04575959786655</v>
      </c>
      <c r="BA242" s="114"/>
      <c r="BB242" s="55"/>
      <c r="BC242" s="127"/>
      <c r="BD242" s="96"/>
      <c r="BE242" s="133"/>
      <c r="BF242" s="128"/>
      <c r="BG242" s="124"/>
      <c r="BI242" s="96"/>
      <c r="BJ242" s="55"/>
      <c r="BK242" s="95"/>
      <c r="BL242" s="13"/>
    </row>
    <row r="243" spans="1:64" s="54" customFormat="1" outlineLevel="1" x14ac:dyDescent="0.25">
      <c r="A243" s="52"/>
      <c r="B243" s="20" t="s">
        <v>12</v>
      </c>
      <c r="C243" s="20" t="str">
        <f>'Cooler&amp;Wetter'!$B$1</f>
        <v>MIROC-Medres</v>
      </c>
      <c r="D243" s="20">
        <v>2001</v>
      </c>
      <c r="E243" s="21">
        <f>'Cooler&amp;Wetter'!S29</f>
        <v>17.428333333333335</v>
      </c>
      <c r="F243" s="21">
        <f>'Cooler&amp;Wetter'!W29</f>
        <v>74.60926666666667</v>
      </c>
      <c r="G243" s="21"/>
      <c r="H243" s="63">
        <f t="shared" si="131"/>
        <v>2007</v>
      </c>
      <c r="I243" s="59" t="str">
        <f t="shared" si="132"/>
        <v>Pile No X @ Berth Y</v>
      </c>
      <c r="J243" s="188" t="str">
        <f t="shared" ref="J243:J306" si="142">$J$26</f>
        <v>splash</v>
      </c>
      <c r="K243" s="97" t="str">
        <f t="shared" si="133"/>
        <v>A</v>
      </c>
      <c r="L243" s="104" t="str">
        <f t="shared" si="134"/>
        <v>C1</v>
      </c>
      <c r="M243" s="63" t="str">
        <f t="shared" si="135"/>
        <v>EXP4</v>
      </c>
      <c r="N243" s="63" t="str">
        <f t="shared" si="136"/>
        <v>SITE1</v>
      </c>
      <c r="O243" s="63">
        <f t="shared" si="137"/>
        <v>1</v>
      </c>
      <c r="P243" s="63"/>
      <c r="Q243" s="63"/>
      <c r="R243" s="63"/>
      <c r="S243" s="63"/>
      <c r="T243" s="63"/>
      <c r="U243" s="97"/>
      <c r="V243" s="97"/>
      <c r="W243" s="97"/>
      <c r="X243" s="97"/>
      <c r="Y243" s="97"/>
      <c r="AA243" s="198">
        <f t="shared" si="138"/>
        <v>262.12020984298567</v>
      </c>
      <c r="AB243" s="115"/>
      <c r="AC243" s="106"/>
      <c r="AD243" s="106"/>
      <c r="AE243" s="106"/>
      <c r="AF243" s="116"/>
      <c r="AG243" s="106"/>
      <c r="AH243" s="106"/>
      <c r="AJ243" s="106"/>
      <c r="AK243" s="106"/>
      <c r="AM243" s="125"/>
      <c r="AN243" s="200">
        <f t="shared" ref="AN243:AN306" si="143">MAX(0,D243-$C$20)</f>
        <v>0</v>
      </c>
      <c r="AO243" s="192">
        <f>VLOOKUP(K243,Coefficients!$J$3:$L$7,3)</f>
        <v>70</v>
      </c>
      <c r="AP243" s="192">
        <f t="shared" ref="AP243:AP306" si="144">0.22*AO243</f>
        <v>15.4</v>
      </c>
      <c r="AQ243" s="192">
        <f t="shared" ref="AQ243:AQ306" si="145">AP243/100*365*24</f>
        <v>1349.04</v>
      </c>
      <c r="AR243" s="192">
        <f>VLOOKUP(L243,Coefficients!$N$3:$P$5,2)</f>
        <v>50</v>
      </c>
      <c r="AS243" s="192">
        <f>VLOOKUP(L243,Coefficients!$N$3:$P$5,3)</f>
        <v>2</v>
      </c>
      <c r="AT243" s="200">
        <f>VLOOKUP(M243,Coefficients!$S$3:$U$6,3)</f>
        <v>1</v>
      </c>
      <c r="AU243" s="196">
        <f>VLOOKUP(N243,Coefficients!$S$10:$U$13,3)</f>
        <v>2</v>
      </c>
      <c r="AV243" s="197">
        <f t="shared" si="139"/>
        <v>1</v>
      </c>
      <c r="AW243" s="195">
        <f t="shared" ref="AW243:AW306" si="146">MAX(1,AU243*(AR243*AT243*(0.9*EXP((-10*AV243))+0.1*EXP(-AV243))+AS243*EXP((-0.02*AV243))))</f>
        <v>7.6036750986200676</v>
      </c>
      <c r="AX243" s="197">
        <f t="shared" si="140"/>
        <v>74.60926666666667</v>
      </c>
      <c r="AY243" s="197">
        <f t="shared" si="141"/>
        <v>17.428333333333335</v>
      </c>
      <c r="AZ243" s="198">
        <f t="shared" ref="AZ243:AZ306" si="147">(0.0157*AX243^2.3)*((AQ243/3800)^0.15)*((1+AW243/50)^0.22)*(EXP(-0.0019*(AY243+20)))</f>
        <v>262.12020984298567</v>
      </c>
      <c r="BA243" s="114"/>
      <c r="BB243" s="55"/>
      <c r="BC243" s="127"/>
      <c r="BD243" s="96"/>
      <c r="BE243" s="133"/>
      <c r="BF243" s="128"/>
      <c r="BG243" s="124"/>
      <c r="BI243" s="96"/>
      <c r="BJ243" s="55"/>
      <c r="BK243" s="95"/>
      <c r="BL243" s="13"/>
    </row>
    <row r="244" spans="1:64" s="54" customFormat="1" outlineLevel="1" x14ac:dyDescent="0.25">
      <c r="A244" s="52"/>
      <c r="B244" s="20" t="s">
        <v>12</v>
      </c>
      <c r="C244" s="20" t="str">
        <f>'Cooler&amp;Wetter'!$B$1</f>
        <v>MIROC-Medres</v>
      </c>
      <c r="D244" s="20">
        <v>2002</v>
      </c>
      <c r="E244" s="21">
        <f>'Cooler&amp;Wetter'!S30</f>
        <v>17.440000000000001</v>
      </c>
      <c r="F244" s="21">
        <f>'Cooler&amp;Wetter'!W30</f>
        <v>74.619200000000006</v>
      </c>
      <c r="G244" s="21"/>
      <c r="H244" s="63">
        <f t="shared" si="131"/>
        <v>2007</v>
      </c>
      <c r="I244" s="59" t="str">
        <f t="shared" si="132"/>
        <v>Pile No X @ Berth Y</v>
      </c>
      <c r="J244" s="188" t="str">
        <f t="shared" si="142"/>
        <v>splash</v>
      </c>
      <c r="K244" s="97" t="str">
        <f t="shared" si="133"/>
        <v>A</v>
      </c>
      <c r="L244" s="104" t="str">
        <f t="shared" si="134"/>
        <v>C1</v>
      </c>
      <c r="M244" s="63" t="str">
        <f t="shared" si="135"/>
        <v>EXP4</v>
      </c>
      <c r="N244" s="63" t="str">
        <f t="shared" si="136"/>
        <v>SITE1</v>
      </c>
      <c r="O244" s="63">
        <f t="shared" si="137"/>
        <v>1</v>
      </c>
      <c r="P244" s="63"/>
      <c r="Q244" s="63"/>
      <c r="R244" s="63"/>
      <c r="S244" s="63"/>
      <c r="T244" s="63"/>
      <c r="U244" s="97"/>
      <c r="V244" s="97"/>
      <c r="W244" s="97"/>
      <c r="X244" s="97"/>
      <c r="Y244" s="97"/>
      <c r="AA244" s="198">
        <f t="shared" si="138"/>
        <v>262.19467055081356</v>
      </c>
      <c r="AB244" s="115"/>
      <c r="AC244" s="106"/>
      <c r="AD244" s="106"/>
      <c r="AE244" s="106"/>
      <c r="AF244" s="116"/>
      <c r="AG244" s="106"/>
      <c r="AH244" s="106"/>
      <c r="AJ244" s="106"/>
      <c r="AK244" s="106"/>
      <c r="AM244" s="125"/>
      <c r="AN244" s="200">
        <f t="shared" si="143"/>
        <v>0</v>
      </c>
      <c r="AO244" s="192">
        <f>VLOOKUP(K244,Coefficients!$J$3:$L$7,3)</f>
        <v>70</v>
      </c>
      <c r="AP244" s="192">
        <f t="shared" si="144"/>
        <v>15.4</v>
      </c>
      <c r="AQ244" s="192">
        <f t="shared" si="145"/>
        <v>1349.04</v>
      </c>
      <c r="AR244" s="192">
        <f>VLOOKUP(L244,Coefficients!$N$3:$P$5,2)</f>
        <v>50</v>
      </c>
      <c r="AS244" s="192">
        <f>VLOOKUP(L244,Coefficients!$N$3:$P$5,3)</f>
        <v>2</v>
      </c>
      <c r="AT244" s="200">
        <f>VLOOKUP(M244,Coefficients!$S$3:$U$6,3)</f>
        <v>1</v>
      </c>
      <c r="AU244" s="196">
        <f>VLOOKUP(N244,Coefficients!$S$10:$U$13,3)</f>
        <v>2</v>
      </c>
      <c r="AV244" s="197">
        <f t="shared" si="139"/>
        <v>1</v>
      </c>
      <c r="AW244" s="195">
        <f t="shared" si="146"/>
        <v>7.6036750986200676</v>
      </c>
      <c r="AX244" s="197">
        <f t="shared" si="140"/>
        <v>74.619200000000006</v>
      </c>
      <c r="AY244" s="197">
        <f t="shared" si="141"/>
        <v>17.440000000000001</v>
      </c>
      <c r="AZ244" s="198">
        <f t="shared" si="147"/>
        <v>262.19467055081356</v>
      </c>
      <c r="BA244" s="114"/>
      <c r="BB244" s="55"/>
      <c r="BC244" s="127"/>
      <c r="BD244" s="96"/>
      <c r="BE244" s="133"/>
      <c r="BF244" s="128"/>
      <c r="BG244" s="124"/>
      <c r="BI244" s="96"/>
      <c r="BJ244" s="55"/>
      <c r="BK244" s="95"/>
      <c r="BL244" s="13"/>
    </row>
    <row r="245" spans="1:64" s="54" customFormat="1" outlineLevel="1" x14ac:dyDescent="0.25">
      <c r="A245" s="52"/>
      <c r="B245" s="20" t="s">
        <v>12</v>
      </c>
      <c r="C245" s="20" t="str">
        <f>'Cooler&amp;Wetter'!$B$1</f>
        <v>MIROC-Medres</v>
      </c>
      <c r="D245" s="20">
        <v>2003</v>
      </c>
      <c r="E245" s="21">
        <f>'Cooler&amp;Wetter'!S31</f>
        <v>17.451666666666668</v>
      </c>
      <c r="F245" s="21">
        <f>'Cooler&amp;Wetter'!W31</f>
        <v>74.629133333333328</v>
      </c>
      <c r="G245" s="21"/>
      <c r="H245" s="63">
        <f t="shared" si="131"/>
        <v>2007</v>
      </c>
      <c r="I245" s="59" t="str">
        <f t="shared" si="132"/>
        <v>Pile No X @ Berth Y</v>
      </c>
      <c r="J245" s="188" t="str">
        <f t="shared" si="142"/>
        <v>splash</v>
      </c>
      <c r="K245" s="97" t="str">
        <f t="shared" si="133"/>
        <v>A</v>
      </c>
      <c r="L245" s="104" t="str">
        <f t="shared" si="134"/>
        <v>C1</v>
      </c>
      <c r="M245" s="63" t="str">
        <f t="shared" si="135"/>
        <v>EXP4</v>
      </c>
      <c r="N245" s="63" t="str">
        <f t="shared" si="136"/>
        <v>SITE1</v>
      </c>
      <c r="O245" s="63">
        <f t="shared" si="137"/>
        <v>1</v>
      </c>
      <c r="P245" s="63"/>
      <c r="Q245" s="63"/>
      <c r="R245" s="63"/>
      <c r="S245" s="63"/>
      <c r="T245" s="63"/>
      <c r="U245" s="97"/>
      <c r="V245" s="97"/>
      <c r="W245" s="97"/>
      <c r="X245" s="97"/>
      <c r="Y245" s="97"/>
      <c r="AA245" s="198">
        <f t="shared" si="138"/>
        <v>262.2691417210973</v>
      </c>
      <c r="AB245" s="115"/>
      <c r="AC245" s="106"/>
      <c r="AD245" s="106"/>
      <c r="AE245" s="106"/>
      <c r="AF245" s="116"/>
      <c r="AG245" s="106"/>
      <c r="AH245" s="106"/>
      <c r="AJ245" s="106"/>
      <c r="AK245" s="106"/>
      <c r="AM245" s="125"/>
      <c r="AN245" s="200">
        <f t="shared" si="143"/>
        <v>0</v>
      </c>
      <c r="AO245" s="192">
        <f>VLOOKUP(K245,Coefficients!$J$3:$L$7,3)</f>
        <v>70</v>
      </c>
      <c r="AP245" s="192">
        <f t="shared" si="144"/>
        <v>15.4</v>
      </c>
      <c r="AQ245" s="192">
        <f t="shared" si="145"/>
        <v>1349.04</v>
      </c>
      <c r="AR245" s="192">
        <f>VLOOKUP(L245,Coefficients!$N$3:$P$5,2)</f>
        <v>50</v>
      </c>
      <c r="AS245" s="192">
        <f>VLOOKUP(L245,Coefficients!$N$3:$P$5,3)</f>
        <v>2</v>
      </c>
      <c r="AT245" s="200">
        <f>VLOOKUP(M245,Coefficients!$S$3:$U$6,3)</f>
        <v>1</v>
      </c>
      <c r="AU245" s="196">
        <f>VLOOKUP(N245,Coefficients!$S$10:$U$13,3)</f>
        <v>2</v>
      </c>
      <c r="AV245" s="197">
        <f t="shared" si="139"/>
        <v>1</v>
      </c>
      <c r="AW245" s="195">
        <f t="shared" si="146"/>
        <v>7.6036750986200676</v>
      </c>
      <c r="AX245" s="197">
        <f t="shared" si="140"/>
        <v>74.629133333333328</v>
      </c>
      <c r="AY245" s="197">
        <f t="shared" si="141"/>
        <v>17.451666666666668</v>
      </c>
      <c r="AZ245" s="198">
        <f t="shared" si="147"/>
        <v>262.2691417210973</v>
      </c>
      <c r="BA245" s="114"/>
      <c r="BB245" s="55"/>
      <c r="BC245" s="127"/>
      <c r="BD245" s="96"/>
      <c r="BE245" s="133"/>
      <c r="BF245" s="128"/>
      <c r="BG245" s="124"/>
      <c r="BI245" s="96"/>
      <c r="BJ245" s="55"/>
      <c r="BK245" s="95"/>
      <c r="BL245" s="13"/>
    </row>
    <row r="246" spans="1:64" s="54" customFormat="1" outlineLevel="1" x14ac:dyDescent="0.25">
      <c r="A246" s="52"/>
      <c r="B246" s="20" t="s">
        <v>12</v>
      </c>
      <c r="C246" s="20" t="str">
        <f>'Cooler&amp;Wetter'!$B$1</f>
        <v>MIROC-Medres</v>
      </c>
      <c r="D246" s="20">
        <v>2004</v>
      </c>
      <c r="E246" s="21">
        <f>'Cooler&amp;Wetter'!S32</f>
        <v>17.463333333333335</v>
      </c>
      <c r="F246" s="21">
        <f>'Cooler&amp;Wetter'!W32</f>
        <v>74.639066666666665</v>
      </c>
      <c r="G246" s="21"/>
      <c r="H246" s="63">
        <f t="shared" si="131"/>
        <v>2007</v>
      </c>
      <c r="I246" s="59" t="str">
        <f t="shared" si="132"/>
        <v>Pile No X @ Berth Y</v>
      </c>
      <c r="J246" s="188" t="str">
        <f t="shared" si="142"/>
        <v>splash</v>
      </c>
      <c r="K246" s="97" t="str">
        <f t="shared" si="133"/>
        <v>A</v>
      </c>
      <c r="L246" s="104" t="str">
        <f t="shared" si="134"/>
        <v>C1</v>
      </c>
      <c r="M246" s="63" t="str">
        <f t="shared" si="135"/>
        <v>EXP4</v>
      </c>
      <c r="N246" s="63" t="str">
        <f t="shared" si="136"/>
        <v>SITE1</v>
      </c>
      <c r="O246" s="63">
        <f t="shared" si="137"/>
        <v>1</v>
      </c>
      <c r="P246" s="63"/>
      <c r="Q246" s="63"/>
      <c r="R246" s="63"/>
      <c r="S246" s="63"/>
      <c r="T246" s="63"/>
      <c r="U246" s="97"/>
      <c r="V246" s="97"/>
      <c r="W246" s="97"/>
      <c r="X246" s="97"/>
      <c r="Y246" s="97"/>
      <c r="AA246" s="198">
        <f t="shared" si="138"/>
        <v>262.34362335358344</v>
      </c>
      <c r="AB246" s="115"/>
      <c r="AC246" s="106"/>
      <c r="AD246" s="106"/>
      <c r="AE246" s="106"/>
      <c r="AF246" s="116"/>
      <c r="AG246" s="106"/>
      <c r="AH246" s="106"/>
      <c r="AJ246" s="106"/>
      <c r="AK246" s="106"/>
      <c r="AM246" s="125"/>
      <c r="AN246" s="200">
        <f t="shared" si="143"/>
        <v>0</v>
      </c>
      <c r="AO246" s="192">
        <f>VLOOKUP(K246,Coefficients!$J$3:$L$7,3)</f>
        <v>70</v>
      </c>
      <c r="AP246" s="192">
        <f t="shared" si="144"/>
        <v>15.4</v>
      </c>
      <c r="AQ246" s="192">
        <f t="shared" si="145"/>
        <v>1349.04</v>
      </c>
      <c r="AR246" s="192">
        <f>VLOOKUP(L246,Coefficients!$N$3:$P$5,2)</f>
        <v>50</v>
      </c>
      <c r="AS246" s="192">
        <f>VLOOKUP(L246,Coefficients!$N$3:$P$5,3)</f>
        <v>2</v>
      </c>
      <c r="AT246" s="200">
        <f>VLOOKUP(M246,Coefficients!$S$3:$U$6,3)</f>
        <v>1</v>
      </c>
      <c r="AU246" s="196">
        <f>VLOOKUP(N246,Coefficients!$S$10:$U$13,3)</f>
        <v>2</v>
      </c>
      <c r="AV246" s="197">
        <f t="shared" si="139"/>
        <v>1</v>
      </c>
      <c r="AW246" s="195">
        <f t="shared" si="146"/>
        <v>7.6036750986200676</v>
      </c>
      <c r="AX246" s="197">
        <f t="shared" si="140"/>
        <v>74.639066666666665</v>
      </c>
      <c r="AY246" s="197">
        <f t="shared" si="141"/>
        <v>17.463333333333335</v>
      </c>
      <c r="AZ246" s="198">
        <f t="shared" si="147"/>
        <v>262.34362335358344</v>
      </c>
      <c r="BA246" s="114"/>
      <c r="BB246" s="55"/>
      <c r="BC246" s="127"/>
      <c r="BD246" s="96"/>
      <c r="BE246" s="133"/>
      <c r="BF246" s="128"/>
      <c r="BG246" s="124"/>
      <c r="BI246" s="96"/>
      <c r="BJ246" s="55"/>
      <c r="BK246" s="95"/>
      <c r="BL246" s="13"/>
    </row>
    <row r="247" spans="1:64" s="54" customFormat="1" outlineLevel="1" x14ac:dyDescent="0.25">
      <c r="A247" s="52"/>
      <c r="B247" s="20" t="s">
        <v>12</v>
      </c>
      <c r="C247" s="20" t="str">
        <f>'Cooler&amp;Wetter'!$B$1</f>
        <v>MIROC-Medres</v>
      </c>
      <c r="D247" s="20">
        <v>2005</v>
      </c>
      <c r="E247" s="21">
        <f>'Cooler&amp;Wetter'!S33</f>
        <v>17.475000000000001</v>
      </c>
      <c r="F247" s="21">
        <f>'Cooler&amp;Wetter'!W33</f>
        <v>74.649000000000001</v>
      </c>
      <c r="G247" s="21"/>
      <c r="H247" s="63">
        <f t="shared" si="131"/>
        <v>2007</v>
      </c>
      <c r="I247" s="59" t="str">
        <f t="shared" si="132"/>
        <v>Pile No X @ Berth Y</v>
      </c>
      <c r="J247" s="188" t="str">
        <f t="shared" si="142"/>
        <v>splash</v>
      </c>
      <c r="K247" s="97" t="str">
        <f t="shared" si="133"/>
        <v>A</v>
      </c>
      <c r="L247" s="104" t="str">
        <f t="shared" si="134"/>
        <v>C1</v>
      </c>
      <c r="M247" s="63" t="str">
        <f t="shared" si="135"/>
        <v>EXP4</v>
      </c>
      <c r="N247" s="63" t="str">
        <f t="shared" si="136"/>
        <v>SITE1</v>
      </c>
      <c r="O247" s="63">
        <f t="shared" si="137"/>
        <v>1</v>
      </c>
      <c r="P247" s="63"/>
      <c r="Q247" s="63"/>
      <c r="R247" s="63"/>
      <c r="S247" s="63"/>
      <c r="T247" s="63"/>
      <c r="U247" s="97"/>
      <c r="V247" s="97"/>
      <c r="W247" s="97"/>
      <c r="X247" s="97"/>
      <c r="Y247" s="97"/>
      <c r="AA247" s="198">
        <f t="shared" si="138"/>
        <v>262.41811544801823</v>
      </c>
      <c r="AB247" s="115"/>
      <c r="AC247" s="106"/>
      <c r="AD247" s="106"/>
      <c r="AE247" s="106"/>
      <c r="AF247" s="116"/>
      <c r="AG247" s="106"/>
      <c r="AH247" s="106"/>
      <c r="AJ247" s="106"/>
      <c r="AK247" s="106"/>
      <c r="AM247" s="125"/>
      <c r="AN247" s="200">
        <f t="shared" si="143"/>
        <v>0</v>
      </c>
      <c r="AO247" s="192">
        <f>VLOOKUP(K247,Coefficients!$J$3:$L$7,3)</f>
        <v>70</v>
      </c>
      <c r="AP247" s="192">
        <f t="shared" si="144"/>
        <v>15.4</v>
      </c>
      <c r="AQ247" s="192">
        <f t="shared" si="145"/>
        <v>1349.04</v>
      </c>
      <c r="AR247" s="192">
        <f>VLOOKUP(L247,Coefficients!$N$3:$P$5,2)</f>
        <v>50</v>
      </c>
      <c r="AS247" s="192">
        <f>VLOOKUP(L247,Coefficients!$N$3:$P$5,3)</f>
        <v>2</v>
      </c>
      <c r="AT247" s="200">
        <f>VLOOKUP(M247,Coefficients!$S$3:$U$6,3)</f>
        <v>1</v>
      </c>
      <c r="AU247" s="196">
        <f>VLOOKUP(N247,Coefficients!$S$10:$U$13,3)</f>
        <v>2</v>
      </c>
      <c r="AV247" s="197">
        <f t="shared" si="139"/>
        <v>1</v>
      </c>
      <c r="AW247" s="195">
        <f t="shared" si="146"/>
        <v>7.6036750986200676</v>
      </c>
      <c r="AX247" s="197">
        <f t="shared" si="140"/>
        <v>74.649000000000001</v>
      </c>
      <c r="AY247" s="197">
        <f t="shared" si="141"/>
        <v>17.475000000000001</v>
      </c>
      <c r="AZ247" s="198">
        <f t="shared" si="147"/>
        <v>262.41811544801823</v>
      </c>
      <c r="BA247" s="114"/>
      <c r="BB247" s="55"/>
      <c r="BC247" s="127"/>
      <c r="BD247" s="96"/>
      <c r="BE247" s="133"/>
      <c r="BF247" s="128"/>
      <c r="BG247" s="124"/>
      <c r="BI247" s="96"/>
      <c r="BJ247" s="55"/>
      <c r="BK247" s="95"/>
      <c r="BL247" s="13"/>
    </row>
    <row r="248" spans="1:64" s="54" customFormat="1" outlineLevel="1" x14ac:dyDescent="0.25">
      <c r="A248" s="52"/>
      <c r="B248" s="20" t="s">
        <v>12</v>
      </c>
      <c r="C248" s="20" t="str">
        <f>'Cooler&amp;Wetter'!$B$1</f>
        <v>MIROC-Medres</v>
      </c>
      <c r="D248" s="20">
        <v>2006</v>
      </c>
      <c r="E248" s="21">
        <f>'Cooler&amp;Wetter'!S34</f>
        <v>17.486666666666668</v>
      </c>
      <c r="F248" s="21">
        <f>'Cooler&amp;Wetter'!W34</f>
        <v>74.658933333333337</v>
      </c>
      <c r="G248" s="21"/>
      <c r="H248" s="63">
        <f t="shared" si="131"/>
        <v>2007</v>
      </c>
      <c r="I248" s="59" t="str">
        <f t="shared" si="132"/>
        <v>Pile No X @ Berth Y</v>
      </c>
      <c r="J248" s="188" t="str">
        <f t="shared" si="142"/>
        <v>splash</v>
      </c>
      <c r="K248" s="97" t="str">
        <f t="shared" si="133"/>
        <v>A</v>
      </c>
      <c r="L248" s="104" t="str">
        <f t="shared" si="134"/>
        <v>C1</v>
      </c>
      <c r="M248" s="63" t="str">
        <f t="shared" si="135"/>
        <v>EXP4</v>
      </c>
      <c r="N248" s="63" t="str">
        <f t="shared" si="136"/>
        <v>SITE1</v>
      </c>
      <c r="O248" s="63">
        <f t="shared" si="137"/>
        <v>1</v>
      </c>
      <c r="P248" s="63"/>
      <c r="Q248" s="63"/>
      <c r="R248" s="63"/>
      <c r="S248" s="63"/>
      <c r="T248" s="63"/>
      <c r="U248" s="97"/>
      <c r="V248" s="97"/>
      <c r="W248" s="97"/>
      <c r="X248" s="97"/>
      <c r="Y248" s="97"/>
      <c r="AA248" s="198">
        <f t="shared" si="138"/>
        <v>262.49261800414752</v>
      </c>
      <c r="AB248" s="115"/>
      <c r="AC248" s="106"/>
      <c r="AD248" s="106"/>
      <c r="AE248" s="106"/>
      <c r="AF248" s="116"/>
      <c r="AG248" s="106"/>
      <c r="AH248" s="106"/>
      <c r="AJ248" s="106"/>
      <c r="AK248" s="106"/>
      <c r="AM248" s="125"/>
      <c r="AN248" s="200">
        <f t="shared" si="143"/>
        <v>0</v>
      </c>
      <c r="AO248" s="192">
        <f>VLOOKUP(K248,Coefficients!$J$3:$L$7,3)</f>
        <v>70</v>
      </c>
      <c r="AP248" s="192">
        <f t="shared" si="144"/>
        <v>15.4</v>
      </c>
      <c r="AQ248" s="192">
        <f t="shared" si="145"/>
        <v>1349.04</v>
      </c>
      <c r="AR248" s="192">
        <f>VLOOKUP(L248,Coefficients!$N$3:$P$5,2)</f>
        <v>50</v>
      </c>
      <c r="AS248" s="192">
        <f>VLOOKUP(L248,Coefficients!$N$3:$P$5,3)</f>
        <v>2</v>
      </c>
      <c r="AT248" s="200">
        <f>VLOOKUP(M248,Coefficients!$S$3:$U$6,3)</f>
        <v>1</v>
      </c>
      <c r="AU248" s="196">
        <f>VLOOKUP(N248,Coefficients!$S$10:$U$13,3)</f>
        <v>2</v>
      </c>
      <c r="AV248" s="197">
        <f t="shared" si="139"/>
        <v>1</v>
      </c>
      <c r="AW248" s="195">
        <f t="shared" si="146"/>
        <v>7.6036750986200676</v>
      </c>
      <c r="AX248" s="197">
        <f t="shared" si="140"/>
        <v>74.658933333333337</v>
      </c>
      <c r="AY248" s="197">
        <f t="shared" si="141"/>
        <v>17.486666666666668</v>
      </c>
      <c r="AZ248" s="198">
        <f t="shared" si="147"/>
        <v>262.49261800414752</v>
      </c>
      <c r="BA248" s="114"/>
      <c r="BB248" s="55"/>
      <c r="BC248" s="127"/>
      <c r="BD248" s="96"/>
      <c r="BE248" s="133"/>
      <c r="BF248" s="128"/>
      <c r="BG248" s="124"/>
      <c r="BI248" s="96"/>
      <c r="BJ248" s="55"/>
      <c r="BK248" s="95"/>
      <c r="BL248" s="13"/>
    </row>
    <row r="249" spans="1:64" s="54" customFormat="1" outlineLevel="1" x14ac:dyDescent="0.25">
      <c r="A249" s="52"/>
      <c r="B249" s="20" t="s">
        <v>12</v>
      </c>
      <c r="C249" s="20" t="str">
        <f>'Cooler&amp;Wetter'!$B$1</f>
        <v>MIROC-Medres</v>
      </c>
      <c r="D249" s="20">
        <v>2007</v>
      </c>
      <c r="E249" s="21">
        <f>'Cooler&amp;Wetter'!S35</f>
        <v>17.498333333333335</v>
      </c>
      <c r="F249" s="21">
        <f>'Cooler&amp;Wetter'!W35</f>
        <v>74.668866666666673</v>
      </c>
      <c r="G249" s="21"/>
      <c r="H249" s="63">
        <f t="shared" si="131"/>
        <v>2007</v>
      </c>
      <c r="I249" s="59" t="str">
        <f t="shared" si="132"/>
        <v>Pile No X @ Berth Y</v>
      </c>
      <c r="J249" s="188" t="str">
        <f t="shared" si="142"/>
        <v>splash</v>
      </c>
      <c r="K249" s="97" t="str">
        <f t="shared" si="133"/>
        <v>A</v>
      </c>
      <c r="L249" s="104" t="str">
        <f t="shared" si="134"/>
        <v>C1</v>
      </c>
      <c r="M249" s="63" t="str">
        <f t="shared" si="135"/>
        <v>EXP4</v>
      </c>
      <c r="N249" s="63" t="str">
        <f t="shared" si="136"/>
        <v>SITE1</v>
      </c>
      <c r="O249" s="63">
        <f t="shared" si="137"/>
        <v>1</v>
      </c>
      <c r="P249" s="63"/>
      <c r="Q249" s="63"/>
      <c r="R249" s="63"/>
      <c r="S249" s="63"/>
      <c r="T249" s="63"/>
      <c r="U249" s="97"/>
      <c r="V249" s="97"/>
      <c r="W249" s="97"/>
      <c r="X249" s="97"/>
      <c r="Y249" s="97"/>
      <c r="AA249" s="198">
        <f t="shared" si="138"/>
        <v>262.56713102171881</v>
      </c>
      <c r="AB249" s="115"/>
      <c r="AC249" s="106"/>
      <c r="AD249" s="106"/>
      <c r="AE249" s="106"/>
      <c r="AF249" s="116"/>
      <c r="AG249" s="106"/>
      <c r="AH249" s="106"/>
      <c r="AJ249" s="106"/>
      <c r="AK249" s="106"/>
      <c r="AM249" s="125"/>
      <c r="AN249" s="200">
        <f t="shared" si="143"/>
        <v>0</v>
      </c>
      <c r="AO249" s="192">
        <f>VLOOKUP(K249,Coefficients!$J$3:$L$7,3)</f>
        <v>70</v>
      </c>
      <c r="AP249" s="192">
        <f t="shared" si="144"/>
        <v>15.4</v>
      </c>
      <c r="AQ249" s="192">
        <f t="shared" si="145"/>
        <v>1349.04</v>
      </c>
      <c r="AR249" s="192">
        <f>VLOOKUP(L249,Coefficients!$N$3:$P$5,2)</f>
        <v>50</v>
      </c>
      <c r="AS249" s="192">
        <f>VLOOKUP(L249,Coefficients!$N$3:$P$5,3)</f>
        <v>2</v>
      </c>
      <c r="AT249" s="200">
        <f>VLOOKUP(M249,Coefficients!$S$3:$U$6,3)</f>
        <v>1</v>
      </c>
      <c r="AU249" s="196">
        <f>VLOOKUP(N249,Coefficients!$S$10:$U$13,3)</f>
        <v>2</v>
      </c>
      <c r="AV249" s="197">
        <f t="shared" si="139"/>
        <v>1</v>
      </c>
      <c r="AW249" s="195">
        <f t="shared" si="146"/>
        <v>7.6036750986200676</v>
      </c>
      <c r="AX249" s="197">
        <f t="shared" si="140"/>
        <v>74.668866666666673</v>
      </c>
      <c r="AY249" s="197">
        <f t="shared" si="141"/>
        <v>17.498333333333335</v>
      </c>
      <c r="AZ249" s="198">
        <f t="shared" si="147"/>
        <v>262.56713102171881</v>
      </c>
      <c r="BA249" s="114"/>
      <c r="BB249" s="55"/>
      <c r="BC249" s="127"/>
      <c r="BD249" s="96"/>
      <c r="BE249" s="133"/>
      <c r="BF249" s="128"/>
      <c r="BG249" s="124"/>
      <c r="BI249" s="96"/>
      <c r="BJ249" s="55"/>
      <c r="BK249" s="95"/>
      <c r="BL249" s="13"/>
    </row>
    <row r="250" spans="1:64" s="54" customFormat="1" outlineLevel="1" x14ac:dyDescent="0.25">
      <c r="A250" s="52"/>
      <c r="B250" s="20" t="s">
        <v>12</v>
      </c>
      <c r="C250" s="20" t="str">
        <f>'Cooler&amp;Wetter'!$B$1</f>
        <v>MIROC-Medres</v>
      </c>
      <c r="D250" s="20">
        <v>2008</v>
      </c>
      <c r="E250" s="21">
        <f>'Cooler&amp;Wetter'!S36</f>
        <v>17.510000000000002</v>
      </c>
      <c r="F250" s="21">
        <f>'Cooler&amp;Wetter'!W36</f>
        <v>74.678799999999995</v>
      </c>
      <c r="G250" s="21"/>
      <c r="H250" s="63">
        <f t="shared" si="131"/>
        <v>2007</v>
      </c>
      <c r="I250" s="59" t="str">
        <f t="shared" si="132"/>
        <v>Pile No X @ Berth Y</v>
      </c>
      <c r="J250" s="188" t="str">
        <f t="shared" si="142"/>
        <v>splash</v>
      </c>
      <c r="K250" s="97" t="str">
        <f t="shared" si="133"/>
        <v>A</v>
      </c>
      <c r="L250" s="104" t="str">
        <f t="shared" si="134"/>
        <v>C1</v>
      </c>
      <c r="M250" s="63" t="str">
        <f t="shared" si="135"/>
        <v>EXP4</v>
      </c>
      <c r="N250" s="63" t="str">
        <f t="shared" si="136"/>
        <v>SITE1</v>
      </c>
      <c r="O250" s="63">
        <f t="shared" si="137"/>
        <v>1</v>
      </c>
      <c r="P250" s="63"/>
      <c r="Q250" s="63"/>
      <c r="R250" s="63"/>
      <c r="S250" s="63"/>
      <c r="T250" s="63"/>
      <c r="U250" s="97"/>
      <c r="V250" s="97"/>
      <c r="W250" s="97"/>
      <c r="X250" s="97"/>
      <c r="Y250" s="97"/>
      <c r="AA250" s="198">
        <f t="shared" si="138"/>
        <v>262.64165450047693</v>
      </c>
      <c r="AB250" s="115"/>
      <c r="AC250" s="106"/>
      <c r="AD250" s="106"/>
      <c r="AE250" s="106"/>
      <c r="AF250" s="116"/>
      <c r="AG250" s="106"/>
      <c r="AH250" s="106"/>
      <c r="AJ250" s="106"/>
      <c r="AK250" s="106"/>
      <c r="AM250" s="125"/>
      <c r="AN250" s="200">
        <f t="shared" si="143"/>
        <v>0</v>
      </c>
      <c r="AO250" s="192">
        <f>VLOOKUP(K250,Coefficients!$J$3:$L$7,3)</f>
        <v>70</v>
      </c>
      <c r="AP250" s="192">
        <f t="shared" si="144"/>
        <v>15.4</v>
      </c>
      <c r="AQ250" s="192">
        <f t="shared" si="145"/>
        <v>1349.04</v>
      </c>
      <c r="AR250" s="192">
        <f>VLOOKUP(L250,Coefficients!$N$3:$P$5,2)</f>
        <v>50</v>
      </c>
      <c r="AS250" s="192">
        <f>VLOOKUP(L250,Coefficients!$N$3:$P$5,3)</f>
        <v>2</v>
      </c>
      <c r="AT250" s="200">
        <f>VLOOKUP(M250,Coefficients!$S$3:$U$6,3)</f>
        <v>1</v>
      </c>
      <c r="AU250" s="196">
        <f>VLOOKUP(N250,Coefficients!$S$10:$U$13,3)</f>
        <v>2</v>
      </c>
      <c r="AV250" s="197">
        <f t="shared" si="139"/>
        <v>1</v>
      </c>
      <c r="AW250" s="195">
        <f t="shared" si="146"/>
        <v>7.6036750986200676</v>
      </c>
      <c r="AX250" s="197">
        <f t="shared" si="140"/>
        <v>74.678799999999995</v>
      </c>
      <c r="AY250" s="197">
        <f t="shared" si="141"/>
        <v>17.510000000000002</v>
      </c>
      <c r="AZ250" s="198">
        <f t="shared" si="147"/>
        <v>262.64165450047693</v>
      </c>
      <c r="BA250" s="114"/>
      <c r="BB250" s="55"/>
      <c r="BC250" s="127"/>
      <c r="BD250" s="96"/>
      <c r="BE250" s="133"/>
      <c r="BF250" s="128"/>
      <c r="BG250" s="124"/>
      <c r="BI250" s="96"/>
      <c r="BJ250" s="55"/>
      <c r="BK250" s="95"/>
      <c r="BL250" s="13"/>
    </row>
    <row r="251" spans="1:64" s="54" customFormat="1" outlineLevel="1" x14ac:dyDescent="0.25">
      <c r="A251" s="52"/>
      <c r="B251" s="20" t="s">
        <v>12</v>
      </c>
      <c r="C251" s="20" t="str">
        <f>'Cooler&amp;Wetter'!$B$1</f>
        <v>MIROC-Medres</v>
      </c>
      <c r="D251" s="20">
        <v>2009</v>
      </c>
      <c r="E251" s="21">
        <f>'Cooler&amp;Wetter'!S37</f>
        <v>17.521666666666668</v>
      </c>
      <c r="F251" s="21">
        <f>'Cooler&amp;Wetter'!W37</f>
        <v>74.688733333333332</v>
      </c>
      <c r="G251" s="21"/>
      <c r="H251" s="63">
        <f t="shared" si="131"/>
        <v>2007</v>
      </c>
      <c r="I251" s="59" t="str">
        <f t="shared" si="132"/>
        <v>Pile No X @ Berth Y</v>
      </c>
      <c r="J251" s="188" t="str">
        <f t="shared" si="142"/>
        <v>splash</v>
      </c>
      <c r="K251" s="97" t="str">
        <f t="shared" si="133"/>
        <v>A</v>
      </c>
      <c r="L251" s="104" t="str">
        <f t="shared" si="134"/>
        <v>C1</v>
      </c>
      <c r="M251" s="63" t="str">
        <f t="shared" si="135"/>
        <v>EXP4</v>
      </c>
      <c r="N251" s="63" t="str">
        <f t="shared" si="136"/>
        <v>SITE1</v>
      </c>
      <c r="O251" s="63">
        <f t="shared" si="137"/>
        <v>1</v>
      </c>
      <c r="P251" s="63"/>
      <c r="Q251" s="63"/>
      <c r="R251" s="63"/>
      <c r="S251" s="63"/>
      <c r="T251" s="63"/>
      <c r="U251" s="97"/>
      <c r="V251" s="97"/>
      <c r="W251" s="97"/>
      <c r="X251" s="97"/>
      <c r="Y251" s="97"/>
      <c r="AA251" s="198">
        <f t="shared" si="138"/>
        <v>262.71618844016803</v>
      </c>
      <c r="AB251" s="115"/>
      <c r="AC251" s="106"/>
      <c r="AD251" s="106"/>
      <c r="AE251" s="106"/>
      <c r="AF251" s="116"/>
      <c r="AG251" s="106"/>
      <c r="AH251" s="106"/>
      <c r="AJ251" s="106"/>
      <c r="AK251" s="106"/>
      <c r="AM251" s="125"/>
      <c r="AN251" s="200">
        <f t="shared" si="143"/>
        <v>0</v>
      </c>
      <c r="AO251" s="192">
        <f>VLOOKUP(K251,Coefficients!$J$3:$L$7,3)</f>
        <v>70</v>
      </c>
      <c r="AP251" s="192">
        <f t="shared" si="144"/>
        <v>15.4</v>
      </c>
      <c r="AQ251" s="192">
        <f t="shared" si="145"/>
        <v>1349.04</v>
      </c>
      <c r="AR251" s="192">
        <f>VLOOKUP(L251,Coefficients!$N$3:$P$5,2)</f>
        <v>50</v>
      </c>
      <c r="AS251" s="192">
        <f>VLOOKUP(L251,Coefficients!$N$3:$P$5,3)</f>
        <v>2</v>
      </c>
      <c r="AT251" s="200">
        <f>VLOOKUP(M251,Coefficients!$S$3:$U$6,3)</f>
        <v>1</v>
      </c>
      <c r="AU251" s="196">
        <f>VLOOKUP(N251,Coefficients!$S$10:$U$13,3)</f>
        <v>2</v>
      </c>
      <c r="AV251" s="197">
        <f t="shared" si="139"/>
        <v>1</v>
      </c>
      <c r="AW251" s="195">
        <f t="shared" si="146"/>
        <v>7.6036750986200676</v>
      </c>
      <c r="AX251" s="197">
        <f t="shared" si="140"/>
        <v>74.688733333333332</v>
      </c>
      <c r="AY251" s="197">
        <f t="shared" si="141"/>
        <v>17.521666666666668</v>
      </c>
      <c r="AZ251" s="198">
        <f t="shared" si="147"/>
        <v>262.71618844016803</v>
      </c>
      <c r="BA251" s="114"/>
      <c r="BB251" s="55"/>
      <c r="BC251" s="127"/>
      <c r="BD251" s="96"/>
      <c r="BE251" s="133"/>
      <c r="BF251" s="128"/>
      <c r="BG251" s="124"/>
      <c r="BI251" s="96"/>
      <c r="BJ251" s="55"/>
      <c r="BK251" s="95"/>
      <c r="BL251" s="13"/>
    </row>
    <row r="252" spans="1:64" s="54" customFormat="1" ht="15" customHeight="1" outlineLevel="1" x14ac:dyDescent="0.25">
      <c r="A252" s="52"/>
      <c r="B252" s="20" t="s">
        <v>12</v>
      </c>
      <c r="C252" s="20" t="str">
        <f>'Cooler&amp;Wetter'!$B$1</f>
        <v>MIROC-Medres</v>
      </c>
      <c r="D252" s="20">
        <v>2010</v>
      </c>
      <c r="E252" s="21">
        <f>'Cooler&amp;Wetter'!S38</f>
        <v>17.533333333333335</v>
      </c>
      <c r="F252" s="21">
        <f>'Cooler&amp;Wetter'!W38</f>
        <v>74.698666666666668</v>
      </c>
      <c r="G252" s="21"/>
      <c r="H252" s="63">
        <f t="shared" si="131"/>
        <v>2007</v>
      </c>
      <c r="I252" s="59" t="str">
        <f t="shared" si="132"/>
        <v>Pile No X @ Berth Y</v>
      </c>
      <c r="J252" s="188" t="str">
        <f t="shared" si="142"/>
        <v>splash</v>
      </c>
      <c r="K252" s="97" t="str">
        <f t="shared" si="133"/>
        <v>A</v>
      </c>
      <c r="L252" s="104" t="str">
        <f t="shared" si="134"/>
        <v>C1</v>
      </c>
      <c r="M252" s="63" t="str">
        <f t="shared" si="135"/>
        <v>EXP4</v>
      </c>
      <c r="N252" s="63" t="str">
        <f t="shared" si="136"/>
        <v>SITE1</v>
      </c>
      <c r="O252" s="63">
        <f t="shared" si="137"/>
        <v>1</v>
      </c>
      <c r="P252" s="63"/>
      <c r="Q252" s="63"/>
      <c r="R252" s="63"/>
      <c r="S252" s="63"/>
      <c r="T252" s="63"/>
      <c r="U252" s="97"/>
      <c r="V252" s="97"/>
      <c r="W252" s="97"/>
      <c r="X252" s="97"/>
      <c r="Y252" s="97"/>
      <c r="AA252" s="198">
        <f t="shared" si="138"/>
        <v>262.79073284053936</v>
      </c>
      <c r="AB252" s="115"/>
      <c r="AC252" s="106"/>
      <c r="AD252" s="106"/>
      <c r="AE252" s="106"/>
      <c r="AF252" s="116"/>
      <c r="AG252" s="106"/>
      <c r="AH252" s="106"/>
      <c r="AJ252" s="106"/>
      <c r="AK252" s="106"/>
      <c r="AM252" s="125"/>
      <c r="AN252" s="200">
        <f t="shared" si="143"/>
        <v>0</v>
      </c>
      <c r="AO252" s="192">
        <f>VLOOKUP(K252,Coefficients!$J$3:$L$7,3)</f>
        <v>70</v>
      </c>
      <c r="AP252" s="192">
        <f t="shared" si="144"/>
        <v>15.4</v>
      </c>
      <c r="AQ252" s="192">
        <f t="shared" si="145"/>
        <v>1349.04</v>
      </c>
      <c r="AR252" s="192">
        <f>VLOOKUP(L252,Coefficients!$N$3:$P$5,2)</f>
        <v>50</v>
      </c>
      <c r="AS252" s="192">
        <f>VLOOKUP(L252,Coefficients!$N$3:$P$5,3)</f>
        <v>2</v>
      </c>
      <c r="AT252" s="200">
        <f>VLOOKUP(M252,Coefficients!$S$3:$U$6,3)</f>
        <v>1</v>
      </c>
      <c r="AU252" s="196">
        <f>VLOOKUP(N252,Coefficients!$S$10:$U$13,3)</f>
        <v>2</v>
      </c>
      <c r="AV252" s="197">
        <f t="shared" si="139"/>
        <v>1</v>
      </c>
      <c r="AW252" s="195">
        <f t="shared" si="146"/>
        <v>7.6036750986200676</v>
      </c>
      <c r="AX252" s="197">
        <f t="shared" si="140"/>
        <v>74.698666666666668</v>
      </c>
      <c r="AY252" s="197">
        <f t="shared" si="141"/>
        <v>17.533333333333335</v>
      </c>
      <c r="AZ252" s="198">
        <f t="shared" si="147"/>
        <v>262.79073284053936</v>
      </c>
      <c r="BA252" s="114"/>
      <c r="BB252" s="55"/>
      <c r="BC252" s="127"/>
      <c r="BD252" s="96"/>
      <c r="BE252" s="133"/>
      <c r="BF252" s="128"/>
      <c r="BG252" s="124"/>
      <c r="BI252" s="96"/>
      <c r="BJ252" s="55"/>
      <c r="BK252" s="95"/>
      <c r="BL252" s="13"/>
    </row>
    <row r="253" spans="1:64" s="54" customFormat="1" outlineLevel="1" x14ac:dyDescent="0.25">
      <c r="A253" s="52"/>
      <c r="B253" s="20" t="s">
        <v>12</v>
      </c>
      <c r="C253" s="20" t="str">
        <f>'Cooler&amp;Wetter'!$B$1</f>
        <v>MIROC-Medres</v>
      </c>
      <c r="D253" s="20">
        <v>2011</v>
      </c>
      <c r="E253" s="21">
        <f>'Cooler&amp;Wetter'!S39</f>
        <v>17.556666666666668</v>
      </c>
      <c r="F253" s="21">
        <f>'Cooler&amp;Wetter'!W39</f>
        <v>74.71853333333334</v>
      </c>
      <c r="G253" s="21"/>
      <c r="H253" s="63">
        <f t="shared" si="131"/>
        <v>2007</v>
      </c>
      <c r="I253" s="59" t="str">
        <f t="shared" si="132"/>
        <v>Pile No X @ Berth Y</v>
      </c>
      <c r="J253" s="188" t="str">
        <f t="shared" si="142"/>
        <v>splash</v>
      </c>
      <c r="K253" s="97" t="str">
        <f t="shared" si="133"/>
        <v>A</v>
      </c>
      <c r="L253" s="104" t="str">
        <f t="shared" si="134"/>
        <v>C1</v>
      </c>
      <c r="M253" s="63" t="str">
        <f t="shared" si="135"/>
        <v>EXP4</v>
      </c>
      <c r="N253" s="63" t="str">
        <f t="shared" si="136"/>
        <v>SITE1</v>
      </c>
      <c r="O253" s="63">
        <f t="shared" si="137"/>
        <v>1</v>
      </c>
      <c r="P253" s="63"/>
      <c r="Q253" s="63"/>
      <c r="R253" s="63"/>
      <c r="S253" s="63"/>
      <c r="T253" s="63"/>
      <c r="U253" s="97"/>
      <c r="V253" s="97"/>
      <c r="W253" s="97"/>
      <c r="X253" s="97"/>
      <c r="Y253" s="97"/>
      <c r="AA253" s="198">
        <f t="shared" si="138"/>
        <v>262.93985302230323</v>
      </c>
      <c r="AB253" s="115"/>
      <c r="AC253" s="106"/>
      <c r="AD253" s="106"/>
      <c r="AE253" s="106"/>
      <c r="AF253" s="116"/>
      <c r="AG253" s="106"/>
      <c r="AH253" s="106"/>
      <c r="AJ253" s="106"/>
      <c r="AK253" s="106"/>
      <c r="AM253" s="125"/>
      <c r="AN253" s="200">
        <f t="shared" si="143"/>
        <v>0</v>
      </c>
      <c r="AO253" s="192">
        <f>VLOOKUP(K253,Coefficients!$J$3:$L$7,3)</f>
        <v>70</v>
      </c>
      <c r="AP253" s="192">
        <f t="shared" si="144"/>
        <v>15.4</v>
      </c>
      <c r="AQ253" s="192">
        <f t="shared" si="145"/>
        <v>1349.04</v>
      </c>
      <c r="AR253" s="192">
        <f>VLOOKUP(L253,Coefficients!$N$3:$P$5,2)</f>
        <v>50</v>
      </c>
      <c r="AS253" s="192">
        <f>VLOOKUP(L253,Coefficients!$N$3:$P$5,3)</f>
        <v>2</v>
      </c>
      <c r="AT253" s="200">
        <f>VLOOKUP(M253,Coefficients!$S$3:$U$6,3)</f>
        <v>1</v>
      </c>
      <c r="AU253" s="196">
        <f>VLOOKUP(N253,Coefficients!$S$10:$U$13,3)</f>
        <v>2</v>
      </c>
      <c r="AV253" s="197">
        <f t="shared" si="139"/>
        <v>1</v>
      </c>
      <c r="AW253" s="195">
        <f t="shared" si="146"/>
        <v>7.6036750986200676</v>
      </c>
      <c r="AX253" s="197">
        <f t="shared" si="140"/>
        <v>74.71853333333334</v>
      </c>
      <c r="AY253" s="197">
        <f t="shared" si="141"/>
        <v>17.556666666666668</v>
      </c>
      <c r="AZ253" s="198">
        <f t="shared" si="147"/>
        <v>262.93985302230323</v>
      </c>
      <c r="BA253" s="114"/>
      <c r="BB253" s="55"/>
      <c r="BC253" s="127"/>
      <c r="BD253" s="96"/>
      <c r="BE253" s="133"/>
      <c r="BF253" s="128"/>
      <c r="BG253" s="124"/>
      <c r="BI253" s="96"/>
      <c r="BJ253" s="55"/>
      <c r="BK253" s="95"/>
      <c r="BL253" s="13"/>
    </row>
    <row r="254" spans="1:64" s="54" customFormat="1" outlineLevel="1" x14ac:dyDescent="0.25">
      <c r="A254" s="52"/>
      <c r="B254" s="20" t="s">
        <v>12</v>
      </c>
      <c r="C254" s="20" t="str">
        <f>'Cooler&amp;Wetter'!$B$1</f>
        <v>MIROC-Medres</v>
      </c>
      <c r="D254" s="20">
        <v>2012</v>
      </c>
      <c r="E254" s="21">
        <f>'Cooler&amp;Wetter'!S40</f>
        <v>17.580000000000002</v>
      </c>
      <c r="F254" s="21">
        <f>'Cooler&amp;Wetter'!W40</f>
        <v>74.738399999999999</v>
      </c>
      <c r="G254" s="21"/>
      <c r="H254" s="63">
        <f t="shared" si="131"/>
        <v>2007</v>
      </c>
      <c r="I254" s="59" t="str">
        <f t="shared" si="132"/>
        <v>Pile No X @ Berth Y</v>
      </c>
      <c r="J254" s="188" t="str">
        <f t="shared" si="142"/>
        <v>splash</v>
      </c>
      <c r="K254" s="97" t="str">
        <f t="shared" si="133"/>
        <v>A</v>
      </c>
      <c r="L254" s="104" t="str">
        <f t="shared" si="134"/>
        <v>C1</v>
      </c>
      <c r="M254" s="63" t="str">
        <f t="shared" si="135"/>
        <v>EXP4</v>
      </c>
      <c r="N254" s="63" t="str">
        <f t="shared" si="136"/>
        <v>SITE1</v>
      </c>
      <c r="O254" s="63">
        <f t="shared" si="137"/>
        <v>1</v>
      </c>
      <c r="P254" s="63"/>
      <c r="Q254" s="63"/>
      <c r="R254" s="63"/>
      <c r="S254" s="63"/>
      <c r="T254" s="63"/>
      <c r="U254" s="97"/>
      <c r="V254" s="97"/>
      <c r="W254" s="97"/>
      <c r="X254" s="97"/>
      <c r="Y254" s="97"/>
      <c r="AA254" s="198">
        <f t="shared" si="138"/>
        <v>263.08901504373489</v>
      </c>
      <c r="AB254" s="115"/>
      <c r="AC254" s="106"/>
      <c r="AD254" s="106"/>
      <c r="AE254" s="106"/>
      <c r="AF254" s="116"/>
      <c r="AG254" s="106"/>
      <c r="AH254" s="106"/>
      <c r="AJ254" s="106"/>
      <c r="AK254" s="106"/>
      <c r="AM254" s="125"/>
      <c r="AN254" s="200">
        <f t="shared" si="143"/>
        <v>0</v>
      </c>
      <c r="AO254" s="192">
        <f>VLOOKUP(K254,Coefficients!$J$3:$L$7,3)</f>
        <v>70</v>
      </c>
      <c r="AP254" s="192">
        <f t="shared" si="144"/>
        <v>15.4</v>
      </c>
      <c r="AQ254" s="192">
        <f t="shared" si="145"/>
        <v>1349.04</v>
      </c>
      <c r="AR254" s="192">
        <f>VLOOKUP(L254,Coefficients!$N$3:$P$5,2)</f>
        <v>50</v>
      </c>
      <c r="AS254" s="192">
        <f>VLOOKUP(L254,Coefficients!$N$3:$P$5,3)</f>
        <v>2</v>
      </c>
      <c r="AT254" s="200">
        <f>VLOOKUP(M254,Coefficients!$S$3:$U$6,3)</f>
        <v>1</v>
      </c>
      <c r="AU254" s="196">
        <f>VLOOKUP(N254,Coefficients!$S$10:$U$13,3)</f>
        <v>2</v>
      </c>
      <c r="AV254" s="197">
        <f t="shared" si="139"/>
        <v>1</v>
      </c>
      <c r="AW254" s="195">
        <f t="shared" si="146"/>
        <v>7.6036750986200676</v>
      </c>
      <c r="AX254" s="197">
        <f t="shared" si="140"/>
        <v>74.738399999999999</v>
      </c>
      <c r="AY254" s="197">
        <f t="shared" si="141"/>
        <v>17.580000000000002</v>
      </c>
      <c r="AZ254" s="198">
        <f t="shared" si="147"/>
        <v>263.08901504373489</v>
      </c>
      <c r="BA254" s="114"/>
      <c r="BB254" s="55"/>
      <c r="BC254" s="127"/>
      <c r="BD254" s="96"/>
      <c r="BE254" s="133"/>
      <c r="BF254" s="128"/>
      <c r="BG254" s="124"/>
      <c r="BI254" s="96"/>
      <c r="BJ254" s="55"/>
      <c r="BK254" s="95"/>
      <c r="BL254" s="13"/>
    </row>
    <row r="255" spans="1:64" s="54" customFormat="1" outlineLevel="1" x14ac:dyDescent="0.25">
      <c r="A255" s="52"/>
      <c r="B255" s="20" t="s">
        <v>12</v>
      </c>
      <c r="C255" s="20" t="str">
        <f>'Cooler&amp;Wetter'!$B$1</f>
        <v>MIROC-Medres</v>
      </c>
      <c r="D255" s="20">
        <v>2013</v>
      </c>
      <c r="E255" s="21">
        <f>'Cooler&amp;Wetter'!S41</f>
        <v>17.603333333333335</v>
      </c>
      <c r="F255" s="21">
        <f>'Cooler&amp;Wetter'!W41</f>
        <v>74.758266666666671</v>
      </c>
      <c r="G255" s="21"/>
      <c r="H255" s="63">
        <f t="shared" si="131"/>
        <v>2007</v>
      </c>
      <c r="I255" s="59" t="str">
        <f t="shared" si="132"/>
        <v>Pile No X @ Berth Y</v>
      </c>
      <c r="J255" s="188" t="str">
        <f t="shared" si="142"/>
        <v>splash</v>
      </c>
      <c r="K255" s="97" t="str">
        <f t="shared" si="133"/>
        <v>A</v>
      </c>
      <c r="L255" s="104" t="str">
        <f t="shared" si="134"/>
        <v>C1</v>
      </c>
      <c r="M255" s="63" t="str">
        <f t="shared" si="135"/>
        <v>EXP4</v>
      </c>
      <c r="N255" s="63" t="str">
        <f t="shared" si="136"/>
        <v>SITE1</v>
      </c>
      <c r="O255" s="63">
        <f t="shared" si="137"/>
        <v>1</v>
      </c>
      <c r="P255" s="63"/>
      <c r="Q255" s="63"/>
      <c r="R255" s="63"/>
      <c r="S255" s="63"/>
      <c r="T255" s="63"/>
      <c r="U255" s="97"/>
      <c r="V255" s="97"/>
      <c r="W255" s="97"/>
      <c r="X255" s="97"/>
      <c r="Y255" s="97"/>
      <c r="AA255" s="198">
        <f t="shared" si="138"/>
        <v>263.23821890280135</v>
      </c>
      <c r="AB255" s="115"/>
      <c r="AC255" s="106"/>
      <c r="AD255" s="106"/>
      <c r="AE255" s="106"/>
      <c r="AF255" s="116"/>
      <c r="AG255" s="106"/>
      <c r="AH255" s="106"/>
      <c r="AJ255" s="106"/>
      <c r="AK255" s="106"/>
      <c r="AM255" s="125"/>
      <c r="AN255" s="200">
        <f t="shared" si="143"/>
        <v>1</v>
      </c>
      <c r="AO255" s="192">
        <f>VLOOKUP(K255,Coefficients!$J$3:$L$7,3)</f>
        <v>70</v>
      </c>
      <c r="AP255" s="192">
        <f t="shared" si="144"/>
        <v>15.4</v>
      </c>
      <c r="AQ255" s="192">
        <f t="shared" si="145"/>
        <v>1349.04</v>
      </c>
      <c r="AR255" s="192">
        <f>VLOOKUP(L255,Coefficients!$N$3:$P$5,2)</f>
        <v>50</v>
      </c>
      <c r="AS255" s="192">
        <f>VLOOKUP(L255,Coefficients!$N$3:$P$5,3)</f>
        <v>2</v>
      </c>
      <c r="AT255" s="200">
        <f>VLOOKUP(M255,Coefficients!$S$3:$U$6,3)</f>
        <v>1</v>
      </c>
      <c r="AU255" s="196">
        <f>VLOOKUP(N255,Coefficients!$S$10:$U$13,3)</f>
        <v>2</v>
      </c>
      <c r="AV255" s="197">
        <f t="shared" si="139"/>
        <v>1</v>
      </c>
      <c r="AW255" s="195">
        <f t="shared" si="146"/>
        <v>7.6036750986200676</v>
      </c>
      <c r="AX255" s="197">
        <f t="shared" si="140"/>
        <v>74.758266666666671</v>
      </c>
      <c r="AY255" s="197">
        <f t="shared" si="141"/>
        <v>17.603333333333335</v>
      </c>
      <c r="AZ255" s="198">
        <f t="shared" si="147"/>
        <v>263.23821890280135</v>
      </c>
      <c r="BA255" s="114"/>
      <c r="BB255" s="55"/>
      <c r="BC255" s="127"/>
      <c r="BD255" s="96"/>
      <c r="BE255" s="133"/>
      <c r="BF255" s="128"/>
      <c r="BG255" s="124"/>
      <c r="BI255" s="96"/>
      <c r="BJ255" s="55"/>
      <c r="BK255" s="95"/>
      <c r="BL255" s="13"/>
    </row>
    <row r="256" spans="1:64" s="54" customFormat="1" outlineLevel="1" x14ac:dyDescent="0.25">
      <c r="A256" s="52"/>
      <c r="B256" s="20" t="s">
        <v>12</v>
      </c>
      <c r="C256" s="20" t="str">
        <f>'Cooler&amp;Wetter'!$B$1</f>
        <v>MIROC-Medres</v>
      </c>
      <c r="D256" s="20">
        <v>2014</v>
      </c>
      <c r="E256" s="21">
        <f>'Cooler&amp;Wetter'!S42</f>
        <v>17.626666666666669</v>
      </c>
      <c r="F256" s="21">
        <f>'Cooler&amp;Wetter'!W42</f>
        <v>74.778133333333329</v>
      </c>
      <c r="G256" s="21"/>
      <c r="H256" s="63">
        <f t="shared" si="131"/>
        <v>2007</v>
      </c>
      <c r="I256" s="59" t="str">
        <f t="shared" si="132"/>
        <v>Pile No X @ Berth Y</v>
      </c>
      <c r="J256" s="188" t="str">
        <f t="shared" si="142"/>
        <v>splash</v>
      </c>
      <c r="K256" s="97" t="str">
        <f t="shared" si="133"/>
        <v>A</v>
      </c>
      <c r="L256" s="104" t="str">
        <f t="shared" si="134"/>
        <v>C1</v>
      </c>
      <c r="M256" s="63" t="str">
        <f t="shared" si="135"/>
        <v>EXP4</v>
      </c>
      <c r="N256" s="63" t="str">
        <f t="shared" si="136"/>
        <v>SITE1</v>
      </c>
      <c r="O256" s="63">
        <f t="shared" si="137"/>
        <v>1</v>
      </c>
      <c r="P256" s="63"/>
      <c r="Q256" s="63"/>
      <c r="R256" s="63"/>
      <c r="S256" s="63"/>
      <c r="T256" s="63"/>
      <c r="U256" s="97"/>
      <c r="V256" s="97"/>
      <c r="W256" s="97"/>
      <c r="X256" s="97"/>
      <c r="Y256" s="97"/>
      <c r="AA256" s="198">
        <f t="shared" si="138"/>
        <v>263.3874645974671</v>
      </c>
      <c r="AB256" s="115"/>
      <c r="AC256" s="106"/>
      <c r="AD256" s="106"/>
      <c r="AE256" s="106"/>
      <c r="AF256" s="116"/>
      <c r="AG256" s="106"/>
      <c r="AH256" s="106"/>
      <c r="AJ256" s="106"/>
      <c r="AK256" s="106"/>
      <c r="AM256" s="125"/>
      <c r="AN256" s="200">
        <f t="shared" si="143"/>
        <v>2</v>
      </c>
      <c r="AO256" s="192">
        <f>VLOOKUP(K256,Coefficients!$J$3:$L$7,3)</f>
        <v>70</v>
      </c>
      <c r="AP256" s="192">
        <f t="shared" si="144"/>
        <v>15.4</v>
      </c>
      <c r="AQ256" s="192">
        <f t="shared" si="145"/>
        <v>1349.04</v>
      </c>
      <c r="AR256" s="192">
        <f>VLOOKUP(L256,Coefficients!$N$3:$P$5,2)</f>
        <v>50</v>
      </c>
      <c r="AS256" s="192">
        <f>VLOOKUP(L256,Coefficients!$N$3:$P$5,3)</f>
        <v>2</v>
      </c>
      <c r="AT256" s="200">
        <f>VLOOKUP(M256,Coefficients!$S$3:$U$6,3)</f>
        <v>1</v>
      </c>
      <c r="AU256" s="196">
        <f>VLOOKUP(N256,Coefficients!$S$10:$U$13,3)</f>
        <v>2</v>
      </c>
      <c r="AV256" s="197">
        <f t="shared" si="139"/>
        <v>1</v>
      </c>
      <c r="AW256" s="195">
        <f t="shared" si="146"/>
        <v>7.6036750986200676</v>
      </c>
      <c r="AX256" s="197">
        <f t="shared" si="140"/>
        <v>74.778133333333329</v>
      </c>
      <c r="AY256" s="197">
        <f t="shared" si="141"/>
        <v>17.626666666666669</v>
      </c>
      <c r="AZ256" s="198">
        <f t="shared" si="147"/>
        <v>263.3874645974671</v>
      </c>
      <c r="BA256" s="114"/>
      <c r="BB256" s="55"/>
      <c r="BC256" s="127"/>
      <c r="BD256" s="96"/>
      <c r="BE256" s="133"/>
      <c r="BF256" s="128"/>
      <c r="BG256" s="124"/>
      <c r="BI256" s="96"/>
      <c r="BJ256" s="55"/>
      <c r="BK256" s="95"/>
      <c r="BL256" s="13"/>
    </row>
    <row r="257" spans="1:64" s="54" customFormat="1" outlineLevel="1" x14ac:dyDescent="0.25">
      <c r="A257" s="52"/>
      <c r="B257" s="20" t="s">
        <v>12</v>
      </c>
      <c r="C257" s="20" t="str">
        <f>'Cooler&amp;Wetter'!$B$1</f>
        <v>MIROC-Medres</v>
      </c>
      <c r="D257" s="20">
        <v>2015</v>
      </c>
      <c r="E257" s="21">
        <f>'Cooler&amp;Wetter'!S43</f>
        <v>17.650000000000002</v>
      </c>
      <c r="F257" s="21">
        <f>'Cooler&amp;Wetter'!W43</f>
        <v>74.798000000000002</v>
      </c>
      <c r="G257" s="21"/>
      <c r="H257" s="63">
        <f t="shared" si="131"/>
        <v>2007</v>
      </c>
      <c r="I257" s="59" t="str">
        <f t="shared" si="132"/>
        <v>Pile No X @ Berth Y</v>
      </c>
      <c r="J257" s="188" t="str">
        <f t="shared" si="142"/>
        <v>splash</v>
      </c>
      <c r="K257" s="97" t="str">
        <f t="shared" si="133"/>
        <v>A</v>
      </c>
      <c r="L257" s="104" t="str">
        <f t="shared" si="134"/>
        <v>C1</v>
      </c>
      <c r="M257" s="63" t="str">
        <f t="shared" si="135"/>
        <v>EXP4</v>
      </c>
      <c r="N257" s="63" t="str">
        <f t="shared" si="136"/>
        <v>SITE1</v>
      </c>
      <c r="O257" s="63">
        <f t="shared" si="137"/>
        <v>1</v>
      </c>
      <c r="P257" s="63"/>
      <c r="Q257" s="63"/>
      <c r="R257" s="63"/>
      <c r="S257" s="63"/>
      <c r="T257" s="63"/>
      <c r="U257" s="97"/>
      <c r="V257" s="97"/>
      <c r="W257" s="97"/>
      <c r="X257" s="97"/>
      <c r="Y257" s="97"/>
      <c r="AA257" s="198">
        <f t="shared" si="138"/>
        <v>263.5367521256963</v>
      </c>
      <c r="AB257" s="115"/>
      <c r="AC257" s="106"/>
      <c r="AD257" s="106"/>
      <c r="AE257" s="106"/>
      <c r="AF257" s="116"/>
      <c r="AG257" s="106"/>
      <c r="AH257" s="106"/>
      <c r="AJ257" s="106"/>
      <c r="AK257" s="106"/>
      <c r="AM257" s="125"/>
      <c r="AN257" s="200">
        <f t="shared" si="143"/>
        <v>3</v>
      </c>
      <c r="AO257" s="192">
        <f>VLOOKUP(K257,Coefficients!$J$3:$L$7,3)</f>
        <v>70</v>
      </c>
      <c r="AP257" s="192">
        <f t="shared" si="144"/>
        <v>15.4</v>
      </c>
      <c r="AQ257" s="192">
        <f t="shared" si="145"/>
        <v>1349.04</v>
      </c>
      <c r="AR257" s="192">
        <f>VLOOKUP(L257,Coefficients!$N$3:$P$5,2)</f>
        <v>50</v>
      </c>
      <c r="AS257" s="192">
        <f>VLOOKUP(L257,Coefficients!$N$3:$P$5,3)</f>
        <v>2</v>
      </c>
      <c r="AT257" s="200">
        <f>VLOOKUP(M257,Coefficients!$S$3:$U$6,3)</f>
        <v>1</v>
      </c>
      <c r="AU257" s="196">
        <f>VLOOKUP(N257,Coefficients!$S$10:$U$13,3)</f>
        <v>2</v>
      </c>
      <c r="AV257" s="197">
        <f t="shared" si="139"/>
        <v>1</v>
      </c>
      <c r="AW257" s="195">
        <f t="shared" si="146"/>
        <v>7.6036750986200676</v>
      </c>
      <c r="AX257" s="197">
        <f t="shared" si="140"/>
        <v>74.798000000000002</v>
      </c>
      <c r="AY257" s="197">
        <f t="shared" si="141"/>
        <v>17.650000000000002</v>
      </c>
      <c r="AZ257" s="198">
        <f t="shared" si="147"/>
        <v>263.5367521256963</v>
      </c>
      <c r="BA257" s="114"/>
      <c r="BB257" s="55"/>
      <c r="BC257" s="127"/>
      <c r="BD257" s="96"/>
      <c r="BE257" s="133"/>
      <c r="BF257" s="128"/>
      <c r="BG257" s="124"/>
      <c r="BI257" s="96"/>
      <c r="BJ257" s="55"/>
      <c r="BK257" s="95"/>
      <c r="BL257" s="13"/>
    </row>
    <row r="258" spans="1:64" s="54" customFormat="1" outlineLevel="1" x14ac:dyDescent="0.25">
      <c r="A258" s="52"/>
      <c r="B258" s="20" t="s">
        <v>12</v>
      </c>
      <c r="C258" s="20" t="str">
        <f>'Cooler&amp;Wetter'!$B$1</f>
        <v>MIROC-Medres</v>
      </c>
      <c r="D258" s="20">
        <v>2016</v>
      </c>
      <c r="E258" s="21">
        <f>'Cooler&amp;Wetter'!S44</f>
        <v>17.673333333333336</v>
      </c>
      <c r="F258" s="21">
        <f>'Cooler&amp;Wetter'!W44</f>
        <v>74.81786666666666</v>
      </c>
      <c r="G258" s="21"/>
      <c r="H258" s="63">
        <f t="shared" si="131"/>
        <v>2007</v>
      </c>
      <c r="I258" s="59" t="str">
        <f t="shared" si="132"/>
        <v>Pile No X @ Berth Y</v>
      </c>
      <c r="J258" s="188" t="str">
        <f t="shared" si="142"/>
        <v>splash</v>
      </c>
      <c r="K258" s="97" t="str">
        <f t="shared" si="133"/>
        <v>A</v>
      </c>
      <c r="L258" s="104" t="str">
        <f t="shared" si="134"/>
        <v>C1</v>
      </c>
      <c r="M258" s="63" t="str">
        <f t="shared" si="135"/>
        <v>EXP4</v>
      </c>
      <c r="N258" s="63" t="str">
        <f t="shared" si="136"/>
        <v>SITE1</v>
      </c>
      <c r="O258" s="63">
        <f t="shared" si="137"/>
        <v>1</v>
      </c>
      <c r="P258" s="63"/>
      <c r="Q258" s="63"/>
      <c r="R258" s="63"/>
      <c r="S258" s="63"/>
      <c r="T258" s="63"/>
      <c r="U258" s="97"/>
      <c r="V258" s="97"/>
      <c r="W258" s="97"/>
      <c r="X258" s="97"/>
      <c r="Y258" s="97"/>
      <c r="AA258" s="198">
        <f t="shared" si="138"/>
        <v>263.68608148545104</v>
      </c>
      <c r="AB258" s="115"/>
      <c r="AC258" s="106"/>
      <c r="AD258" s="106"/>
      <c r="AE258" s="106"/>
      <c r="AF258" s="116"/>
      <c r="AG258" s="106"/>
      <c r="AH258" s="106"/>
      <c r="AJ258" s="106"/>
      <c r="AK258" s="106"/>
      <c r="AM258" s="125"/>
      <c r="AN258" s="200">
        <f t="shared" si="143"/>
        <v>4</v>
      </c>
      <c r="AO258" s="192">
        <f>VLOOKUP(K258,Coefficients!$J$3:$L$7,3)</f>
        <v>70</v>
      </c>
      <c r="AP258" s="192">
        <f t="shared" si="144"/>
        <v>15.4</v>
      </c>
      <c r="AQ258" s="192">
        <f t="shared" si="145"/>
        <v>1349.04</v>
      </c>
      <c r="AR258" s="192">
        <f>VLOOKUP(L258,Coefficients!$N$3:$P$5,2)</f>
        <v>50</v>
      </c>
      <c r="AS258" s="192">
        <f>VLOOKUP(L258,Coefficients!$N$3:$P$5,3)</f>
        <v>2</v>
      </c>
      <c r="AT258" s="200">
        <f>VLOOKUP(M258,Coefficients!$S$3:$U$6,3)</f>
        <v>1</v>
      </c>
      <c r="AU258" s="196">
        <f>VLOOKUP(N258,Coefficients!$S$10:$U$13,3)</f>
        <v>2</v>
      </c>
      <c r="AV258" s="197">
        <f t="shared" si="139"/>
        <v>1</v>
      </c>
      <c r="AW258" s="195">
        <f t="shared" si="146"/>
        <v>7.6036750986200676</v>
      </c>
      <c r="AX258" s="197">
        <f t="shared" si="140"/>
        <v>74.81786666666666</v>
      </c>
      <c r="AY258" s="197">
        <f t="shared" si="141"/>
        <v>17.673333333333336</v>
      </c>
      <c r="AZ258" s="198">
        <f t="shared" si="147"/>
        <v>263.68608148545104</v>
      </c>
      <c r="BA258" s="114"/>
      <c r="BB258" s="55"/>
      <c r="BC258" s="127"/>
      <c r="BD258" s="96"/>
      <c r="BE258" s="133"/>
      <c r="BF258" s="128"/>
      <c r="BG258" s="124"/>
      <c r="BI258" s="96"/>
      <c r="BJ258" s="55"/>
      <c r="BK258" s="95"/>
      <c r="BL258" s="13"/>
    </row>
    <row r="259" spans="1:64" s="54" customFormat="1" outlineLevel="1" x14ac:dyDescent="0.25">
      <c r="A259" s="52"/>
      <c r="B259" s="20" t="s">
        <v>12</v>
      </c>
      <c r="C259" s="20" t="str">
        <f>'Cooler&amp;Wetter'!$B$1</f>
        <v>MIROC-Medres</v>
      </c>
      <c r="D259" s="20">
        <v>2017</v>
      </c>
      <c r="E259" s="21">
        <f>'Cooler&amp;Wetter'!S45</f>
        <v>17.696666666666669</v>
      </c>
      <c r="F259" s="21">
        <f>'Cooler&amp;Wetter'!W45</f>
        <v>74.837733333333333</v>
      </c>
      <c r="G259" s="21"/>
      <c r="H259" s="63">
        <f t="shared" si="131"/>
        <v>2007</v>
      </c>
      <c r="I259" s="59" t="str">
        <f t="shared" si="132"/>
        <v>Pile No X @ Berth Y</v>
      </c>
      <c r="J259" s="188" t="str">
        <f t="shared" si="142"/>
        <v>splash</v>
      </c>
      <c r="K259" s="97" t="str">
        <f t="shared" si="133"/>
        <v>A</v>
      </c>
      <c r="L259" s="104" t="str">
        <f t="shared" si="134"/>
        <v>C1</v>
      </c>
      <c r="M259" s="63" t="str">
        <f t="shared" si="135"/>
        <v>EXP4</v>
      </c>
      <c r="N259" s="63" t="str">
        <f t="shared" si="136"/>
        <v>SITE1</v>
      </c>
      <c r="O259" s="63">
        <f t="shared" si="137"/>
        <v>1</v>
      </c>
      <c r="P259" s="63"/>
      <c r="Q259" s="63"/>
      <c r="R259" s="63"/>
      <c r="S259" s="63"/>
      <c r="T259" s="63"/>
      <c r="U259" s="97"/>
      <c r="V259" s="97"/>
      <c r="W259" s="97"/>
      <c r="X259" s="97"/>
      <c r="Y259" s="97"/>
      <c r="AA259" s="198">
        <f t="shared" si="138"/>
        <v>263.83545267469367</v>
      </c>
      <c r="AB259" s="115"/>
      <c r="AC259" s="106"/>
      <c r="AD259" s="106"/>
      <c r="AE259" s="106"/>
      <c r="AF259" s="116"/>
      <c r="AG259" s="106"/>
      <c r="AH259" s="106"/>
      <c r="AJ259" s="106"/>
      <c r="AK259" s="106"/>
      <c r="AM259" s="125"/>
      <c r="AN259" s="200">
        <f t="shared" si="143"/>
        <v>5</v>
      </c>
      <c r="AO259" s="192">
        <f>VLOOKUP(K259,Coefficients!$J$3:$L$7,3)</f>
        <v>70</v>
      </c>
      <c r="AP259" s="192">
        <f t="shared" si="144"/>
        <v>15.4</v>
      </c>
      <c r="AQ259" s="192">
        <f t="shared" si="145"/>
        <v>1349.04</v>
      </c>
      <c r="AR259" s="192">
        <f>VLOOKUP(L259,Coefficients!$N$3:$P$5,2)</f>
        <v>50</v>
      </c>
      <c r="AS259" s="192">
        <f>VLOOKUP(L259,Coefficients!$N$3:$P$5,3)</f>
        <v>2</v>
      </c>
      <c r="AT259" s="200">
        <f>VLOOKUP(M259,Coefficients!$S$3:$U$6,3)</f>
        <v>1</v>
      </c>
      <c r="AU259" s="196">
        <f>VLOOKUP(N259,Coefficients!$S$10:$U$13,3)</f>
        <v>2</v>
      </c>
      <c r="AV259" s="197">
        <f t="shared" si="139"/>
        <v>1</v>
      </c>
      <c r="AW259" s="195">
        <f t="shared" si="146"/>
        <v>7.6036750986200676</v>
      </c>
      <c r="AX259" s="197">
        <f t="shared" si="140"/>
        <v>74.837733333333333</v>
      </c>
      <c r="AY259" s="197">
        <f t="shared" si="141"/>
        <v>17.696666666666669</v>
      </c>
      <c r="AZ259" s="198">
        <f t="shared" si="147"/>
        <v>263.83545267469367</v>
      </c>
      <c r="BA259" s="114"/>
      <c r="BB259" s="55"/>
      <c r="BC259" s="127"/>
      <c r="BD259" s="96"/>
      <c r="BE259" s="133"/>
      <c r="BF259" s="128"/>
      <c r="BG259" s="124"/>
      <c r="BI259" s="96"/>
      <c r="BJ259" s="55"/>
      <c r="BK259" s="95"/>
      <c r="BL259" s="13"/>
    </row>
    <row r="260" spans="1:64" s="54" customFormat="1" outlineLevel="1" x14ac:dyDescent="0.25">
      <c r="A260" s="52"/>
      <c r="B260" s="20" t="s">
        <v>12</v>
      </c>
      <c r="C260" s="20" t="str">
        <f>'Cooler&amp;Wetter'!$B$1</f>
        <v>MIROC-Medres</v>
      </c>
      <c r="D260" s="20">
        <v>2018</v>
      </c>
      <c r="E260" s="21">
        <f>'Cooler&amp;Wetter'!S46</f>
        <v>17.72</v>
      </c>
      <c r="F260" s="21">
        <f>'Cooler&amp;Wetter'!W46</f>
        <v>74.857600000000005</v>
      </c>
      <c r="G260" s="21"/>
      <c r="H260" s="63">
        <f t="shared" si="131"/>
        <v>2007</v>
      </c>
      <c r="I260" s="59" t="str">
        <f t="shared" si="132"/>
        <v>Pile No X @ Berth Y</v>
      </c>
      <c r="J260" s="188" t="str">
        <f t="shared" si="142"/>
        <v>splash</v>
      </c>
      <c r="K260" s="97" t="str">
        <f t="shared" si="133"/>
        <v>A</v>
      </c>
      <c r="L260" s="104" t="str">
        <f t="shared" si="134"/>
        <v>C1</v>
      </c>
      <c r="M260" s="63" t="str">
        <f t="shared" si="135"/>
        <v>EXP4</v>
      </c>
      <c r="N260" s="63" t="str">
        <f t="shared" si="136"/>
        <v>SITE1</v>
      </c>
      <c r="O260" s="63">
        <f t="shared" si="137"/>
        <v>1</v>
      </c>
      <c r="P260" s="63"/>
      <c r="Q260" s="63"/>
      <c r="R260" s="63"/>
      <c r="S260" s="63"/>
      <c r="T260" s="63"/>
      <c r="U260" s="97"/>
      <c r="V260" s="97"/>
      <c r="W260" s="97"/>
      <c r="X260" s="97"/>
      <c r="Y260" s="97"/>
      <c r="AA260" s="198">
        <f t="shared" si="138"/>
        <v>263.98486569138595</v>
      </c>
      <c r="AB260" s="115"/>
      <c r="AC260" s="106"/>
      <c r="AD260" s="106"/>
      <c r="AE260" s="106"/>
      <c r="AF260" s="116"/>
      <c r="AG260" s="106"/>
      <c r="AH260" s="106"/>
      <c r="AJ260" s="106"/>
      <c r="AK260" s="106"/>
      <c r="AM260" s="125"/>
      <c r="AN260" s="200">
        <f t="shared" si="143"/>
        <v>6</v>
      </c>
      <c r="AO260" s="192">
        <f>VLOOKUP(K260,Coefficients!$J$3:$L$7,3)</f>
        <v>70</v>
      </c>
      <c r="AP260" s="192">
        <f t="shared" si="144"/>
        <v>15.4</v>
      </c>
      <c r="AQ260" s="192">
        <f t="shared" si="145"/>
        <v>1349.04</v>
      </c>
      <c r="AR260" s="192">
        <f>VLOOKUP(L260,Coefficients!$N$3:$P$5,2)</f>
        <v>50</v>
      </c>
      <c r="AS260" s="192">
        <f>VLOOKUP(L260,Coefficients!$N$3:$P$5,3)</f>
        <v>2</v>
      </c>
      <c r="AT260" s="200">
        <f>VLOOKUP(M260,Coefficients!$S$3:$U$6,3)</f>
        <v>1</v>
      </c>
      <c r="AU260" s="196">
        <f>VLOOKUP(N260,Coefficients!$S$10:$U$13,3)</f>
        <v>2</v>
      </c>
      <c r="AV260" s="197">
        <f t="shared" si="139"/>
        <v>1</v>
      </c>
      <c r="AW260" s="195">
        <f t="shared" si="146"/>
        <v>7.6036750986200676</v>
      </c>
      <c r="AX260" s="197">
        <f t="shared" si="140"/>
        <v>74.857600000000005</v>
      </c>
      <c r="AY260" s="197">
        <f t="shared" si="141"/>
        <v>17.72</v>
      </c>
      <c r="AZ260" s="198">
        <f t="shared" si="147"/>
        <v>263.98486569138595</v>
      </c>
      <c r="BA260" s="114"/>
      <c r="BB260" s="55"/>
      <c r="BC260" s="127"/>
      <c r="BD260" s="96"/>
      <c r="BE260" s="133"/>
      <c r="BF260" s="128"/>
      <c r="BG260" s="124"/>
      <c r="BI260" s="96"/>
      <c r="BJ260" s="55"/>
      <c r="BK260" s="95"/>
      <c r="BL260" s="13"/>
    </row>
    <row r="261" spans="1:64" s="54" customFormat="1" outlineLevel="1" x14ac:dyDescent="0.25">
      <c r="A261" s="52"/>
      <c r="B261" s="20" t="s">
        <v>12</v>
      </c>
      <c r="C261" s="20" t="str">
        <f>'Cooler&amp;Wetter'!$B$1</f>
        <v>MIROC-Medres</v>
      </c>
      <c r="D261" s="20">
        <v>2019</v>
      </c>
      <c r="E261" s="21">
        <f>'Cooler&amp;Wetter'!S47</f>
        <v>17.743333333333332</v>
      </c>
      <c r="F261" s="21">
        <f>'Cooler&amp;Wetter'!W47</f>
        <v>74.877466666666663</v>
      </c>
      <c r="G261" s="21"/>
      <c r="H261" s="63">
        <f t="shared" si="131"/>
        <v>2007</v>
      </c>
      <c r="I261" s="59" t="str">
        <f t="shared" si="132"/>
        <v>Pile No X @ Berth Y</v>
      </c>
      <c r="J261" s="188" t="str">
        <f t="shared" si="142"/>
        <v>splash</v>
      </c>
      <c r="K261" s="97" t="str">
        <f t="shared" si="133"/>
        <v>A</v>
      </c>
      <c r="L261" s="104" t="str">
        <f t="shared" si="134"/>
        <v>C1</v>
      </c>
      <c r="M261" s="63" t="str">
        <f t="shared" si="135"/>
        <v>EXP4</v>
      </c>
      <c r="N261" s="63" t="str">
        <f t="shared" si="136"/>
        <v>SITE1</v>
      </c>
      <c r="O261" s="63">
        <f t="shared" si="137"/>
        <v>1</v>
      </c>
      <c r="P261" s="63"/>
      <c r="Q261" s="63"/>
      <c r="R261" s="63"/>
      <c r="S261" s="63"/>
      <c r="T261" s="63"/>
      <c r="U261" s="97"/>
      <c r="V261" s="97"/>
      <c r="W261" s="97"/>
      <c r="X261" s="97"/>
      <c r="Y261" s="97"/>
      <c r="AA261" s="198">
        <f t="shared" si="138"/>
        <v>264.13432053348646</v>
      </c>
      <c r="AB261" s="115"/>
      <c r="AC261" s="106"/>
      <c r="AD261" s="106"/>
      <c r="AE261" s="106"/>
      <c r="AF261" s="116"/>
      <c r="AG261" s="106"/>
      <c r="AH261" s="106"/>
      <c r="AJ261" s="106"/>
      <c r="AK261" s="106"/>
      <c r="AM261" s="125"/>
      <c r="AN261" s="200">
        <f t="shared" si="143"/>
        <v>7</v>
      </c>
      <c r="AO261" s="192">
        <f>VLOOKUP(K261,Coefficients!$J$3:$L$7,3)</f>
        <v>70</v>
      </c>
      <c r="AP261" s="192">
        <f t="shared" si="144"/>
        <v>15.4</v>
      </c>
      <c r="AQ261" s="192">
        <f t="shared" si="145"/>
        <v>1349.04</v>
      </c>
      <c r="AR261" s="192">
        <f>VLOOKUP(L261,Coefficients!$N$3:$P$5,2)</f>
        <v>50</v>
      </c>
      <c r="AS261" s="192">
        <f>VLOOKUP(L261,Coefficients!$N$3:$P$5,3)</f>
        <v>2</v>
      </c>
      <c r="AT261" s="200">
        <f>VLOOKUP(M261,Coefficients!$S$3:$U$6,3)</f>
        <v>1</v>
      </c>
      <c r="AU261" s="196">
        <f>VLOOKUP(N261,Coefficients!$S$10:$U$13,3)</f>
        <v>2</v>
      </c>
      <c r="AV261" s="197">
        <f t="shared" si="139"/>
        <v>1</v>
      </c>
      <c r="AW261" s="195">
        <f t="shared" si="146"/>
        <v>7.6036750986200676</v>
      </c>
      <c r="AX261" s="197">
        <f t="shared" si="140"/>
        <v>74.877466666666663</v>
      </c>
      <c r="AY261" s="197">
        <f t="shared" si="141"/>
        <v>17.743333333333332</v>
      </c>
      <c r="AZ261" s="198">
        <f t="shared" si="147"/>
        <v>264.13432053348646</v>
      </c>
      <c r="BA261" s="114"/>
      <c r="BB261" s="55"/>
      <c r="BC261" s="127"/>
      <c r="BD261" s="96"/>
      <c r="BE261" s="133"/>
      <c r="BF261" s="128"/>
      <c r="BG261" s="124"/>
      <c r="BI261" s="96"/>
      <c r="BJ261" s="55"/>
      <c r="BK261" s="95"/>
      <c r="BL261" s="13"/>
    </row>
    <row r="262" spans="1:64" s="54" customFormat="1" outlineLevel="1" x14ac:dyDescent="0.25">
      <c r="A262" s="52"/>
      <c r="B262" s="20" t="s">
        <v>12</v>
      </c>
      <c r="C262" s="20" t="str">
        <f>'Cooler&amp;Wetter'!$B$1</f>
        <v>MIROC-Medres</v>
      </c>
      <c r="D262" s="20">
        <v>2020</v>
      </c>
      <c r="E262" s="21">
        <f>'Cooler&amp;Wetter'!S48</f>
        <v>17.766666666666666</v>
      </c>
      <c r="F262" s="21">
        <f>'Cooler&amp;Wetter'!W48</f>
        <v>74.897333333333336</v>
      </c>
      <c r="G262" s="21"/>
      <c r="H262" s="63">
        <f t="shared" si="131"/>
        <v>2007</v>
      </c>
      <c r="I262" s="59" t="str">
        <f t="shared" si="132"/>
        <v>Pile No X @ Berth Y</v>
      </c>
      <c r="J262" s="188" t="str">
        <f t="shared" si="142"/>
        <v>splash</v>
      </c>
      <c r="K262" s="97" t="str">
        <f t="shared" si="133"/>
        <v>A</v>
      </c>
      <c r="L262" s="104" t="str">
        <f t="shared" si="134"/>
        <v>C1</v>
      </c>
      <c r="M262" s="63" t="str">
        <f t="shared" si="135"/>
        <v>EXP4</v>
      </c>
      <c r="N262" s="63" t="str">
        <f t="shared" si="136"/>
        <v>SITE1</v>
      </c>
      <c r="O262" s="63">
        <f t="shared" si="137"/>
        <v>1</v>
      </c>
      <c r="P262" s="63"/>
      <c r="Q262" s="63"/>
      <c r="R262" s="63"/>
      <c r="S262" s="63"/>
      <c r="T262" s="63"/>
      <c r="U262" s="97"/>
      <c r="V262" s="97"/>
      <c r="W262" s="97"/>
      <c r="X262" s="97"/>
      <c r="Y262" s="97"/>
      <c r="AA262" s="198">
        <f t="shared" si="138"/>
        <v>264.28381719895435</v>
      </c>
      <c r="AB262" s="115"/>
      <c r="AC262" s="106"/>
      <c r="AD262" s="106"/>
      <c r="AE262" s="106"/>
      <c r="AF262" s="116"/>
      <c r="AG262" s="106"/>
      <c r="AH262" s="106"/>
      <c r="AJ262" s="106"/>
      <c r="AK262" s="106"/>
      <c r="AM262" s="125"/>
      <c r="AN262" s="200">
        <f t="shared" si="143"/>
        <v>8</v>
      </c>
      <c r="AO262" s="192">
        <f>VLOOKUP(K262,Coefficients!$J$3:$L$7,3)</f>
        <v>70</v>
      </c>
      <c r="AP262" s="192">
        <f t="shared" si="144"/>
        <v>15.4</v>
      </c>
      <c r="AQ262" s="192">
        <f t="shared" si="145"/>
        <v>1349.04</v>
      </c>
      <c r="AR262" s="192">
        <f>VLOOKUP(L262,Coefficients!$N$3:$P$5,2)</f>
        <v>50</v>
      </c>
      <c r="AS262" s="192">
        <f>VLOOKUP(L262,Coefficients!$N$3:$P$5,3)</f>
        <v>2</v>
      </c>
      <c r="AT262" s="200">
        <f>VLOOKUP(M262,Coefficients!$S$3:$U$6,3)</f>
        <v>1</v>
      </c>
      <c r="AU262" s="196">
        <f>VLOOKUP(N262,Coefficients!$S$10:$U$13,3)</f>
        <v>2</v>
      </c>
      <c r="AV262" s="197">
        <f t="shared" si="139"/>
        <v>1</v>
      </c>
      <c r="AW262" s="195">
        <f t="shared" si="146"/>
        <v>7.6036750986200676</v>
      </c>
      <c r="AX262" s="197">
        <f t="shared" si="140"/>
        <v>74.897333333333336</v>
      </c>
      <c r="AY262" s="197">
        <f t="shared" si="141"/>
        <v>17.766666666666666</v>
      </c>
      <c r="AZ262" s="198">
        <f t="shared" si="147"/>
        <v>264.28381719895435</v>
      </c>
      <c r="BA262" s="114"/>
      <c r="BB262" s="55"/>
      <c r="BC262" s="127"/>
      <c r="BD262" s="96"/>
      <c r="BE262" s="133"/>
      <c r="BF262" s="128"/>
      <c r="BG262" s="124"/>
      <c r="BI262" s="96"/>
      <c r="BJ262" s="55"/>
      <c r="BK262" s="95"/>
      <c r="BL262" s="13"/>
    </row>
    <row r="263" spans="1:64" s="54" customFormat="1" outlineLevel="1" x14ac:dyDescent="0.25">
      <c r="A263" s="52"/>
      <c r="B263" s="20" t="s">
        <v>12</v>
      </c>
      <c r="C263" s="20" t="str">
        <f>'Cooler&amp;Wetter'!$B$1</f>
        <v>MIROC-Medres</v>
      </c>
      <c r="D263" s="20">
        <v>2021</v>
      </c>
      <c r="E263" s="21">
        <f>'Cooler&amp;Wetter'!S49</f>
        <v>17.79</v>
      </c>
      <c r="F263" s="21">
        <f>'Cooler&amp;Wetter'!W49</f>
        <v>74.917199999999994</v>
      </c>
      <c r="G263" s="21"/>
      <c r="H263" s="63">
        <f t="shared" si="131"/>
        <v>2007</v>
      </c>
      <c r="I263" s="59" t="str">
        <f t="shared" si="132"/>
        <v>Pile No X @ Berth Y</v>
      </c>
      <c r="J263" s="188" t="str">
        <f t="shared" si="142"/>
        <v>splash</v>
      </c>
      <c r="K263" s="97" t="str">
        <f t="shared" si="133"/>
        <v>A</v>
      </c>
      <c r="L263" s="104" t="str">
        <f t="shared" si="134"/>
        <v>C1</v>
      </c>
      <c r="M263" s="63" t="str">
        <f t="shared" si="135"/>
        <v>EXP4</v>
      </c>
      <c r="N263" s="63" t="str">
        <f t="shared" si="136"/>
        <v>SITE1</v>
      </c>
      <c r="O263" s="63">
        <f t="shared" si="137"/>
        <v>1</v>
      </c>
      <c r="P263" s="63"/>
      <c r="Q263" s="63"/>
      <c r="R263" s="63"/>
      <c r="S263" s="63"/>
      <c r="T263" s="63"/>
      <c r="U263" s="97"/>
      <c r="V263" s="97"/>
      <c r="W263" s="97"/>
      <c r="X263" s="97"/>
      <c r="Y263" s="97"/>
      <c r="AA263" s="198">
        <f t="shared" si="138"/>
        <v>264.4333556857481</v>
      </c>
      <c r="AB263" s="115"/>
      <c r="AC263" s="106"/>
      <c r="AD263" s="106"/>
      <c r="AE263" s="106"/>
      <c r="AF263" s="116"/>
      <c r="AG263" s="106"/>
      <c r="AH263" s="106"/>
      <c r="AJ263" s="106"/>
      <c r="AK263" s="106"/>
      <c r="AM263" s="125"/>
      <c r="AN263" s="200">
        <f t="shared" si="143"/>
        <v>9</v>
      </c>
      <c r="AO263" s="192">
        <f>VLOOKUP(K263,Coefficients!$J$3:$L$7,3)</f>
        <v>70</v>
      </c>
      <c r="AP263" s="192">
        <f t="shared" si="144"/>
        <v>15.4</v>
      </c>
      <c r="AQ263" s="192">
        <f t="shared" si="145"/>
        <v>1349.04</v>
      </c>
      <c r="AR263" s="192">
        <f>VLOOKUP(L263,Coefficients!$N$3:$P$5,2)</f>
        <v>50</v>
      </c>
      <c r="AS263" s="192">
        <f>VLOOKUP(L263,Coefficients!$N$3:$P$5,3)</f>
        <v>2</v>
      </c>
      <c r="AT263" s="200">
        <f>VLOOKUP(M263,Coefficients!$S$3:$U$6,3)</f>
        <v>1</v>
      </c>
      <c r="AU263" s="196">
        <f>VLOOKUP(N263,Coefficients!$S$10:$U$13,3)</f>
        <v>2</v>
      </c>
      <c r="AV263" s="197">
        <f t="shared" si="139"/>
        <v>1</v>
      </c>
      <c r="AW263" s="195">
        <f t="shared" si="146"/>
        <v>7.6036750986200676</v>
      </c>
      <c r="AX263" s="197">
        <f t="shared" si="140"/>
        <v>74.917199999999994</v>
      </c>
      <c r="AY263" s="197">
        <f t="shared" si="141"/>
        <v>17.79</v>
      </c>
      <c r="AZ263" s="198">
        <f t="shared" si="147"/>
        <v>264.4333556857481</v>
      </c>
      <c r="BA263" s="114"/>
      <c r="BB263" s="55"/>
      <c r="BC263" s="127"/>
      <c r="BD263" s="96"/>
      <c r="BE263" s="133"/>
      <c r="BF263" s="128"/>
      <c r="BG263" s="124"/>
      <c r="BI263" s="96"/>
      <c r="BJ263" s="55"/>
      <c r="BK263" s="95"/>
      <c r="BL263" s="13"/>
    </row>
    <row r="264" spans="1:64" s="54" customFormat="1" outlineLevel="1" x14ac:dyDescent="0.25">
      <c r="A264" s="52"/>
      <c r="B264" s="20" t="s">
        <v>12</v>
      </c>
      <c r="C264" s="20" t="str">
        <f>'Cooler&amp;Wetter'!$B$1</f>
        <v>MIROC-Medres</v>
      </c>
      <c r="D264" s="20">
        <v>2022</v>
      </c>
      <c r="E264" s="21">
        <f>'Cooler&amp;Wetter'!S50</f>
        <v>17.813333333333333</v>
      </c>
      <c r="F264" s="21">
        <f>'Cooler&amp;Wetter'!W50</f>
        <v>74.937066666666666</v>
      </c>
      <c r="G264" s="21"/>
      <c r="H264" s="63">
        <f t="shared" si="131"/>
        <v>2007</v>
      </c>
      <c r="I264" s="59" t="str">
        <f t="shared" si="132"/>
        <v>Pile No X @ Berth Y</v>
      </c>
      <c r="J264" s="188" t="str">
        <f t="shared" si="142"/>
        <v>splash</v>
      </c>
      <c r="K264" s="97" t="str">
        <f t="shared" si="133"/>
        <v>A</v>
      </c>
      <c r="L264" s="104" t="str">
        <f t="shared" si="134"/>
        <v>C1</v>
      </c>
      <c r="M264" s="63" t="str">
        <f t="shared" si="135"/>
        <v>EXP4</v>
      </c>
      <c r="N264" s="63" t="str">
        <f t="shared" si="136"/>
        <v>SITE1</v>
      </c>
      <c r="O264" s="63">
        <f t="shared" si="137"/>
        <v>1</v>
      </c>
      <c r="P264" s="63"/>
      <c r="Q264" s="63"/>
      <c r="R264" s="63"/>
      <c r="S264" s="63"/>
      <c r="T264" s="63"/>
      <c r="U264" s="97"/>
      <c r="V264" s="97"/>
      <c r="W264" s="97"/>
      <c r="X264" s="97"/>
      <c r="Y264" s="97"/>
      <c r="AA264" s="198">
        <f t="shared" si="138"/>
        <v>264.58293599182434</v>
      </c>
      <c r="AB264" s="115"/>
      <c r="AC264" s="106"/>
      <c r="AD264" s="106"/>
      <c r="AE264" s="106"/>
      <c r="AF264" s="116"/>
      <c r="AG264" s="106"/>
      <c r="AH264" s="106"/>
      <c r="AJ264" s="106"/>
      <c r="AK264" s="106"/>
      <c r="AM264" s="125"/>
      <c r="AN264" s="200">
        <f t="shared" si="143"/>
        <v>10</v>
      </c>
      <c r="AO264" s="192">
        <f>VLOOKUP(K264,Coefficients!$J$3:$L$7,3)</f>
        <v>70</v>
      </c>
      <c r="AP264" s="192">
        <f t="shared" si="144"/>
        <v>15.4</v>
      </c>
      <c r="AQ264" s="192">
        <f t="shared" si="145"/>
        <v>1349.04</v>
      </c>
      <c r="AR264" s="192">
        <f>VLOOKUP(L264,Coefficients!$N$3:$P$5,2)</f>
        <v>50</v>
      </c>
      <c r="AS264" s="192">
        <f>VLOOKUP(L264,Coefficients!$N$3:$P$5,3)</f>
        <v>2</v>
      </c>
      <c r="AT264" s="200">
        <f>VLOOKUP(M264,Coefficients!$S$3:$U$6,3)</f>
        <v>1</v>
      </c>
      <c r="AU264" s="196">
        <f>VLOOKUP(N264,Coefficients!$S$10:$U$13,3)</f>
        <v>2</v>
      </c>
      <c r="AV264" s="197">
        <f t="shared" si="139"/>
        <v>1</v>
      </c>
      <c r="AW264" s="195">
        <f t="shared" si="146"/>
        <v>7.6036750986200676</v>
      </c>
      <c r="AX264" s="197">
        <f t="shared" si="140"/>
        <v>74.937066666666666</v>
      </c>
      <c r="AY264" s="197">
        <f t="shared" si="141"/>
        <v>17.813333333333333</v>
      </c>
      <c r="AZ264" s="198">
        <f t="shared" si="147"/>
        <v>264.58293599182434</v>
      </c>
      <c r="BA264" s="114"/>
      <c r="BB264" s="55"/>
      <c r="BC264" s="127"/>
      <c r="BD264" s="96"/>
      <c r="BE264" s="133"/>
      <c r="BF264" s="128"/>
      <c r="BG264" s="124"/>
      <c r="BI264" s="96"/>
      <c r="BJ264" s="55"/>
      <c r="BK264" s="95"/>
      <c r="BL264" s="13"/>
    </row>
    <row r="265" spans="1:64" s="54" customFormat="1" outlineLevel="1" x14ac:dyDescent="0.25">
      <c r="A265" s="52"/>
      <c r="B265" s="20" t="s">
        <v>12</v>
      </c>
      <c r="C265" s="20" t="str">
        <f>'Cooler&amp;Wetter'!$B$1</f>
        <v>MIROC-Medres</v>
      </c>
      <c r="D265" s="20">
        <v>2023</v>
      </c>
      <c r="E265" s="21">
        <f>'Cooler&amp;Wetter'!S51</f>
        <v>17.836666666666666</v>
      </c>
      <c r="F265" s="21">
        <f>'Cooler&amp;Wetter'!W51</f>
        <v>74.956933333333339</v>
      </c>
      <c r="G265" s="21"/>
      <c r="H265" s="63">
        <f t="shared" si="131"/>
        <v>2007</v>
      </c>
      <c r="I265" s="59" t="str">
        <f t="shared" si="132"/>
        <v>Pile No X @ Berth Y</v>
      </c>
      <c r="J265" s="188" t="str">
        <f t="shared" si="142"/>
        <v>splash</v>
      </c>
      <c r="K265" s="97" t="str">
        <f t="shared" si="133"/>
        <v>A</v>
      </c>
      <c r="L265" s="104" t="str">
        <f t="shared" si="134"/>
        <v>C1</v>
      </c>
      <c r="M265" s="63" t="str">
        <f t="shared" si="135"/>
        <v>EXP4</v>
      </c>
      <c r="N265" s="63" t="str">
        <f t="shared" si="136"/>
        <v>SITE1</v>
      </c>
      <c r="O265" s="63">
        <f t="shared" si="137"/>
        <v>1</v>
      </c>
      <c r="P265" s="63"/>
      <c r="Q265" s="63"/>
      <c r="R265" s="63"/>
      <c r="S265" s="63"/>
      <c r="T265" s="63"/>
      <c r="U265" s="97"/>
      <c r="V265" s="97"/>
      <c r="W265" s="97"/>
      <c r="X265" s="97"/>
      <c r="Y265" s="97"/>
      <c r="AA265" s="198">
        <f t="shared" si="138"/>
        <v>264.73255811513872</v>
      </c>
      <c r="AB265" s="115"/>
      <c r="AC265" s="106"/>
      <c r="AD265" s="106"/>
      <c r="AE265" s="106"/>
      <c r="AF265" s="116"/>
      <c r="AG265" s="106"/>
      <c r="AH265" s="106"/>
      <c r="AJ265" s="106"/>
      <c r="AK265" s="106"/>
      <c r="AM265" s="125"/>
      <c r="AN265" s="200">
        <f t="shared" si="143"/>
        <v>11</v>
      </c>
      <c r="AO265" s="192">
        <f>VLOOKUP(K265,Coefficients!$J$3:$L$7,3)</f>
        <v>70</v>
      </c>
      <c r="AP265" s="192">
        <f t="shared" si="144"/>
        <v>15.4</v>
      </c>
      <c r="AQ265" s="192">
        <f t="shared" si="145"/>
        <v>1349.04</v>
      </c>
      <c r="AR265" s="192">
        <f>VLOOKUP(L265,Coefficients!$N$3:$P$5,2)</f>
        <v>50</v>
      </c>
      <c r="AS265" s="192">
        <f>VLOOKUP(L265,Coefficients!$N$3:$P$5,3)</f>
        <v>2</v>
      </c>
      <c r="AT265" s="200">
        <f>VLOOKUP(M265,Coefficients!$S$3:$U$6,3)</f>
        <v>1</v>
      </c>
      <c r="AU265" s="196">
        <f>VLOOKUP(N265,Coefficients!$S$10:$U$13,3)</f>
        <v>2</v>
      </c>
      <c r="AV265" s="197">
        <f t="shared" si="139"/>
        <v>1</v>
      </c>
      <c r="AW265" s="195">
        <f t="shared" si="146"/>
        <v>7.6036750986200676</v>
      </c>
      <c r="AX265" s="197">
        <f t="shared" si="140"/>
        <v>74.956933333333339</v>
      </c>
      <c r="AY265" s="197">
        <f t="shared" si="141"/>
        <v>17.836666666666666</v>
      </c>
      <c r="AZ265" s="198">
        <f t="shared" si="147"/>
        <v>264.73255811513872</v>
      </c>
      <c r="BA265" s="114"/>
      <c r="BB265" s="55"/>
      <c r="BC265" s="127"/>
      <c r="BD265" s="96"/>
      <c r="BE265" s="133"/>
      <c r="BF265" s="128"/>
      <c r="BG265" s="124"/>
      <c r="BI265" s="96"/>
      <c r="BJ265" s="55"/>
      <c r="BK265" s="95"/>
      <c r="BL265" s="13"/>
    </row>
    <row r="266" spans="1:64" s="54" customFormat="1" outlineLevel="1" x14ac:dyDescent="0.25">
      <c r="A266" s="52"/>
      <c r="B266" s="20" t="s">
        <v>12</v>
      </c>
      <c r="C266" s="20" t="str">
        <f>'Cooler&amp;Wetter'!$B$1</f>
        <v>MIROC-Medres</v>
      </c>
      <c r="D266" s="20">
        <v>2024</v>
      </c>
      <c r="E266" s="21">
        <f>'Cooler&amp;Wetter'!S52</f>
        <v>17.86</v>
      </c>
      <c r="F266" s="21">
        <f>'Cooler&amp;Wetter'!W52</f>
        <v>74.976799999999997</v>
      </c>
      <c r="G266" s="21"/>
      <c r="H266" s="63">
        <f t="shared" si="131"/>
        <v>2007</v>
      </c>
      <c r="I266" s="59" t="str">
        <f t="shared" si="132"/>
        <v>Pile No X @ Berth Y</v>
      </c>
      <c r="J266" s="188" t="str">
        <f t="shared" si="142"/>
        <v>splash</v>
      </c>
      <c r="K266" s="97" t="str">
        <f t="shared" si="133"/>
        <v>A</v>
      </c>
      <c r="L266" s="104" t="str">
        <f t="shared" si="134"/>
        <v>C1</v>
      </c>
      <c r="M266" s="63" t="str">
        <f t="shared" si="135"/>
        <v>EXP4</v>
      </c>
      <c r="N266" s="63" t="str">
        <f t="shared" si="136"/>
        <v>SITE1</v>
      </c>
      <c r="O266" s="63">
        <f t="shared" si="137"/>
        <v>1</v>
      </c>
      <c r="P266" s="63"/>
      <c r="Q266" s="63"/>
      <c r="R266" s="63"/>
      <c r="S266" s="63"/>
      <c r="T266" s="63"/>
      <c r="U266" s="97"/>
      <c r="V266" s="97"/>
      <c r="W266" s="97"/>
      <c r="X266" s="97"/>
      <c r="Y266" s="97"/>
      <c r="AA266" s="198">
        <f t="shared" si="138"/>
        <v>264.88222205364571</v>
      </c>
      <c r="AB266" s="115"/>
      <c r="AC266" s="106"/>
      <c r="AD266" s="106"/>
      <c r="AE266" s="106"/>
      <c r="AF266" s="116"/>
      <c r="AG266" s="106"/>
      <c r="AH266" s="106"/>
      <c r="AJ266" s="106"/>
      <c r="AK266" s="106"/>
      <c r="AM266" s="125"/>
      <c r="AN266" s="200">
        <f t="shared" si="143"/>
        <v>12</v>
      </c>
      <c r="AO266" s="192">
        <f>VLOOKUP(K266,Coefficients!$J$3:$L$7,3)</f>
        <v>70</v>
      </c>
      <c r="AP266" s="192">
        <f t="shared" si="144"/>
        <v>15.4</v>
      </c>
      <c r="AQ266" s="192">
        <f t="shared" si="145"/>
        <v>1349.04</v>
      </c>
      <c r="AR266" s="192">
        <f>VLOOKUP(L266,Coefficients!$N$3:$P$5,2)</f>
        <v>50</v>
      </c>
      <c r="AS266" s="192">
        <f>VLOOKUP(L266,Coefficients!$N$3:$P$5,3)</f>
        <v>2</v>
      </c>
      <c r="AT266" s="200">
        <f>VLOOKUP(M266,Coefficients!$S$3:$U$6,3)</f>
        <v>1</v>
      </c>
      <c r="AU266" s="196">
        <f>VLOOKUP(N266,Coefficients!$S$10:$U$13,3)</f>
        <v>2</v>
      </c>
      <c r="AV266" s="197">
        <f t="shared" si="139"/>
        <v>1</v>
      </c>
      <c r="AW266" s="195">
        <f t="shared" si="146"/>
        <v>7.6036750986200676</v>
      </c>
      <c r="AX266" s="197">
        <f t="shared" si="140"/>
        <v>74.976799999999997</v>
      </c>
      <c r="AY266" s="197">
        <f t="shared" si="141"/>
        <v>17.86</v>
      </c>
      <c r="AZ266" s="198">
        <f t="shared" si="147"/>
        <v>264.88222205364571</v>
      </c>
      <c r="BA266" s="114"/>
      <c r="BB266" s="55"/>
      <c r="BC266" s="127"/>
      <c r="BD266" s="96"/>
      <c r="BE266" s="133"/>
      <c r="BF266" s="128"/>
      <c r="BG266" s="124"/>
      <c r="BI266" s="96"/>
      <c r="BJ266" s="55"/>
      <c r="BK266" s="95"/>
      <c r="BL266" s="13"/>
    </row>
    <row r="267" spans="1:64" s="54" customFormat="1" outlineLevel="1" x14ac:dyDescent="0.25">
      <c r="A267" s="52"/>
      <c r="B267" s="20" t="s">
        <v>12</v>
      </c>
      <c r="C267" s="20" t="str">
        <f>'Cooler&amp;Wetter'!$B$1</f>
        <v>MIROC-Medres</v>
      </c>
      <c r="D267" s="20">
        <v>2025</v>
      </c>
      <c r="E267" s="21">
        <f>'Cooler&amp;Wetter'!S53</f>
        <v>17.883333333333333</v>
      </c>
      <c r="F267" s="21">
        <f>'Cooler&amp;Wetter'!W53</f>
        <v>74.99666666666667</v>
      </c>
      <c r="G267" s="21"/>
      <c r="H267" s="63">
        <f t="shared" si="131"/>
        <v>2007</v>
      </c>
      <c r="I267" s="59" t="str">
        <f t="shared" si="132"/>
        <v>Pile No X @ Berth Y</v>
      </c>
      <c r="J267" s="188" t="str">
        <f t="shared" si="142"/>
        <v>splash</v>
      </c>
      <c r="K267" s="97" t="str">
        <f t="shared" si="133"/>
        <v>A</v>
      </c>
      <c r="L267" s="104" t="str">
        <f t="shared" si="134"/>
        <v>C1</v>
      </c>
      <c r="M267" s="63" t="str">
        <f t="shared" si="135"/>
        <v>EXP4</v>
      </c>
      <c r="N267" s="63" t="str">
        <f t="shared" si="136"/>
        <v>SITE1</v>
      </c>
      <c r="O267" s="63">
        <f t="shared" si="137"/>
        <v>1</v>
      </c>
      <c r="P267" s="63"/>
      <c r="Q267" s="63"/>
      <c r="R267" s="63"/>
      <c r="S267" s="63"/>
      <c r="T267" s="63"/>
      <c r="U267" s="97"/>
      <c r="V267" s="97"/>
      <c r="W267" s="97"/>
      <c r="X267" s="97"/>
      <c r="Y267" s="97"/>
      <c r="AA267" s="198">
        <f t="shared" si="138"/>
        <v>265.03192780530043</v>
      </c>
      <c r="AB267" s="115"/>
      <c r="AC267" s="106"/>
      <c r="AD267" s="106"/>
      <c r="AE267" s="106"/>
      <c r="AF267" s="116"/>
      <c r="AG267" s="106"/>
      <c r="AH267" s="106"/>
      <c r="AJ267" s="106"/>
      <c r="AK267" s="106"/>
      <c r="AM267" s="125"/>
      <c r="AN267" s="200">
        <f t="shared" si="143"/>
        <v>13</v>
      </c>
      <c r="AO267" s="192">
        <f>VLOOKUP(K267,Coefficients!$J$3:$L$7,3)</f>
        <v>70</v>
      </c>
      <c r="AP267" s="192">
        <f t="shared" si="144"/>
        <v>15.4</v>
      </c>
      <c r="AQ267" s="192">
        <f t="shared" si="145"/>
        <v>1349.04</v>
      </c>
      <c r="AR267" s="192">
        <f>VLOOKUP(L267,Coefficients!$N$3:$P$5,2)</f>
        <v>50</v>
      </c>
      <c r="AS267" s="192">
        <f>VLOOKUP(L267,Coefficients!$N$3:$P$5,3)</f>
        <v>2</v>
      </c>
      <c r="AT267" s="200">
        <f>VLOOKUP(M267,Coefficients!$S$3:$U$6,3)</f>
        <v>1</v>
      </c>
      <c r="AU267" s="196">
        <f>VLOOKUP(N267,Coefficients!$S$10:$U$13,3)</f>
        <v>2</v>
      </c>
      <c r="AV267" s="197">
        <f t="shared" si="139"/>
        <v>1</v>
      </c>
      <c r="AW267" s="195">
        <f t="shared" si="146"/>
        <v>7.6036750986200676</v>
      </c>
      <c r="AX267" s="197">
        <f t="shared" si="140"/>
        <v>74.99666666666667</v>
      </c>
      <c r="AY267" s="197">
        <f t="shared" si="141"/>
        <v>17.883333333333333</v>
      </c>
      <c r="AZ267" s="198">
        <f t="shared" si="147"/>
        <v>265.03192780530043</v>
      </c>
      <c r="BA267" s="114"/>
      <c r="BB267" s="55"/>
      <c r="BC267" s="127"/>
      <c r="BD267" s="96"/>
      <c r="BE267" s="133"/>
      <c r="BF267" s="128"/>
      <c r="BG267" s="124"/>
      <c r="BI267" s="96"/>
      <c r="BJ267" s="55"/>
      <c r="BK267" s="95"/>
      <c r="BL267" s="13"/>
    </row>
    <row r="268" spans="1:64" s="54" customFormat="1" outlineLevel="1" x14ac:dyDescent="0.25">
      <c r="A268" s="52"/>
      <c r="B268" s="20" t="s">
        <v>12</v>
      </c>
      <c r="C268" s="20" t="str">
        <f>'Cooler&amp;Wetter'!$B$1</f>
        <v>MIROC-Medres</v>
      </c>
      <c r="D268" s="20">
        <v>2026</v>
      </c>
      <c r="E268" s="21">
        <f>'Cooler&amp;Wetter'!S54</f>
        <v>17.906666666666666</v>
      </c>
      <c r="F268" s="21">
        <f>'Cooler&amp;Wetter'!W54</f>
        <v>75.016533333333328</v>
      </c>
      <c r="G268" s="21"/>
      <c r="H268" s="63">
        <f t="shared" si="131"/>
        <v>2007</v>
      </c>
      <c r="I268" s="59" t="str">
        <f t="shared" si="132"/>
        <v>Pile No X @ Berth Y</v>
      </c>
      <c r="J268" s="188" t="str">
        <f t="shared" si="142"/>
        <v>splash</v>
      </c>
      <c r="K268" s="97" t="str">
        <f t="shared" si="133"/>
        <v>A</v>
      </c>
      <c r="L268" s="104" t="str">
        <f t="shared" si="134"/>
        <v>C1</v>
      </c>
      <c r="M268" s="63" t="str">
        <f t="shared" si="135"/>
        <v>EXP4</v>
      </c>
      <c r="N268" s="63" t="str">
        <f t="shared" si="136"/>
        <v>SITE1</v>
      </c>
      <c r="O268" s="63">
        <f t="shared" si="137"/>
        <v>1</v>
      </c>
      <c r="P268" s="63"/>
      <c r="Q268" s="63"/>
      <c r="R268" s="63"/>
      <c r="S268" s="63"/>
      <c r="T268" s="63"/>
      <c r="U268" s="97"/>
      <c r="V268" s="97"/>
      <c r="W268" s="97"/>
      <c r="X268" s="97"/>
      <c r="Y268" s="97"/>
      <c r="AA268" s="198">
        <f t="shared" si="138"/>
        <v>265.18167536805453</v>
      </c>
      <c r="AB268" s="115"/>
      <c r="AC268" s="106"/>
      <c r="AD268" s="106"/>
      <c r="AE268" s="106"/>
      <c r="AF268" s="116"/>
      <c r="AG268" s="106"/>
      <c r="AH268" s="106"/>
      <c r="AJ268" s="106"/>
      <c r="AK268" s="106"/>
      <c r="AM268" s="125"/>
      <c r="AN268" s="200">
        <f t="shared" si="143"/>
        <v>14</v>
      </c>
      <c r="AO268" s="192">
        <f>VLOOKUP(K268,Coefficients!$J$3:$L$7,3)</f>
        <v>70</v>
      </c>
      <c r="AP268" s="192">
        <f t="shared" si="144"/>
        <v>15.4</v>
      </c>
      <c r="AQ268" s="192">
        <f t="shared" si="145"/>
        <v>1349.04</v>
      </c>
      <c r="AR268" s="192">
        <f>VLOOKUP(L268,Coefficients!$N$3:$P$5,2)</f>
        <v>50</v>
      </c>
      <c r="AS268" s="192">
        <f>VLOOKUP(L268,Coefficients!$N$3:$P$5,3)</f>
        <v>2</v>
      </c>
      <c r="AT268" s="200">
        <f>VLOOKUP(M268,Coefficients!$S$3:$U$6,3)</f>
        <v>1</v>
      </c>
      <c r="AU268" s="196">
        <f>VLOOKUP(N268,Coefficients!$S$10:$U$13,3)</f>
        <v>2</v>
      </c>
      <c r="AV268" s="197">
        <f t="shared" si="139"/>
        <v>1</v>
      </c>
      <c r="AW268" s="195">
        <f t="shared" si="146"/>
        <v>7.6036750986200676</v>
      </c>
      <c r="AX268" s="197">
        <f t="shared" si="140"/>
        <v>75.016533333333328</v>
      </c>
      <c r="AY268" s="197">
        <f t="shared" si="141"/>
        <v>17.906666666666666</v>
      </c>
      <c r="AZ268" s="198">
        <f t="shared" si="147"/>
        <v>265.18167536805453</v>
      </c>
      <c r="BA268" s="114"/>
      <c r="BB268" s="55"/>
      <c r="BC268" s="127"/>
      <c r="BD268" s="96"/>
      <c r="BE268" s="133"/>
      <c r="BF268" s="128"/>
      <c r="BG268" s="124"/>
      <c r="BI268" s="96"/>
      <c r="BJ268" s="55"/>
      <c r="BK268" s="95"/>
      <c r="BL268" s="13"/>
    </row>
    <row r="269" spans="1:64" s="54" customFormat="1" outlineLevel="1" x14ac:dyDescent="0.25">
      <c r="A269" s="52"/>
      <c r="B269" s="20" t="s">
        <v>12</v>
      </c>
      <c r="C269" s="20" t="str">
        <f>'Cooler&amp;Wetter'!$B$1</f>
        <v>MIROC-Medres</v>
      </c>
      <c r="D269" s="20">
        <v>2027</v>
      </c>
      <c r="E269" s="21">
        <f>'Cooler&amp;Wetter'!S55</f>
        <v>17.93</v>
      </c>
      <c r="F269" s="21">
        <f>'Cooler&amp;Wetter'!W55</f>
        <v>75.0364</v>
      </c>
      <c r="G269" s="21"/>
      <c r="H269" s="63">
        <f t="shared" si="131"/>
        <v>2007</v>
      </c>
      <c r="I269" s="59" t="str">
        <f t="shared" si="132"/>
        <v>Pile No X @ Berth Y</v>
      </c>
      <c r="J269" s="188" t="str">
        <f t="shared" si="142"/>
        <v>splash</v>
      </c>
      <c r="K269" s="97" t="str">
        <f t="shared" si="133"/>
        <v>A</v>
      </c>
      <c r="L269" s="104" t="str">
        <f t="shared" si="134"/>
        <v>C1</v>
      </c>
      <c r="M269" s="63" t="str">
        <f t="shared" si="135"/>
        <v>EXP4</v>
      </c>
      <c r="N269" s="63" t="str">
        <f t="shared" si="136"/>
        <v>SITE1</v>
      </c>
      <c r="O269" s="63">
        <f t="shared" si="137"/>
        <v>1</v>
      </c>
      <c r="P269" s="63"/>
      <c r="Q269" s="63"/>
      <c r="R269" s="63"/>
      <c r="S269" s="63"/>
      <c r="T269" s="63"/>
      <c r="U269" s="97"/>
      <c r="V269" s="97"/>
      <c r="W269" s="97"/>
      <c r="X269" s="97"/>
      <c r="Y269" s="97"/>
      <c r="AA269" s="198">
        <f t="shared" si="138"/>
        <v>265.33146473986045</v>
      </c>
      <c r="AB269" s="115"/>
      <c r="AC269" s="106"/>
      <c r="AD269" s="106"/>
      <c r="AE269" s="106"/>
      <c r="AF269" s="116"/>
      <c r="AG269" s="106"/>
      <c r="AH269" s="106"/>
      <c r="AJ269" s="106"/>
      <c r="AK269" s="106"/>
      <c r="AM269" s="125"/>
      <c r="AN269" s="200">
        <f t="shared" si="143"/>
        <v>15</v>
      </c>
      <c r="AO269" s="192">
        <f>VLOOKUP(K269,Coefficients!$J$3:$L$7,3)</f>
        <v>70</v>
      </c>
      <c r="AP269" s="192">
        <f t="shared" si="144"/>
        <v>15.4</v>
      </c>
      <c r="AQ269" s="192">
        <f t="shared" si="145"/>
        <v>1349.04</v>
      </c>
      <c r="AR269" s="192">
        <f>VLOOKUP(L269,Coefficients!$N$3:$P$5,2)</f>
        <v>50</v>
      </c>
      <c r="AS269" s="192">
        <f>VLOOKUP(L269,Coefficients!$N$3:$P$5,3)</f>
        <v>2</v>
      </c>
      <c r="AT269" s="200">
        <f>VLOOKUP(M269,Coefficients!$S$3:$U$6,3)</f>
        <v>1</v>
      </c>
      <c r="AU269" s="196">
        <f>VLOOKUP(N269,Coefficients!$S$10:$U$13,3)</f>
        <v>2</v>
      </c>
      <c r="AV269" s="197">
        <f t="shared" si="139"/>
        <v>1</v>
      </c>
      <c r="AW269" s="195">
        <f t="shared" si="146"/>
        <v>7.6036750986200676</v>
      </c>
      <c r="AX269" s="197">
        <f t="shared" si="140"/>
        <v>75.0364</v>
      </c>
      <c r="AY269" s="197">
        <f t="shared" si="141"/>
        <v>17.93</v>
      </c>
      <c r="AZ269" s="198">
        <f t="shared" si="147"/>
        <v>265.33146473986045</v>
      </c>
      <c r="BA269" s="114"/>
      <c r="BB269" s="55"/>
      <c r="BC269" s="127"/>
      <c r="BD269" s="96"/>
      <c r="BE269" s="133"/>
      <c r="BF269" s="128"/>
      <c r="BG269" s="124"/>
      <c r="BI269" s="96"/>
      <c r="BJ269" s="55"/>
      <c r="BK269" s="95"/>
      <c r="BL269" s="13"/>
    </row>
    <row r="270" spans="1:64" s="54" customFormat="1" outlineLevel="1" x14ac:dyDescent="0.25">
      <c r="A270" s="52"/>
      <c r="B270" s="20" t="s">
        <v>12</v>
      </c>
      <c r="C270" s="20" t="str">
        <f>'Cooler&amp;Wetter'!$B$1</f>
        <v>MIROC-Medres</v>
      </c>
      <c r="D270" s="20">
        <v>2028</v>
      </c>
      <c r="E270" s="21">
        <f>'Cooler&amp;Wetter'!S56</f>
        <v>17.953333333333333</v>
      </c>
      <c r="F270" s="21">
        <f>'Cooler&amp;Wetter'!W56</f>
        <v>75.056266666666673</v>
      </c>
      <c r="G270" s="21"/>
      <c r="H270" s="63">
        <f t="shared" si="131"/>
        <v>2007</v>
      </c>
      <c r="I270" s="59" t="str">
        <f t="shared" si="132"/>
        <v>Pile No X @ Berth Y</v>
      </c>
      <c r="J270" s="188" t="str">
        <f t="shared" si="142"/>
        <v>splash</v>
      </c>
      <c r="K270" s="97" t="str">
        <f t="shared" si="133"/>
        <v>A</v>
      </c>
      <c r="L270" s="104" t="str">
        <f t="shared" si="134"/>
        <v>C1</v>
      </c>
      <c r="M270" s="63" t="str">
        <f t="shared" si="135"/>
        <v>EXP4</v>
      </c>
      <c r="N270" s="63" t="str">
        <f t="shared" si="136"/>
        <v>SITE1</v>
      </c>
      <c r="O270" s="63">
        <f t="shared" si="137"/>
        <v>1</v>
      </c>
      <c r="P270" s="63"/>
      <c r="Q270" s="63"/>
      <c r="R270" s="63"/>
      <c r="S270" s="63"/>
      <c r="T270" s="63"/>
      <c r="U270" s="97"/>
      <c r="V270" s="97"/>
      <c r="W270" s="97"/>
      <c r="X270" s="97"/>
      <c r="Y270" s="97"/>
      <c r="AA270" s="198">
        <f t="shared" si="138"/>
        <v>265.48129591866876</v>
      </c>
      <c r="AB270" s="115"/>
      <c r="AC270" s="106"/>
      <c r="AD270" s="106"/>
      <c r="AE270" s="106"/>
      <c r="AF270" s="116"/>
      <c r="AG270" s="106"/>
      <c r="AH270" s="106"/>
      <c r="AJ270" s="106"/>
      <c r="AK270" s="106"/>
      <c r="AM270" s="125"/>
      <c r="AN270" s="200">
        <f t="shared" si="143"/>
        <v>16</v>
      </c>
      <c r="AO270" s="192">
        <f>VLOOKUP(K270,Coefficients!$J$3:$L$7,3)</f>
        <v>70</v>
      </c>
      <c r="AP270" s="192">
        <f t="shared" si="144"/>
        <v>15.4</v>
      </c>
      <c r="AQ270" s="192">
        <f t="shared" si="145"/>
        <v>1349.04</v>
      </c>
      <c r="AR270" s="192">
        <f>VLOOKUP(L270,Coefficients!$N$3:$P$5,2)</f>
        <v>50</v>
      </c>
      <c r="AS270" s="192">
        <f>VLOOKUP(L270,Coefficients!$N$3:$P$5,3)</f>
        <v>2</v>
      </c>
      <c r="AT270" s="200">
        <f>VLOOKUP(M270,Coefficients!$S$3:$U$6,3)</f>
        <v>1</v>
      </c>
      <c r="AU270" s="196">
        <f>VLOOKUP(N270,Coefficients!$S$10:$U$13,3)</f>
        <v>2</v>
      </c>
      <c r="AV270" s="197">
        <f t="shared" si="139"/>
        <v>1</v>
      </c>
      <c r="AW270" s="195">
        <f t="shared" si="146"/>
        <v>7.6036750986200676</v>
      </c>
      <c r="AX270" s="197">
        <f t="shared" si="140"/>
        <v>75.056266666666673</v>
      </c>
      <c r="AY270" s="197">
        <f t="shared" si="141"/>
        <v>17.953333333333333</v>
      </c>
      <c r="AZ270" s="198">
        <f t="shared" si="147"/>
        <v>265.48129591866876</v>
      </c>
      <c r="BA270" s="114"/>
      <c r="BB270" s="55"/>
      <c r="BC270" s="127"/>
      <c r="BD270" s="96"/>
      <c r="BE270" s="133"/>
      <c r="BF270" s="128"/>
      <c r="BG270" s="124"/>
      <c r="BI270" s="96"/>
      <c r="BJ270" s="55"/>
      <c r="BK270" s="95"/>
      <c r="BL270" s="13"/>
    </row>
    <row r="271" spans="1:64" s="54" customFormat="1" outlineLevel="1" x14ac:dyDescent="0.25">
      <c r="A271" s="52"/>
      <c r="B271" s="20" t="s">
        <v>12</v>
      </c>
      <c r="C271" s="20" t="str">
        <f>'Cooler&amp;Wetter'!$B$1</f>
        <v>MIROC-Medres</v>
      </c>
      <c r="D271" s="20">
        <v>2029</v>
      </c>
      <c r="E271" s="21">
        <f>'Cooler&amp;Wetter'!S57</f>
        <v>17.976666666666667</v>
      </c>
      <c r="F271" s="21">
        <f>'Cooler&amp;Wetter'!W57</f>
        <v>75.076133333333331</v>
      </c>
      <c r="G271" s="21"/>
      <c r="H271" s="63">
        <f t="shared" si="131"/>
        <v>2007</v>
      </c>
      <c r="I271" s="59" t="str">
        <f t="shared" si="132"/>
        <v>Pile No X @ Berth Y</v>
      </c>
      <c r="J271" s="188" t="str">
        <f t="shared" si="142"/>
        <v>splash</v>
      </c>
      <c r="K271" s="97" t="str">
        <f t="shared" si="133"/>
        <v>A</v>
      </c>
      <c r="L271" s="104" t="str">
        <f t="shared" si="134"/>
        <v>C1</v>
      </c>
      <c r="M271" s="63" t="str">
        <f t="shared" si="135"/>
        <v>EXP4</v>
      </c>
      <c r="N271" s="63" t="str">
        <f t="shared" si="136"/>
        <v>SITE1</v>
      </c>
      <c r="O271" s="63">
        <f t="shared" si="137"/>
        <v>1</v>
      </c>
      <c r="P271" s="63"/>
      <c r="Q271" s="63"/>
      <c r="R271" s="63"/>
      <c r="S271" s="63"/>
      <c r="T271" s="63"/>
      <c r="U271" s="97"/>
      <c r="V271" s="97"/>
      <c r="W271" s="97"/>
      <c r="X271" s="97"/>
      <c r="Y271" s="97"/>
      <c r="AA271" s="198">
        <f t="shared" si="138"/>
        <v>265.63116890242935</v>
      </c>
      <c r="AB271" s="115"/>
      <c r="AC271" s="106"/>
      <c r="AD271" s="106"/>
      <c r="AE271" s="106"/>
      <c r="AF271" s="116"/>
      <c r="AG271" s="106"/>
      <c r="AH271" s="106"/>
      <c r="AJ271" s="106"/>
      <c r="AK271" s="106"/>
      <c r="AM271" s="125"/>
      <c r="AN271" s="200">
        <f t="shared" si="143"/>
        <v>17</v>
      </c>
      <c r="AO271" s="192">
        <f>VLOOKUP(K271,Coefficients!$J$3:$L$7,3)</f>
        <v>70</v>
      </c>
      <c r="AP271" s="192">
        <f t="shared" si="144"/>
        <v>15.4</v>
      </c>
      <c r="AQ271" s="192">
        <f t="shared" si="145"/>
        <v>1349.04</v>
      </c>
      <c r="AR271" s="192">
        <f>VLOOKUP(L271,Coefficients!$N$3:$P$5,2)</f>
        <v>50</v>
      </c>
      <c r="AS271" s="192">
        <f>VLOOKUP(L271,Coefficients!$N$3:$P$5,3)</f>
        <v>2</v>
      </c>
      <c r="AT271" s="200">
        <f>VLOOKUP(M271,Coefficients!$S$3:$U$6,3)</f>
        <v>1</v>
      </c>
      <c r="AU271" s="196">
        <f>VLOOKUP(N271,Coefficients!$S$10:$U$13,3)</f>
        <v>2</v>
      </c>
      <c r="AV271" s="197">
        <f t="shared" si="139"/>
        <v>1</v>
      </c>
      <c r="AW271" s="195">
        <f t="shared" si="146"/>
        <v>7.6036750986200676</v>
      </c>
      <c r="AX271" s="197">
        <f t="shared" si="140"/>
        <v>75.076133333333331</v>
      </c>
      <c r="AY271" s="197">
        <f t="shared" si="141"/>
        <v>17.976666666666667</v>
      </c>
      <c r="AZ271" s="198">
        <f t="shared" si="147"/>
        <v>265.63116890242935</v>
      </c>
      <c r="BA271" s="114"/>
      <c r="BB271" s="55"/>
      <c r="BC271" s="127"/>
      <c r="BD271" s="96"/>
      <c r="BE271" s="133"/>
      <c r="BF271" s="128"/>
      <c r="BG271" s="124"/>
      <c r="BI271" s="96"/>
      <c r="BJ271" s="55"/>
      <c r="BK271" s="95"/>
      <c r="BL271" s="13"/>
    </row>
    <row r="272" spans="1:64" s="54" customFormat="1" outlineLevel="1" x14ac:dyDescent="0.25">
      <c r="A272" s="52"/>
      <c r="B272" s="20" t="s">
        <v>12</v>
      </c>
      <c r="C272" s="20" t="str">
        <f>'Cooler&amp;Wetter'!$B$1</f>
        <v>MIROC-Medres</v>
      </c>
      <c r="D272" s="20">
        <v>2030</v>
      </c>
      <c r="E272" s="21">
        <f>'Cooler&amp;Wetter'!S58</f>
        <v>18</v>
      </c>
      <c r="F272" s="21">
        <f>'Cooler&amp;Wetter'!W58</f>
        <v>75.096000000000004</v>
      </c>
      <c r="G272" s="21"/>
      <c r="H272" s="63">
        <f t="shared" si="131"/>
        <v>2007</v>
      </c>
      <c r="I272" s="59" t="str">
        <f t="shared" si="132"/>
        <v>Pile No X @ Berth Y</v>
      </c>
      <c r="J272" s="188" t="str">
        <f t="shared" si="142"/>
        <v>splash</v>
      </c>
      <c r="K272" s="97" t="str">
        <f t="shared" si="133"/>
        <v>A</v>
      </c>
      <c r="L272" s="104" t="str">
        <f t="shared" si="134"/>
        <v>C1</v>
      </c>
      <c r="M272" s="63" t="str">
        <f t="shared" si="135"/>
        <v>EXP4</v>
      </c>
      <c r="N272" s="63" t="str">
        <f t="shared" si="136"/>
        <v>SITE1</v>
      </c>
      <c r="O272" s="63">
        <f t="shared" si="137"/>
        <v>1</v>
      </c>
      <c r="P272" s="63"/>
      <c r="Q272" s="63"/>
      <c r="R272" s="63"/>
      <c r="S272" s="63"/>
      <c r="T272" s="63"/>
      <c r="U272" s="97"/>
      <c r="V272" s="97"/>
      <c r="W272" s="97"/>
      <c r="X272" s="97"/>
      <c r="Y272" s="97"/>
      <c r="AA272" s="198">
        <f t="shared" si="138"/>
        <v>265.78108368909187</v>
      </c>
      <c r="AB272" s="115"/>
      <c r="AC272" s="106"/>
      <c r="AD272" s="106"/>
      <c r="AE272" s="106"/>
      <c r="AF272" s="116"/>
      <c r="AG272" s="106"/>
      <c r="AH272" s="106"/>
      <c r="AJ272" s="106"/>
      <c r="AK272" s="106"/>
      <c r="AM272" s="125"/>
      <c r="AN272" s="200">
        <f t="shared" si="143"/>
        <v>18</v>
      </c>
      <c r="AO272" s="192">
        <f>VLOOKUP(K272,Coefficients!$J$3:$L$7,3)</f>
        <v>70</v>
      </c>
      <c r="AP272" s="192">
        <f t="shared" si="144"/>
        <v>15.4</v>
      </c>
      <c r="AQ272" s="192">
        <f t="shared" si="145"/>
        <v>1349.04</v>
      </c>
      <c r="AR272" s="192">
        <f>VLOOKUP(L272,Coefficients!$N$3:$P$5,2)</f>
        <v>50</v>
      </c>
      <c r="AS272" s="192">
        <f>VLOOKUP(L272,Coefficients!$N$3:$P$5,3)</f>
        <v>2</v>
      </c>
      <c r="AT272" s="200">
        <f>VLOOKUP(M272,Coefficients!$S$3:$U$6,3)</f>
        <v>1</v>
      </c>
      <c r="AU272" s="196">
        <f>VLOOKUP(N272,Coefficients!$S$10:$U$13,3)</f>
        <v>2</v>
      </c>
      <c r="AV272" s="197">
        <f t="shared" si="139"/>
        <v>1</v>
      </c>
      <c r="AW272" s="195">
        <f t="shared" si="146"/>
        <v>7.6036750986200676</v>
      </c>
      <c r="AX272" s="197">
        <f t="shared" si="140"/>
        <v>75.096000000000004</v>
      </c>
      <c r="AY272" s="197">
        <f t="shared" si="141"/>
        <v>18</v>
      </c>
      <c r="AZ272" s="198">
        <f t="shared" si="147"/>
        <v>265.78108368909187</v>
      </c>
      <c r="BA272" s="114"/>
      <c r="BB272" s="55"/>
      <c r="BC272" s="127"/>
      <c r="BD272" s="96"/>
      <c r="BE272" s="133"/>
      <c r="BF272" s="128"/>
      <c r="BG272" s="124"/>
      <c r="BI272" s="96"/>
      <c r="BJ272" s="55"/>
      <c r="BK272" s="95"/>
      <c r="BL272" s="13"/>
    </row>
    <row r="273" spans="1:64" s="54" customFormat="1" outlineLevel="1" x14ac:dyDescent="0.25">
      <c r="A273" s="52"/>
      <c r="B273" s="20" t="s">
        <v>12</v>
      </c>
      <c r="C273" s="20" t="str">
        <f>'Cooler&amp;Wetter'!$B$1</f>
        <v>MIROC-Medres</v>
      </c>
      <c r="D273" s="20">
        <v>2031</v>
      </c>
      <c r="E273" s="21">
        <f>'Cooler&amp;Wetter'!S59</f>
        <v>18.05</v>
      </c>
      <c r="F273" s="21">
        <f>'Cooler&amp;Wetter'!W59</f>
        <v>75.133250000000004</v>
      </c>
      <c r="G273" s="21"/>
      <c r="H273" s="63">
        <f t="shared" si="131"/>
        <v>2007</v>
      </c>
      <c r="I273" s="59" t="str">
        <f t="shared" si="132"/>
        <v>Pile No X @ Berth Y</v>
      </c>
      <c r="J273" s="188" t="str">
        <f t="shared" si="142"/>
        <v>splash</v>
      </c>
      <c r="K273" s="97" t="str">
        <f t="shared" si="133"/>
        <v>A</v>
      </c>
      <c r="L273" s="104" t="str">
        <f t="shared" si="134"/>
        <v>C1</v>
      </c>
      <c r="M273" s="63" t="str">
        <f t="shared" si="135"/>
        <v>EXP4</v>
      </c>
      <c r="N273" s="63" t="str">
        <f t="shared" si="136"/>
        <v>SITE1</v>
      </c>
      <c r="O273" s="63">
        <f t="shared" si="137"/>
        <v>1</v>
      </c>
      <c r="P273" s="63"/>
      <c r="Q273" s="63"/>
      <c r="R273" s="63"/>
      <c r="S273" s="63"/>
      <c r="T273" s="63"/>
      <c r="U273" s="97"/>
      <c r="V273" s="97"/>
      <c r="W273" s="97"/>
      <c r="X273" s="97"/>
      <c r="Y273" s="97"/>
      <c r="AA273" s="198">
        <f t="shared" si="138"/>
        <v>266.05912710792626</v>
      </c>
      <c r="AB273" s="115"/>
      <c r="AC273" s="106"/>
      <c r="AD273" s="106"/>
      <c r="AE273" s="106"/>
      <c r="AF273" s="116"/>
      <c r="AG273" s="106"/>
      <c r="AH273" s="106"/>
      <c r="AJ273" s="106"/>
      <c r="AK273" s="106"/>
      <c r="AM273" s="125"/>
      <c r="AN273" s="200">
        <f t="shared" si="143"/>
        <v>19</v>
      </c>
      <c r="AO273" s="192">
        <f>VLOOKUP(K273,Coefficients!$J$3:$L$7,3)</f>
        <v>70</v>
      </c>
      <c r="AP273" s="192">
        <f t="shared" si="144"/>
        <v>15.4</v>
      </c>
      <c r="AQ273" s="192">
        <f t="shared" si="145"/>
        <v>1349.04</v>
      </c>
      <c r="AR273" s="192">
        <f>VLOOKUP(L273,Coefficients!$N$3:$P$5,2)</f>
        <v>50</v>
      </c>
      <c r="AS273" s="192">
        <f>VLOOKUP(L273,Coefficients!$N$3:$P$5,3)</f>
        <v>2</v>
      </c>
      <c r="AT273" s="200">
        <f>VLOOKUP(M273,Coefficients!$S$3:$U$6,3)</f>
        <v>1</v>
      </c>
      <c r="AU273" s="196">
        <f>VLOOKUP(N273,Coefficients!$S$10:$U$13,3)</f>
        <v>2</v>
      </c>
      <c r="AV273" s="197">
        <f t="shared" si="139"/>
        <v>1</v>
      </c>
      <c r="AW273" s="195">
        <f t="shared" si="146"/>
        <v>7.6036750986200676</v>
      </c>
      <c r="AX273" s="197">
        <f t="shared" si="140"/>
        <v>75.133250000000004</v>
      </c>
      <c r="AY273" s="197">
        <f t="shared" si="141"/>
        <v>18.05</v>
      </c>
      <c r="AZ273" s="198">
        <f t="shared" si="147"/>
        <v>266.05912710792626</v>
      </c>
      <c r="BA273" s="114"/>
      <c r="BB273" s="55"/>
      <c r="BC273" s="127"/>
      <c r="BD273" s="96"/>
      <c r="BE273" s="133"/>
      <c r="BF273" s="128"/>
      <c r="BG273" s="124"/>
      <c r="BI273" s="96"/>
      <c r="BJ273" s="55"/>
      <c r="BK273" s="95"/>
      <c r="BL273" s="13"/>
    </row>
    <row r="274" spans="1:64" s="54" customFormat="1" outlineLevel="1" x14ac:dyDescent="0.25">
      <c r="A274" s="52"/>
      <c r="B274" s="20" t="s">
        <v>12</v>
      </c>
      <c r="C274" s="20" t="str">
        <f>'Cooler&amp;Wetter'!$B$1</f>
        <v>MIROC-Medres</v>
      </c>
      <c r="D274" s="20">
        <v>2032</v>
      </c>
      <c r="E274" s="21">
        <f>'Cooler&amp;Wetter'!S60</f>
        <v>18.100000000000001</v>
      </c>
      <c r="F274" s="21">
        <f>'Cooler&amp;Wetter'!W60</f>
        <v>75.170500000000004</v>
      </c>
      <c r="G274" s="21"/>
      <c r="H274" s="63">
        <f t="shared" si="131"/>
        <v>2007</v>
      </c>
      <c r="I274" s="59" t="str">
        <f t="shared" si="132"/>
        <v>Pile No X @ Berth Y</v>
      </c>
      <c r="J274" s="188" t="str">
        <f t="shared" si="142"/>
        <v>splash</v>
      </c>
      <c r="K274" s="97" t="str">
        <f t="shared" ref="K274:K305" si="148">$K$26</f>
        <v>A</v>
      </c>
      <c r="L274" s="104" t="str">
        <f t="shared" ref="L274:L305" si="149">$L$26</f>
        <v>C1</v>
      </c>
      <c r="M274" s="63" t="str">
        <f t="shared" ref="M274:M305" si="150">$M$26</f>
        <v>EXP4</v>
      </c>
      <c r="N274" s="63" t="str">
        <f t="shared" ref="N274:N305" si="151">$N$26</f>
        <v>SITE1</v>
      </c>
      <c r="O274" s="63">
        <f t="shared" ref="O274:O305" si="152">$O$26</f>
        <v>1</v>
      </c>
      <c r="P274" s="63"/>
      <c r="Q274" s="63"/>
      <c r="R274" s="63"/>
      <c r="S274" s="63"/>
      <c r="T274" s="63"/>
      <c r="U274" s="97"/>
      <c r="V274" s="97"/>
      <c r="W274" s="97"/>
      <c r="X274" s="97"/>
      <c r="Y274" s="97"/>
      <c r="AA274" s="198">
        <f t="shared" ref="AA274:AA305" si="153">AZ274</f>
        <v>266.33731082487236</v>
      </c>
      <c r="AB274" s="115"/>
      <c r="AC274" s="106"/>
      <c r="AD274" s="106"/>
      <c r="AE274" s="106"/>
      <c r="AF274" s="116"/>
      <c r="AG274" s="106"/>
      <c r="AH274" s="106"/>
      <c r="AJ274" s="106"/>
      <c r="AK274" s="106"/>
      <c r="AM274" s="125"/>
      <c r="AN274" s="200">
        <f t="shared" si="143"/>
        <v>20</v>
      </c>
      <c r="AO274" s="192">
        <f>VLOOKUP(K274,Coefficients!$J$3:$L$7,3)</f>
        <v>70</v>
      </c>
      <c r="AP274" s="192">
        <f t="shared" si="144"/>
        <v>15.4</v>
      </c>
      <c r="AQ274" s="192">
        <f t="shared" si="145"/>
        <v>1349.04</v>
      </c>
      <c r="AR274" s="192">
        <f>VLOOKUP(L274,Coefficients!$N$3:$P$5,2)</f>
        <v>50</v>
      </c>
      <c r="AS274" s="192">
        <f>VLOOKUP(L274,Coefficients!$N$3:$P$5,3)</f>
        <v>2</v>
      </c>
      <c r="AT274" s="200">
        <f>VLOOKUP(M274,Coefficients!$S$3:$U$6,3)</f>
        <v>1</v>
      </c>
      <c r="AU274" s="196">
        <f>VLOOKUP(N274,Coefficients!$S$10:$U$13,3)</f>
        <v>2</v>
      </c>
      <c r="AV274" s="197">
        <f t="shared" ref="AV274:AV305" si="154">O274</f>
        <v>1</v>
      </c>
      <c r="AW274" s="195">
        <f t="shared" si="146"/>
        <v>7.6036750986200676</v>
      </c>
      <c r="AX274" s="197">
        <f t="shared" ref="AX274:AX305" si="155">F274</f>
        <v>75.170500000000004</v>
      </c>
      <c r="AY274" s="197">
        <f t="shared" ref="AY274:AY305" si="156">E274</f>
        <v>18.100000000000001</v>
      </c>
      <c r="AZ274" s="198">
        <f t="shared" si="147"/>
        <v>266.33731082487236</v>
      </c>
      <c r="BA274" s="114"/>
      <c r="BB274" s="55"/>
      <c r="BC274" s="127"/>
      <c r="BD274" s="96"/>
      <c r="BE274" s="133"/>
      <c r="BF274" s="128"/>
      <c r="BG274" s="124"/>
      <c r="BI274" s="96"/>
      <c r="BJ274" s="55"/>
      <c r="BK274" s="95"/>
      <c r="BL274" s="13"/>
    </row>
    <row r="275" spans="1:64" s="54" customFormat="1" outlineLevel="1" x14ac:dyDescent="0.25">
      <c r="A275" s="52"/>
      <c r="B275" s="20" t="s">
        <v>12</v>
      </c>
      <c r="C275" s="20" t="str">
        <f>'Cooler&amp;Wetter'!$B$1</f>
        <v>MIROC-Medres</v>
      </c>
      <c r="D275" s="20">
        <v>2033</v>
      </c>
      <c r="E275" s="21">
        <f>'Cooler&amp;Wetter'!S61</f>
        <v>18.150000000000002</v>
      </c>
      <c r="F275" s="21">
        <f>'Cooler&amp;Wetter'!W61</f>
        <v>75.207750000000004</v>
      </c>
      <c r="G275" s="21"/>
      <c r="H275" s="63">
        <f t="shared" si="131"/>
        <v>2007</v>
      </c>
      <c r="I275" s="59" t="str">
        <f t="shared" si="132"/>
        <v>Pile No X @ Berth Y</v>
      </c>
      <c r="J275" s="188" t="str">
        <f t="shared" si="142"/>
        <v>splash</v>
      </c>
      <c r="K275" s="97" t="str">
        <f t="shared" si="148"/>
        <v>A</v>
      </c>
      <c r="L275" s="104" t="str">
        <f t="shared" si="149"/>
        <v>C1</v>
      </c>
      <c r="M275" s="63" t="str">
        <f t="shared" si="150"/>
        <v>EXP4</v>
      </c>
      <c r="N275" s="63" t="str">
        <f t="shared" si="151"/>
        <v>SITE1</v>
      </c>
      <c r="O275" s="63">
        <f t="shared" si="152"/>
        <v>1</v>
      </c>
      <c r="P275" s="63"/>
      <c r="Q275" s="63"/>
      <c r="R275" s="63"/>
      <c r="S275" s="63"/>
      <c r="T275" s="63"/>
      <c r="U275" s="97"/>
      <c r="V275" s="97"/>
      <c r="W275" s="97"/>
      <c r="X275" s="97"/>
      <c r="Y275" s="97"/>
      <c r="AA275" s="198">
        <f t="shared" si="153"/>
        <v>266.6156348212657</v>
      </c>
      <c r="AB275" s="115"/>
      <c r="AC275" s="106"/>
      <c r="AD275" s="106"/>
      <c r="AE275" s="106"/>
      <c r="AF275" s="116"/>
      <c r="AG275" s="106"/>
      <c r="AH275" s="106"/>
      <c r="AJ275" s="106"/>
      <c r="AK275" s="106"/>
      <c r="AM275" s="125"/>
      <c r="AN275" s="200">
        <f t="shared" si="143"/>
        <v>21</v>
      </c>
      <c r="AO275" s="192">
        <f>VLOOKUP(K275,Coefficients!$J$3:$L$7,3)</f>
        <v>70</v>
      </c>
      <c r="AP275" s="192">
        <f t="shared" si="144"/>
        <v>15.4</v>
      </c>
      <c r="AQ275" s="192">
        <f t="shared" si="145"/>
        <v>1349.04</v>
      </c>
      <c r="AR275" s="192">
        <f>VLOOKUP(L275,Coefficients!$N$3:$P$5,2)</f>
        <v>50</v>
      </c>
      <c r="AS275" s="192">
        <f>VLOOKUP(L275,Coefficients!$N$3:$P$5,3)</f>
        <v>2</v>
      </c>
      <c r="AT275" s="200">
        <f>VLOOKUP(M275,Coefficients!$S$3:$U$6,3)</f>
        <v>1</v>
      </c>
      <c r="AU275" s="196">
        <f>VLOOKUP(N275,Coefficients!$S$10:$U$13,3)</f>
        <v>2</v>
      </c>
      <c r="AV275" s="197">
        <f t="shared" si="154"/>
        <v>1</v>
      </c>
      <c r="AW275" s="195">
        <f t="shared" si="146"/>
        <v>7.6036750986200676</v>
      </c>
      <c r="AX275" s="197">
        <f t="shared" si="155"/>
        <v>75.207750000000004</v>
      </c>
      <c r="AY275" s="197">
        <f t="shared" si="156"/>
        <v>18.150000000000002</v>
      </c>
      <c r="AZ275" s="198">
        <f t="shared" si="147"/>
        <v>266.6156348212657</v>
      </c>
      <c r="BA275" s="114"/>
      <c r="BB275" s="55"/>
      <c r="BC275" s="127"/>
      <c r="BD275" s="96"/>
      <c r="BE275" s="133"/>
      <c r="BF275" s="128"/>
      <c r="BG275" s="124"/>
      <c r="BI275" s="96"/>
      <c r="BJ275" s="55"/>
      <c r="BK275" s="95"/>
      <c r="BL275" s="13"/>
    </row>
    <row r="276" spans="1:64" s="54" customFormat="1" outlineLevel="1" x14ac:dyDescent="0.25">
      <c r="A276" s="52"/>
      <c r="B276" s="20" t="s">
        <v>12</v>
      </c>
      <c r="C276" s="20" t="str">
        <f>'Cooler&amp;Wetter'!$B$1</f>
        <v>MIROC-Medres</v>
      </c>
      <c r="D276" s="20">
        <v>2034</v>
      </c>
      <c r="E276" s="21">
        <f>'Cooler&amp;Wetter'!S62</f>
        <v>18.2</v>
      </c>
      <c r="F276" s="21">
        <f>'Cooler&amp;Wetter'!W62</f>
        <v>75.245000000000005</v>
      </c>
      <c r="G276" s="21"/>
      <c r="H276" s="63">
        <f t="shared" si="131"/>
        <v>2007</v>
      </c>
      <c r="I276" s="59" t="str">
        <f t="shared" si="132"/>
        <v>Pile No X @ Berth Y</v>
      </c>
      <c r="J276" s="188" t="str">
        <f t="shared" si="142"/>
        <v>splash</v>
      </c>
      <c r="K276" s="97" t="str">
        <f t="shared" si="148"/>
        <v>A</v>
      </c>
      <c r="L276" s="104" t="str">
        <f t="shared" si="149"/>
        <v>C1</v>
      </c>
      <c r="M276" s="63" t="str">
        <f t="shared" si="150"/>
        <v>EXP4</v>
      </c>
      <c r="N276" s="63" t="str">
        <f t="shared" si="151"/>
        <v>SITE1</v>
      </c>
      <c r="O276" s="63">
        <f t="shared" si="152"/>
        <v>1</v>
      </c>
      <c r="P276" s="63"/>
      <c r="Q276" s="63"/>
      <c r="R276" s="63"/>
      <c r="S276" s="63"/>
      <c r="T276" s="63"/>
      <c r="U276" s="97"/>
      <c r="V276" s="97"/>
      <c r="W276" s="97"/>
      <c r="X276" s="97"/>
      <c r="Y276" s="97"/>
      <c r="AA276" s="198">
        <f t="shared" si="153"/>
        <v>266.89409907842884</v>
      </c>
      <c r="AB276" s="115"/>
      <c r="AC276" s="106"/>
      <c r="AD276" s="106"/>
      <c r="AE276" s="106"/>
      <c r="AF276" s="116"/>
      <c r="AG276" s="106"/>
      <c r="AH276" s="106"/>
      <c r="AJ276" s="106"/>
      <c r="AK276" s="106"/>
      <c r="AM276" s="125"/>
      <c r="AN276" s="200">
        <f t="shared" si="143"/>
        <v>22</v>
      </c>
      <c r="AO276" s="192">
        <f>VLOOKUP(K276,Coefficients!$J$3:$L$7,3)</f>
        <v>70</v>
      </c>
      <c r="AP276" s="192">
        <f t="shared" si="144"/>
        <v>15.4</v>
      </c>
      <c r="AQ276" s="192">
        <f t="shared" si="145"/>
        <v>1349.04</v>
      </c>
      <c r="AR276" s="192">
        <f>VLOOKUP(L276,Coefficients!$N$3:$P$5,2)</f>
        <v>50</v>
      </c>
      <c r="AS276" s="192">
        <f>VLOOKUP(L276,Coefficients!$N$3:$P$5,3)</f>
        <v>2</v>
      </c>
      <c r="AT276" s="200">
        <f>VLOOKUP(M276,Coefficients!$S$3:$U$6,3)</f>
        <v>1</v>
      </c>
      <c r="AU276" s="196">
        <f>VLOOKUP(N276,Coefficients!$S$10:$U$13,3)</f>
        <v>2</v>
      </c>
      <c r="AV276" s="197">
        <f t="shared" si="154"/>
        <v>1</v>
      </c>
      <c r="AW276" s="195">
        <f t="shared" si="146"/>
        <v>7.6036750986200676</v>
      </c>
      <c r="AX276" s="197">
        <f t="shared" si="155"/>
        <v>75.245000000000005</v>
      </c>
      <c r="AY276" s="197">
        <f t="shared" si="156"/>
        <v>18.2</v>
      </c>
      <c r="AZ276" s="198">
        <f t="shared" si="147"/>
        <v>266.89409907842884</v>
      </c>
      <c r="BA276" s="114"/>
      <c r="BB276" s="55"/>
      <c r="BC276" s="127"/>
      <c r="BD276" s="96"/>
      <c r="BE276" s="133"/>
      <c r="BF276" s="128"/>
      <c r="BG276" s="124"/>
      <c r="BI276" s="96"/>
      <c r="BJ276" s="55"/>
      <c r="BK276" s="95"/>
      <c r="BL276" s="13"/>
    </row>
    <row r="277" spans="1:64" s="54" customFormat="1" outlineLevel="1" x14ac:dyDescent="0.25">
      <c r="A277" s="52"/>
      <c r="B277" s="20" t="s">
        <v>12</v>
      </c>
      <c r="C277" s="20" t="str">
        <f>'Cooler&amp;Wetter'!$B$1</f>
        <v>MIROC-Medres</v>
      </c>
      <c r="D277" s="20">
        <v>2035</v>
      </c>
      <c r="E277" s="21">
        <f>'Cooler&amp;Wetter'!S63</f>
        <v>18.25</v>
      </c>
      <c r="F277" s="21">
        <f>'Cooler&amp;Wetter'!W63</f>
        <v>75.282250000000005</v>
      </c>
      <c r="G277" s="21"/>
      <c r="H277" s="63">
        <f t="shared" si="131"/>
        <v>2007</v>
      </c>
      <c r="I277" s="59" t="str">
        <f t="shared" si="132"/>
        <v>Pile No X @ Berth Y</v>
      </c>
      <c r="J277" s="188" t="str">
        <f t="shared" si="142"/>
        <v>splash</v>
      </c>
      <c r="K277" s="97" t="str">
        <f t="shared" si="148"/>
        <v>A</v>
      </c>
      <c r="L277" s="104" t="str">
        <f t="shared" si="149"/>
        <v>C1</v>
      </c>
      <c r="M277" s="63" t="str">
        <f t="shared" si="150"/>
        <v>EXP4</v>
      </c>
      <c r="N277" s="63" t="str">
        <f t="shared" si="151"/>
        <v>SITE1</v>
      </c>
      <c r="O277" s="63">
        <f t="shared" si="152"/>
        <v>1</v>
      </c>
      <c r="P277" s="63"/>
      <c r="Q277" s="63"/>
      <c r="R277" s="63"/>
      <c r="S277" s="63"/>
      <c r="T277" s="63"/>
      <c r="U277" s="97"/>
      <c r="V277" s="97"/>
      <c r="W277" s="97"/>
      <c r="X277" s="97"/>
      <c r="Y277" s="97"/>
      <c r="AA277" s="198">
        <f t="shared" si="153"/>
        <v>267.17270357767535</v>
      </c>
      <c r="AB277" s="115"/>
      <c r="AC277" s="106"/>
      <c r="AD277" s="106"/>
      <c r="AE277" s="106"/>
      <c r="AF277" s="116"/>
      <c r="AG277" s="106"/>
      <c r="AH277" s="106"/>
      <c r="AJ277" s="106"/>
      <c r="AK277" s="106"/>
      <c r="AM277" s="125"/>
      <c r="AN277" s="200">
        <f t="shared" si="143"/>
        <v>23</v>
      </c>
      <c r="AO277" s="192">
        <f>VLOOKUP(K277,Coefficients!$J$3:$L$7,3)</f>
        <v>70</v>
      </c>
      <c r="AP277" s="192">
        <f t="shared" si="144"/>
        <v>15.4</v>
      </c>
      <c r="AQ277" s="192">
        <f t="shared" si="145"/>
        <v>1349.04</v>
      </c>
      <c r="AR277" s="192">
        <f>VLOOKUP(L277,Coefficients!$N$3:$P$5,2)</f>
        <v>50</v>
      </c>
      <c r="AS277" s="192">
        <f>VLOOKUP(L277,Coefficients!$N$3:$P$5,3)</f>
        <v>2</v>
      </c>
      <c r="AT277" s="200">
        <f>VLOOKUP(M277,Coefficients!$S$3:$U$6,3)</f>
        <v>1</v>
      </c>
      <c r="AU277" s="196">
        <f>VLOOKUP(N277,Coefficients!$S$10:$U$13,3)</f>
        <v>2</v>
      </c>
      <c r="AV277" s="197">
        <f t="shared" si="154"/>
        <v>1</v>
      </c>
      <c r="AW277" s="195">
        <f t="shared" si="146"/>
        <v>7.6036750986200676</v>
      </c>
      <c r="AX277" s="197">
        <f t="shared" si="155"/>
        <v>75.282250000000005</v>
      </c>
      <c r="AY277" s="197">
        <f t="shared" si="156"/>
        <v>18.25</v>
      </c>
      <c r="AZ277" s="198">
        <f t="shared" si="147"/>
        <v>267.17270357767535</v>
      </c>
      <c r="BA277" s="114"/>
      <c r="BB277" s="55"/>
      <c r="BC277" s="127"/>
      <c r="BD277" s="96"/>
      <c r="BE277" s="133"/>
      <c r="BF277" s="128"/>
      <c r="BG277" s="124"/>
      <c r="BI277" s="96"/>
      <c r="BJ277" s="55"/>
      <c r="BK277" s="95"/>
      <c r="BL277" s="13"/>
    </row>
    <row r="278" spans="1:64" s="54" customFormat="1" outlineLevel="1" x14ac:dyDescent="0.25">
      <c r="A278" s="52"/>
      <c r="B278" s="20" t="s">
        <v>12</v>
      </c>
      <c r="C278" s="20" t="str">
        <f>'Cooler&amp;Wetter'!$B$1</f>
        <v>MIROC-Medres</v>
      </c>
      <c r="D278" s="20">
        <v>2036</v>
      </c>
      <c r="E278" s="21">
        <f>'Cooler&amp;Wetter'!S64</f>
        <v>18.3</v>
      </c>
      <c r="F278" s="21">
        <f>'Cooler&amp;Wetter'!W64</f>
        <v>75.319500000000005</v>
      </c>
      <c r="G278" s="21"/>
      <c r="H278" s="63">
        <f t="shared" si="131"/>
        <v>2007</v>
      </c>
      <c r="I278" s="59" t="str">
        <f t="shared" si="132"/>
        <v>Pile No X @ Berth Y</v>
      </c>
      <c r="J278" s="188" t="str">
        <f t="shared" si="142"/>
        <v>splash</v>
      </c>
      <c r="K278" s="97" t="str">
        <f t="shared" si="148"/>
        <v>A</v>
      </c>
      <c r="L278" s="104" t="str">
        <f t="shared" si="149"/>
        <v>C1</v>
      </c>
      <c r="M278" s="63" t="str">
        <f t="shared" si="150"/>
        <v>EXP4</v>
      </c>
      <c r="N278" s="63" t="str">
        <f t="shared" si="151"/>
        <v>SITE1</v>
      </c>
      <c r="O278" s="63">
        <f t="shared" si="152"/>
        <v>1</v>
      </c>
      <c r="P278" s="63"/>
      <c r="Q278" s="63"/>
      <c r="R278" s="63"/>
      <c r="S278" s="63"/>
      <c r="T278" s="63"/>
      <c r="U278" s="97"/>
      <c r="V278" s="97"/>
      <c r="W278" s="97"/>
      <c r="X278" s="97"/>
      <c r="Y278" s="97"/>
      <c r="AA278" s="198">
        <f t="shared" si="153"/>
        <v>267.45144830030449</v>
      </c>
      <c r="AB278" s="115"/>
      <c r="AC278" s="106"/>
      <c r="AD278" s="106"/>
      <c r="AE278" s="106"/>
      <c r="AF278" s="116"/>
      <c r="AG278" s="106"/>
      <c r="AH278" s="106"/>
      <c r="AJ278" s="106"/>
      <c r="AK278" s="106"/>
      <c r="AM278" s="125"/>
      <c r="AN278" s="200">
        <f t="shared" si="143"/>
        <v>24</v>
      </c>
      <c r="AO278" s="192">
        <f>VLOOKUP(K278,Coefficients!$J$3:$L$7,3)</f>
        <v>70</v>
      </c>
      <c r="AP278" s="192">
        <f t="shared" si="144"/>
        <v>15.4</v>
      </c>
      <c r="AQ278" s="192">
        <f t="shared" si="145"/>
        <v>1349.04</v>
      </c>
      <c r="AR278" s="192">
        <f>VLOOKUP(L278,Coefficients!$N$3:$P$5,2)</f>
        <v>50</v>
      </c>
      <c r="AS278" s="192">
        <f>VLOOKUP(L278,Coefficients!$N$3:$P$5,3)</f>
        <v>2</v>
      </c>
      <c r="AT278" s="200">
        <f>VLOOKUP(M278,Coefficients!$S$3:$U$6,3)</f>
        <v>1</v>
      </c>
      <c r="AU278" s="196">
        <f>VLOOKUP(N278,Coefficients!$S$10:$U$13,3)</f>
        <v>2</v>
      </c>
      <c r="AV278" s="197">
        <f t="shared" si="154"/>
        <v>1</v>
      </c>
      <c r="AW278" s="195">
        <f t="shared" si="146"/>
        <v>7.6036750986200676</v>
      </c>
      <c r="AX278" s="197">
        <f t="shared" si="155"/>
        <v>75.319500000000005</v>
      </c>
      <c r="AY278" s="197">
        <f t="shared" si="156"/>
        <v>18.3</v>
      </c>
      <c r="AZ278" s="198">
        <f t="shared" si="147"/>
        <v>267.45144830030449</v>
      </c>
      <c r="BA278" s="114"/>
      <c r="BB278" s="55"/>
      <c r="BC278" s="127"/>
      <c r="BD278" s="96"/>
      <c r="BE278" s="133"/>
      <c r="BF278" s="128"/>
      <c r="BG278" s="124"/>
      <c r="BI278" s="96"/>
      <c r="BJ278" s="55"/>
      <c r="BK278" s="95"/>
      <c r="BL278" s="13"/>
    </row>
    <row r="279" spans="1:64" s="54" customFormat="1" outlineLevel="1" x14ac:dyDescent="0.25">
      <c r="A279" s="52"/>
      <c r="B279" s="20" t="s">
        <v>12</v>
      </c>
      <c r="C279" s="20" t="str">
        <f>'Cooler&amp;Wetter'!$B$1</f>
        <v>MIROC-Medres</v>
      </c>
      <c r="D279" s="20">
        <v>2037</v>
      </c>
      <c r="E279" s="21">
        <f>'Cooler&amp;Wetter'!S65</f>
        <v>18.350000000000001</v>
      </c>
      <c r="F279" s="21">
        <f>'Cooler&amp;Wetter'!W65</f>
        <v>75.356750000000005</v>
      </c>
      <c r="G279" s="21"/>
      <c r="H279" s="63">
        <f t="shared" si="131"/>
        <v>2007</v>
      </c>
      <c r="I279" s="59" t="str">
        <f t="shared" si="132"/>
        <v>Pile No X @ Berth Y</v>
      </c>
      <c r="J279" s="188" t="str">
        <f t="shared" si="142"/>
        <v>splash</v>
      </c>
      <c r="K279" s="97" t="str">
        <f t="shared" si="148"/>
        <v>A</v>
      </c>
      <c r="L279" s="104" t="str">
        <f t="shared" si="149"/>
        <v>C1</v>
      </c>
      <c r="M279" s="63" t="str">
        <f t="shared" si="150"/>
        <v>EXP4</v>
      </c>
      <c r="N279" s="63" t="str">
        <f t="shared" si="151"/>
        <v>SITE1</v>
      </c>
      <c r="O279" s="63">
        <f t="shared" si="152"/>
        <v>1</v>
      </c>
      <c r="P279" s="63"/>
      <c r="Q279" s="63"/>
      <c r="R279" s="63"/>
      <c r="S279" s="63"/>
      <c r="T279" s="63"/>
      <c r="U279" s="97"/>
      <c r="V279" s="97"/>
      <c r="W279" s="97"/>
      <c r="X279" s="97"/>
      <c r="Y279" s="97"/>
      <c r="AA279" s="198">
        <f t="shared" si="153"/>
        <v>267.73033322760551</v>
      </c>
      <c r="AB279" s="115"/>
      <c r="AC279" s="106"/>
      <c r="AD279" s="106"/>
      <c r="AE279" s="106"/>
      <c r="AF279" s="116"/>
      <c r="AG279" s="106"/>
      <c r="AH279" s="106"/>
      <c r="AJ279" s="106"/>
      <c r="AK279" s="106"/>
      <c r="AM279" s="125"/>
      <c r="AN279" s="200">
        <f t="shared" si="143"/>
        <v>25</v>
      </c>
      <c r="AO279" s="192">
        <f>VLOOKUP(K279,Coefficients!$J$3:$L$7,3)</f>
        <v>70</v>
      </c>
      <c r="AP279" s="192">
        <f t="shared" si="144"/>
        <v>15.4</v>
      </c>
      <c r="AQ279" s="192">
        <f t="shared" si="145"/>
        <v>1349.04</v>
      </c>
      <c r="AR279" s="192">
        <f>VLOOKUP(L279,Coefficients!$N$3:$P$5,2)</f>
        <v>50</v>
      </c>
      <c r="AS279" s="192">
        <f>VLOOKUP(L279,Coefficients!$N$3:$P$5,3)</f>
        <v>2</v>
      </c>
      <c r="AT279" s="200">
        <f>VLOOKUP(M279,Coefficients!$S$3:$U$6,3)</f>
        <v>1</v>
      </c>
      <c r="AU279" s="196">
        <f>VLOOKUP(N279,Coefficients!$S$10:$U$13,3)</f>
        <v>2</v>
      </c>
      <c r="AV279" s="197">
        <f t="shared" si="154"/>
        <v>1</v>
      </c>
      <c r="AW279" s="195">
        <f t="shared" si="146"/>
        <v>7.6036750986200676</v>
      </c>
      <c r="AX279" s="197">
        <f t="shared" si="155"/>
        <v>75.356750000000005</v>
      </c>
      <c r="AY279" s="197">
        <f t="shared" si="156"/>
        <v>18.350000000000001</v>
      </c>
      <c r="AZ279" s="198">
        <f t="shared" si="147"/>
        <v>267.73033322760551</v>
      </c>
      <c r="BA279" s="114"/>
      <c r="BB279" s="55"/>
      <c r="BC279" s="127"/>
      <c r="BD279" s="96"/>
      <c r="BE279" s="133"/>
      <c r="BF279" s="128"/>
      <c r="BG279" s="124"/>
      <c r="BI279" s="96"/>
      <c r="BJ279" s="55"/>
      <c r="BK279" s="95"/>
      <c r="BL279" s="13"/>
    </row>
    <row r="280" spans="1:64" s="54" customFormat="1" outlineLevel="1" x14ac:dyDescent="0.25">
      <c r="A280" s="52"/>
      <c r="B280" s="20" t="s">
        <v>12</v>
      </c>
      <c r="C280" s="20" t="str">
        <f>'Cooler&amp;Wetter'!$B$1</f>
        <v>MIROC-Medres</v>
      </c>
      <c r="D280" s="20">
        <v>2038</v>
      </c>
      <c r="E280" s="21">
        <f>'Cooler&amp;Wetter'!S66</f>
        <v>18.400000000000002</v>
      </c>
      <c r="F280" s="21">
        <f>'Cooler&amp;Wetter'!W66</f>
        <v>75.394000000000005</v>
      </c>
      <c r="G280" s="21"/>
      <c r="H280" s="63">
        <f t="shared" si="131"/>
        <v>2007</v>
      </c>
      <c r="I280" s="59" t="str">
        <f t="shared" si="132"/>
        <v>Pile No X @ Berth Y</v>
      </c>
      <c r="J280" s="188" t="str">
        <f t="shared" si="142"/>
        <v>splash</v>
      </c>
      <c r="K280" s="97" t="str">
        <f t="shared" si="148"/>
        <v>A</v>
      </c>
      <c r="L280" s="104" t="str">
        <f t="shared" si="149"/>
        <v>C1</v>
      </c>
      <c r="M280" s="63" t="str">
        <f t="shared" si="150"/>
        <v>EXP4</v>
      </c>
      <c r="N280" s="63" t="str">
        <f t="shared" si="151"/>
        <v>SITE1</v>
      </c>
      <c r="O280" s="63">
        <f t="shared" si="152"/>
        <v>1</v>
      </c>
      <c r="P280" s="63"/>
      <c r="Q280" s="63"/>
      <c r="R280" s="63"/>
      <c r="S280" s="63"/>
      <c r="T280" s="63"/>
      <c r="U280" s="97"/>
      <c r="V280" s="97"/>
      <c r="W280" s="97"/>
      <c r="X280" s="97"/>
      <c r="Y280" s="97"/>
      <c r="AA280" s="198">
        <f t="shared" si="153"/>
        <v>268.0093583408559</v>
      </c>
      <c r="AB280" s="115"/>
      <c r="AC280" s="106"/>
      <c r="AD280" s="106"/>
      <c r="AE280" s="106"/>
      <c r="AF280" s="116"/>
      <c r="AG280" s="106"/>
      <c r="AH280" s="106"/>
      <c r="AJ280" s="106"/>
      <c r="AK280" s="106"/>
      <c r="AM280" s="125"/>
      <c r="AN280" s="200">
        <f t="shared" si="143"/>
        <v>26</v>
      </c>
      <c r="AO280" s="192">
        <f>VLOOKUP(K280,Coefficients!$J$3:$L$7,3)</f>
        <v>70</v>
      </c>
      <c r="AP280" s="192">
        <f t="shared" si="144"/>
        <v>15.4</v>
      </c>
      <c r="AQ280" s="192">
        <f t="shared" si="145"/>
        <v>1349.04</v>
      </c>
      <c r="AR280" s="192">
        <f>VLOOKUP(L280,Coefficients!$N$3:$P$5,2)</f>
        <v>50</v>
      </c>
      <c r="AS280" s="192">
        <f>VLOOKUP(L280,Coefficients!$N$3:$P$5,3)</f>
        <v>2</v>
      </c>
      <c r="AT280" s="200">
        <f>VLOOKUP(M280,Coefficients!$S$3:$U$6,3)</f>
        <v>1</v>
      </c>
      <c r="AU280" s="196">
        <f>VLOOKUP(N280,Coefficients!$S$10:$U$13,3)</f>
        <v>2</v>
      </c>
      <c r="AV280" s="197">
        <f t="shared" si="154"/>
        <v>1</v>
      </c>
      <c r="AW280" s="195">
        <f t="shared" si="146"/>
        <v>7.6036750986200676</v>
      </c>
      <c r="AX280" s="197">
        <f t="shared" si="155"/>
        <v>75.394000000000005</v>
      </c>
      <c r="AY280" s="197">
        <f t="shared" si="156"/>
        <v>18.400000000000002</v>
      </c>
      <c r="AZ280" s="198">
        <f t="shared" si="147"/>
        <v>268.0093583408559</v>
      </c>
      <c r="BA280" s="114"/>
      <c r="BB280" s="55"/>
      <c r="BC280" s="127"/>
      <c r="BD280" s="96"/>
      <c r="BE280" s="133"/>
      <c r="BF280" s="128"/>
      <c r="BG280" s="124"/>
      <c r="BI280" s="96"/>
      <c r="BJ280" s="55"/>
      <c r="BK280" s="95"/>
      <c r="BL280" s="13"/>
    </row>
    <row r="281" spans="1:64" s="54" customFormat="1" outlineLevel="1" x14ac:dyDescent="0.25">
      <c r="A281" s="52"/>
      <c r="B281" s="20" t="s">
        <v>12</v>
      </c>
      <c r="C281" s="20" t="str">
        <f>'Cooler&amp;Wetter'!$B$1</f>
        <v>MIROC-Medres</v>
      </c>
      <c r="D281" s="20">
        <v>2039</v>
      </c>
      <c r="E281" s="21">
        <f>'Cooler&amp;Wetter'!S67</f>
        <v>18.450000000000003</v>
      </c>
      <c r="F281" s="21">
        <f>'Cooler&amp;Wetter'!W67</f>
        <v>75.431250000000006</v>
      </c>
      <c r="G281" s="21"/>
      <c r="H281" s="63">
        <f t="shared" si="131"/>
        <v>2007</v>
      </c>
      <c r="I281" s="59" t="str">
        <f t="shared" si="132"/>
        <v>Pile No X @ Berth Y</v>
      </c>
      <c r="J281" s="188" t="str">
        <f t="shared" si="142"/>
        <v>splash</v>
      </c>
      <c r="K281" s="97" t="str">
        <f t="shared" si="148"/>
        <v>A</v>
      </c>
      <c r="L281" s="104" t="str">
        <f t="shared" si="149"/>
        <v>C1</v>
      </c>
      <c r="M281" s="63" t="str">
        <f t="shared" si="150"/>
        <v>EXP4</v>
      </c>
      <c r="N281" s="63" t="str">
        <f t="shared" si="151"/>
        <v>SITE1</v>
      </c>
      <c r="O281" s="63">
        <f t="shared" si="152"/>
        <v>1</v>
      </c>
      <c r="P281" s="63"/>
      <c r="Q281" s="63"/>
      <c r="R281" s="63"/>
      <c r="S281" s="63"/>
      <c r="T281" s="63"/>
      <c r="U281" s="97"/>
      <c r="V281" s="97"/>
      <c r="W281" s="97"/>
      <c r="X281" s="97"/>
      <c r="Y281" s="97"/>
      <c r="AA281" s="198">
        <f t="shared" si="153"/>
        <v>268.28852362132108</v>
      </c>
      <c r="AB281" s="115"/>
      <c r="AC281" s="106"/>
      <c r="AD281" s="106"/>
      <c r="AE281" s="106"/>
      <c r="AF281" s="116"/>
      <c r="AG281" s="106"/>
      <c r="AH281" s="106"/>
      <c r="AJ281" s="106"/>
      <c r="AK281" s="106"/>
      <c r="AM281" s="125"/>
      <c r="AN281" s="200">
        <f t="shared" si="143"/>
        <v>27</v>
      </c>
      <c r="AO281" s="192">
        <f>VLOOKUP(K281,Coefficients!$J$3:$L$7,3)</f>
        <v>70</v>
      </c>
      <c r="AP281" s="192">
        <f t="shared" si="144"/>
        <v>15.4</v>
      </c>
      <c r="AQ281" s="192">
        <f t="shared" si="145"/>
        <v>1349.04</v>
      </c>
      <c r="AR281" s="192">
        <f>VLOOKUP(L281,Coefficients!$N$3:$P$5,2)</f>
        <v>50</v>
      </c>
      <c r="AS281" s="192">
        <f>VLOOKUP(L281,Coefficients!$N$3:$P$5,3)</f>
        <v>2</v>
      </c>
      <c r="AT281" s="200">
        <f>VLOOKUP(M281,Coefficients!$S$3:$U$6,3)</f>
        <v>1</v>
      </c>
      <c r="AU281" s="196">
        <f>VLOOKUP(N281,Coefficients!$S$10:$U$13,3)</f>
        <v>2</v>
      </c>
      <c r="AV281" s="197">
        <f t="shared" si="154"/>
        <v>1</v>
      </c>
      <c r="AW281" s="195">
        <f t="shared" si="146"/>
        <v>7.6036750986200676</v>
      </c>
      <c r="AX281" s="197">
        <f t="shared" si="155"/>
        <v>75.431250000000006</v>
      </c>
      <c r="AY281" s="197">
        <f t="shared" si="156"/>
        <v>18.450000000000003</v>
      </c>
      <c r="AZ281" s="198">
        <f t="shared" si="147"/>
        <v>268.28852362132108</v>
      </c>
      <c r="BA281" s="114"/>
      <c r="BB281" s="55"/>
      <c r="BC281" s="127"/>
      <c r="BD281" s="96"/>
      <c r="BE281" s="133"/>
      <c r="BF281" s="128"/>
      <c r="BG281" s="124"/>
      <c r="BI281" s="96"/>
      <c r="BJ281" s="55"/>
      <c r="BK281" s="95"/>
      <c r="BL281" s="13"/>
    </row>
    <row r="282" spans="1:64" s="54" customFormat="1" outlineLevel="1" x14ac:dyDescent="0.25">
      <c r="A282" s="52"/>
      <c r="B282" s="20" t="s">
        <v>12</v>
      </c>
      <c r="C282" s="20" t="str">
        <f>'Cooler&amp;Wetter'!$B$1</f>
        <v>MIROC-Medres</v>
      </c>
      <c r="D282" s="20">
        <v>2040</v>
      </c>
      <c r="E282" s="21">
        <f>'Cooler&amp;Wetter'!S68</f>
        <v>18.5</v>
      </c>
      <c r="F282" s="21">
        <f>'Cooler&amp;Wetter'!W68</f>
        <v>75.468500000000006</v>
      </c>
      <c r="G282" s="21"/>
      <c r="H282" s="63">
        <f t="shared" si="131"/>
        <v>2007</v>
      </c>
      <c r="I282" s="59" t="str">
        <f t="shared" si="132"/>
        <v>Pile No X @ Berth Y</v>
      </c>
      <c r="J282" s="188" t="str">
        <f t="shared" si="142"/>
        <v>splash</v>
      </c>
      <c r="K282" s="97" t="str">
        <f t="shared" si="148"/>
        <v>A</v>
      </c>
      <c r="L282" s="104" t="str">
        <f t="shared" si="149"/>
        <v>C1</v>
      </c>
      <c r="M282" s="63" t="str">
        <f t="shared" si="150"/>
        <v>EXP4</v>
      </c>
      <c r="N282" s="63" t="str">
        <f t="shared" si="151"/>
        <v>SITE1</v>
      </c>
      <c r="O282" s="63">
        <f t="shared" si="152"/>
        <v>1</v>
      </c>
      <c r="P282" s="63"/>
      <c r="Q282" s="63"/>
      <c r="R282" s="63"/>
      <c r="S282" s="63"/>
      <c r="T282" s="63"/>
      <c r="U282" s="97"/>
      <c r="V282" s="97"/>
      <c r="W282" s="97"/>
      <c r="X282" s="97"/>
      <c r="Y282" s="97"/>
      <c r="AA282" s="198">
        <f t="shared" si="153"/>
        <v>268.56782905025665</v>
      </c>
      <c r="AB282" s="115"/>
      <c r="AC282" s="106"/>
      <c r="AD282" s="106"/>
      <c r="AE282" s="106"/>
      <c r="AF282" s="116"/>
      <c r="AG282" s="106"/>
      <c r="AH282" s="106"/>
      <c r="AJ282" s="106"/>
      <c r="AK282" s="106"/>
      <c r="AM282" s="125"/>
      <c r="AN282" s="200">
        <f t="shared" si="143"/>
        <v>28</v>
      </c>
      <c r="AO282" s="192">
        <f>VLOOKUP(K282,Coefficients!$J$3:$L$7,3)</f>
        <v>70</v>
      </c>
      <c r="AP282" s="192">
        <f t="shared" si="144"/>
        <v>15.4</v>
      </c>
      <c r="AQ282" s="192">
        <f t="shared" si="145"/>
        <v>1349.04</v>
      </c>
      <c r="AR282" s="192">
        <f>VLOOKUP(L282,Coefficients!$N$3:$P$5,2)</f>
        <v>50</v>
      </c>
      <c r="AS282" s="192">
        <f>VLOOKUP(L282,Coefficients!$N$3:$P$5,3)</f>
        <v>2</v>
      </c>
      <c r="AT282" s="200">
        <f>VLOOKUP(M282,Coefficients!$S$3:$U$6,3)</f>
        <v>1</v>
      </c>
      <c r="AU282" s="196">
        <f>VLOOKUP(N282,Coefficients!$S$10:$U$13,3)</f>
        <v>2</v>
      </c>
      <c r="AV282" s="197">
        <f t="shared" si="154"/>
        <v>1</v>
      </c>
      <c r="AW282" s="195">
        <f t="shared" si="146"/>
        <v>7.6036750986200676</v>
      </c>
      <c r="AX282" s="197">
        <f t="shared" si="155"/>
        <v>75.468500000000006</v>
      </c>
      <c r="AY282" s="197">
        <f t="shared" si="156"/>
        <v>18.5</v>
      </c>
      <c r="AZ282" s="198">
        <f t="shared" si="147"/>
        <v>268.56782905025665</v>
      </c>
      <c r="BA282" s="114"/>
      <c r="BB282" s="55"/>
      <c r="BC282" s="127"/>
      <c r="BD282" s="96"/>
      <c r="BE282" s="133"/>
      <c r="BF282" s="128"/>
      <c r="BG282" s="124"/>
      <c r="BI282" s="96"/>
      <c r="BJ282" s="55"/>
      <c r="BK282" s="95"/>
      <c r="BL282" s="13"/>
    </row>
    <row r="283" spans="1:64" s="54" customFormat="1" outlineLevel="1" x14ac:dyDescent="0.25">
      <c r="A283" s="52"/>
      <c r="B283" s="20" t="s">
        <v>12</v>
      </c>
      <c r="C283" s="20" t="str">
        <f>'Cooler&amp;Wetter'!$B$1</f>
        <v>MIROC-Medres</v>
      </c>
      <c r="D283" s="20">
        <v>2041</v>
      </c>
      <c r="E283" s="21">
        <f>'Cooler&amp;Wetter'!S69</f>
        <v>18.55</v>
      </c>
      <c r="F283" s="21">
        <f>'Cooler&amp;Wetter'!W69</f>
        <v>75.505750000000006</v>
      </c>
      <c r="G283" s="21"/>
      <c r="H283" s="63">
        <f t="shared" si="131"/>
        <v>2007</v>
      </c>
      <c r="I283" s="59" t="str">
        <f t="shared" si="132"/>
        <v>Pile No X @ Berth Y</v>
      </c>
      <c r="J283" s="188" t="str">
        <f t="shared" si="142"/>
        <v>splash</v>
      </c>
      <c r="K283" s="97" t="str">
        <f t="shared" si="148"/>
        <v>A</v>
      </c>
      <c r="L283" s="104" t="str">
        <f t="shared" si="149"/>
        <v>C1</v>
      </c>
      <c r="M283" s="63" t="str">
        <f t="shared" si="150"/>
        <v>EXP4</v>
      </c>
      <c r="N283" s="63" t="str">
        <f t="shared" si="151"/>
        <v>SITE1</v>
      </c>
      <c r="O283" s="63">
        <f t="shared" si="152"/>
        <v>1</v>
      </c>
      <c r="P283" s="63"/>
      <c r="Q283" s="63"/>
      <c r="R283" s="63"/>
      <c r="S283" s="63"/>
      <c r="T283" s="63"/>
      <c r="U283" s="97"/>
      <c r="V283" s="97"/>
      <c r="W283" s="97"/>
      <c r="X283" s="97"/>
      <c r="Y283" s="97"/>
      <c r="AA283" s="198">
        <f t="shared" si="153"/>
        <v>268.84727460890542</v>
      </c>
      <c r="AB283" s="115"/>
      <c r="AC283" s="106"/>
      <c r="AD283" s="106"/>
      <c r="AE283" s="106"/>
      <c r="AF283" s="116"/>
      <c r="AG283" s="106"/>
      <c r="AH283" s="106"/>
      <c r="AJ283" s="106"/>
      <c r="AK283" s="106"/>
      <c r="AM283" s="125"/>
      <c r="AN283" s="200">
        <f t="shared" si="143"/>
        <v>29</v>
      </c>
      <c r="AO283" s="192">
        <f>VLOOKUP(K283,Coefficients!$J$3:$L$7,3)</f>
        <v>70</v>
      </c>
      <c r="AP283" s="192">
        <f t="shared" si="144"/>
        <v>15.4</v>
      </c>
      <c r="AQ283" s="192">
        <f t="shared" si="145"/>
        <v>1349.04</v>
      </c>
      <c r="AR283" s="192">
        <f>VLOOKUP(L283,Coefficients!$N$3:$P$5,2)</f>
        <v>50</v>
      </c>
      <c r="AS283" s="192">
        <f>VLOOKUP(L283,Coefficients!$N$3:$P$5,3)</f>
        <v>2</v>
      </c>
      <c r="AT283" s="200">
        <f>VLOOKUP(M283,Coefficients!$S$3:$U$6,3)</f>
        <v>1</v>
      </c>
      <c r="AU283" s="196">
        <f>VLOOKUP(N283,Coefficients!$S$10:$U$13,3)</f>
        <v>2</v>
      </c>
      <c r="AV283" s="197">
        <f t="shared" si="154"/>
        <v>1</v>
      </c>
      <c r="AW283" s="195">
        <f t="shared" si="146"/>
        <v>7.6036750986200676</v>
      </c>
      <c r="AX283" s="197">
        <f t="shared" si="155"/>
        <v>75.505750000000006</v>
      </c>
      <c r="AY283" s="197">
        <f t="shared" si="156"/>
        <v>18.55</v>
      </c>
      <c r="AZ283" s="198">
        <f t="shared" si="147"/>
        <v>268.84727460890542</v>
      </c>
      <c r="BA283" s="114"/>
      <c r="BB283" s="55"/>
      <c r="BC283" s="127"/>
      <c r="BD283" s="96"/>
      <c r="BE283" s="133"/>
      <c r="BF283" s="128"/>
      <c r="BG283" s="124"/>
      <c r="BI283" s="96"/>
      <c r="BJ283" s="55"/>
      <c r="BK283" s="95"/>
      <c r="BL283" s="13"/>
    </row>
    <row r="284" spans="1:64" s="54" customFormat="1" outlineLevel="1" x14ac:dyDescent="0.25">
      <c r="A284" s="52"/>
      <c r="B284" s="20" t="s">
        <v>12</v>
      </c>
      <c r="C284" s="20" t="str">
        <f>'Cooler&amp;Wetter'!$B$1</f>
        <v>MIROC-Medres</v>
      </c>
      <c r="D284" s="20">
        <v>2042</v>
      </c>
      <c r="E284" s="21">
        <f>'Cooler&amp;Wetter'!S70</f>
        <v>18.600000000000001</v>
      </c>
      <c r="F284" s="21">
        <f>'Cooler&amp;Wetter'!W70</f>
        <v>75.543000000000006</v>
      </c>
      <c r="G284" s="21"/>
      <c r="H284" s="63">
        <f t="shared" si="131"/>
        <v>2007</v>
      </c>
      <c r="I284" s="59" t="str">
        <f t="shared" si="132"/>
        <v>Pile No X @ Berth Y</v>
      </c>
      <c r="J284" s="188" t="str">
        <f t="shared" si="142"/>
        <v>splash</v>
      </c>
      <c r="K284" s="97" t="str">
        <f t="shared" si="148"/>
        <v>A</v>
      </c>
      <c r="L284" s="104" t="str">
        <f t="shared" si="149"/>
        <v>C1</v>
      </c>
      <c r="M284" s="63" t="str">
        <f t="shared" si="150"/>
        <v>EXP4</v>
      </c>
      <c r="N284" s="63" t="str">
        <f t="shared" si="151"/>
        <v>SITE1</v>
      </c>
      <c r="O284" s="63">
        <f t="shared" si="152"/>
        <v>1</v>
      </c>
      <c r="P284" s="63"/>
      <c r="Q284" s="63"/>
      <c r="R284" s="63"/>
      <c r="S284" s="63"/>
      <c r="T284" s="63"/>
      <c r="U284" s="97"/>
      <c r="V284" s="97"/>
      <c r="W284" s="97"/>
      <c r="X284" s="97"/>
      <c r="Y284" s="97"/>
      <c r="AA284" s="198">
        <f t="shared" si="153"/>
        <v>269.12686027849799</v>
      </c>
      <c r="AB284" s="115"/>
      <c r="AC284" s="106"/>
      <c r="AD284" s="106"/>
      <c r="AE284" s="106"/>
      <c r="AF284" s="116"/>
      <c r="AG284" s="106"/>
      <c r="AH284" s="106"/>
      <c r="AJ284" s="106"/>
      <c r="AK284" s="106"/>
      <c r="AM284" s="125"/>
      <c r="AN284" s="200">
        <f t="shared" si="143"/>
        <v>30</v>
      </c>
      <c r="AO284" s="192">
        <f>VLOOKUP(K284,Coefficients!$J$3:$L$7,3)</f>
        <v>70</v>
      </c>
      <c r="AP284" s="192">
        <f t="shared" si="144"/>
        <v>15.4</v>
      </c>
      <c r="AQ284" s="192">
        <f t="shared" si="145"/>
        <v>1349.04</v>
      </c>
      <c r="AR284" s="192">
        <f>VLOOKUP(L284,Coefficients!$N$3:$P$5,2)</f>
        <v>50</v>
      </c>
      <c r="AS284" s="192">
        <f>VLOOKUP(L284,Coefficients!$N$3:$P$5,3)</f>
        <v>2</v>
      </c>
      <c r="AT284" s="200">
        <f>VLOOKUP(M284,Coefficients!$S$3:$U$6,3)</f>
        <v>1</v>
      </c>
      <c r="AU284" s="196">
        <f>VLOOKUP(N284,Coefficients!$S$10:$U$13,3)</f>
        <v>2</v>
      </c>
      <c r="AV284" s="197">
        <f t="shared" si="154"/>
        <v>1</v>
      </c>
      <c r="AW284" s="195">
        <f t="shared" si="146"/>
        <v>7.6036750986200676</v>
      </c>
      <c r="AX284" s="197">
        <f t="shared" si="155"/>
        <v>75.543000000000006</v>
      </c>
      <c r="AY284" s="197">
        <f t="shared" si="156"/>
        <v>18.600000000000001</v>
      </c>
      <c r="AZ284" s="198">
        <f t="shared" si="147"/>
        <v>269.12686027849799</v>
      </c>
      <c r="BA284" s="114"/>
      <c r="BB284" s="55"/>
      <c r="BC284" s="127"/>
      <c r="BD284" s="96"/>
      <c r="BE284" s="133"/>
      <c r="BF284" s="128"/>
      <c r="BG284" s="124"/>
      <c r="BI284" s="96"/>
      <c r="BJ284" s="55"/>
      <c r="BK284" s="95"/>
      <c r="BL284" s="13"/>
    </row>
    <row r="285" spans="1:64" s="54" customFormat="1" outlineLevel="1" x14ac:dyDescent="0.25">
      <c r="A285" s="52"/>
      <c r="B285" s="20" t="s">
        <v>12</v>
      </c>
      <c r="C285" s="20" t="str">
        <f>'Cooler&amp;Wetter'!$B$1</f>
        <v>MIROC-Medres</v>
      </c>
      <c r="D285" s="20">
        <v>2043</v>
      </c>
      <c r="E285" s="21">
        <f>'Cooler&amp;Wetter'!S71</f>
        <v>18.650000000000002</v>
      </c>
      <c r="F285" s="21">
        <f>'Cooler&amp;Wetter'!W71</f>
        <v>75.580250000000007</v>
      </c>
      <c r="G285" s="21"/>
      <c r="H285" s="63">
        <f t="shared" si="131"/>
        <v>2007</v>
      </c>
      <c r="I285" s="59" t="str">
        <f t="shared" si="132"/>
        <v>Pile No X @ Berth Y</v>
      </c>
      <c r="J285" s="188" t="str">
        <f t="shared" si="142"/>
        <v>splash</v>
      </c>
      <c r="K285" s="97" t="str">
        <f t="shared" si="148"/>
        <v>A</v>
      </c>
      <c r="L285" s="104" t="str">
        <f t="shared" si="149"/>
        <v>C1</v>
      </c>
      <c r="M285" s="63" t="str">
        <f t="shared" si="150"/>
        <v>EXP4</v>
      </c>
      <c r="N285" s="63" t="str">
        <f t="shared" si="151"/>
        <v>SITE1</v>
      </c>
      <c r="O285" s="63">
        <f t="shared" si="152"/>
        <v>1</v>
      </c>
      <c r="P285" s="63"/>
      <c r="Q285" s="63"/>
      <c r="R285" s="63"/>
      <c r="S285" s="63"/>
      <c r="T285" s="63"/>
      <c r="U285" s="97"/>
      <c r="V285" s="97"/>
      <c r="W285" s="97"/>
      <c r="X285" s="97"/>
      <c r="Y285" s="97"/>
      <c r="AA285" s="198">
        <f t="shared" si="153"/>
        <v>269.40658604025629</v>
      </c>
      <c r="AB285" s="115"/>
      <c r="AC285" s="106"/>
      <c r="AD285" s="106"/>
      <c r="AE285" s="106"/>
      <c r="AF285" s="116"/>
      <c r="AG285" s="106"/>
      <c r="AH285" s="106"/>
      <c r="AJ285" s="106"/>
      <c r="AK285" s="106"/>
      <c r="AM285" s="125"/>
      <c r="AN285" s="200">
        <f t="shared" si="143"/>
        <v>31</v>
      </c>
      <c r="AO285" s="192">
        <f>VLOOKUP(K285,Coefficients!$J$3:$L$7,3)</f>
        <v>70</v>
      </c>
      <c r="AP285" s="192">
        <f t="shared" si="144"/>
        <v>15.4</v>
      </c>
      <c r="AQ285" s="192">
        <f t="shared" si="145"/>
        <v>1349.04</v>
      </c>
      <c r="AR285" s="192">
        <f>VLOOKUP(L285,Coefficients!$N$3:$P$5,2)</f>
        <v>50</v>
      </c>
      <c r="AS285" s="192">
        <f>VLOOKUP(L285,Coefficients!$N$3:$P$5,3)</f>
        <v>2</v>
      </c>
      <c r="AT285" s="200">
        <f>VLOOKUP(M285,Coefficients!$S$3:$U$6,3)</f>
        <v>1</v>
      </c>
      <c r="AU285" s="196">
        <f>VLOOKUP(N285,Coefficients!$S$10:$U$13,3)</f>
        <v>2</v>
      </c>
      <c r="AV285" s="197">
        <f t="shared" si="154"/>
        <v>1</v>
      </c>
      <c r="AW285" s="195">
        <f t="shared" si="146"/>
        <v>7.6036750986200676</v>
      </c>
      <c r="AX285" s="197">
        <f t="shared" si="155"/>
        <v>75.580250000000007</v>
      </c>
      <c r="AY285" s="197">
        <f t="shared" si="156"/>
        <v>18.650000000000002</v>
      </c>
      <c r="AZ285" s="198">
        <f t="shared" si="147"/>
        <v>269.40658604025629</v>
      </c>
      <c r="BA285" s="114"/>
      <c r="BB285" s="55"/>
      <c r="BC285" s="127"/>
      <c r="BD285" s="96"/>
      <c r="BE285" s="133"/>
      <c r="BF285" s="128"/>
      <c r="BG285" s="124"/>
      <c r="BI285" s="96"/>
      <c r="BJ285" s="55"/>
      <c r="BK285" s="95"/>
      <c r="BL285" s="13"/>
    </row>
    <row r="286" spans="1:64" s="54" customFormat="1" outlineLevel="1" x14ac:dyDescent="0.25">
      <c r="A286" s="52"/>
      <c r="B286" s="20" t="s">
        <v>12</v>
      </c>
      <c r="C286" s="20" t="str">
        <f>'Cooler&amp;Wetter'!$B$1</f>
        <v>MIROC-Medres</v>
      </c>
      <c r="D286" s="20">
        <v>2044</v>
      </c>
      <c r="E286" s="21">
        <f>'Cooler&amp;Wetter'!S72</f>
        <v>18.700000000000003</v>
      </c>
      <c r="F286" s="21">
        <f>'Cooler&amp;Wetter'!W72</f>
        <v>75.617500000000007</v>
      </c>
      <c r="G286" s="21"/>
      <c r="H286" s="63">
        <f t="shared" si="131"/>
        <v>2007</v>
      </c>
      <c r="I286" s="59" t="str">
        <f t="shared" si="132"/>
        <v>Pile No X @ Berth Y</v>
      </c>
      <c r="J286" s="188" t="str">
        <f t="shared" si="142"/>
        <v>splash</v>
      </c>
      <c r="K286" s="97" t="str">
        <f t="shared" si="148"/>
        <v>A</v>
      </c>
      <c r="L286" s="104" t="str">
        <f t="shared" si="149"/>
        <v>C1</v>
      </c>
      <c r="M286" s="63" t="str">
        <f t="shared" si="150"/>
        <v>EXP4</v>
      </c>
      <c r="N286" s="63" t="str">
        <f t="shared" si="151"/>
        <v>SITE1</v>
      </c>
      <c r="O286" s="63">
        <f t="shared" si="152"/>
        <v>1</v>
      </c>
      <c r="P286" s="63"/>
      <c r="Q286" s="63"/>
      <c r="R286" s="63"/>
      <c r="S286" s="63"/>
      <c r="T286" s="63"/>
      <c r="U286" s="97"/>
      <c r="V286" s="97"/>
      <c r="W286" s="97"/>
      <c r="X286" s="97"/>
      <c r="Y286" s="97"/>
      <c r="AA286" s="198">
        <f t="shared" si="153"/>
        <v>269.68645187538721</v>
      </c>
      <c r="AB286" s="115"/>
      <c r="AC286" s="106"/>
      <c r="AD286" s="106"/>
      <c r="AE286" s="106"/>
      <c r="AF286" s="116"/>
      <c r="AG286" s="106"/>
      <c r="AH286" s="106"/>
      <c r="AJ286" s="106"/>
      <c r="AK286" s="106"/>
      <c r="AM286" s="125"/>
      <c r="AN286" s="200">
        <f t="shared" si="143"/>
        <v>32</v>
      </c>
      <c r="AO286" s="192">
        <f>VLOOKUP(K286,Coefficients!$J$3:$L$7,3)</f>
        <v>70</v>
      </c>
      <c r="AP286" s="192">
        <f t="shared" si="144"/>
        <v>15.4</v>
      </c>
      <c r="AQ286" s="192">
        <f t="shared" si="145"/>
        <v>1349.04</v>
      </c>
      <c r="AR286" s="192">
        <f>VLOOKUP(L286,Coefficients!$N$3:$P$5,2)</f>
        <v>50</v>
      </c>
      <c r="AS286" s="192">
        <f>VLOOKUP(L286,Coefficients!$N$3:$P$5,3)</f>
        <v>2</v>
      </c>
      <c r="AT286" s="200">
        <f>VLOOKUP(M286,Coefficients!$S$3:$U$6,3)</f>
        <v>1</v>
      </c>
      <c r="AU286" s="196">
        <f>VLOOKUP(N286,Coefficients!$S$10:$U$13,3)</f>
        <v>2</v>
      </c>
      <c r="AV286" s="197">
        <f t="shared" si="154"/>
        <v>1</v>
      </c>
      <c r="AW286" s="195">
        <f t="shared" si="146"/>
        <v>7.6036750986200676</v>
      </c>
      <c r="AX286" s="197">
        <f t="shared" si="155"/>
        <v>75.617500000000007</v>
      </c>
      <c r="AY286" s="197">
        <f t="shared" si="156"/>
        <v>18.700000000000003</v>
      </c>
      <c r="AZ286" s="198">
        <f t="shared" si="147"/>
        <v>269.68645187538721</v>
      </c>
      <c r="BA286" s="114"/>
      <c r="BB286" s="55"/>
      <c r="BC286" s="127"/>
      <c r="BD286" s="96"/>
      <c r="BE286" s="133"/>
      <c r="BF286" s="128"/>
      <c r="BG286" s="124"/>
      <c r="BI286" s="96"/>
      <c r="BJ286" s="55"/>
      <c r="BK286" s="95"/>
      <c r="BL286" s="13"/>
    </row>
    <row r="287" spans="1:64" s="54" customFormat="1" outlineLevel="1" x14ac:dyDescent="0.25">
      <c r="A287" s="52"/>
      <c r="B287" s="20" t="s">
        <v>12</v>
      </c>
      <c r="C287" s="20" t="str">
        <f>'Cooler&amp;Wetter'!$B$1</f>
        <v>MIROC-Medres</v>
      </c>
      <c r="D287" s="20">
        <v>2045</v>
      </c>
      <c r="E287" s="21">
        <f>'Cooler&amp;Wetter'!S73</f>
        <v>18.75</v>
      </c>
      <c r="F287" s="21">
        <f>'Cooler&amp;Wetter'!W73</f>
        <v>75.654750000000007</v>
      </c>
      <c r="G287" s="21"/>
      <c r="H287" s="63">
        <f t="shared" si="131"/>
        <v>2007</v>
      </c>
      <c r="I287" s="59" t="str">
        <f t="shared" si="132"/>
        <v>Pile No X @ Berth Y</v>
      </c>
      <c r="J287" s="188" t="str">
        <f t="shared" si="142"/>
        <v>splash</v>
      </c>
      <c r="K287" s="97" t="str">
        <f t="shared" si="148"/>
        <v>A</v>
      </c>
      <c r="L287" s="104" t="str">
        <f t="shared" si="149"/>
        <v>C1</v>
      </c>
      <c r="M287" s="63" t="str">
        <f t="shared" si="150"/>
        <v>EXP4</v>
      </c>
      <c r="N287" s="63" t="str">
        <f t="shared" si="151"/>
        <v>SITE1</v>
      </c>
      <c r="O287" s="63">
        <f t="shared" si="152"/>
        <v>1</v>
      </c>
      <c r="P287" s="63"/>
      <c r="Q287" s="63"/>
      <c r="R287" s="63"/>
      <c r="S287" s="63"/>
      <c r="T287" s="63"/>
      <c r="U287" s="97"/>
      <c r="V287" s="97"/>
      <c r="W287" s="97"/>
      <c r="X287" s="97"/>
      <c r="Y287" s="97"/>
      <c r="AA287" s="198">
        <f t="shared" si="153"/>
        <v>269.9664577650895</v>
      </c>
      <c r="AB287" s="115"/>
      <c r="AC287" s="106"/>
      <c r="AD287" s="106"/>
      <c r="AE287" s="106"/>
      <c r="AF287" s="116"/>
      <c r="AG287" s="106"/>
      <c r="AH287" s="106"/>
      <c r="AJ287" s="106"/>
      <c r="AK287" s="106"/>
      <c r="AM287" s="125"/>
      <c r="AN287" s="200">
        <f t="shared" si="143"/>
        <v>33</v>
      </c>
      <c r="AO287" s="192">
        <f>VLOOKUP(K287,Coefficients!$J$3:$L$7,3)</f>
        <v>70</v>
      </c>
      <c r="AP287" s="192">
        <f t="shared" si="144"/>
        <v>15.4</v>
      </c>
      <c r="AQ287" s="192">
        <f t="shared" si="145"/>
        <v>1349.04</v>
      </c>
      <c r="AR287" s="192">
        <f>VLOOKUP(L287,Coefficients!$N$3:$P$5,2)</f>
        <v>50</v>
      </c>
      <c r="AS287" s="192">
        <f>VLOOKUP(L287,Coefficients!$N$3:$P$5,3)</f>
        <v>2</v>
      </c>
      <c r="AT287" s="200">
        <f>VLOOKUP(M287,Coefficients!$S$3:$U$6,3)</f>
        <v>1</v>
      </c>
      <c r="AU287" s="196">
        <f>VLOOKUP(N287,Coefficients!$S$10:$U$13,3)</f>
        <v>2</v>
      </c>
      <c r="AV287" s="197">
        <f t="shared" si="154"/>
        <v>1</v>
      </c>
      <c r="AW287" s="195">
        <f t="shared" si="146"/>
        <v>7.6036750986200676</v>
      </c>
      <c r="AX287" s="197">
        <f t="shared" si="155"/>
        <v>75.654750000000007</v>
      </c>
      <c r="AY287" s="197">
        <f t="shared" si="156"/>
        <v>18.75</v>
      </c>
      <c r="AZ287" s="198">
        <f t="shared" si="147"/>
        <v>269.9664577650895</v>
      </c>
      <c r="BA287" s="114"/>
      <c r="BB287" s="55"/>
      <c r="BC287" s="127"/>
      <c r="BD287" s="96"/>
      <c r="BE287" s="133"/>
      <c r="BF287" s="128"/>
      <c r="BG287" s="124"/>
      <c r="BI287" s="96"/>
      <c r="BJ287" s="55"/>
      <c r="BK287" s="95"/>
      <c r="BL287" s="13"/>
    </row>
    <row r="288" spans="1:64" s="54" customFormat="1" outlineLevel="1" x14ac:dyDescent="0.25">
      <c r="A288" s="52"/>
      <c r="B288" s="20" t="s">
        <v>12</v>
      </c>
      <c r="C288" s="20" t="str">
        <f>'Cooler&amp;Wetter'!$B$1</f>
        <v>MIROC-Medres</v>
      </c>
      <c r="D288" s="20">
        <v>2046</v>
      </c>
      <c r="E288" s="21">
        <f>'Cooler&amp;Wetter'!S74</f>
        <v>18.8</v>
      </c>
      <c r="F288" s="21">
        <f>'Cooler&amp;Wetter'!W74</f>
        <v>75.692000000000007</v>
      </c>
      <c r="G288" s="21"/>
      <c r="H288" s="63">
        <f t="shared" si="131"/>
        <v>2007</v>
      </c>
      <c r="I288" s="59" t="str">
        <f t="shared" si="132"/>
        <v>Pile No X @ Berth Y</v>
      </c>
      <c r="J288" s="188" t="str">
        <f t="shared" si="142"/>
        <v>splash</v>
      </c>
      <c r="K288" s="97" t="str">
        <f t="shared" si="148"/>
        <v>A</v>
      </c>
      <c r="L288" s="104" t="str">
        <f t="shared" si="149"/>
        <v>C1</v>
      </c>
      <c r="M288" s="63" t="str">
        <f t="shared" si="150"/>
        <v>EXP4</v>
      </c>
      <c r="N288" s="63" t="str">
        <f t="shared" si="151"/>
        <v>SITE1</v>
      </c>
      <c r="O288" s="63">
        <f t="shared" si="152"/>
        <v>1</v>
      </c>
      <c r="P288" s="63"/>
      <c r="Q288" s="63"/>
      <c r="R288" s="63"/>
      <c r="S288" s="63"/>
      <c r="T288" s="63"/>
      <c r="U288" s="97"/>
      <c r="V288" s="97"/>
      <c r="W288" s="97"/>
      <c r="X288" s="97"/>
      <c r="Y288" s="97"/>
      <c r="AA288" s="198">
        <f t="shared" si="153"/>
        <v>270.24660369054823</v>
      </c>
      <c r="AB288" s="115"/>
      <c r="AC288" s="106"/>
      <c r="AD288" s="106"/>
      <c r="AE288" s="106"/>
      <c r="AF288" s="116"/>
      <c r="AG288" s="106"/>
      <c r="AH288" s="106"/>
      <c r="AJ288" s="106"/>
      <c r="AK288" s="106"/>
      <c r="AM288" s="125"/>
      <c r="AN288" s="200">
        <f t="shared" si="143"/>
        <v>34</v>
      </c>
      <c r="AO288" s="192">
        <f>VLOOKUP(K288,Coefficients!$J$3:$L$7,3)</f>
        <v>70</v>
      </c>
      <c r="AP288" s="192">
        <f t="shared" si="144"/>
        <v>15.4</v>
      </c>
      <c r="AQ288" s="192">
        <f t="shared" si="145"/>
        <v>1349.04</v>
      </c>
      <c r="AR288" s="192">
        <f>VLOOKUP(L288,Coefficients!$N$3:$P$5,2)</f>
        <v>50</v>
      </c>
      <c r="AS288" s="192">
        <f>VLOOKUP(L288,Coefficients!$N$3:$P$5,3)</f>
        <v>2</v>
      </c>
      <c r="AT288" s="200">
        <f>VLOOKUP(M288,Coefficients!$S$3:$U$6,3)</f>
        <v>1</v>
      </c>
      <c r="AU288" s="196">
        <f>VLOOKUP(N288,Coefficients!$S$10:$U$13,3)</f>
        <v>2</v>
      </c>
      <c r="AV288" s="197">
        <f t="shared" si="154"/>
        <v>1</v>
      </c>
      <c r="AW288" s="195">
        <f t="shared" si="146"/>
        <v>7.6036750986200676</v>
      </c>
      <c r="AX288" s="197">
        <f t="shared" si="155"/>
        <v>75.692000000000007</v>
      </c>
      <c r="AY288" s="197">
        <f t="shared" si="156"/>
        <v>18.8</v>
      </c>
      <c r="AZ288" s="198">
        <f t="shared" si="147"/>
        <v>270.24660369054823</v>
      </c>
      <c r="BA288" s="114"/>
      <c r="BB288" s="55"/>
      <c r="BC288" s="127"/>
      <c r="BD288" s="96"/>
      <c r="BE288" s="133"/>
      <c r="BF288" s="128"/>
      <c r="BG288" s="124"/>
      <c r="BI288" s="96"/>
      <c r="BJ288" s="55"/>
      <c r="BK288" s="95"/>
      <c r="BL288" s="13"/>
    </row>
    <row r="289" spans="1:64" s="54" customFormat="1" outlineLevel="1" x14ac:dyDescent="0.25">
      <c r="A289" s="52"/>
      <c r="B289" s="20" t="s">
        <v>12</v>
      </c>
      <c r="C289" s="20" t="str">
        <f>'Cooler&amp;Wetter'!$B$1</f>
        <v>MIROC-Medres</v>
      </c>
      <c r="D289" s="20">
        <v>2047</v>
      </c>
      <c r="E289" s="21">
        <f>'Cooler&amp;Wetter'!S75</f>
        <v>18.850000000000001</v>
      </c>
      <c r="F289" s="21">
        <f>'Cooler&amp;Wetter'!W75</f>
        <v>75.729250000000008</v>
      </c>
      <c r="G289" s="21"/>
      <c r="H289" s="63">
        <f t="shared" si="131"/>
        <v>2007</v>
      </c>
      <c r="I289" s="59" t="str">
        <f t="shared" si="132"/>
        <v>Pile No X @ Berth Y</v>
      </c>
      <c r="J289" s="188" t="str">
        <f t="shared" si="142"/>
        <v>splash</v>
      </c>
      <c r="K289" s="97" t="str">
        <f t="shared" si="148"/>
        <v>A</v>
      </c>
      <c r="L289" s="104" t="str">
        <f t="shared" si="149"/>
        <v>C1</v>
      </c>
      <c r="M289" s="63" t="str">
        <f t="shared" si="150"/>
        <v>EXP4</v>
      </c>
      <c r="N289" s="63" t="str">
        <f t="shared" si="151"/>
        <v>SITE1</v>
      </c>
      <c r="O289" s="63">
        <f t="shared" si="152"/>
        <v>1</v>
      </c>
      <c r="P289" s="63"/>
      <c r="Q289" s="63"/>
      <c r="R289" s="63"/>
      <c r="S289" s="63"/>
      <c r="T289" s="63"/>
      <c r="U289" s="97"/>
      <c r="V289" s="97"/>
      <c r="W289" s="97"/>
      <c r="X289" s="97"/>
      <c r="Y289" s="97"/>
      <c r="AA289" s="198">
        <f t="shared" si="153"/>
        <v>270.52688963293849</v>
      </c>
      <c r="AB289" s="115"/>
      <c r="AC289" s="106"/>
      <c r="AD289" s="106"/>
      <c r="AE289" s="106"/>
      <c r="AF289" s="116"/>
      <c r="AG289" s="106"/>
      <c r="AH289" s="106"/>
      <c r="AJ289" s="106"/>
      <c r="AK289" s="106"/>
      <c r="AM289" s="125"/>
      <c r="AN289" s="200">
        <f t="shared" si="143"/>
        <v>35</v>
      </c>
      <c r="AO289" s="192">
        <f>VLOOKUP(K289,Coefficients!$J$3:$L$7,3)</f>
        <v>70</v>
      </c>
      <c r="AP289" s="192">
        <f t="shared" si="144"/>
        <v>15.4</v>
      </c>
      <c r="AQ289" s="192">
        <f t="shared" si="145"/>
        <v>1349.04</v>
      </c>
      <c r="AR289" s="192">
        <f>VLOOKUP(L289,Coefficients!$N$3:$P$5,2)</f>
        <v>50</v>
      </c>
      <c r="AS289" s="192">
        <f>VLOOKUP(L289,Coefficients!$N$3:$P$5,3)</f>
        <v>2</v>
      </c>
      <c r="AT289" s="200">
        <f>VLOOKUP(M289,Coefficients!$S$3:$U$6,3)</f>
        <v>1</v>
      </c>
      <c r="AU289" s="196">
        <f>VLOOKUP(N289,Coefficients!$S$10:$U$13,3)</f>
        <v>2</v>
      </c>
      <c r="AV289" s="197">
        <f t="shared" si="154"/>
        <v>1</v>
      </c>
      <c r="AW289" s="195">
        <f t="shared" si="146"/>
        <v>7.6036750986200676</v>
      </c>
      <c r="AX289" s="197">
        <f t="shared" si="155"/>
        <v>75.729250000000008</v>
      </c>
      <c r="AY289" s="197">
        <f t="shared" si="156"/>
        <v>18.850000000000001</v>
      </c>
      <c r="AZ289" s="198">
        <f t="shared" si="147"/>
        <v>270.52688963293849</v>
      </c>
      <c r="BA289" s="114"/>
      <c r="BB289" s="55"/>
      <c r="BC289" s="127"/>
      <c r="BD289" s="96"/>
      <c r="BE289" s="133"/>
      <c r="BF289" s="128"/>
      <c r="BG289" s="124"/>
      <c r="BI289" s="96"/>
      <c r="BJ289" s="55"/>
      <c r="BK289" s="95"/>
      <c r="BL289" s="13"/>
    </row>
    <row r="290" spans="1:64" s="54" customFormat="1" outlineLevel="1" x14ac:dyDescent="0.25">
      <c r="A290" s="52"/>
      <c r="B290" s="20" t="s">
        <v>12</v>
      </c>
      <c r="C290" s="20" t="str">
        <f>'Cooler&amp;Wetter'!$B$1</f>
        <v>MIROC-Medres</v>
      </c>
      <c r="D290" s="20">
        <v>2048</v>
      </c>
      <c r="E290" s="21">
        <f>'Cooler&amp;Wetter'!S76</f>
        <v>18.900000000000002</v>
      </c>
      <c r="F290" s="21">
        <f>'Cooler&amp;Wetter'!W76</f>
        <v>75.766500000000008</v>
      </c>
      <c r="G290" s="21"/>
      <c r="H290" s="63">
        <f t="shared" si="131"/>
        <v>2007</v>
      </c>
      <c r="I290" s="59" t="str">
        <f t="shared" si="132"/>
        <v>Pile No X @ Berth Y</v>
      </c>
      <c r="J290" s="188" t="str">
        <f t="shared" si="142"/>
        <v>splash</v>
      </c>
      <c r="K290" s="97" t="str">
        <f t="shared" si="148"/>
        <v>A</v>
      </c>
      <c r="L290" s="104" t="str">
        <f t="shared" si="149"/>
        <v>C1</v>
      </c>
      <c r="M290" s="63" t="str">
        <f t="shared" si="150"/>
        <v>EXP4</v>
      </c>
      <c r="N290" s="63" t="str">
        <f t="shared" si="151"/>
        <v>SITE1</v>
      </c>
      <c r="O290" s="63">
        <f t="shared" si="152"/>
        <v>1</v>
      </c>
      <c r="P290" s="63"/>
      <c r="Q290" s="63"/>
      <c r="R290" s="63"/>
      <c r="S290" s="63"/>
      <c r="T290" s="63"/>
      <c r="U290" s="97"/>
      <c r="V290" s="97"/>
      <c r="W290" s="97"/>
      <c r="X290" s="97"/>
      <c r="Y290" s="97"/>
      <c r="AA290" s="198">
        <f t="shared" si="153"/>
        <v>270.80731557342278</v>
      </c>
      <c r="AB290" s="115"/>
      <c r="AC290" s="106"/>
      <c r="AD290" s="106"/>
      <c r="AE290" s="106"/>
      <c r="AF290" s="116"/>
      <c r="AG290" s="106"/>
      <c r="AH290" s="106"/>
      <c r="AJ290" s="106"/>
      <c r="AK290" s="106"/>
      <c r="AM290" s="125"/>
      <c r="AN290" s="200">
        <f t="shared" si="143"/>
        <v>36</v>
      </c>
      <c r="AO290" s="192">
        <f>VLOOKUP(K290,Coefficients!$J$3:$L$7,3)</f>
        <v>70</v>
      </c>
      <c r="AP290" s="192">
        <f t="shared" si="144"/>
        <v>15.4</v>
      </c>
      <c r="AQ290" s="192">
        <f t="shared" si="145"/>
        <v>1349.04</v>
      </c>
      <c r="AR290" s="192">
        <f>VLOOKUP(L290,Coefficients!$N$3:$P$5,2)</f>
        <v>50</v>
      </c>
      <c r="AS290" s="192">
        <f>VLOOKUP(L290,Coefficients!$N$3:$P$5,3)</f>
        <v>2</v>
      </c>
      <c r="AT290" s="200">
        <f>VLOOKUP(M290,Coefficients!$S$3:$U$6,3)</f>
        <v>1</v>
      </c>
      <c r="AU290" s="196">
        <f>VLOOKUP(N290,Coefficients!$S$10:$U$13,3)</f>
        <v>2</v>
      </c>
      <c r="AV290" s="197">
        <f t="shared" si="154"/>
        <v>1</v>
      </c>
      <c r="AW290" s="195">
        <f t="shared" si="146"/>
        <v>7.6036750986200676</v>
      </c>
      <c r="AX290" s="197">
        <f t="shared" si="155"/>
        <v>75.766500000000008</v>
      </c>
      <c r="AY290" s="197">
        <f t="shared" si="156"/>
        <v>18.900000000000002</v>
      </c>
      <c r="AZ290" s="198">
        <f t="shared" si="147"/>
        <v>270.80731557342278</v>
      </c>
      <c r="BA290" s="114"/>
      <c r="BB290" s="55"/>
      <c r="BC290" s="127"/>
      <c r="BD290" s="96"/>
      <c r="BE290" s="133"/>
      <c r="BF290" s="128"/>
      <c r="BG290" s="124"/>
      <c r="BI290" s="96"/>
      <c r="BJ290" s="55"/>
      <c r="BK290" s="95"/>
      <c r="BL290" s="13"/>
    </row>
    <row r="291" spans="1:64" s="54" customFormat="1" outlineLevel="1" x14ac:dyDescent="0.25">
      <c r="A291" s="52"/>
      <c r="B291" s="20" t="s">
        <v>12</v>
      </c>
      <c r="C291" s="20" t="str">
        <f>'Cooler&amp;Wetter'!$B$1</f>
        <v>MIROC-Medres</v>
      </c>
      <c r="D291" s="20">
        <v>2049</v>
      </c>
      <c r="E291" s="21">
        <f>'Cooler&amp;Wetter'!S77</f>
        <v>18.950000000000003</v>
      </c>
      <c r="F291" s="21">
        <f>'Cooler&amp;Wetter'!W77</f>
        <v>75.803749999999994</v>
      </c>
      <c r="G291" s="21"/>
      <c r="H291" s="63">
        <f t="shared" si="131"/>
        <v>2007</v>
      </c>
      <c r="I291" s="59" t="str">
        <f t="shared" si="132"/>
        <v>Pile No X @ Berth Y</v>
      </c>
      <c r="J291" s="188" t="str">
        <f t="shared" si="142"/>
        <v>splash</v>
      </c>
      <c r="K291" s="97" t="str">
        <f t="shared" si="148"/>
        <v>A</v>
      </c>
      <c r="L291" s="104" t="str">
        <f t="shared" si="149"/>
        <v>C1</v>
      </c>
      <c r="M291" s="63" t="str">
        <f t="shared" si="150"/>
        <v>EXP4</v>
      </c>
      <c r="N291" s="63" t="str">
        <f t="shared" si="151"/>
        <v>SITE1</v>
      </c>
      <c r="O291" s="63">
        <f t="shared" si="152"/>
        <v>1</v>
      </c>
      <c r="P291" s="63"/>
      <c r="Q291" s="63"/>
      <c r="R291" s="63"/>
      <c r="S291" s="63"/>
      <c r="T291" s="63"/>
      <c r="U291" s="97"/>
      <c r="V291" s="97"/>
      <c r="W291" s="97"/>
      <c r="X291" s="97"/>
      <c r="Y291" s="97"/>
      <c r="AA291" s="198">
        <f t="shared" si="153"/>
        <v>271.08788149315353</v>
      </c>
      <c r="AB291" s="115"/>
      <c r="AC291" s="106"/>
      <c r="AD291" s="106"/>
      <c r="AE291" s="106"/>
      <c r="AF291" s="116"/>
      <c r="AG291" s="106"/>
      <c r="AH291" s="106"/>
      <c r="AJ291" s="106"/>
      <c r="AK291" s="106"/>
      <c r="AM291" s="125"/>
      <c r="AN291" s="200">
        <f t="shared" si="143"/>
        <v>37</v>
      </c>
      <c r="AO291" s="192">
        <f>VLOOKUP(K291,Coefficients!$J$3:$L$7,3)</f>
        <v>70</v>
      </c>
      <c r="AP291" s="192">
        <f t="shared" si="144"/>
        <v>15.4</v>
      </c>
      <c r="AQ291" s="192">
        <f t="shared" si="145"/>
        <v>1349.04</v>
      </c>
      <c r="AR291" s="192">
        <f>VLOOKUP(L291,Coefficients!$N$3:$P$5,2)</f>
        <v>50</v>
      </c>
      <c r="AS291" s="192">
        <f>VLOOKUP(L291,Coefficients!$N$3:$P$5,3)</f>
        <v>2</v>
      </c>
      <c r="AT291" s="200">
        <f>VLOOKUP(M291,Coefficients!$S$3:$U$6,3)</f>
        <v>1</v>
      </c>
      <c r="AU291" s="196">
        <f>VLOOKUP(N291,Coefficients!$S$10:$U$13,3)</f>
        <v>2</v>
      </c>
      <c r="AV291" s="197">
        <f t="shared" si="154"/>
        <v>1</v>
      </c>
      <c r="AW291" s="195">
        <f t="shared" si="146"/>
        <v>7.6036750986200676</v>
      </c>
      <c r="AX291" s="197">
        <f t="shared" si="155"/>
        <v>75.803749999999994</v>
      </c>
      <c r="AY291" s="197">
        <f t="shared" si="156"/>
        <v>18.950000000000003</v>
      </c>
      <c r="AZ291" s="198">
        <f t="shared" si="147"/>
        <v>271.08788149315353</v>
      </c>
      <c r="BA291" s="114"/>
      <c r="BB291" s="55"/>
      <c r="BC291" s="127"/>
      <c r="BD291" s="96"/>
      <c r="BE291" s="133"/>
      <c r="BF291" s="128"/>
      <c r="BG291" s="124"/>
      <c r="BI291" s="96"/>
      <c r="BJ291" s="55"/>
      <c r="BK291" s="95"/>
      <c r="BL291" s="13"/>
    </row>
    <row r="292" spans="1:64" s="54" customFormat="1" outlineLevel="1" x14ac:dyDescent="0.25">
      <c r="A292" s="52"/>
      <c r="B292" s="20" t="s">
        <v>12</v>
      </c>
      <c r="C292" s="20" t="str">
        <f>'Cooler&amp;Wetter'!$B$1</f>
        <v>MIROC-Medres</v>
      </c>
      <c r="D292" s="20">
        <v>2050</v>
      </c>
      <c r="E292" s="21">
        <f>'Cooler&amp;Wetter'!S78</f>
        <v>19</v>
      </c>
      <c r="F292" s="21">
        <f>'Cooler&amp;Wetter'!W78</f>
        <v>75.840999999999994</v>
      </c>
      <c r="G292" s="21"/>
      <c r="H292" s="63">
        <f t="shared" si="131"/>
        <v>2007</v>
      </c>
      <c r="I292" s="59" t="str">
        <f t="shared" si="132"/>
        <v>Pile No X @ Berth Y</v>
      </c>
      <c r="J292" s="188" t="str">
        <f t="shared" si="142"/>
        <v>splash</v>
      </c>
      <c r="K292" s="97" t="str">
        <f t="shared" si="148"/>
        <v>A</v>
      </c>
      <c r="L292" s="104" t="str">
        <f t="shared" si="149"/>
        <v>C1</v>
      </c>
      <c r="M292" s="63" t="str">
        <f t="shared" si="150"/>
        <v>EXP4</v>
      </c>
      <c r="N292" s="63" t="str">
        <f t="shared" si="151"/>
        <v>SITE1</v>
      </c>
      <c r="O292" s="63">
        <f t="shared" si="152"/>
        <v>1</v>
      </c>
      <c r="P292" s="63"/>
      <c r="Q292" s="63"/>
      <c r="R292" s="63"/>
      <c r="S292" s="63"/>
      <c r="T292" s="63"/>
      <c r="U292" s="97"/>
      <c r="V292" s="97"/>
      <c r="W292" s="97"/>
      <c r="X292" s="97"/>
      <c r="Y292" s="97"/>
      <c r="AA292" s="198">
        <f t="shared" si="153"/>
        <v>271.36858737327151</v>
      </c>
      <c r="AB292" s="115"/>
      <c r="AC292" s="106"/>
      <c r="AD292" s="106"/>
      <c r="AE292" s="106"/>
      <c r="AF292" s="116"/>
      <c r="AG292" s="106"/>
      <c r="AH292" s="106"/>
      <c r="AJ292" s="106"/>
      <c r="AK292" s="106"/>
      <c r="AM292" s="125"/>
      <c r="AN292" s="200">
        <f t="shared" si="143"/>
        <v>38</v>
      </c>
      <c r="AO292" s="192">
        <f>VLOOKUP(K292,Coefficients!$J$3:$L$7,3)</f>
        <v>70</v>
      </c>
      <c r="AP292" s="192">
        <f t="shared" si="144"/>
        <v>15.4</v>
      </c>
      <c r="AQ292" s="192">
        <f t="shared" si="145"/>
        <v>1349.04</v>
      </c>
      <c r="AR292" s="192">
        <f>VLOOKUP(L292,Coefficients!$N$3:$P$5,2)</f>
        <v>50</v>
      </c>
      <c r="AS292" s="192">
        <f>VLOOKUP(L292,Coefficients!$N$3:$P$5,3)</f>
        <v>2</v>
      </c>
      <c r="AT292" s="200">
        <f>VLOOKUP(M292,Coefficients!$S$3:$U$6,3)</f>
        <v>1</v>
      </c>
      <c r="AU292" s="196">
        <f>VLOOKUP(N292,Coefficients!$S$10:$U$13,3)</f>
        <v>2</v>
      </c>
      <c r="AV292" s="197">
        <f t="shared" si="154"/>
        <v>1</v>
      </c>
      <c r="AW292" s="195">
        <f t="shared" si="146"/>
        <v>7.6036750986200676</v>
      </c>
      <c r="AX292" s="197">
        <f t="shared" si="155"/>
        <v>75.840999999999994</v>
      </c>
      <c r="AY292" s="197">
        <f t="shared" si="156"/>
        <v>19</v>
      </c>
      <c r="AZ292" s="198">
        <f t="shared" si="147"/>
        <v>271.36858737327151</v>
      </c>
      <c r="BA292" s="114"/>
      <c r="BB292" s="55"/>
      <c r="BC292" s="127"/>
      <c r="BD292" s="96"/>
      <c r="BE292" s="133"/>
      <c r="BF292" s="128"/>
      <c r="BG292" s="124"/>
      <c r="BI292" s="96"/>
      <c r="BJ292" s="55"/>
      <c r="BK292" s="95"/>
      <c r="BL292" s="13"/>
    </row>
    <row r="293" spans="1:64" s="54" customFormat="1" outlineLevel="1" x14ac:dyDescent="0.25">
      <c r="A293" s="52"/>
      <c r="B293" s="20" t="s">
        <v>12</v>
      </c>
      <c r="C293" s="20" t="str">
        <f>'Cooler&amp;Wetter'!$B$1</f>
        <v>MIROC-Medres</v>
      </c>
      <c r="D293" s="20">
        <v>2051</v>
      </c>
      <c r="E293" s="21">
        <f>'Cooler&amp;Wetter'!S79</f>
        <v>19.03</v>
      </c>
      <c r="F293" s="21">
        <f>'Cooler&amp;Wetter'!W79</f>
        <v>75.867075</v>
      </c>
      <c r="G293" s="21"/>
      <c r="H293" s="63">
        <f t="shared" si="131"/>
        <v>2007</v>
      </c>
      <c r="I293" s="59" t="str">
        <f t="shared" si="132"/>
        <v>Pile No X @ Berth Y</v>
      </c>
      <c r="J293" s="188" t="str">
        <f t="shared" si="142"/>
        <v>splash</v>
      </c>
      <c r="K293" s="97" t="str">
        <f t="shared" si="148"/>
        <v>A</v>
      </c>
      <c r="L293" s="104" t="str">
        <f t="shared" si="149"/>
        <v>C1</v>
      </c>
      <c r="M293" s="63" t="str">
        <f t="shared" si="150"/>
        <v>EXP4</v>
      </c>
      <c r="N293" s="63" t="str">
        <f t="shared" si="151"/>
        <v>SITE1</v>
      </c>
      <c r="O293" s="63">
        <f t="shared" si="152"/>
        <v>1</v>
      </c>
      <c r="P293" s="63"/>
      <c r="Q293" s="63"/>
      <c r="R293" s="63"/>
      <c r="S293" s="63"/>
      <c r="T293" s="63"/>
      <c r="U293" s="97"/>
      <c r="V293" s="97"/>
      <c r="W293" s="97"/>
      <c r="X293" s="97"/>
      <c r="Y293" s="97"/>
      <c r="AA293" s="198">
        <f t="shared" si="153"/>
        <v>271.56774463699924</v>
      </c>
      <c r="AB293" s="115"/>
      <c r="AC293" s="106"/>
      <c r="AD293" s="106"/>
      <c r="AE293" s="106"/>
      <c r="AF293" s="116"/>
      <c r="AG293" s="106"/>
      <c r="AH293" s="106"/>
      <c r="AJ293" s="106"/>
      <c r="AK293" s="106"/>
      <c r="AM293" s="125"/>
      <c r="AN293" s="200">
        <f t="shared" si="143"/>
        <v>39</v>
      </c>
      <c r="AO293" s="192">
        <f>VLOOKUP(K293,Coefficients!$J$3:$L$7,3)</f>
        <v>70</v>
      </c>
      <c r="AP293" s="192">
        <f t="shared" si="144"/>
        <v>15.4</v>
      </c>
      <c r="AQ293" s="192">
        <f t="shared" si="145"/>
        <v>1349.04</v>
      </c>
      <c r="AR293" s="192">
        <f>VLOOKUP(L293,Coefficients!$N$3:$P$5,2)</f>
        <v>50</v>
      </c>
      <c r="AS293" s="192">
        <f>VLOOKUP(L293,Coefficients!$N$3:$P$5,3)</f>
        <v>2</v>
      </c>
      <c r="AT293" s="200">
        <f>VLOOKUP(M293,Coefficients!$S$3:$U$6,3)</f>
        <v>1</v>
      </c>
      <c r="AU293" s="196">
        <f>VLOOKUP(N293,Coefficients!$S$10:$U$13,3)</f>
        <v>2</v>
      </c>
      <c r="AV293" s="197">
        <f t="shared" si="154"/>
        <v>1</v>
      </c>
      <c r="AW293" s="195">
        <f t="shared" si="146"/>
        <v>7.6036750986200676</v>
      </c>
      <c r="AX293" s="197">
        <f t="shared" si="155"/>
        <v>75.867075</v>
      </c>
      <c r="AY293" s="197">
        <f t="shared" si="156"/>
        <v>19.03</v>
      </c>
      <c r="AZ293" s="198">
        <f t="shared" si="147"/>
        <v>271.56774463699924</v>
      </c>
      <c r="BA293" s="114"/>
      <c r="BB293" s="55"/>
      <c r="BC293" s="127"/>
      <c r="BD293" s="96"/>
      <c r="BE293" s="133"/>
      <c r="BF293" s="128"/>
      <c r="BG293" s="124"/>
      <c r="BI293" s="96"/>
      <c r="BJ293" s="55"/>
      <c r="BK293" s="95"/>
      <c r="BL293" s="13"/>
    </row>
    <row r="294" spans="1:64" s="54" customFormat="1" outlineLevel="1" x14ac:dyDescent="0.25">
      <c r="A294" s="52"/>
      <c r="B294" s="20" t="s">
        <v>12</v>
      </c>
      <c r="C294" s="20" t="str">
        <f>'Cooler&amp;Wetter'!$B$1</f>
        <v>MIROC-Medres</v>
      </c>
      <c r="D294" s="20">
        <v>2052</v>
      </c>
      <c r="E294" s="21">
        <f>'Cooler&amp;Wetter'!S80</f>
        <v>19.060000000000002</v>
      </c>
      <c r="F294" s="21">
        <f>'Cooler&amp;Wetter'!W80</f>
        <v>75.893150000000006</v>
      </c>
      <c r="G294" s="21"/>
      <c r="H294" s="63">
        <f t="shared" si="131"/>
        <v>2007</v>
      </c>
      <c r="I294" s="59" t="str">
        <f t="shared" si="132"/>
        <v>Pile No X @ Berth Y</v>
      </c>
      <c r="J294" s="188" t="str">
        <f t="shared" si="142"/>
        <v>splash</v>
      </c>
      <c r="K294" s="97" t="str">
        <f t="shared" si="148"/>
        <v>A</v>
      </c>
      <c r="L294" s="104" t="str">
        <f t="shared" si="149"/>
        <v>C1</v>
      </c>
      <c r="M294" s="63" t="str">
        <f t="shared" si="150"/>
        <v>EXP4</v>
      </c>
      <c r="N294" s="63" t="str">
        <f t="shared" si="151"/>
        <v>SITE1</v>
      </c>
      <c r="O294" s="63">
        <f t="shared" si="152"/>
        <v>1</v>
      </c>
      <c r="P294" s="63"/>
      <c r="Q294" s="63"/>
      <c r="R294" s="63"/>
      <c r="S294" s="63"/>
      <c r="T294" s="63"/>
      <c r="U294" s="97"/>
      <c r="V294" s="97"/>
      <c r="W294" s="97"/>
      <c r="X294" s="97"/>
      <c r="Y294" s="97"/>
      <c r="AA294" s="198">
        <f t="shared" si="153"/>
        <v>271.76697422641115</v>
      </c>
      <c r="AB294" s="115"/>
      <c r="AC294" s="106"/>
      <c r="AD294" s="106"/>
      <c r="AE294" s="106"/>
      <c r="AF294" s="116"/>
      <c r="AG294" s="106"/>
      <c r="AH294" s="106"/>
      <c r="AJ294" s="106"/>
      <c r="AK294" s="106"/>
      <c r="AM294" s="125"/>
      <c r="AN294" s="200">
        <f t="shared" si="143"/>
        <v>40</v>
      </c>
      <c r="AO294" s="192">
        <f>VLOOKUP(K294,Coefficients!$J$3:$L$7,3)</f>
        <v>70</v>
      </c>
      <c r="AP294" s="192">
        <f t="shared" si="144"/>
        <v>15.4</v>
      </c>
      <c r="AQ294" s="192">
        <f t="shared" si="145"/>
        <v>1349.04</v>
      </c>
      <c r="AR294" s="192">
        <f>VLOOKUP(L294,Coefficients!$N$3:$P$5,2)</f>
        <v>50</v>
      </c>
      <c r="AS294" s="192">
        <f>VLOOKUP(L294,Coefficients!$N$3:$P$5,3)</f>
        <v>2</v>
      </c>
      <c r="AT294" s="200">
        <f>VLOOKUP(M294,Coefficients!$S$3:$U$6,3)</f>
        <v>1</v>
      </c>
      <c r="AU294" s="196">
        <f>VLOOKUP(N294,Coefficients!$S$10:$U$13,3)</f>
        <v>2</v>
      </c>
      <c r="AV294" s="197">
        <f t="shared" si="154"/>
        <v>1</v>
      </c>
      <c r="AW294" s="195">
        <f t="shared" si="146"/>
        <v>7.6036750986200676</v>
      </c>
      <c r="AX294" s="197">
        <f t="shared" si="155"/>
        <v>75.893150000000006</v>
      </c>
      <c r="AY294" s="197">
        <f t="shared" si="156"/>
        <v>19.060000000000002</v>
      </c>
      <c r="AZ294" s="198">
        <f t="shared" si="147"/>
        <v>271.76697422641115</v>
      </c>
      <c r="BA294" s="114"/>
      <c r="BB294" s="55"/>
      <c r="BC294" s="127"/>
      <c r="BD294" s="96"/>
      <c r="BE294" s="133"/>
      <c r="BF294" s="128"/>
      <c r="BG294" s="124"/>
      <c r="BI294" s="96"/>
      <c r="BJ294" s="55"/>
      <c r="BK294" s="95"/>
      <c r="BL294" s="13"/>
    </row>
    <row r="295" spans="1:64" s="54" customFormat="1" outlineLevel="1" x14ac:dyDescent="0.25">
      <c r="A295" s="52"/>
      <c r="B295" s="20" t="s">
        <v>12</v>
      </c>
      <c r="C295" s="20" t="str">
        <f>'Cooler&amp;Wetter'!$B$1</f>
        <v>MIROC-Medres</v>
      </c>
      <c r="D295" s="20">
        <v>2053</v>
      </c>
      <c r="E295" s="21">
        <f>'Cooler&amp;Wetter'!S81</f>
        <v>19.09</v>
      </c>
      <c r="F295" s="21">
        <f>'Cooler&amp;Wetter'!W81</f>
        <v>75.919224999999997</v>
      </c>
      <c r="G295" s="21"/>
      <c r="H295" s="63">
        <f t="shared" si="131"/>
        <v>2007</v>
      </c>
      <c r="I295" s="59" t="str">
        <f t="shared" si="132"/>
        <v>Pile No X @ Berth Y</v>
      </c>
      <c r="J295" s="188" t="str">
        <f t="shared" si="142"/>
        <v>splash</v>
      </c>
      <c r="K295" s="97" t="str">
        <f t="shared" si="148"/>
        <v>A</v>
      </c>
      <c r="L295" s="104" t="str">
        <f t="shared" si="149"/>
        <v>C1</v>
      </c>
      <c r="M295" s="63" t="str">
        <f t="shared" si="150"/>
        <v>EXP4</v>
      </c>
      <c r="N295" s="63" t="str">
        <f t="shared" si="151"/>
        <v>SITE1</v>
      </c>
      <c r="O295" s="63">
        <f t="shared" si="152"/>
        <v>1</v>
      </c>
      <c r="P295" s="63"/>
      <c r="Q295" s="63"/>
      <c r="R295" s="63"/>
      <c r="S295" s="63"/>
      <c r="T295" s="63"/>
      <c r="U295" s="97"/>
      <c r="V295" s="97"/>
      <c r="W295" s="97"/>
      <c r="X295" s="97"/>
      <c r="Y295" s="97"/>
      <c r="AA295" s="198">
        <f t="shared" si="153"/>
        <v>271.96627613703674</v>
      </c>
      <c r="AB295" s="115"/>
      <c r="AC295" s="106"/>
      <c r="AD295" s="106"/>
      <c r="AE295" s="106"/>
      <c r="AF295" s="116"/>
      <c r="AG295" s="106"/>
      <c r="AH295" s="106"/>
      <c r="AJ295" s="106"/>
      <c r="AK295" s="106"/>
      <c r="AM295" s="125"/>
      <c r="AN295" s="200">
        <f t="shared" si="143"/>
        <v>41</v>
      </c>
      <c r="AO295" s="192">
        <f>VLOOKUP(K295,Coefficients!$J$3:$L$7,3)</f>
        <v>70</v>
      </c>
      <c r="AP295" s="192">
        <f t="shared" si="144"/>
        <v>15.4</v>
      </c>
      <c r="AQ295" s="192">
        <f t="shared" si="145"/>
        <v>1349.04</v>
      </c>
      <c r="AR295" s="192">
        <f>VLOOKUP(L295,Coefficients!$N$3:$P$5,2)</f>
        <v>50</v>
      </c>
      <c r="AS295" s="192">
        <f>VLOOKUP(L295,Coefficients!$N$3:$P$5,3)</f>
        <v>2</v>
      </c>
      <c r="AT295" s="200">
        <f>VLOOKUP(M295,Coefficients!$S$3:$U$6,3)</f>
        <v>1</v>
      </c>
      <c r="AU295" s="196">
        <f>VLOOKUP(N295,Coefficients!$S$10:$U$13,3)</f>
        <v>2</v>
      </c>
      <c r="AV295" s="197">
        <f t="shared" si="154"/>
        <v>1</v>
      </c>
      <c r="AW295" s="195">
        <f t="shared" si="146"/>
        <v>7.6036750986200676</v>
      </c>
      <c r="AX295" s="197">
        <f t="shared" si="155"/>
        <v>75.919224999999997</v>
      </c>
      <c r="AY295" s="197">
        <f t="shared" si="156"/>
        <v>19.09</v>
      </c>
      <c r="AZ295" s="198">
        <f t="shared" si="147"/>
        <v>271.96627613703674</v>
      </c>
      <c r="BA295" s="114"/>
      <c r="BB295" s="55"/>
      <c r="BC295" s="127"/>
      <c r="BD295" s="96"/>
      <c r="BE295" s="133"/>
      <c r="BF295" s="128"/>
      <c r="BG295" s="124"/>
      <c r="BI295" s="96"/>
      <c r="BJ295" s="55"/>
      <c r="BK295" s="95"/>
      <c r="BL295" s="13"/>
    </row>
    <row r="296" spans="1:64" s="54" customFormat="1" outlineLevel="1" x14ac:dyDescent="0.25">
      <c r="A296" s="52"/>
      <c r="B296" s="20" t="s">
        <v>12</v>
      </c>
      <c r="C296" s="20" t="str">
        <f>'Cooler&amp;Wetter'!$B$1</f>
        <v>MIROC-Medres</v>
      </c>
      <c r="D296" s="20">
        <v>2054</v>
      </c>
      <c r="E296" s="21">
        <f>'Cooler&amp;Wetter'!S82</f>
        <v>19.12</v>
      </c>
      <c r="F296" s="21">
        <f>'Cooler&amp;Wetter'!W82</f>
        <v>75.945300000000003</v>
      </c>
      <c r="G296" s="21"/>
      <c r="H296" s="63">
        <f t="shared" si="131"/>
        <v>2007</v>
      </c>
      <c r="I296" s="59" t="str">
        <f t="shared" si="132"/>
        <v>Pile No X @ Berth Y</v>
      </c>
      <c r="J296" s="188" t="str">
        <f t="shared" si="142"/>
        <v>splash</v>
      </c>
      <c r="K296" s="97" t="str">
        <f t="shared" si="148"/>
        <v>A</v>
      </c>
      <c r="L296" s="104" t="str">
        <f t="shared" si="149"/>
        <v>C1</v>
      </c>
      <c r="M296" s="63" t="str">
        <f t="shared" si="150"/>
        <v>EXP4</v>
      </c>
      <c r="N296" s="63" t="str">
        <f t="shared" si="151"/>
        <v>SITE1</v>
      </c>
      <c r="O296" s="63">
        <f t="shared" si="152"/>
        <v>1</v>
      </c>
      <c r="P296" s="63"/>
      <c r="Q296" s="63"/>
      <c r="R296" s="63"/>
      <c r="S296" s="63"/>
      <c r="T296" s="63"/>
      <c r="U296" s="97"/>
      <c r="V296" s="97"/>
      <c r="W296" s="97"/>
      <c r="X296" s="97"/>
      <c r="Y296" s="97"/>
      <c r="AA296" s="198">
        <f t="shared" si="153"/>
        <v>272.1656503644013</v>
      </c>
      <c r="AB296" s="115"/>
      <c r="AC296" s="106"/>
      <c r="AD296" s="106"/>
      <c r="AE296" s="106"/>
      <c r="AF296" s="116"/>
      <c r="AG296" s="106"/>
      <c r="AH296" s="106"/>
      <c r="AJ296" s="106"/>
      <c r="AK296" s="106"/>
      <c r="AM296" s="125"/>
      <c r="AN296" s="200">
        <f t="shared" si="143"/>
        <v>42</v>
      </c>
      <c r="AO296" s="192">
        <f>VLOOKUP(K296,Coefficients!$J$3:$L$7,3)</f>
        <v>70</v>
      </c>
      <c r="AP296" s="192">
        <f t="shared" si="144"/>
        <v>15.4</v>
      </c>
      <c r="AQ296" s="192">
        <f t="shared" si="145"/>
        <v>1349.04</v>
      </c>
      <c r="AR296" s="192">
        <f>VLOOKUP(L296,Coefficients!$N$3:$P$5,2)</f>
        <v>50</v>
      </c>
      <c r="AS296" s="192">
        <f>VLOOKUP(L296,Coefficients!$N$3:$P$5,3)</f>
        <v>2</v>
      </c>
      <c r="AT296" s="200">
        <f>VLOOKUP(M296,Coefficients!$S$3:$U$6,3)</f>
        <v>1</v>
      </c>
      <c r="AU296" s="196">
        <f>VLOOKUP(N296,Coefficients!$S$10:$U$13,3)</f>
        <v>2</v>
      </c>
      <c r="AV296" s="197">
        <f t="shared" si="154"/>
        <v>1</v>
      </c>
      <c r="AW296" s="195">
        <f t="shared" si="146"/>
        <v>7.6036750986200676</v>
      </c>
      <c r="AX296" s="197">
        <f t="shared" si="155"/>
        <v>75.945300000000003</v>
      </c>
      <c r="AY296" s="197">
        <f t="shared" si="156"/>
        <v>19.12</v>
      </c>
      <c r="AZ296" s="198">
        <f t="shared" si="147"/>
        <v>272.1656503644013</v>
      </c>
      <c r="BA296" s="114"/>
      <c r="BB296" s="55"/>
      <c r="BC296" s="127"/>
      <c r="BD296" s="96"/>
      <c r="BE296" s="133"/>
      <c r="BF296" s="128"/>
      <c r="BG296" s="124"/>
      <c r="BI296" s="96"/>
      <c r="BJ296" s="55"/>
      <c r="BK296" s="95"/>
      <c r="BL296" s="13"/>
    </row>
    <row r="297" spans="1:64" s="54" customFormat="1" outlineLevel="1" x14ac:dyDescent="0.25">
      <c r="A297" s="52"/>
      <c r="B297" s="20" t="s">
        <v>12</v>
      </c>
      <c r="C297" s="20" t="str">
        <f>'Cooler&amp;Wetter'!$B$1</f>
        <v>MIROC-Medres</v>
      </c>
      <c r="D297" s="20">
        <v>2055</v>
      </c>
      <c r="E297" s="21">
        <f>'Cooler&amp;Wetter'!S83</f>
        <v>19.150000000000002</v>
      </c>
      <c r="F297" s="21">
        <f>'Cooler&amp;Wetter'!W83</f>
        <v>75.971374999999995</v>
      </c>
      <c r="G297" s="21"/>
      <c r="H297" s="63">
        <f t="shared" si="131"/>
        <v>2007</v>
      </c>
      <c r="I297" s="59" t="str">
        <f t="shared" si="132"/>
        <v>Pile No X @ Berth Y</v>
      </c>
      <c r="J297" s="188" t="str">
        <f t="shared" si="142"/>
        <v>splash</v>
      </c>
      <c r="K297" s="97" t="str">
        <f t="shared" si="148"/>
        <v>A</v>
      </c>
      <c r="L297" s="104" t="str">
        <f t="shared" si="149"/>
        <v>C1</v>
      </c>
      <c r="M297" s="63" t="str">
        <f t="shared" si="150"/>
        <v>EXP4</v>
      </c>
      <c r="N297" s="63" t="str">
        <f t="shared" si="151"/>
        <v>SITE1</v>
      </c>
      <c r="O297" s="63">
        <f t="shared" si="152"/>
        <v>1</v>
      </c>
      <c r="P297" s="63"/>
      <c r="Q297" s="63"/>
      <c r="R297" s="63"/>
      <c r="S297" s="63"/>
      <c r="T297" s="63"/>
      <c r="U297" s="97"/>
      <c r="V297" s="97"/>
      <c r="W297" s="97"/>
      <c r="X297" s="97"/>
      <c r="Y297" s="97"/>
      <c r="AA297" s="198">
        <f t="shared" si="153"/>
        <v>272.36509690402795</v>
      </c>
      <c r="AB297" s="115"/>
      <c r="AC297" s="106"/>
      <c r="AD297" s="106"/>
      <c r="AE297" s="106"/>
      <c r="AF297" s="116"/>
      <c r="AG297" s="106"/>
      <c r="AH297" s="106"/>
      <c r="AJ297" s="106"/>
      <c r="AK297" s="106"/>
      <c r="AM297" s="125"/>
      <c r="AN297" s="200">
        <f t="shared" si="143"/>
        <v>43</v>
      </c>
      <c r="AO297" s="192">
        <f>VLOOKUP(K297,Coefficients!$J$3:$L$7,3)</f>
        <v>70</v>
      </c>
      <c r="AP297" s="192">
        <f t="shared" si="144"/>
        <v>15.4</v>
      </c>
      <c r="AQ297" s="192">
        <f t="shared" si="145"/>
        <v>1349.04</v>
      </c>
      <c r="AR297" s="192">
        <f>VLOOKUP(L297,Coefficients!$N$3:$P$5,2)</f>
        <v>50</v>
      </c>
      <c r="AS297" s="192">
        <f>VLOOKUP(L297,Coefficients!$N$3:$P$5,3)</f>
        <v>2</v>
      </c>
      <c r="AT297" s="200">
        <f>VLOOKUP(M297,Coefficients!$S$3:$U$6,3)</f>
        <v>1</v>
      </c>
      <c r="AU297" s="196">
        <f>VLOOKUP(N297,Coefficients!$S$10:$U$13,3)</f>
        <v>2</v>
      </c>
      <c r="AV297" s="197">
        <f t="shared" si="154"/>
        <v>1</v>
      </c>
      <c r="AW297" s="195">
        <f t="shared" si="146"/>
        <v>7.6036750986200676</v>
      </c>
      <c r="AX297" s="197">
        <f t="shared" si="155"/>
        <v>75.971374999999995</v>
      </c>
      <c r="AY297" s="197">
        <f t="shared" si="156"/>
        <v>19.150000000000002</v>
      </c>
      <c r="AZ297" s="198">
        <f t="shared" si="147"/>
        <v>272.36509690402795</v>
      </c>
      <c r="BA297" s="114"/>
      <c r="BB297" s="55"/>
      <c r="BC297" s="127"/>
      <c r="BD297" s="96"/>
      <c r="BE297" s="133"/>
      <c r="BF297" s="128"/>
      <c r="BG297" s="124"/>
      <c r="BI297" s="96"/>
      <c r="BJ297" s="55"/>
      <c r="BK297" s="95"/>
      <c r="BL297" s="13"/>
    </row>
    <row r="298" spans="1:64" s="54" customFormat="1" outlineLevel="1" x14ac:dyDescent="0.25">
      <c r="A298" s="52"/>
      <c r="B298" s="20" t="s">
        <v>12</v>
      </c>
      <c r="C298" s="20" t="str">
        <f>'Cooler&amp;Wetter'!$B$1</f>
        <v>MIROC-Medres</v>
      </c>
      <c r="D298" s="20">
        <v>2056</v>
      </c>
      <c r="E298" s="21">
        <f>'Cooler&amp;Wetter'!S84</f>
        <v>19.18</v>
      </c>
      <c r="F298" s="21">
        <f>'Cooler&amp;Wetter'!W84</f>
        <v>75.997450000000001</v>
      </c>
      <c r="G298" s="21"/>
      <c r="H298" s="63">
        <f t="shared" si="131"/>
        <v>2007</v>
      </c>
      <c r="I298" s="59" t="str">
        <f t="shared" si="132"/>
        <v>Pile No X @ Berth Y</v>
      </c>
      <c r="J298" s="188" t="str">
        <f t="shared" si="142"/>
        <v>splash</v>
      </c>
      <c r="K298" s="97" t="str">
        <f t="shared" si="148"/>
        <v>A</v>
      </c>
      <c r="L298" s="104" t="str">
        <f t="shared" si="149"/>
        <v>C1</v>
      </c>
      <c r="M298" s="63" t="str">
        <f t="shared" si="150"/>
        <v>EXP4</v>
      </c>
      <c r="N298" s="63" t="str">
        <f t="shared" si="151"/>
        <v>SITE1</v>
      </c>
      <c r="O298" s="63">
        <f t="shared" si="152"/>
        <v>1</v>
      </c>
      <c r="P298" s="63"/>
      <c r="Q298" s="63"/>
      <c r="R298" s="63"/>
      <c r="S298" s="63"/>
      <c r="T298" s="63"/>
      <c r="U298" s="97"/>
      <c r="V298" s="97"/>
      <c r="W298" s="97"/>
      <c r="X298" s="97"/>
      <c r="Y298" s="97"/>
      <c r="AA298" s="198">
        <f t="shared" si="153"/>
        <v>272.56461575143669</v>
      </c>
      <c r="AB298" s="115"/>
      <c r="AC298" s="106"/>
      <c r="AD298" s="106"/>
      <c r="AE298" s="106"/>
      <c r="AF298" s="116"/>
      <c r="AG298" s="106"/>
      <c r="AH298" s="106"/>
      <c r="AJ298" s="106"/>
      <c r="AK298" s="106"/>
      <c r="AM298" s="125"/>
      <c r="AN298" s="200">
        <f t="shared" si="143"/>
        <v>44</v>
      </c>
      <c r="AO298" s="192">
        <f>VLOOKUP(K298,Coefficients!$J$3:$L$7,3)</f>
        <v>70</v>
      </c>
      <c r="AP298" s="192">
        <f t="shared" si="144"/>
        <v>15.4</v>
      </c>
      <c r="AQ298" s="192">
        <f t="shared" si="145"/>
        <v>1349.04</v>
      </c>
      <c r="AR298" s="192">
        <f>VLOOKUP(L298,Coefficients!$N$3:$P$5,2)</f>
        <v>50</v>
      </c>
      <c r="AS298" s="192">
        <f>VLOOKUP(L298,Coefficients!$N$3:$P$5,3)</f>
        <v>2</v>
      </c>
      <c r="AT298" s="200">
        <f>VLOOKUP(M298,Coefficients!$S$3:$U$6,3)</f>
        <v>1</v>
      </c>
      <c r="AU298" s="196">
        <f>VLOOKUP(N298,Coefficients!$S$10:$U$13,3)</f>
        <v>2</v>
      </c>
      <c r="AV298" s="197">
        <f t="shared" si="154"/>
        <v>1</v>
      </c>
      <c r="AW298" s="195">
        <f t="shared" si="146"/>
        <v>7.6036750986200676</v>
      </c>
      <c r="AX298" s="197">
        <f t="shared" si="155"/>
        <v>75.997450000000001</v>
      </c>
      <c r="AY298" s="197">
        <f t="shared" si="156"/>
        <v>19.18</v>
      </c>
      <c r="AZ298" s="198">
        <f t="shared" si="147"/>
        <v>272.56461575143669</v>
      </c>
      <c r="BA298" s="114"/>
      <c r="BB298" s="55"/>
      <c r="BC298" s="127"/>
      <c r="BD298" s="96"/>
      <c r="BE298" s="133"/>
      <c r="BF298" s="128"/>
      <c r="BG298" s="124"/>
      <c r="BI298" s="96"/>
      <c r="BJ298" s="55"/>
      <c r="BK298" s="95"/>
      <c r="BL298" s="13"/>
    </row>
    <row r="299" spans="1:64" s="54" customFormat="1" outlineLevel="1" x14ac:dyDescent="0.25">
      <c r="A299" s="52"/>
      <c r="B299" s="20" t="s">
        <v>12</v>
      </c>
      <c r="C299" s="20" t="str">
        <f>'Cooler&amp;Wetter'!$B$1</f>
        <v>MIROC-Medres</v>
      </c>
      <c r="D299" s="20">
        <v>2057</v>
      </c>
      <c r="E299" s="21">
        <f>'Cooler&amp;Wetter'!S85</f>
        <v>19.21</v>
      </c>
      <c r="F299" s="21">
        <f>'Cooler&amp;Wetter'!W85</f>
        <v>76.023525000000006</v>
      </c>
      <c r="G299" s="21"/>
      <c r="H299" s="63">
        <f t="shared" si="131"/>
        <v>2007</v>
      </c>
      <c r="I299" s="59" t="str">
        <f t="shared" si="132"/>
        <v>Pile No X @ Berth Y</v>
      </c>
      <c r="J299" s="188" t="str">
        <f t="shared" si="142"/>
        <v>splash</v>
      </c>
      <c r="K299" s="97" t="str">
        <f t="shared" si="148"/>
        <v>A</v>
      </c>
      <c r="L299" s="104" t="str">
        <f t="shared" si="149"/>
        <v>C1</v>
      </c>
      <c r="M299" s="63" t="str">
        <f t="shared" si="150"/>
        <v>EXP4</v>
      </c>
      <c r="N299" s="63" t="str">
        <f t="shared" si="151"/>
        <v>SITE1</v>
      </c>
      <c r="O299" s="63">
        <f t="shared" si="152"/>
        <v>1</v>
      </c>
      <c r="P299" s="63"/>
      <c r="Q299" s="63"/>
      <c r="R299" s="63"/>
      <c r="S299" s="63"/>
      <c r="T299" s="63"/>
      <c r="U299" s="97"/>
      <c r="V299" s="97"/>
      <c r="W299" s="97"/>
      <c r="X299" s="97"/>
      <c r="Y299" s="97"/>
      <c r="AA299" s="198">
        <f t="shared" si="153"/>
        <v>272.76420690214496</v>
      </c>
      <c r="AB299" s="115"/>
      <c r="AC299" s="106"/>
      <c r="AD299" s="106"/>
      <c r="AE299" s="106"/>
      <c r="AF299" s="116"/>
      <c r="AG299" s="106"/>
      <c r="AH299" s="106"/>
      <c r="AJ299" s="106"/>
      <c r="AK299" s="106"/>
      <c r="AM299" s="125"/>
      <c r="AN299" s="200">
        <f t="shared" si="143"/>
        <v>45</v>
      </c>
      <c r="AO299" s="192">
        <f>VLOOKUP(K299,Coefficients!$J$3:$L$7,3)</f>
        <v>70</v>
      </c>
      <c r="AP299" s="192">
        <f t="shared" si="144"/>
        <v>15.4</v>
      </c>
      <c r="AQ299" s="192">
        <f t="shared" si="145"/>
        <v>1349.04</v>
      </c>
      <c r="AR299" s="192">
        <f>VLOOKUP(L299,Coefficients!$N$3:$P$5,2)</f>
        <v>50</v>
      </c>
      <c r="AS299" s="192">
        <f>VLOOKUP(L299,Coefficients!$N$3:$P$5,3)</f>
        <v>2</v>
      </c>
      <c r="AT299" s="200">
        <f>VLOOKUP(M299,Coefficients!$S$3:$U$6,3)</f>
        <v>1</v>
      </c>
      <c r="AU299" s="196">
        <f>VLOOKUP(N299,Coefficients!$S$10:$U$13,3)</f>
        <v>2</v>
      </c>
      <c r="AV299" s="197">
        <f t="shared" si="154"/>
        <v>1</v>
      </c>
      <c r="AW299" s="195">
        <f t="shared" si="146"/>
        <v>7.6036750986200676</v>
      </c>
      <c r="AX299" s="197">
        <f t="shared" si="155"/>
        <v>76.023525000000006</v>
      </c>
      <c r="AY299" s="197">
        <f t="shared" si="156"/>
        <v>19.21</v>
      </c>
      <c r="AZ299" s="198">
        <f t="shared" si="147"/>
        <v>272.76420690214496</v>
      </c>
      <c r="BA299" s="114"/>
      <c r="BB299" s="55"/>
      <c r="BC299" s="127"/>
      <c r="BD299" s="96"/>
      <c r="BE299" s="133"/>
      <c r="BF299" s="128"/>
      <c r="BG299" s="124"/>
      <c r="BI299" s="96"/>
      <c r="BJ299" s="55"/>
      <c r="BK299" s="95"/>
      <c r="BL299" s="13"/>
    </row>
    <row r="300" spans="1:64" s="54" customFormat="1" outlineLevel="1" x14ac:dyDescent="0.25">
      <c r="B300" s="20" t="s">
        <v>12</v>
      </c>
      <c r="C300" s="20" t="str">
        <f>'Cooler&amp;Wetter'!$B$1</f>
        <v>MIROC-Medres</v>
      </c>
      <c r="D300" s="20">
        <v>2058</v>
      </c>
      <c r="E300" s="21">
        <f>'Cooler&amp;Wetter'!S86</f>
        <v>19.240000000000002</v>
      </c>
      <c r="F300" s="21">
        <f>'Cooler&amp;Wetter'!W86</f>
        <v>76.049599999999998</v>
      </c>
      <c r="G300" s="21"/>
      <c r="H300" s="63">
        <f t="shared" si="131"/>
        <v>2007</v>
      </c>
      <c r="I300" s="59" t="str">
        <f t="shared" si="132"/>
        <v>Pile No X @ Berth Y</v>
      </c>
      <c r="J300" s="188" t="str">
        <f t="shared" si="142"/>
        <v>splash</v>
      </c>
      <c r="K300" s="97" t="str">
        <f t="shared" si="148"/>
        <v>A</v>
      </c>
      <c r="L300" s="104" t="str">
        <f t="shared" si="149"/>
        <v>C1</v>
      </c>
      <c r="M300" s="63" t="str">
        <f t="shared" si="150"/>
        <v>EXP4</v>
      </c>
      <c r="N300" s="63" t="str">
        <f t="shared" si="151"/>
        <v>SITE1</v>
      </c>
      <c r="O300" s="63">
        <f t="shared" si="152"/>
        <v>1</v>
      </c>
      <c r="P300" s="63"/>
      <c r="Q300" s="63"/>
      <c r="R300" s="63"/>
      <c r="S300" s="63"/>
      <c r="T300" s="63"/>
      <c r="U300" s="97"/>
      <c r="V300" s="97"/>
      <c r="W300" s="97"/>
      <c r="X300" s="97"/>
      <c r="Y300" s="97"/>
      <c r="AA300" s="198">
        <f t="shared" si="153"/>
        <v>272.96387035166572</v>
      </c>
      <c r="AB300" s="115"/>
      <c r="AC300" s="106"/>
      <c r="AD300" s="106"/>
      <c r="AE300" s="106"/>
      <c r="AF300" s="116"/>
      <c r="AG300" s="106"/>
      <c r="AH300" s="106"/>
      <c r="AJ300" s="106"/>
      <c r="AK300" s="106"/>
      <c r="AM300" s="125"/>
      <c r="AN300" s="200">
        <f t="shared" si="143"/>
        <v>46</v>
      </c>
      <c r="AO300" s="192">
        <f>VLOOKUP(K300,Coefficients!$J$3:$L$7,3)</f>
        <v>70</v>
      </c>
      <c r="AP300" s="192">
        <f t="shared" si="144"/>
        <v>15.4</v>
      </c>
      <c r="AQ300" s="192">
        <f t="shared" si="145"/>
        <v>1349.04</v>
      </c>
      <c r="AR300" s="192">
        <f>VLOOKUP(L300,Coefficients!$N$3:$P$5,2)</f>
        <v>50</v>
      </c>
      <c r="AS300" s="192">
        <f>VLOOKUP(L300,Coefficients!$N$3:$P$5,3)</f>
        <v>2</v>
      </c>
      <c r="AT300" s="200">
        <f>VLOOKUP(M300,Coefficients!$S$3:$U$6,3)</f>
        <v>1</v>
      </c>
      <c r="AU300" s="196">
        <f>VLOOKUP(N300,Coefficients!$S$10:$U$13,3)</f>
        <v>2</v>
      </c>
      <c r="AV300" s="197">
        <f t="shared" si="154"/>
        <v>1</v>
      </c>
      <c r="AW300" s="195">
        <f t="shared" si="146"/>
        <v>7.6036750986200676</v>
      </c>
      <c r="AX300" s="197">
        <f t="shared" si="155"/>
        <v>76.049599999999998</v>
      </c>
      <c r="AY300" s="197">
        <f t="shared" si="156"/>
        <v>19.240000000000002</v>
      </c>
      <c r="AZ300" s="198">
        <f t="shared" si="147"/>
        <v>272.96387035166572</v>
      </c>
      <c r="BA300" s="114"/>
      <c r="BB300" s="55"/>
      <c r="BC300" s="127"/>
      <c r="BD300" s="96"/>
      <c r="BE300" s="133"/>
      <c r="BF300" s="128"/>
      <c r="BG300" s="124"/>
      <c r="BI300" s="96"/>
      <c r="BJ300" s="55"/>
      <c r="BK300" s="95"/>
      <c r="BL300" s="13"/>
    </row>
    <row r="301" spans="1:64" s="54" customFormat="1" outlineLevel="1" x14ac:dyDescent="0.25">
      <c r="B301" s="20" t="s">
        <v>12</v>
      </c>
      <c r="C301" s="20" t="str">
        <f>'Cooler&amp;Wetter'!$B$1</f>
        <v>MIROC-Medres</v>
      </c>
      <c r="D301" s="20">
        <v>2059</v>
      </c>
      <c r="E301" s="21">
        <f>'Cooler&amp;Wetter'!S87</f>
        <v>19.27</v>
      </c>
      <c r="F301" s="21">
        <f>'Cooler&amp;Wetter'!W87</f>
        <v>76.075675000000004</v>
      </c>
      <c r="G301" s="21"/>
      <c r="H301" s="63">
        <f t="shared" si="131"/>
        <v>2007</v>
      </c>
      <c r="I301" s="59" t="str">
        <f t="shared" si="132"/>
        <v>Pile No X @ Berth Y</v>
      </c>
      <c r="J301" s="188" t="str">
        <f t="shared" si="142"/>
        <v>splash</v>
      </c>
      <c r="K301" s="97" t="str">
        <f t="shared" si="148"/>
        <v>A</v>
      </c>
      <c r="L301" s="104" t="str">
        <f t="shared" si="149"/>
        <v>C1</v>
      </c>
      <c r="M301" s="63" t="str">
        <f t="shared" si="150"/>
        <v>EXP4</v>
      </c>
      <c r="N301" s="63" t="str">
        <f t="shared" si="151"/>
        <v>SITE1</v>
      </c>
      <c r="O301" s="63">
        <f t="shared" si="152"/>
        <v>1</v>
      </c>
      <c r="P301" s="63"/>
      <c r="Q301" s="63"/>
      <c r="R301" s="63"/>
      <c r="S301" s="63"/>
      <c r="T301" s="63"/>
      <c r="U301" s="97"/>
      <c r="V301" s="97"/>
      <c r="W301" s="97"/>
      <c r="X301" s="97"/>
      <c r="Y301" s="97"/>
      <c r="AA301" s="198">
        <f t="shared" si="153"/>
        <v>273.1636060955114</v>
      </c>
      <c r="AB301" s="115"/>
      <c r="AC301" s="106"/>
      <c r="AD301" s="106"/>
      <c r="AE301" s="106"/>
      <c r="AF301" s="116"/>
      <c r="AG301" s="106"/>
      <c r="AH301" s="106"/>
      <c r="AJ301" s="106"/>
      <c r="AK301" s="106"/>
      <c r="AM301" s="125"/>
      <c r="AN301" s="200">
        <f t="shared" si="143"/>
        <v>47</v>
      </c>
      <c r="AO301" s="192">
        <f>VLOOKUP(K301,Coefficients!$J$3:$L$7,3)</f>
        <v>70</v>
      </c>
      <c r="AP301" s="192">
        <f t="shared" si="144"/>
        <v>15.4</v>
      </c>
      <c r="AQ301" s="192">
        <f t="shared" si="145"/>
        <v>1349.04</v>
      </c>
      <c r="AR301" s="192">
        <f>VLOOKUP(L301,Coefficients!$N$3:$P$5,2)</f>
        <v>50</v>
      </c>
      <c r="AS301" s="192">
        <f>VLOOKUP(L301,Coefficients!$N$3:$P$5,3)</f>
        <v>2</v>
      </c>
      <c r="AT301" s="200">
        <f>VLOOKUP(M301,Coefficients!$S$3:$U$6,3)</f>
        <v>1</v>
      </c>
      <c r="AU301" s="196">
        <f>VLOOKUP(N301,Coefficients!$S$10:$U$13,3)</f>
        <v>2</v>
      </c>
      <c r="AV301" s="197">
        <f t="shared" si="154"/>
        <v>1</v>
      </c>
      <c r="AW301" s="195">
        <f t="shared" si="146"/>
        <v>7.6036750986200676</v>
      </c>
      <c r="AX301" s="197">
        <f t="shared" si="155"/>
        <v>76.075675000000004</v>
      </c>
      <c r="AY301" s="197">
        <f t="shared" si="156"/>
        <v>19.27</v>
      </c>
      <c r="AZ301" s="198">
        <f t="shared" si="147"/>
        <v>273.1636060955114</v>
      </c>
      <c r="BA301" s="114"/>
      <c r="BB301" s="55"/>
      <c r="BC301" s="127"/>
      <c r="BD301" s="96"/>
      <c r="BE301" s="133"/>
      <c r="BF301" s="128"/>
      <c r="BG301" s="124"/>
      <c r="BI301" s="96"/>
      <c r="BJ301" s="55"/>
      <c r="BK301" s="95"/>
      <c r="BL301" s="13"/>
    </row>
    <row r="302" spans="1:64" s="54" customFormat="1" outlineLevel="1" x14ac:dyDescent="0.25">
      <c r="A302" s="52"/>
      <c r="B302" s="20" t="s">
        <v>12</v>
      </c>
      <c r="C302" s="20" t="str">
        <f>'Cooler&amp;Wetter'!$B$1</f>
        <v>MIROC-Medres</v>
      </c>
      <c r="D302" s="20">
        <v>2060</v>
      </c>
      <c r="E302" s="21">
        <f>'Cooler&amp;Wetter'!S88</f>
        <v>19.3</v>
      </c>
      <c r="F302" s="21">
        <f>'Cooler&amp;Wetter'!W88</f>
        <v>76.101749999999996</v>
      </c>
      <c r="G302" s="21"/>
      <c r="H302" s="63">
        <f t="shared" si="131"/>
        <v>2007</v>
      </c>
      <c r="I302" s="59" t="str">
        <f t="shared" si="132"/>
        <v>Pile No X @ Berth Y</v>
      </c>
      <c r="J302" s="188" t="str">
        <f t="shared" si="142"/>
        <v>splash</v>
      </c>
      <c r="K302" s="97" t="str">
        <f t="shared" si="148"/>
        <v>A</v>
      </c>
      <c r="L302" s="104" t="str">
        <f t="shared" si="149"/>
        <v>C1</v>
      </c>
      <c r="M302" s="63" t="str">
        <f t="shared" si="150"/>
        <v>EXP4</v>
      </c>
      <c r="N302" s="63" t="str">
        <f t="shared" si="151"/>
        <v>SITE1</v>
      </c>
      <c r="O302" s="63">
        <f t="shared" si="152"/>
        <v>1</v>
      </c>
      <c r="P302" s="63"/>
      <c r="Q302" s="63"/>
      <c r="R302" s="63"/>
      <c r="S302" s="63"/>
      <c r="T302" s="63"/>
      <c r="U302" s="97"/>
      <c r="V302" s="97"/>
      <c r="W302" s="97"/>
      <c r="X302" s="97"/>
      <c r="Y302" s="97"/>
      <c r="AA302" s="198">
        <f t="shared" si="153"/>
        <v>273.36341412918989</v>
      </c>
      <c r="AB302" s="115"/>
      <c r="AC302" s="106"/>
      <c r="AD302" s="106"/>
      <c r="AE302" s="106"/>
      <c r="AF302" s="116"/>
      <c r="AG302" s="106"/>
      <c r="AH302" s="106"/>
      <c r="AJ302" s="106"/>
      <c r="AK302" s="106"/>
      <c r="AM302" s="125"/>
      <c r="AN302" s="200">
        <f t="shared" si="143"/>
        <v>48</v>
      </c>
      <c r="AO302" s="192">
        <f>VLOOKUP(K302,Coefficients!$J$3:$L$7,3)</f>
        <v>70</v>
      </c>
      <c r="AP302" s="192">
        <f t="shared" si="144"/>
        <v>15.4</v>
      </c>
      <c r="AQ302" s="192">
        <f t="shared" si="145"/>
        <v>1349.04</v>
      </c>
      <c r="AR302" s="192">
        <f>VLOOKUP(L302,Coefficients!$N$3:$P$5,2)</f>
        <v>50</v>
      </c>
      <c r="AS302" s="192">
        <f>VLOOKUP(L302,Coefficients!$N$3:$P$5,3)</f>
        <v>2</v>
      </c>
      <c r="AT302" s="200">
        <f>VLOOKUP(M302,Coefficients!$S$3:$U$6,3)</f>
        <v>1</v>
      </c>
      <c r="AU302" s="196">
        <f>VLOOKUP(N302,Coefficients!$S$10:$U$13,3)</f>
        <v>2</v>
      </c>
      <c r="AV302" s="197">
        <f t="shared" si="154"/>
        <v>1</v>
      </c>
      <c r="AW302" s="195">
        <f t="shared" si="146"/>
        <v>7.6036750986200676</v>
      </c>
      <c r="AX302" s="197">
        <f t="shared" si="155"/>
        <v>76.101749999999996</v>
      </c>
      <c r="AY302" s="197">
        <f t="shared" si="156"/>
        <v>19.3</v>
      </c>
      <c r="AZ302" s="198">
        <f t="shared" si="147"/>
        <v>273.36341412918989</v>
      </c>
      <c r="BA302" s="114"/>
      <c r="BB302" s="55"/>
      <c r="BC302" s="127"/>
      <c r="BD302" s="96"/>
      <c r="BE302" s="133"/>
      <c r="BF302" s="128"/>
      <c r="BG302" s="124"/>
      <c r="BI302" s="96"/>
      <c r="BJ302" s="55"/>
      <c r="BK302" s="95"/>
      <c r="BL302" s="13"/>
    </row>
    <row r="303" spans="1:64" s="54" customFormat="1" outlineLevel="1" x14ac:dyDescent="0.25">
      <c r="A303" s="52"/>
      <c r="B303" s="20" t="s">
        <v>12</v>
      </c>
      <c r="C303" s="20" t="str">
        <f>'Cooler&amp;Wetter'!$B$1</f>
        <v>MIROC-Medres</v>
      </c>
      <c r="D303" s="20">
        <v>2061</v>
      </c>
      <c r="E303" s="21">
        <f>'Cooler&amp;Wetter'!S89</f>
        <v>19.330000000000002</v>
      </c>
      <c r="F303" s="21">
        <f>'Cooler&amp;Wetter'!W89</f>
        <v>76.127825000000001</v>
      </c>
      <c r="G303" s="21"/>
      <c r="H303" s="63">
        <f t="shared" si="131"/>
        <v>2007</v>
      </c>
      <c r="I303" s="59" t="str">
        <f t="shared" si="132"/>
        <v>Pile No X @ Berth Y</v>
      </c>
      <c r="J303" s="188" t="str">
        <f t="shared" si="142"/>
        <v>splash</v>
      </c>
      <c r="K303" s="97" t="str">
        <f t="shared" si="148"/>
        <v>A</v>
      </c>
      <c r="L303" s="104" t="str">
        <f t="shared" si="149"/>
        <v>C1</v>
      </c>
      <c r="M303" s="63" t="str">
        <f t="shared" si="150"/>
        <v>EXP4</v>
      </c>
      <c r="N303" s="63" t="str">
        <f t="shared" si="151"/>
        <v>SITE1</v>
      </c>
      <c r="O303" s="63">
        <f t="shared" si="152"/>
        <v>1</v>
      </c>
      <c r="P303" s="63"/>
      <c r="Q303" s="63"/>
      <c r="R303" s="63"/>
      <c r="S303" s="63"/>
      <c r="T303" s="63"/>
      <c r="U303" s="97"/>
      <c r="V303" s="97"/>
      <c r="W303" s="97"/>
      <c r="X303" s="97"/>
      <c r="Y303" s="97"/>
      <c r="AA303" s="198">
        <f t="shared" si="153"/>
        <v>273.56329444820722</v>
      </c>
      <c r="AB303" s="115"/>
      <c r="AC303" s="106"/>
      <c r="AD303" s="106"/>
      <c r="AE303" s="106"/>
      <c r="AF303" s="116"/>
      <c r="AG303" s="106"/>
      <c r="AH303" s="106"/>
      <c r="AJ303" s="106"/>
      <c r="AK303" s="106"/>
      <c r="AM303" s="125"/>
      <c r="AN303" s="200">
        <f t="shared" si="143"/>
        <v>49</v>
      </c>
      <c r="AO303" s="192">
        <f>VLOOKUP(K303,Coefficients!$J$3:$L$7,3)</f>
        <v>70</v>
      </c>
      <c r="AP303" s="192">
        <f t="shared" si="144"/>
        <v>15.4</v>
      </c>
      <c r="AQ303" s="192">
        <f t="shared" si="145"/>
        <v>1349.04</v>
      </c>
      <c r="AR303" s="192">
        <f>VLOOKUP(L303,Coefficients!$N$3:$P$5,2)</f>
        <v>50</v>
      </c>
      <c r="AS303" s="192">
        <f>VLOOKUP(L303,Coefficients!$N$3:$P$5,3)</f>
        <v>2</v>
      </c>
      <c r="AT303" s="200">
        <f>VLOOKUP(M303,Coefficients!$S$3:$U$6,3)</f>
        <v>1</v>
      </c>
      <c r="AU303" s="196">
        <f>VLOOKUP(N303,Coefficients!$S$10:$U$13,3)</f>
        <v>2</v>
      </c>
      <c r="AV303" s="197">
        <f t="shared" si="154"/>
        <v>1</v>
      </c>
      <c r="AW303" s="195">
        <f t="shared" si="146"/>
        <v>7.6036750986200676</v>
      </c>
      <c r="AX303" s="197">
        <f t="shared" si="155"/>
        <v>76.127825000000001</v>
      </c>
      <c r="AY303" s="197">
        <f t="shared" si="156"/>
        <v>19.330000000000002</v>
      </c>
      <c r="AZ303" s="198">
        <f t="shared" si="147"/>
        <v>273.56329444820722</v>
      </c>
      <c r="BA303" s="114"/>
      <c r="BB303" s="55"/>
      <c r="BC303" s="127"/>
      <c r="BD303" s="96"/>
      <c r="BE303" s="133"/>
      <c r="BF303" s="128"/>
      <c r="BG303" s="124"/>
      <c r="BI303" s="96"/>
      <c r="BJ303" s="55"/>
      <c r="BK303" s="95"/>
      <c r="BL303" s="13"/>
    </row>
    <row r="304" spans="1:64" s="54" customFormat="1" outlineLevel="1" x14ac:dyDescent="0.25">
      <c r="A304" s="52"/>
      <c r="B304" s="20" t="s">
        <v>12</v>
      </c>
      <c r="C304" s="20" t="str">
        <f>'Cooler&amp;Wetter'!$B$1</f>
        <v>MIROC-Medres</v>
      </c>
      <c r="D304" s="20">
        <v>2062</v>
      </c>
      <c r="E304" s="21">
        <f>'Cooler&amp;Wetter'!S90</f>
        <v>19.36</v>
      </c>
      <c r="F304" s="21">
        <f>'Cooler&amp;Wetter'!W90</f>
        <v>76.153900000000007</v>
      </c>
      <c r="G304" s="21"/>
      <c r="H304" s="63">
        <f t="shared" si="131"/>
        <v>2007</v>
      </c>
      <c r="I304" s="59" t="str">
        <f t="shared" si="132"/>
        <v>Pile No X @ Berth Y</v>
      </c>
      <c r="J304" s="188" t="str">
        <f t="shared" si="142"/>
        <v>splash</v>
      </c>
      <c r="K304" s="97" t="str">
        <f t="shared" si="148"/>
        <v>A</v>
      </c>
      <c r="L304" s="104" t="str">
        <f t="shared" si="149"/>
        <v>C1</v>
      </c>
      <c r="M304" s="63" t="str">
        <f t="shared" si="150"/>
        <v>EXP4</v>
      </c>
      <c r="N304" s="63" t="str">
        <f t="shared" si="151"/>
        <v>SITE1</v>
      </c>
      <c r="O304" s="63">
        <f t="shared" si="152"/>
        <v>1</v>
      </c>
      <c r="P304" s="63"/>
      <c r="Q304" s="63"/>
      <c r="R304" s="63"/>
      <c r="S304" s="63"/>
      <c r="T304" s="63"/>
      <c r="U304" s="97"/>
      <c r="V304" s="97"/>
      <c r="W304" s="97"/>
      <c r="X304" s="97"/>
      <c r="Y304" s="97"/>
      <c r="AA304" s="198">
        <f t="shared" si="153"/>
        <v>273.76324704806444</v>
      </c>
      <c r="AB304" s="115"/>
      <c r="AC304" s="106"/>
      <c r="AD304" s="106"/>
      <c r="AE304" s="106"/>
      <c r="AF304" s="116"/>
      <c r="AG304" s="106"/>
      <c r="AH304" s="106"/>
      <c r="AJ304" s="106"/>
      <c r="AK304" s="106"/>
      <c r="AM304" s="125"/>
      <c r="AN304" s="200">
        <f t="shared" si="143"/>
        <v>50</v>
      </c>
      <c r="AO304" s="192">
        <f>VLOOKUP(K304,Coefficients!$J$3:$L$7,3)</f>
        <v>70</v>
      </c>
      <c r="AP304" s="192">
        <f t="shared" si="144"/>
        <v>15.4</v>
      </c>
      <c r="AQ304" s="192">
        <f t="shared" si="145"/>
        <v>1349.04</v>
      </c>
      <c r="AR304" s="192">
        <f>VLOOKUP(L304,Coefficients!$N$3:$P$5,2)</f>
        <v>50</v>
      </c>
      <c r="AS304" s="192">
        <f>VLOOKUP(L304,Coefficients!$N$3:$P$5,3)</f>
        <v>2</v>
      </c>
      <c r="AT304" s="200">
        <f>VLOOKUP(M304,Coefficients!$S$3:$U$6,3)</f>
        <v>1</v>
      </c>
      <c r="AU304" s="196">
        <f>VLOOKUP(N304,Coefficients!$S$10:$U$13,3)</f>
        <v>2</v>
      </c>
      <c r="AV304" s="197">
        <f t="shared" si="154"/>
        <v>1</v>
      </c>
      <c r="AW304" s="195">
        <f t="shared" si="146"/>
        <v>7.6036750986200676</v>
      </c>
      <c r="AX304" s="197">
        <f t="shared" si="155"/>
        <v>76.153900000000007</v>
      </c>
      <c r="AY304" s="197">
        <f t="shared" si="156"/>
        <v>19.36</v>
      </c>
      <c r="AZ304" s="198">
        <f t="shared" si="147"/>
        <v>273.76324704806444</v>
      </c>
      <c r="BA304" s="114"/>
      <c r="BB304" s="55"/>
      <c r="BC304" s="127"/>
      <c r="BD304" s="96"/>
      <c r="BE304" s="133"/>
      <c r="BF304" s="128"/>
      <c r="BG304" s="124"/>
      <c r="BI304" s="96"/>
      <c r="BJ304" s="55"/>
      <c r="BK304" s="95"/>
      <c r="BL304" s="13"/>
    </row>
    <row r="305" spans="1:64" s="54" customFormat="1" outlineLevel="1" x14ac:dyDescent="0.25">
      <c r="A305" s="52"/>
      <c r="B305" s="20" t="s">
        <v>12</v>
      </c>
      <c r="C305" s="20" t="str">
        <f>'Cooler&amp;Wetter'!$B$1</f>
        <v>MIROC-Medres</v>
      </c>
      <c r="D305" s="20">
        <v>2063</v>
      </c>
      <c r="E305" s="21">
        <f>'Cooler&amp;Wetter'!S91</f>
        <v>19.39</v>
      </c>
      <c r="F305" s="21">
        <f>'Cooler&amp;Wetter'!W91</f>
        <v>76.179974999999999</v>
      </c>
      <c r="G305" s="21"/>
      <c r="H305" s="63">
        <f t="shared" si="131"/>
        <v>2007</v>
      </c>
      <c r="I305" s="59" t="str">
        <f t="shared" si="132"/>
        <v>Pile No X @ Berth Y</v>
      </c>
      <c r="J305" s="188" t="str">
        <f t="shared" si="142"/>
        <v>splash</v>
      </c>
      <c r="K305" s="97" t="str">
        <f t="shared" si="148"/>
        <v>A</v>
      </c>
      <c r="L305" s="104" t="str">
        <f t="shared" si="149"/>
        <v>C1</v>
      </c>
      <c r="M305" s="63" t="str">
        <f t="shared" si="150"/>
        <v>EXP4</v>
      </c>
      <c r="N305" s="63" t="str">
        <f t="shared" si="151"/>
        <v>SITE1</v>
      </c>
      <c r="O305" s="63">
        <f t="shared" si="152"/>
        <v>1</v>
      </c>
      <c r="P305" s="63"/>
      <c r="Q305" s="63"/>
      <c r="R305" s="63"/>
      <c r="S305" s="63"/>
      <c r="T305" s="63"/>
      <c r="U305" s="97"/>
      <c r="V305" s="97"/>
      <c r="W305" s="97"/>
      <c r="X305" s="97"/>
      <c r="Y305" s="97"/>
      <c r="AA305" s="198">
        <f t="shared" si="153"/>
        <v>273.96327192426236</v>
      </c>
      <c r="AB305" s="115"/>
      <c r="AC305" s="106"/>
      <c r="AD305" s="106"/>
      <c r="AE305" s="106"/>
      <c r="AF305" s="116"/>
      <c r="AG305" s="106"/>
      <c r="AH305" s="106"/>
      <c r="AJ305" s="106"/>
      <c r="AK305" s="106"/>
      <c r="AM305" s="125"/>
      <c r="AN305" s="200">
        <f t="shared" si="143"/>
        <v>51</v>
      </c>
      <c r="AO305" s="192">
        <f>VLOOKUP(K305,Coefficients!$J$3:$L$7,3)</f>
        <v>70</v>
      </c>
      <c r="AP305" s="192">
        <f t="shared" si="144"/>
        <v>15.4</v>
      </c>
      <c r="AQ305" s="192">
        <f t="shared" si="145"/>
        <v>1349.04</v>
      </c>
      <c r="AR305" s="192">
        <f>VLOOKUP(L305,Coefficients!$N$3:$P$5,2)</f>
        <v>50</v>
      </c>
      <c r="AS305" s="192">
        <f>VLOOKUP(L305,Coefficients!$N$3:$P$5,3)</f>
        <v>2</v>
      </c>
      <c r="AT305" s="200">
        <f>VLOOKUP(M305,Coefficients!$S$3:$U$6,3)</f>
        <v>1</v>
      </c>
      <c r="AU305" s="196">
        <f>VLOOKUP(N305,Coefficients!$S$10:$U$13,3)</f>
        <v>2</v>
      </c>
      <c r="AV305" s="197">
        <f t="shared" si="154"/>
        <v>1</v>
      </c>
      <c r="AW305" s="195">
        <f t="shared" si="146"/>
        <v>7.6036750986200676</v>
      </c>
      <c r="AX305" s="197">
        <f t="shared" si="155"/>
        <v>76.179974999999999</v>
      </c>
      <c r="AY305" s="197">
        <f t="shared" si="156"/>
        <v>19.39</v>
      </c>
      <c r="AZ305" s="198">
        <f t="shared" si="147"/>
        <v>273.96327192426236</v>
      </c>
      <c r="BA305" s="114"/>
      <c r="BB305" s="55"/>
      <c r="BC305" s="127"/>
      <c r="BD305" s="96"/>
      <c r="BE305" s="133"/>
      <c r="BF305" s="128"/>
      <c r="BG305" s="124"/>
      <c r="BI305" s="96"/>
      <c r="BJ305" s="55"/>
      <c r="BK305" s="95"/>
      <c r="BL305" s="13"/>
    </row>
    <row r="306" spans="1:64" s="54" customFormat="1" outlineLevel="1" x14ac:dyDescent="0.25">
      <c r="A306" s="52"/>
      <c r="B306" s="20" t="s">
        <v>12</v>
      </c>
      <c r="C306" s="20" t="str">
        <f>'Cooler&amp;Wetter'!$B$1</f>
        <v>MIROC-Medres</v>
      </c>
      <c r="D306" s="20">
        <v>2064</v>
      </c>
      <c r="E306" s="21">
        <f>'Cooler&amp;Wetter'!S92</f>
        <v>19.420000000000002</v>
      </c>
      <c r="F306" s="21">
        <f>'Cooler&amp;Wetter'!W92</f>
        <v>76.206050000000005</v>
      </c>
      <c r="G306" s="21"/>
      <c r="H306" s="63">
        <f t="shared" ref="H306:H312" si="157">$H$26</f>
        <v>2007</v>
      </c>
      <c r="I306" s="59" t="str">
        <f t="shared" ref="I306:I312" si="158">$I$26</f>
        <v>Pile No X @ Berth Y</v>
      </c>
      <c r="J306" s="188" t="str">
        <f t="shared" si="142"/>
        <v>splash</v>
      </c>
      <c r="K306" s="97" t="str">
        <f t="shared" ref="K306:K312" si="159">$K$26</f>
        <v>A</v>
      </c>
      <c r="L306" s="104" t="str">
        <f t="shared" ref="L306:L312" si="160">$L$26</f>
        <v>C1</v>
      </c>
      <c r="M306" s="63" t="str">
        <f t="shared" ref="M306:M312" si="161">$M$26</f>
        <v>EXP4</v>
      </c>
      <c r="N306" s="63" t="str">
        <f t="shared" ref="N306:N312" si="162">$N$26</f>
        <v>SITE1</v>
      </c>
      <c r="O306" s="63">
        <f t="shared" ref="O306:O312" si="163">$O$26</f>
        <v>1</v>
      </c>
      <c r="P306" s="63"/>
      <c r="Q306" s="63"/>
      <c r="R306" s="63"/>
      <c r="S306" s="63"/>
      <c r="T306" s="63"/>
      <c r="U306" s="97"/>
      <c r="V306" s="97"/>
      <c r="W306" s="97"/>
      <c r="X306" s="97"/>
      <c r="Y306" s="97"/>
      <c r="AA306" s="198">
        <f t="shared" ref="AA306:AA312" si="164">AZ306</f>
        <v>274.16336907229777</v>
      </c>
      <c r="AB306" s="115"/>
      <c r="AC306" s="106"/>
      <c r="AD306" s="106"/>
      <c r="AE306" s="106"/>
      <c r="AF306" s="116"/>
      <c r="AG306" s="106"/>
      <c r="AH306" s="106"/>
      <c r="AJ306" s="106"/>
      <c r="AK306" s="106"/>
      <c r="AM306" s="125"/>
      <c r="AN306" s="200">
        <f t="shared" si="143"/>
        <v>52</v>
      </c>
      <c r="AO306" s="192">
        <f>VLOOKUP(K306,Coefficients!$J$3:$L$7,3)</f>
        <v>70</v>
      </c>
      <c r="AP306" s="192">
        <f t="shared" si="144"/>
        <v>15.4</v>
      </c>
      <c r="AQ306" s="192">
        <f t="shared" si="145"/>
        <v>1349.04</v>
      </c>
      <c r="AR306" s="192">
        <f>VLOOKUP(L306,Coefficients!$N$3:$P$5,2)</f>
        <v>50</v>
      </c>
      <c r="AS306" s="192">
        <f>VLOOKUP(L306,Coefficients!$N$3:$P$5,3)</f>
        <v>2</v>
      </c>
      <c r="AT306" s="200">
        <f>VLOOKUP(M306,Coefficients!$S$3:$U$6,3)</f>
        <v>1</v>
      </c>
      <c r="AU306" s="196">
        <f>VLOOKUP(N306,Coefficients!$S$10:$U$13,3)</f>
        <v>2</v>
      </c>
      <c r="AV306" s="197">
        <f t="shared" ref="AV306:AV312" si="165">O306</f>
        <v>1</v>
      </c>
      <c r="AW306" s="195">
        <f t="shared" si="146"/>
        <v>7.6036750986200676</v>
      </c>
      <c r="AX306" s="197">
        <f t="shared" ref="AX306:AX312" si="166">F306</f>
        <v>76.206050000000005</v>
      </c>
      <c r="AY306" s="197">
        <f t="shared" ref="AY306:AY312" si="167">E306</f>
        <v>19.420000000000002</v>
      </c>
      <c r="AZ306" s="198">
        <f t="shared" si="147"/>
        <v>274.16336907229777</v>
      </c>
      <c r="BA306" s="114"/>
      <c r="BB306" s="55"/>
      <c r="BC306" s="127"/>
      <c r="BD306" s="96"/>
      <c r="BE306" s="133"/>
      <c r="BF306" s="128"/>
      <c r="BG306" s="124"/>
      <c r="BI306" s="96"/>
      <c r="BJ306" s="55"/>
      <c r="BK306" s="95"/>
      <c r="BL306" s="13"/>
    </row>
    <row r="307" spans="1:64" s="54" customFormat="1" outlineLevel="1" x14ac:dyDescent="0.25">
      <c r="A307" s="52"/>
      <c r="B307" s="20" t="s">
        <v>12</v>
      </c>
      <c r="C307" s="20" t="str">
        <f>'Cooler&amp;Wetter'!$B$1</f>
        <v>MIROC-Medres</v>
      </c>
      <c r="D307" s="20">
        <v>2065</v>
      </c>
      <c r="E307" s="21">
        <f>'Cooler&amp;Wetter'!S93</f>
        <v>19.45</v>
      </c>
      <c r="F307" s="21">
        <f>'Cooler&amp;Wetter'!W93</f>
        <v>76.232124999999996</v>
      </c>
      <c r="G307" s="21"/>
      <c r="H307" s="63">
        <f t="shared" si="157"/>
        <v>2007</v>
      </c>
      <c r="I307" s="59" t="str">
        <f t="shared" si="158"/>
        <v>Pile No X @ Berth Y</v>
      </c>
      <c r="J307" s="188" t="str">
        <f t="shared" ref="J307:J312" si="168">$J$26</f>
        <v>splash</v>
      </c>
      <c r="K307" s="97" t="str">
        <f t="shared" si="159"/>
        <v>A</v>
      </c>
      <c r="L307" s="104" t="str">
        <f t="shared" si="160"/>
        <v>C1</v>
      </c>
      <c r="M307" s="63" t="str">
        <f t="shared" si="161"/>
        <v>EXP4</v>
      </c>
      <c r="N307" s="63" t="str">
        <f t="shared" si="162"/>
        <v>SITE1</v>
      </c>
      <c r="O307" s="63">
        <f t="shared" si="163"/>
        <v>1</v>
      </c>
      <c r="P307" s="63"/>
      <c r="Q307" s="63"/>
      <c r="R307" s="63"/>
      <c r="S307" s="63"/>
      <c r="T307" s="63"/>
      <c r="U307" s="97"/>
      <c r="V307" s="97"/>
      <c r="W307" s="97"/>
      <c r="X307" s="97"/>
      <c r="Y307" s="97"/>
      <c r="AA307" s="198">
        <f t="shared" si="164"/>
        <v>274.36353848766458</v>
      </c>
      <c r="AB307" s="115"/>
      <c r="AC307" s="106"/>
      <c r="AD307" s="106"/>
      <c r="AE307" s="106"/>
      <c r="AF307" s="116"/>
      <c r="AG307" s="106"/>
      <c r="AH307" s="106"/>
      <c r="AJ307" s="106"/>
      <c r="AK307" s="106"/>
      <c r="AM307" s="125"/>
      <c r="AN307" s="200">
        <f t="shared" ref="AN307:AN312" si="169">MAX(0,D307-$C$20)</f>
        <v>53</v>
      </c>
      <c r="AO307" s="192">
        <f>VLOOKUP(K307,Coefficients!$J$3:$L$7,3)</f>
        <v>70</v>
      </c>
      <c r="AP307" s="192">
        <f t="shared" ref="AP307:AP312" si="170">0.22*AO307</f>
        <v>15.4</v>
      </c>
      <c r="AQ307" s="192">
        <f t="shared" ref="AQ307:AQ312" si="171">AP307/100*365*24</f>
        <v>1349.04</v>
      </c>
      <c r="AR307" s="192">
        <f>VLOOKUP(L307,Coefficients!$N$3:$P$5,2)</f>
        <v>50</v>
      </c>
      <c r="AS307" s="192">
        <f>VLOOKUP(L307,Coefficients!$N$3:$P$5,3)</f>
        <v>2</v>
      </c>
      <c r="AT307" s="200">
        <f>VLOOKUP(M307,Coefficients!$S$3:$U$6,3)</f>
        <v>1</v>
      </c>
      <c r="AU307" s="196">
        <f>VLOOKUP(N307,Coefficients!$S$10:$U$13,3)</f>
        <v>2</v>
      </c>
      <c r="AV307" s="197">
        <f t="shared" si="165"/>
        <v>1</v>
      </c>
      <c r="AW307" s="195">
        <f t="shared" ref="AW307:AW312" si="172">MAX(1,AU307*(AR307*AT307*(0.9*EXP((-10*AV307))+0.1*EXP(-AV307))+AS307*EXP((-0.02*AV307))))</f>
        <v>7.6036750986200676</v>
      </c>
      <c r="AX307" s="197">
        <f t="shared" si="166"/>
        <v>76.232124999999996</v>
      </c>
      <c r="AY307" s="197">
        <f t="shared" si="167"/>
        <v>19.45</v>
      </c>
      <c r="AZ307" s="198">
        <f t="shared" ref="AZ307:AZ312" si="173">(0.0157*AX307^2.3)*((AQ307/3800)^0.15)*((1+AW307/50)^0.22)*(EXP(-0.0019*(AY307+20)))</f>
        <v>274.36353848766458</v>
      </c>
      <c r="BA307" s="114"/>
      <c r="BB307" s="55"/>
      <c r="BC307" s="127"/>
      <c r="BD307" s="96"/>
      <c r="BE307" s="133"/>
      <c r="BF307" s="128"/>
      <c r="BG307" s="124"/>
      <c r="BI307" s="96"/>
      <c r="BJ307" s="55"/>
      <c r="BK307" s="95"/>
      <c r="BL307" s="13"/>
    </row>
    <row r="308" spans="1:64" s="54" customFormat="1" outlineLevel="1" x14ac:dyDescent="0.25">
      <c r="A308" s="52"/>
      <c r="B308" s="20" t="s">
        <v>12</v>
      </c>
      <c r="C308" s="20" t="str">
        <f>'Cooler&amp;Wetter'!$B$1</f>
        <v>MIROC-Medres</v>
      </c>
      <c r="D308" s="20">
        <v>2066</v>
      </c>
      <c r="E308" s="21">
        <f>'Cooler&amp;Wetter'!S94</f>
        <v>19.48</v>
      </c>
      <c r="F308" s="21">
        <f>'Cooler&amp;Wetter'!W94</f>
        <v>76.258200000000002</v>
      </c>
      <c r="G308" s="21"/>
      <c r="H308" s="63">
        <f t="shared" si="157"/>
        <v>2007</v>
      </c>
      <c r="I308" s="59" t="str">
        <f t="shared" si="158"/>
        <v>Pile No X @ Berth Y</v>
      </c>
      <c r="J308" s="188" t="str">
        <f t="shared" si="168"/>
        <v>splash</v>
      </c>
      <c r="K308" s="97" t="str">
        <f t="shared" si="159"/>
        <v>A</v>
      </c>
      <c r="L308" s="104" t="str">
        <f t="shared" si="160"/>
        <v>C1</v>
      </c>
      <c r="M308" s="63" t="str">
        <f t="shared" si="161"/>
        <v>EXP4</v>
      </c>
      <c r="N308" s="63" t="str">
        <f t="shared" si="162"/>
        <v>SITE1</v>
      </c>
      <c r="O308" s="63">
        <f t="shared" si="163"/>
        <v>1</v>
      </c>
      <c r="P308" s="63"/>
      <c r="Q308" s="63"/>
      <c r="R308" s="63"/>
      <c r="S308" s="63"/>
      <c r="T308" s="63"/>
      <c r="U308" s="97"/>
      <c r="V308" s="97"/>
      <c r="W308" s="97"/>
      <c r="X308" s="97"/>
      <c r="Y308" s="97"/>
      <c r="AA308" s="198">
        <f t="shared" si="164"/>
        <v>274.56378016585307</v>
      </c>
      <c r="AB308" s="115"/>
      <c r="AC308" s="106"/>
      <c r="AD308" s="106"/>
      <c r="AE308" s="106"/>
      <c r="AF308" s="116"/>
      <c r="AG308" s="106"/>
      <c r="AH308" s="106"/>
      <c r="AJ308" s="106"/>
      <c r="AK308" s="106"/>
      <c r="AM308" s="125"/>
      <c r="AN308" s="200">
        <f t="shared" si="169"/>
        <v>54</v>
      </c>
      <c r="AO308" s="192">
        <f>VLOOKUP(K308,Coefficients!$J$3:$L$7,3)</f>
        <v>70</v>
      </c>
      <c r="AP308" s="192">
        <f t="shared" si="170"/>
        <v>15.4</v>
      </c>
      <c r="AQ308" s="192">
        <f t="shared" si="171"/>
        <v>1349.04</v>
      </c>
      <c r="AR308" s="192">
        <f>VLOOKUP(L308,Coefficients!$N$3:$P$5,2)</f>
        <v>50</v>
      </c>
      <c r="AS308" s="192">
        <f>VLOOKUP(L308,Coefficients!$N$3:$P$5,3)</f>
        <v>2</v>
      </c>
      <c r="AT308" s="200">
        <f>VLOOKUP(M308,Coefficients!$S$3:$U$6,3)</f>
        <v>1</v>
      </c>
      <c r="AU308" s="196">
        <f>VLOOKUP(N308,Coefficients!$S$10:$U$13,3)</f>
        <v>2</v>
      </c>
      <c r="AV308" s="197">
        <f t="shared" si="165"/>
        <v>1</v>
      </c>
      <c r="AW308" s="195">
        <f t="shared" si="172"/>
        <v>7.6036750986200676</v>
      </c>
      <c r="AX308" s="197">
        <f t="shared" si="166"/>
        <v>76.258200000000002</v>
      </c>
      <c r="AY308" s="197">
        <f t="shared" si="167"/>
        <v>19.48</v>
      </c>
      <c r="AZ308" s="198">
        <f t="shared" si="173"/>
        <v>274.56378016585307</v>
      </c>
      <c r="BA308" s="114"/>
      <c r="BB308" s="55"/>
      <c r="BC308" s="127"/>
      <c r="BD308" s="96"/>
      <c r="BE308" s="133"/>
      <c r="BF308" s="128"/>
      <c r="BG308" s="124"/>
      <c r="BI308" s="96"/>
      <c r="BJ308" s="55"/>
      <c r="BK308" s="95"/>
      <c r="BL308" s="13"/>
    </row>
    <row r="309" spans="1:64" s="54" customFormat="1" outlineLevel="1" x14ac:dyDescent="0.25">
      <c r="A309" s="52"/>
      <c r="B309" s="20" t="s">
        <v>12</v>
      </c>
      <c r="C309" s="20" t="str">
        <f>'Cooler&amp;Wetter'!$B$1</f>
        <v>MIROC-Medres</v>
      </c>
      <c r="D309" s="20">
        <v>2067</v>
      </c>
      <c r="E309" s="21">
        <f>'Cooler&amp;Wetter'!S95</f>
        <v>19.509999999999998</v>
      </c>
      <c r="F309" s="21">
        <f>'Cooler&amp;Wetter'!W95</f>
        <v>76.284275000000008</v>
      </c>
      <c r="G309" s="21"/>
      <c r="H309" s="63">
        <f t="shared" si="157"/>
        <v>2007</v>
      </c>
      <c r="I309" s="59" t="str">
        <f t="shared" si="158"/>
        <v>Pile No X @ Berth Y</v>
      </c>
      <c r="J309" s="188" t="str">
        <f t="shared" si="168"/>
        <v>splash</v>
      </c>
      <c r="K309" s="97" t="str">
        <f t="shared" si="159"/>
        <v>A</v>
      </c>
      <c r="L309" s="104" t="str">
        <f t="shared" si="160"/>
        <v>C1</v>
      </c>
      <c r="M309" s="63" t="str">
        <f t="shared" si="161"/>
        <v>EXP4</v>
      </c>
      <c r="N309" s="63" t="str">
        <f t="shared" si="162"/>
        <v>SITE1</v>
      </c>
      <c r="O309" s="63">
        <f t="shared" si="163"/>
        <v>1</v>
      </c>
      <c r="P309" s="63"/>
      <c r="Q309" s="63"/>
      <c r="R309" s="63"/>
      <c r="S309" s="63"/>
      <c r="T309" s="63"/>
      <c r="U309" s="97"/>
      <c r="V309" s="97"/>
      <c r="W309" s="97"/>
      <c r="X309" s="97"/>
      <c r="Y309" s="97"/>
      <c r="AA309" s="198">
        <f t="shared" si="164"/>
        <v>274.76409410235181</v>
      </c>
      <c r="AB309" s="115"/>
      <c r="AC309" s="106"/>
      <c r="AD309" s="106"/>
      <c r="AE309" s="106"/>
      <c r="AF309" s="116"/>
      <c r="AG309" s="106"/>
      <c r="AH309" s="106"/>
      <c r="AJ309" s="106"/>
      <c r="AK309" s="106"/>
      <c r="AM309" s="125"/>
      <c r="AN309" s="200">
        <f t="shared" si="169"/>
        <v>55</v>
      </c>
      <c r="AO309" s="192">
        <f>VLOOKUP(K309,Coefficients!$J$3:$L$7,3)</f>
        <v>70</v>
      </c>
      <c r="AP309" s="192">
        <f t="shared" si="170"/>
        <v>15.4</v>
      </c>
      <c r="AQ309" s="192">
        <f t="shared" si="171"/>
        <v>1349.04</v>
      </c>
      <c r="AR309" s="192">
        <f>VLOOKUP(L309,Coefficients!$N$3:$P$5,2)</f>
        <v>50</v>
      </c>
      <c r="AS309" s="192">
        <f>VLOOKUP(L309,Coefficients!$N$3:$P$5,3)</f>
        <v>2</v>
      </c>
      <c r="AT309" s="200">
        <f>VLOOKUP(M309,Coefficients!$S$3:$U$6,3)</f>
        <v>1</v>
      </c>
      <c r="AU309" s="196">
        <f>VLOOKUP(N309,Coefficients!$S$10:$U$13,3)</f>
        <v>2</v>
      </c>
      <c r="AV309" s="197">
        <f t="shared" si="165"/>
        <v>1</v>
      </c>
      <c r="AW309" s="195">
        <f t="shared" si="172"/>
        <v>7.6036750986200676</v>
      </c>
      <c r="AX309" s="197">
        <f t="shared" si="166"/>
        <v>76.284275000000008</v>
      </c>
      <c r="AY309" s="197">
        <f t="shared" si="167"/>
        <v>19.509999999999998</v>
      </c>
      <c r="AZ309" s="198">
        <f t="shared" si="173"/>
        <v>274.76409410235181</v>
      </c>
      <c r="BA309" s="114"/>
      <c r="BB309" s="55"/>
      <c r="BC309" s="127"/>
      <c r="BD309" s="96"/>
      <c r="BE309" s="133"/>
      <c r="BF309" s="128"/>
      <c r="BG309" s="124"/>
      <c r="BI309" s="96"/>
      <c r="BJ309" s="55"/>
      <c r="BK309" s="95"/>
      <c r="BL309" s="13"/>
    </row>
    <row r="310" spans="1:64" s="54" customFormat="1" outlineLevel="1" x14ac:dyDescent="0.25">
      <c r="A310" s="52"/>
      <c r="B310" s="20" t="s">
        <v>12</v>
      </c>
      <c r="C310" s="20" t="str">
        <f>'Cooler&amp;Wetter'!$B$1</f>
        <v>MIROC-Medres</v>
      </c>
      <c r="D310" s="20">
        <v>2068</v>
      </c>
      <c r="E310" s="21">
        <f>'Cooler&amp;Wetter'!S96</f>
        <v>19.54</v>
      </c>
      <c r="F310" s="21">
        <f>'Cooler&amp;Wetter'!W96</f>
        <v>76.31035</v>
      </c>
      <c r="G310" s="21"/>
      <c r="H310" s="63">
        <f t="shared" si="157"/>
        <v>2007</v>
      </c>
      <c r="I310" s="59" t="str">
        <f t="shared" si="158"/>
        <v>Pile No X @ Berth Y</v>
      </c>
      <c r="J310" s="188" t="str">
        <f t="shared" si="168"/>
        <v>splash</v>
      </c>
      <c r="K310" s="97" t="str">
        <f t="shared" si="159"/>
        <v>A</v>
      </c>
      <c r="L310" s="104" t="str">
        <f t="shared" si="160"/>
        <v>C1</v>
      </c>
      <c r="M310" s="63" t="str">
        <f t="shared" si="161"/>
        <v>EXP4</v>
      </c>
      <c r="N310" s="63" t="str">
        <f t="shared" si="162"/>
        <v>SITE1</v>
      </c>
      <c r="O310" s="63">
        <f t="shared" si="163"/>
        <v>1</v>
      </c>
      <c r="P310" s="63"/>
      <c r="Q310" s="63"/>
      <c r="R310" s="63"/>
      <c r="S310" s="63"/>
      <c r="T310" s="63"/>
      <c r="U310" s="97"/>
      <c r="V310" s="97"/>
      <c r="W310" s="97"/>
      <c r="X310" s="97"/>
      <c r="Y310" s="97"/>
      <c r="AA310" s="198">
        <f t="shared" si="164"/>
        <v>274.96448029264644</v>
      </c>
      <c r="AB310" s="115"/>
      <c r="AC310" s="106"/>
      <c r="AD310" s="106"/>
      <c r="AE310" s="106"/>
      <c r="AF310" s="116"/>
      <c r="AG310" s="106"/>
      <c r="AH310" s="106"/>
      <c r="AJ310" s="106"/>
      <c r="AK310" s="106"/>
      <c r="AM310" s="125"/>
      <c r="AN310" s="200">
        <f t="shared" si="169"/>
        <v>56</v>
      </c>
      <c r="AO310" s="192">
        <f>VLOOKUP(K310,Coefficients!$J$3:$L$7,3)</f>
        <v>70</v>
      </c>
      <c r="AP310" s="192">
        <f t="shared" si="170"/>
        <v>15.4</v>
      </c>
      <c r="AQ310" s="192">
        <f t="shared" si="171"/>
        <v>1349.04</v>
      </c>
      <c r="AR310" s="192">
        <f>VLOOKUP(L310,Coefficients!$N$3:$P$5,2)</f>
        <v>50</v>
      </c>
      <c r="AS310" s="192">
        <f>VLOOKUP(L310,Coefficients!$N$3:$P$5,3)</f>
        <v>2</v>
      </c>
      <c r="AT310" s="200">
        <f>VLOOKUP(M310,Coefficients!$S$3:$U$6,3)</f>
        <v>1</v>
      </c>
      <c r="AU310" s="196">
        <f>VLOOKUP(N310,Coefficients!$S$10:$U$13,3)</f>
        <v>2</v>
      </c>
      <c r="AV310" s="197">
        <f t="shared" si="165"/>
        <v>1</v>
      </c>
      <c r="AW310" s="195">
        <f t="shared" si="172"/>
        <v>7.6036750986200676</v>
      </c>
      <c r="AX310" s="197">
        <f t="shared" si="166"/>
        <v>76.31035</v>
      </c>
      <c r="AY310" s="197">
        <f t="shared" si="167"/>
        <v>19.54</v>
      </c>
      <c r="AZ310" s="198">
        <f t="shared" si="173"/>
        <v>274.96448029264644</v>
      </c>
      <c r="BA310" s="114"/>
      <c r="BB310" s="55"/>
      <c r="BC310" s="127"/>
      <c r="BD310" s="96"/>
      <c r="BE310" s="133"/>
      <c r="BF310" s="128"/>
      <c r="BG310" s="124"/>
      <c r="BI310" s="96"/>
      <c r="BJ310" s="55"/>
      <c r="BK310" s="95"/>
      <c r="BL310" s="13"/>
    </row>
    <row r="311" spans="1:64" s="54" customFormat="1" outlineLevel="1" x14ac:dyDescent="0.25">
      <c r="A311" s="52"/>
      <c r="B311" s="20" t="s">
        <v>12</v>
      </c>
      <c r="C311" s="20" t="str">
        <f>'Cooler&amp;Wetter'!$B$1</f>
        <v>MIROC-Medres</v>
      </c>
      <c r="D311" s="20">
        <v>2069</v>
      </c>
      <c r="E311" s="21">
        <f>'Cooler&amp;Wetter'!S97</f>
        <v>19.57</v>
      </c>
      <c r="F311" s="21">
        <f>'Cooler&amp;Wetter'!W97</f>
        <v>76.336425000000006</v>
      </c>
      <c r="G311" s="21"/>
      <c r="H311" s="63">
        <f t="shared" si="157"/>
        <v>2007</v>
      </c>
      <c r="I311" s="59" t="str">
        <f t="shared" si="158"/>
        <v>Pile No X @ Berth Y</v>
      </c>
      <c r="J311" s="188" t="str">
        <f t="shared" si="168"/>
        <v>splash</v>
      </c>
      <c r="K311" s="97" t="str">
        <f t="shared" si="159"/>
        <v>A</v>
      </c>
      <c r="L311" s="104" t="str">
        <f t="shared" si="160"/>
        <v>C1</v>
      </c>
      <c r="M311" s="63" t="str">
        <f t="shared" si="161"/>
        <v>EXP4</v>
      </c>
      <c r="N311" s="63" t="str">
        <f t="shared" si="162"/>
        <v>SITE1</v>
      </c>
      <c r="O311" s="63">
        <f t="shared" si="163"/>
        <v>1</v>
      </c>
      <c r="P311" s="63"/>
      <c r="Q311" s="63"/>
      <c r="R311" s="63"/>
      <c r="S311" s="63"/>
      <c r="T311" s="63"/>
      <c r="U311" s="97"/>
      <c r="V311" s="97"/>
      <c r="W311" s="97"/>
      <c r="X311" s="97"/>
      <c r="Y311" s="97"/>
      <c r="AA311" s="198">
        <f t="shared" si="164"/>
        <v>275.16493873221776</v>
      </c>
      <c r="AB311" s="115"/>
      <c r="AC311" s="106"/>
      <c r="AD311" s="106"/>
      <c r="AE311" s="106"/>
      <c r="AF311" s="116"/>
      <c r="AG311" s="106"/>
      <c r="AH311" s="106"/>
      <c r="AJ311" s="106"/>
      <c r="AK311" s="106"/>
      <c r="AM311" s="125"/>
      <c r="AN311" s="200">
        <f t="shared" si="169"/>
        <v>57</v>
      </c>
      <c r="AO311" s="192">
        <f>VLOOKUP(K311,Coefficients!$J$3:$L$7,3)</f>
        <v>70</v>
      </c>
      <c r="AP311" s="192">
        <f t="shared" si="170"/>
        <v>15.4</v>
      </c>
      <c r="AQ311" s="192">
        <f t="shared" si="171"/>
        <v>1349.04</v>
      </c>
      <c r="AR311" s="192">
        <f>VLOOKUP(L311,Coefficients!$N$3:$P$5,2)</f>
        <v>50</v>
      </c>
      <c r="AS311" s="192">
        <f>VLOOKUP(L311,Coefficients!$N$3:$P$5,3)</f>
        <v>2</v>
      </c>
      <c r="AT311" s="200">
        <f>VLOOKUP(M311,Coefficients!$S$3:$U$6,3)</f>
        <v>1</v>
      </c>
      <c r="AU311" s="196">
        <f>VLOOKUP(N311,Coefficients!$S$10:$U$13,3)</f>
        <v>2</v>
      </c>
      <c r="AV311" s="197">
        <f t="shared" si="165"/>
        <v>1</v>
      </c>
      <c r="AW311" s="195">
        <f t="shared" si="172"/>
        <v>7.6036750986200676</v>
      </c>
      <c r="AX311" s="197">
        <f t="shared" si="166"/>
        <v>76.336425000000006</v>
      </c>
      <c r="AY311" s="197">
        <f t="shared" si="167"/>
        <v>19.57</v>
      </c>
      <c r="AZ311" s="198">
        <f t="shared" si="173"/>
        <v>275.16493873221776</v>
      </c>
      <c r="BA311" s="114"/>
      <c r="BB311" s="55"/>
      <c r="BC311" s="127"/>
      <c r="BD311" s="96"/>
      <c r="BE311" s="133"/>
      <c r="BF311" s="128"/>
      <c r="BG311" s="124"/>
      <c r="BI311" s="96"/>
      <c r="BJ311" s="55"/>
      <c r="BK311" s="95"/>
      <c r="BL311" s="13"/>
    </row>
    <row r="312" spans="1:64" s="54" customFormat="1" outlineLevel="1" x14ac:dyDescent="0.25">
      <c r="A312" s="52"/>
      <c r="B312" s="20" t="s">
        <v>12</v>
      </c>
      <c r="C312" s="20" t="str">
        <f>'Cooler&amp;Wetter'!$B$1</f>
        <v>MIROC-Medres</v>
      </c>
      <c r="D312" s="20">
        <v>2070</v>
      </c>
      <c r="E312" s="21">
        <f>'Cooler&amp;Wetter'!S98</f>
        <v>19.600000000000001</v>
      </c>
      <c r="F312" s="21">
        <f>'Cooler&amp;Wetter'!W98</f>
        <v>76.362499999999997</v>
      </c>
      <c r="G312" s="21"/>
      <c r="H312" s="63">
        <f t="shared" si="157"/>
        <v>2007</v>
      </c>
      <c r="I312" s="59" t="str">
        <f t="shared" si="158"/>
        <v>Pile No X @ Berth Y</v>
      </c>
      <c r="J312" s="188" t="str">
        <f t="shared" si="168"/>
        <v>splash</v>
      </c>
      <c r="K312" s="97" t="str">
        <f t="shared" si="159"/>
        <v>A</v>
      </c>
      <c r="L312" s="104" t="str">
        <f t="shared" si="160"/>
        <v>C1</v>
      </c>
      <c r="M312" s="63" t="str">
        <f t="shared" si="161"/>
        <v>EXP4</v>
      </c>
      <c r="N312" s="63" t="str">
        <f t="shared" si="162"/>
        <v>SITE1</v>
      </c>
      <c r="O312" s="63">
        <f t="shared" si="163"/>
        <v>1</v>
      </c>
      <c r="P312" s="63"/>
      <c r="Q312" s="63"/>
      <c r="R312" s="63"/>
      <c r="S312" s="63"/>
      <c r="T312" s="63"/>
      <c r="U312" s="97"/>
      <c r="V312" s="97"/>
      <c r="W312" s="97"/>
      <c r="X312" s="97"/>
      <c r="Y312" s="97"/>
      <c r="AA312" s="198">
        <f t="shared" si="164"/>
        <v>275.36546941654638</v>
      </c>
      <c r="AB312" s="115"/>
      <c r="AC312" s="106"/>
      <c r="AD312" s="106"/>
      <c r="AE312" s="106"/>
      <c r="AF312" s="116"/>
      <c r="AG312" s="106"/>
      <c r="AH312" s="106"/>
      <c r="AJ312" s="106"/>
      <c r="AK312" s="106"/>
      <c r="AM312" s="125"/>
      <c r="AN312" s="200">
        <f t="shared" si="169"/>
        <v>58</v>
      </c>
      <c r="AO312" s="192">
        <f>VLOOKUP(K312,Coefficients!$J$3:$L$7,3)</f>
        <v>70</v>
      </c>
      <c r="AP312" s="192">
        <f t="shared" si="170"/>
        <v>15.4</v>
      </c>
      <c r="AQ312" s="192">
        <f t="shared" si="171"/>
        <v>1349.04</v>
      </c>
      <c r="AR312" s="192">
        <f>VLOOKUP(L312,Coefficients!$N$3:$P$5,2)</f>
        <v>50</v>
      </c>
      <c r="AS312" s="192">
        <f>VLOOKUP(L312,Coefficients!$N$3:$P$5,3)</f>
        <v>2</v>
      </c>
      <c r="AT312" s="200">
        <f>VLOOKUP(M312,Coefficients!$S$3:$U$6,3)</f>
        <v>1</v>
      </c>
      <c r="AU312" s="196">
        <f>VLOOKUP(N312,Coefficients!$S$10:$U$13,3)</f>
        <v>2</v>
      </c>
      <c r="AV312" s="197">
        <f t="shared" si="165"/>
        <v>1</v>
      </c>
      <c r="AW312" s="195">
        <f t="shared" si="172"/>
        <v>7.6036750986200676</v>
      </c>
      <c r="AX312" s="197">
        <f t="shared" si="166"/>
        <v>76.362499999999997</v>
      </c>
      <c r="AY312" s="197">
        <f t="shared" si="167"/>
        <v>19.600000000000001</v>
      </c>
      <c r="AZ312" s="198">
        <f t="shared" si="173"/>
        <v>275.36546941654638</v>
      </c>
      <c r="BA312" s="114"/>
      <c r="BB312" s="55"/>
      <c r="BC312" s="127"/>
      <c r="BD312" s="96"/>
      <c r="BE312" s="133"/>
      <c r="BF312" s="128"/>
      <c r="BG312" s="124"/>
      <c r="BI312" s="96"/>
      <c r="BJ312" s="55"/>
      <c r="BK312" s="95"/>
      <c r="BL312" s="13"/>
    </row>
    <row r="313" spans="1:64" s="10" customFormat="1" x14ac:dyDescent="0.25">
      <c r="A313" s="92" t="s">
        <v>84</v>
      </c>
      <c r="B313" s="33" t="str">
        <f>B314&amp;" "&amp;C314</f>
        <v>A1B MRI-CGCM2.3.2</v>
      </c>
      <c r="C313" s="31"/>
      <c r="D313" s="92"/>
      <c r="E313" s="26"/>
      <c r="F313" s="26"/>
      <c r="G313" s="26"/>
      <c r="K313" s="92"/>
      <c r="L313" s="92"/>
      <c r="M313" s="19"/>
      <c r="N313" s="19"/>
      <c r="O313" s="19"/>
      <c r="P313" s="19"/>
      <c r="Q313" s="19"/>
      <c r="R313" s="19"/>
      <c r="S313" s="19"/>
      <c r="T313" s="19"/>
      <c r="U313" s="98"/>
      <c r="V313" s="98"/>
      <c r="W313" s="98"/>
      <c r="X313" s="98"/>
      <c r="Y313" s="98"/>
      <c r="AA313" s="45"/>
      <c r="AB313" s="131"/>
      <c r="AC313" s="45"/>
      <c r="AD313" s="45"/>
      <c r="AE313" s="45"/>
      <c r="AF313" s="132"/>
      <c r="AG313" s="45"/>
      <c r="AH313" s="45"/>
      <c r="AJ313" s="98"/>
      <c r="AK313" s="98"/>
      <c r="AM313" s="98"/>
      <c r="AN313" s="126"/>
      <c r="AO313" s="41"/>
      <c r="AP313" s="41"/>
      <c r="AQ313" s="193"/>
      <c r="AR313" s="41"/>
      <c r="AS313" s="41"/>
      <c r="AT313" s="19"/>
      <c r="AU313" s="43"/>
      <c r="AV313" s="43"/>
      <c r="AW313" s="43"/>
      <c r="AX313" s="19"/>
      <c r="AY313" s="41"/>
      <c r="AZ313" s="45"/>
      <c r="BA313" s="47"/>
      <c r="BB313" s="19"/>
      <c r="BC313" s="19"/>
      <c r="BD313" s="27"/>
      <c r="BE313" s="134"/>
      <c r="BF313" s="50"/>
      <c r="BG313" s="27"/>
      <c r="BI313" s="27"/>
      <c r="BJ313" s="27"/>
      <c r="BK313" s="27"/>
      <c r="BL313" s="12"/>
    </row>
    <row r="314" spans="1:64" s="54" customFormat="1" outlineLevel="1" x14ac:dyDescent="0.25">
      <c r="A314" s="52"/>
      <c r="B314" s="20" t="s">
        <v>9</v>
      </c>
      <c r="C314" s="20" t="str">
        <f>MostLikely!$B$1</f>
        <v>MRI-CGCM2.3.2</v>
      </c>
      <c r="D314" s="20">
        <v>2000</v>
      </c>
      <c r="E314" s="21">
        <f>MostLikely!T28</f>
        <v>17.420000000000002</v>
      </c>
      <c r="F314" s="21">
        <f>MostLikely!X28</f>
        <v>74.400666666666666</v>
      </c>
      <c r="G314" s="21"/>
      <c r="H314" s="63">
        <f t="shared" ref="H314:H377" si="174">$H$26</f>
        <v>2007</v>
      </c>
      <c r="I314" s="59" t="str">
        <f t="shared" ref="I314:I377" si="175">$I$26</f>
        <v>Pile No X @ Berth Y</v>
      </c>
      <c r="J314" s="188" t="str">
        <f>$J$26</f>
        <v>splash</v>
      </c>
      <c r="K314" s="97" t="str">
        <f t="shared" ref="K314:K345" si="176">$K$26</f>
        <v>A</v>
      </c>
      <c r="L314" s="104" t="str">
        <f t="shared" ref="L314:L345" si="177">$L$26</f>
        <v>C1</v>
      </c>
      <c r="M314" s="63" t="str">
        <f t="shared" ref="M314:M345" si="178">$M$26</f>
        <v>EXP4</v>
      </c>
      <c r="N314" s="63" t="str">
        <f t="shared" ref="N314:N345" si="179">$N$26</f>
        <v>SITE1</v>
      </c>
      <c r="O314" s="63">
        <f t="shared" ref="O314:O345" si="180">$O$26</f>
        <v>1</v>
      </c>
      <c r="P314" s="63"/>
      <c r="Q314" s="63"/>
      <c r="R314" s="63"/>
      <c r="S314" s="63"/>
      <c r="T314" s="63"/>
      <c r="U314" s="97"/>
      <c r="V314" s="97"/>
      <c r="W314" s="97"/>
      <c r="X314" s="97"/>
      <c r="Y314" s="97"/>
      <c r="AA314" s="198">
        <f t="shared" ref="AA314:AA345" si="181">AZ314</f>
        <v>260.44181391739278</v>
      </c>
      <c r="AB314" s="115"/>
      <c r="AC314" s="106"/>
      <c r="AD314" s="106"/>
      <c r="AE314" s="106"/>
      <c r="AF314" s="116"/>
      <c r="AG314" s="106"/>
      <c r="AH314" s="106"/>
      <c r="AJ314" s="106"/>
      <c r="AK314" s="106"/>
      <c r="AM314" s="125"/>
      <c r="AN314" s="200">
        <f>MAX(0,D314-$C$20)</f>
        <v>0</v>
      </c>
      <c r="AO314" s="192">
        <f>VLOOKUP(K314,Coefficients!$J$3:$L$7,3)</f>
        <v>70</v>
      </c>
      <c r="AP314" s="192">
        <f>0.22*AO314</f>
        <v>15.4</v>
      </c>
      <c r="AQ314" s="192">
        <f>AP314/100*365*24</f>
        <v>1349.04</v>
      </c>
      <c r="AR314" s="192">
        <f>VLOOKUP(L314,Coefficients!$N$3:$P$5,2)</f>
        <v>50</v>
      </c>
      <c r="AS314" s="192">
        <f>VLOOKUP(L314,Coefficients!$N$3:$P$5,3)</f>
        <v>2</v>
      </c>
      <c r="AT314" s="200">
        <f>VLOOKUP(M314,Coefficients!$S$3:$U$6,3)</f>
        <v>1</v>
      </c>
      <c r="AU314" s="196">
        <f>VLOOKUP(N314,Coefficients!$S$10:$U$13,3)</f>
        <v>2</v>
      </c>
      <c r="AV314" s="197">
        <f t="shared" ref="AV314:AV345" si="182">O314</f>
        <v>1</v>
      </c>
      <c r="AW314" s="195">
        <f>MAX(1,AU314*(AR314*AT314*(0.9*EXP((-10*AV314))+0.1*EXP(-AV314))+AS314*EXP((-0.02*AV314))))</f>
        <v>7.6036750986200676</v>
      </c>
      <c r="AX314" s="197">
        <f t="shared" ref="AX314:AX345" si="183">F314</f>
        <v>74.400666666666666</v>
      </c>
      <c r="AY314" s="197">
        <f t="shared" ref="AY314:AY345" si="184">E314</f>
        <v>17.420000000000002</v>
      </c>
      <c r="AZ314" s="198">
        <f>(0.0157*AX314^2.3)*((AQ314/3800)^0.15)*((1+AW314/50)^0.22)*(EXP(-0.0019*(AY314+20)))</f>
        <v>260.44181391739278</v>
      </c>
      <c r="BA314" s="114"/>
      <c r="BB314" s="55"/>
      <c r="BC314" s="127"/>
      <c r="BD314" s="96"/>
      <c r="BE314" s="133"/>
      <c r="BF314" s="128"/>
      <c r="BG314" s="124"/>
      <c r="BI314" s="96"/>
      <c r="BJ314" s="55"/>
      <c r="BK314" s="95"/>
      <c r="BL314" s="13"/>
    </row>
    <row r="315" spans="1:64" s="54" customFormat="1" outlineLevel="1" x14ac:dyDescent="0.25">
      <c r="A315" s="52"/>
      <c r="B315" s="20" t="s">
        <v>9</v>
      </c>
      <c r="C315" s="20" t="str">
        <f>MostLikely!$B$1</f>
        <v>MRI-CGCM2.3.2</v>
      </c>
      <c r="D315" s="20">
        <v>2001</v>
      </c>
      <c r="E315" s="21">
        <f>MostLikely!T29</f>
        <v>17.432000000000002</v>
      </c>
      <c r="F315" s="21">
        <f>MostLikely!X29</f>
        <v>74.39073333333333</v>
      </c>
      <c r="G315" s="21"/>
      <c r="H315" s="63">
        <f t="shared" si="174"/>
        <v>2007</v>
      </c>
      <c r="I315" s="59" t="str">
        <f t="shared" si="175"/>
        <v>Pile No X @ Berth Y</v>
      </c>
      <c r="J315" s="188" t="str">
        <f t="shared" ref="J315:J378" si="185">$J$26</f>
        <v>splash</v>
      </c>
      <c r="K315" s="97" t="str">
        <f t="shared" si="176"/>
        <v>A</v>
      </c>
      <c r="L315" s="104" t="str">
        <f t="shared" si="177"/>
        <v>C1</v>
      </c>
      <c r="M315" s="63" t="str">
        <f t="shared" si="178"/>
        <v>EXP4</v>
      </c>
      <c r="N315" s="63" t="str">
        <f t="shared" si="179"/>
        <v>SITE1</v>
      </c>
      <c r="O315" s="63">
        <f t="shared" si="180"/>
        <v>1</v>
      </c>
      <c r="P315" s="63"/>
      <c r="Q315" s="63"/>
      <c r="R315" s="63"/>
      <c r="S315" s="63"/>
      <c r="T315" s="63"/>
      <c r="U315" s="97"/>
      <c r="V315" s="97"/>
      <c r="W315" s="97"/>
      <c r="X315" s="97"/>
      <c r="Y315" s="97"/>
      <c r="AA315" s="198">
        <f t="shared" si="181"/>
        <v>260.35590921848097</v>
      </c>
      <c r="AB315" s="115"/>
      <c r="AC315" s="106"/>
      <c r="AD315" s="106"/>
      <c r="AE315" s="106"/>
      <c r="AF315" s="116"/>
      <c r="AG315" s="106"/>
      <c r="AH315" s="106"/>
      <c r="AJ315" s="106"/>
      <c r="AK315" s="106"/>
      <c r="AM315" s="125"/>
      <c r="AN315" s="200">
        <f t="shared" ref="AN315:AN378" si="186">MAX(0,D315-$C$20)</f>
        <v>0</v>
      </c>
      <c r="AO315" s="192">
        <f>VLOOKUP(K315,Coefficients!$J$3:$L$7,3)</f>
        <v>70</v>
      </c>
      <c r="AP315" s="192">
        <f t="shared" ref="AP315:AP378" si="187">0.22*AO315</f>
        <v>15.4</v>
      </c>
      <c r="AQ315" s="192">
        <f t="shared" ref="AQ315:AQ378" si="188">AP315/100*365*24</f>
        <v>1349.04</v>
      </c>
      <c r="AR315" s="192">
        <f>VLOOKUP(L315,Coefficients!$N$3:$P$5,2)</f>
        <v>50</v>
      </c>
      <c r="AS315" s="192">
        <f>VLOOKUP(L315,Coefficients!$N$3:$P$5,3)</f>
        <v>2</v>
      </c>
      <c r="AT315" s="200">
        <f>VLOOKUP(M315,Coefficients!$S$3:$U$6,3)</f>
        <v>1</v>
      </c>
      <c r="AU315" s="196">
        <f>VLOOKUP(N315,Coefficients!$S$10:$U$13,3)</f>
        <v>2</v>
      </c>
      <c r="AV315" s="197">
        <f t="shared" si="182"/>
        <v>1</v>
      </c>
      <c r="AW315" s="195">
        <f t="shared" ref="AW315:AW378" si="189">MAX(1,AU315*(AR315*AT315*(0.9*EXP((-10*AV315))+0.1*EXP(-AV315))+AS315*EXP((-0.02*AV315))))</f>
        <v>7.6036750986200676</v>
      </c>
      <c r="AX315" s="197">
        <f t="shared" si="183"/>
        <v>74.39073333333333</v>
      </c>
      <c r="AY315" s="197">
        <f t="shared" si="184"/>
        <v>17.432000000000002</v>
      </c>
      <c r="AZ315" s="198">
        <f t="shared" ref="AZ315:AZ378" si="190">(0.0157*AX315^2.3)*((AQ315/3800)^0.15)*((1+AW315/50)^0.22)*(EXP(-0.0019*(AY315+20)))</f>
        <v>260.35590921848097</v>
      </c>
      <c r="BA315" s="114"/>
      <c r="BB315" s="55"/>
      <c r="BC315" s="127"/>
      <c r="BD315" s="96"/>
      <c r="BE315" s="133"/>
      <c r="BF315" s="128"/>
      <c r="BG315" s="124"/>
      <c r="BI315" s="96"/>
      <c r="BJ315" s="55"/>
      <c r="BK315" s="95"/>
      <c r="BL315" s="13"/>
    </row>
    <row r="316" spans="1:64" s="54" customFormat="1" outlineLevel="1" x14ac:dyDescent="0.25">
      <c r="A316" s="52"/>
      <c r="B316" s="20" t="s">
        <v>9</v>
      </c>
      <c r="C316" s="20" t="str">
        <f>MostLikely!$B$1</f>
        <v>MRI-CGCM2.3.2</v>
      </c>
      <c r="D316" s="20">
        <v>2002</v>
      </c>
      <c r="E316" s="21">
        <f>MostLikely!T30</f>
        <v>17.443999999999999</v>
      </c>
      <c r="F316" s="21">
        <f>MostLikely!X30</f>
        <v>74.380799999999994</v>
      </c>
      <c r="G316" s="21"/>
      <c r="H316" s="63">
        <f t="shared" si="174"/>
        <v>2007</v>
      </c>
      <c r="I316" s="59" t="str">
        <f t="shared" si="175"/>
        <v>Pile No X @ Berth Y</v>
      </c>
      <c r="J316" s="188" t="str">
        <f t="shared" si="185"/>
        <v>splash</v>
      </c>
      <c r="K316" s="97" t="str">
        <f t="shared" si="176"/>
        <v>A</v>
      </c>
      <c r="L316" s="104" t="str">
        <f t="shared" si="177"/>
        <v>C1</v>
      </c>
      <c r="M316" s="63" t="str">
        <f t="shared" si="178"/>
        <v>EXP4</v>
      </c>
      <c r="N316" s="63" t="str">
        <f t="shared" si="179"/>
        <v>SITE1</v>
      </c>
      <c r="O316" s="63">
        <f t="shared" si="180"/>
        <v>1</v>
      </c>
      <c r="P316" s="63"/>
      <c r="Q316" s="63"/>
      <c r="R316" s="63"/>
      <c r="S316" s="63"/>
      <c r="T316" s="63"/>
      <c r="U316" s="97"/>
      <c r="V316" s="97"/>
      <c r="W316" s="97"/>
      <c r="X316" s="97"/>
      <c r="Y316" s="97"/>
      <c r="AA316" s="198">
        <f t="shared" si="181"/>
        <v>260.27002218112477</v>
      </c>
      <c r="AB316" s="115"/>
      <c r="AC316" s="106"/>
      <c r="AD316" s="106"/>
      <c r="AE316" s="106"/>
      <c r="AF316" s="116"/>
      <c r="AG316" s="106"/>
      <c r="AH316" s="106"/>
      <c r="AJ316" s="106"/>
      <c r="AK316" s="106"/>
      <c r="AM316" s="125"/>
      <c r="AN316" s="200">
        <f t="shared" si="186"/>
        <v>0</v>
      </c>
      <c r="AO316" s="192">
        <f>VLOOKUP(K316,Coefficients!$J$3:$L$7,3)</f>
        <v>70</v>
      </c>
      <c r="AP316" s="192">
        <f t="shared" si="187"/>
        <v>15.4</v>
      </c>
      <c r="AQ316" s="192">
        <f t="shared" si="188"/>
        <v>1349.04</v>
      </c>
      <c r="AR316" s="192">
        <f>VLOOKUP(L316,Coefficients!$N$3:$P$5,2)</f>
        <v>50</v>
      </c>
      <c r="AS316" s="192">
        <f>VLOOKUP(L316,Coefficients!$N$3:$P$5,3)</f>
        <v>2</v>
      </c>
      <c r="AT316" s="200">
        <f>VLOOKUP(M316,Coefficients!$S$3:$U$6,3)</f>
        <v>1</v>
      </c>
      <c r="AU316" s="196">
        <f>VLOOKUP(N316,Coefficients!$S$10:$U$13,3)</f>
        <v>2</v>
      </c>
      <c r="AV316" s="197">
        <f t="shared" si="182"/>
        <v>1</v>
      </c>
      <c r="AW316" s="195">
        <f t="shared" si="189"/>
        <v>7.6036750986200676</v>
      </c>
      <c r="AX316" s="197">
        <f t="shared" si="183"/>
        <v>74.380799999999994</v>
      </c>
      <c r="AY316" s="197">
        <f t="shared" si="184"/>
        <v>17.443999999999999</v>
      </c>
      <c r="AZ316" s="198">
        <f t="shared" si="190"/>
        <v>260.27002218112477</v>
      </c>
      <c r="BA316" s="114"/>
      <c r="BB316" s="55"/>
      <c r="BC316" s="127"/>
      <c r="BD316" s="96"/>
      <c r="BE316" s="133"/>
      <c r="BF316" s="128"/>
      <c r="BG316" s="124"/>
      <c r="BI316" s="96"/>
      <c r="BJ316" s="55"/>
      <c r="BK316" s="95"/>
      <c r="BL316" s="13"/>
    </row>
    <row r="317" spans="1:64" s="54" customFormat="1" outlineLevel="1" x14ac:dyDescent="0.25">
      <c r="A317" s="52"/>
      <c r="B317" s="20" t="s">
        <v>9</v>
      </c>
      <c r="C317" s="20" t="str">
        <f>MostLikely!$B$1</f>
        <v>MRI-CGCM2.3.2</v>
      </c>
      <c r="D317" s="20">
        <v>2003</v>
      </c>
      <c r="E317" s="21">
        <f>MostLikely!T31</f>
        <v>17.456</v>
      </c>
      <c r="F317" s="21">
        <f>MostLikely!X31</f>
        <v>74.370866666666672</v>
      </c>
      <c r="G317" s="21"/>
      <c r="H317" s="63">
        <f t="shared" si="174"/>
        <v>2007</v>
      </c>
      <c r="I317" s="59" t="str">
        <f t="shared" si="175"/>
        <v>Pile No X @ Berth Y</v>
      </c>
      <c r="J317" s="188" t="str">
        <f t="shared" si="185"/>
        <v>splash</v>
      </c>
      <c r="K317" s="97" t="str">
        <f t="shared" si="176"/>
        <v>A</v>
      </c>
      <c r="L317" s="104" t="str">
        <f t="shared" si="177"/>
        <v>C1</v>
      </c>
      <c r="M317" s="63" t="str">
        <f t="shared" si="178"/>
        <v>EXP4</v>
      </c>
      <c r="N317" s="63" t="str">
        <f t="shared" si="179"/>
        <v>SITE1</v>
      </c>
      <c r="O317" s="63">
        <f t="shared" si="180"/>
        <v>1</v>
      </c>
      <c r="P317" s="63"/>
      <c r="Q317" s="63"/>
      <c r="R317" s="63"/>
      <c r="S317" s="63"/>
      <c r="T317" s="63"/>
      <c r="U317" s="97"/>
      <c r="V317" s="97"/>
      <c r="W317" s="97"/>
      <c r="X317" s="97"/>
      <c r="Y317" s="97"/>
      <c r="AA317" s="198">
        <f t="shared" si="181"/>
        <v>260.18415280369157</v>
      </c>
      <c r="AB317" s="115"/>
      <c r="AC317" s="106"/>
      <c r="AD317" s="106"/>
      <c r="AE317" s="106"/>
      <c r="AF317" s="116"/>
      <c r="AG317" s="106"/>
      <c r="AH317" s="106"/>
      <c r="AJ317" s="106"/>
      <c r="AK317" s="106"/>
      <c r="AM317" s="125"/>
      <c r="AN317" s="200">
        <f t="shared" si="186"/>
        <v>0</v>
      </c>
      <c r="AO317" s="192">
        <f>VLOOKUP(K317,Coefficients!$J$3:$L$7,3)</f>
        <v>70</v>
      </c>
      <c r="AP317" s="192">
        <f t="shared" si="187"/>
        <v>15.4</v>
      </c>
      <c r="AQ317" s="192">
        <f t="shared" si="188"/>
        <v>1349.04</v>
      </c>
      <c r="AR317" s="192">
        <f>VLOOKUP(L317,Coefficients!$N$3:$P$5,2)</f>
        <v>50</v>
      </c>
      <c r="AS317" s="192">
        <f>VLOOKUP(L317,Coefficients!$N$3:$P$5,3)</f>
        <v>2</v>
      </c>
      <c r="AT317" s="200">
        <f>VLOOKUP(M317,Coefficients!$S$3:$U$6,3)</f>
        <v>1</v>
      </c>
      <c r="AU317" s="196">
        <f>VLOOKUP(N317,Coefficients!$S$10:$U$13,3)</f>
        <v>2</v>
      </c>
      <c r="AV317" s="197">
        <f t="shared" si="182"/>
        <v>1</v>
      </c>
      <c r="AW317" s="195">
        <f t="shared" si="189"/>
        <v>7.6036750986200676</v>
      </c>
      <c r="AX317" s="197">
        <f t="shared" si="183"/>
        <v>74.370866666666672</v>
      </c>
      <c r="AY317" s="197">
        <f t="shared" si="184"/>
        <v>17.456</v>
      </c>
      <c r="AZ317" s="198">
        <f t="shared" si="190"/>
        <v>260.18415280369157</v>
      </c>
      <c r="BA317" s="114"/>
      <c r="BB317" s="55"/>
      <c r="BC317" s="127"/>
      <c r="BD317" s="96"/>
      <c r="BE317" s="133"/>
      <c r="BF317" s="128"/>
      <c r="BG317" s="124"/>
      <c r="BI317" s="96"/>
      <c r="BJ317" s="55"/>
      <c r="BK317" s="95"/>
      <c r="BL317" s="13"/>
    </row>
    <row r="318" spans="1:64" s="54" customFormat="1" outlineLevel="1" x14ac:dyDescent="0.25">
      <c r="A318" s="52"/>
      <c r="B318" s="20" t="s">
        <v>9</v>
      </c>
      <c r="C318" s="20" t="str">
        <f>MostLikely!$B$1</f>
        <v>MRI-CGCM2.3.2</v>
      </c>
      <c r="D318" s="20">
        <v>2004</v>
      </c>
      <c r="E318" s="21">
        <f>MostLikely!T32</f>
        <v>17.468</v>
      </c>
      <c r="F318" s="21">
        <f>MostLikely!X32</f>
        <v>74.360933333333335</v>
      </c>
      <c r="G318" s="21"/>
      <c r="H318" s="63">
        <f t="shared" si="174"/>
        <v>2007</v>
      </c>
      <c r="I318" s="59" t="str">
        <f t="shared" si="175"/>
        <v>Pile No X @ Berth Y</v>
      </c>
      <c r="J318" s="188" t="str">
        <f t="shared" si="185"/>
        <v>splash</v>
      </c>
      <c r="K318" s="97" t="str">
        <f t="shared" si="176"/>
        <v>A</v>
      </c>
      <c r="L318" s="104" t="str">
        <f t="shared" si="177"/>
        <v>C1</v>
      </c>
      <c r="M318" s="63" t="str">
        <f t="shared" si="178"/>
        <v>EXP4</v>
      </c>
      <c r="N318" s="63" t="str">
        <f t="shared" si="179"/>
        <v>SITE1</v>
      </c>
      <c r="O318" s="63">
        <f t="shared" si="180"/>
        <v>1</v>
      </c>
      <c r="P318" s="63"/>
      <c r="Q318" s="63"/>
      <c r="R318" s="63"/>
      <c r="S318" s="63"/>
      <c r="T318" s="63"/>
      <c r="U318" s="97"/>
      <c r="V318" s="97"/>
      <c r="W318" s="97"/>
      <c r="X318" s="97"/>
      <c r="Y318" s="97"/>
      <c r="AA318" s="198">
        <f t="shared" si="181"/>
        <v>260.09830108454844</v>
      </c>
      <c r="AB318" s="115"/>
      <c r="AC318" s="106"/>
      <c r="AD318" s="106"/>
      <c r="AE318" s="106"/>
      <c r="AF318" s="116"/>
      <c r="AG318" s="106"/>
      <c r="AH318" s="106"/>
      <c r="AJ318" s="106"/>
      <c r="AK318" s="106"/>
      <c r="AM318" s="125"/>
      <c r="AN318" s="200">
        <f t="shared" si="186"/>
        <v>0</v>
      </c>
      <c r="AO318" s="192">
        <f>VLOOKUP(K318,Coefficients!$J$3:$L$7,3)</f>
        <v>70</v>
      </c>
      <c r="AP318" s="192">
        <f t="shared" si="187"/>
        <v>15.4</v>
      </c>
      <c r="AQ318" s="192">
        <f t="shared" si="188"/>
        <v>1349.04</v>
      </c>
      <c r="AR318" s="192">
        <f>VLOOKUP(L318,Coefficients!$N$3:$P$5,2)</f>
        <v>50</v>
      </c>
      <c r="AS318" s="192">
        <f>VLOOKUP(L318,Coefficients!$N$3:$P$5,3)</f>
        <v>2</v>
      </c>
      <c r="AT318" s="200">
        <f>VLOOKUP(M318,Coefficients!$S$3:$U$6,3)</f>
        <v>1</v>
      </c>
      <c r="AU318" s="196">
        <f>VLOOKUP(N318,Coefficients!$S$10:$U$13,3)</f>
        <v>2</v>
      </c>
      <c r="AV318" s="197">
        <f t="shared" si="182"/>
        <v>1</v>
      </c>
      <c r="AW318" s="195">
        <f t="shared" si="189"/>
        <v>7.6036750986200676</v>
      </c>
      <c r="AX318" s="197">
        <f t="shared" si="183"/>
        <v>74.360933333333335</v>
      </c>
      <c r="AY318" s="197">
        <f t="shared" si="184"/>
        <v>17.468</v>
      </c>
      <c r="AZ318" s="198">
        <f t="shared" si="190"/>
        <v>260.09830108454844</v>
      </c>
      <c r="BA318" s="114"/>
      <c r="BB318" s="55"/>
      <c r="BC318" s="127"/>
      <c r="BD318" s="96"/>
      <c r="BE318" s="133"/>
      <c r="BF318" s="128"/>
      <c r="BG318" s="124"/>
      <c r="BI318" s="96"/>
      <c r="BJ318" s="55"/>
      <c r="BK318" s="95"/>
      <c r="BL318" s="13"/>
    </row>
    <row r="319" spans="1:64" s="54" customFormat="1" outlineLevel="1" x14ac:dyDescent="0.25">
      <c r="A319" s="52"/>
      <c r="B319" s="20" t="s">
        <v>9</v>
      </c>
      <c r="C319" s="20" t="str">
        <f>MostLikely!$B$1</f>
        <v>MRI-CGCM2.3.2</v>
      </c>
      <c r="D319" s="20">
        <v>2005</v>
      </c>
      <c r="E319" s="21">
        <f>MostLikely!T33</f>
        <v>17.48</v>
      </c>
      <c r="F319" s="21">
        <f>MostLikely!X33</f>
        <v>74.350999999999999</v>
      </c>
      <c r="G319" s="21"/>
      <c r="H319" s="63">
        <f t="shared" si="174"/>
        <v>2007</v>
      </c>
      <c r="I319" s="59" t="str">
        <f t="shared" si="175"/>
        <v>Pile No X @ Berth Y</v>
      </c>
      <c r="J319" s="188" t="str">
        <f t="shared" si="185"/>
        <v>splash</v>
      </c>
      <c r="K319" s="97" t="str">
        <f t="shared" si="176"/>
        <v>A</v>
      </c>
      <c r="L319" s="104" t="str">
        <f t="shared" si="177"/>
        <v>C1</v>
      </c>
      <c r="M319" s="63" t="str">
        <f t="shared" si="178"/>
        <v>EXP4</v>
      </c>
      <c r="N319" s="63" t="str">
        <f t="shared" si="179"/>
        <v>SITE1</v>
      </c>
      <c r="O319" s="63">
        <f t="shared" si="180"/>
        <v>1</v>
      </c>
      <c r="P319" s="63"/>
      <c r="Q319" s="63"/>
      <c r="R319" s="63"/>
      <c r="S319" s="63"/>
      <c r="T319" s="63"/>
      <c r="U319" s="97"/>
      <c r="V319" s="97"/>
      <c r="W319" s="97"/>
      <c r="X319" s="97"/>
      <c r="Y319" s="97"/>
      <c r="AA319" s="198">
        <f t="shared" si="181"/>
        <v>260.01246702206237</v>
      </c>
      <c r="AB319" s="115"/>
      <c r="AC319" s="106"/>
      <c r="AD319" s="106"/>
      <c r="AE319" s="106"/>
      <c r="AF319" s="116"/>
      <c r="AG319" s="106"/>
      <c r="AH319" s="106"/>
      <c r="AJ319" s="106"/>
      <c r="AK319" s="106"/>
      <c r="AM319" s="125"/>
      <c r="AN319" s="200">
        <f t="shared" si="186"/>
        <v>0</v>
      </c>
      <c r="AO319" s="192">
        <f>VLOOKUP(K319,Coefficients!$J$3:$L$7,3)</f>
        <v>70</v>
      </c>
      <c r="AP319" s="192">
        <f t="shared" si="187"/>
        <v>15.4</v>
      </c>
      <c r="AQ319" s="192">
        <f t="shared" si="188"/>
        <v>1349.04</v>
      </c>
      <c r="AR319" s="192">
        <f>VLOOKUP(L319,Coefficients!$N$3:$P$5,2)</f>
        <v>50</v>
      </c>
      <c r="AS319" s="192">
        <f>VLOOKUP(L319,Coefficients!$N$3:$P$5,3)</f>
        <v>2</v>
      </c>
      <c r="AT319" s="200">
        <f>VLOOKUP(M319,Coefficients!$S$3:$U$6,3)</f>
        <v>1</v>
      </c>
      <c r="AU319" s="196">
        <f>VLOOKUP(N319,Coefficients!$S$10:$U$13,3)</f>
        <v>2</v>
      </c>
      <c r="AV319" s="197">
        <f t="shared" si="182"/>
        <v>1</v>
      </c>
      <c r="AW319" s="195">
        <f t="shared" si="189"/>
        <v>7.6036750986200676</v>
      </c>
      <c r="AX319" s="197">
        <f t="shared" si="183"/>
        <v>74.350999999999999</v>
      </c>
      <c r="AY319" s="197">
        <f t="shared" si="184"/>
        <v>17.48</v>
      </c>
      <c r="AZ319" s="198">
        <f t="shared" si="190"/>
        <v>260.01246702206237</v>
      </c>
      <c r="BA319" s="114"/>
      <c r="BB319" s="55"/>
      <c r="BC319" s="127"/>
      <c r="BD319" s="96"/>
      <c r="BE319" s="133"/>
      <c r="BF319" s="128"/>
      <c r="BG319" s="124"/>
      <c r="BI319" s="96"/>
      <c r="BJ319" s="55"/>
      <c r="BK319" s="95"/>
      <c r="BL319" s="13"/>
    </row>
    <row r="320" spans="1:64" s="54" customFormat="1" outlineLevel="1" x14ac:dyDescent="0.25">
      <c r="A320" s="52"/>
      <c r="B320" s="20" t="s">
        <v>9</v>
      </c>
      <c r="C320" s="20" t="str">
        <f>MostLikely!$B$1</f>
        <v>MRI-CGCM2.3.2</v>
      </c>
      <c r="D320" s="20">
        <v>2006</v>
      </c>
      <c r="E320" s="21">
        <f>MostLikely!T34</f>
        <v>17.492000000000001</v>
      </c>
      <c r="F320" s="21">
        <f>MostLikely!X34</f>
        <v>74.341066666666663</v>
      </c>
      <c r="G320" s="21"/>
      <c r="H320" s="63">
        <f t="shared" si="174"/>
        <v>2007</v>
      </c>
      <c r="I320" s="59" t="str">
        <f t="shared" si="175"/>
        <v>Pile No X @ Berth Y</v>
      </c>
      <c r="J320" s="188" t="str">
        <f t="shared" si="185"/>
        <v>splash</v>
      </c>
      <c r="K320" s="97" t="str">
        <f t="shared" si="176"/>
        <v>A</v>
      </c>
      <c r="L320" s="104" t="str">
        <f t="shared" si="177"/>
        <v>C1</v>
      </c>
      <c r="M320" s="63" t="str">
        <f t="shared" si="178"/>
        <v>EXP4</v>
      </c>
      <c r="N320" s="63" t="str">
        <f t="shared" si="179"/>
        <v>SITE1</v>
      </c>
      <c r="O320" s="63">
        <f t="shared" si="180"/>
        <v>1</v>
      </c>
      <c r="P320" s="63"/>
      <c r="Q320" s="63"/>
      <c r="R320" s="63"/>
      <c r="S320" s="63"/>
      <c r="T320" s="63"/>
      <c r="U320" s="97"/>
      <c r="V320" s="97"/>
      <c r="W320" s="97"/>
      <c r="X320" s="97"/>
      <c r="Y320" s="97"/>
      <c r="AA320" s="198">
        <f t="shared" si="181"/>
        <v>259.92665061459951</v>
      </c>
      <c r="AB320" s="115"/>
      <c r="AC320" s="106"/>
      <c r="AD320" s="106"/>
      <c r="AE320" s="106"/>
      <c r="AF320" s="116"/>
      <c r="AG320" s="106"/>
      <c r="AH320" s="106"/>
      <c r="AJ320" s="106"/>
      <c r="AK320" s="106"/>
      <c r="AM320" s="125"/>
      <c r="AN320" s="200">
        <f t="shared" si="186"/>
        <v>0</v>
      </c>
      <c r="AO320" s="192">
        <f>VLOOKUP(K320,Coefficients!$J$3:$L$7,3)</f>
        <v>70</v>
      </c>
      <c r="AP320" s="192">
        <f t="shared" si="187"/>
        <v>15.4</v>
      </c>
      <c r="AQ320" s="192">
        <f t="shared" si="188"/>
        <v>1349.04</v>
      </c>
      <c r="AR320" s="192">
        <f>VLOOKUP(L320,Coefficients!$N$3:$P$5,2)</f>
        <v>50</v>
      </c>
      <c r="AS320" s="192">
        <f>VLOOKUP(L320,Coefficients!$N$3:$P$5,3)</f>
        <v>2</v>
      </c>
      <c r="AT320" s="200">
        <f>VLOOKUP(M320,Coefficients!$S$3:$U$6,3)</f>
        <v>1</v>
      </c>
      <c r="AU320" s="196">
        <f>VLOOKUP(N320,Coefficients!$S$10:$U$13,3)</f>
        <v>2</v>
      </c>
      <c r="AV320" s="197">
        <f t="shared" si="182"/>
        <v>1</v>
      </c>
      <c r="AW320" s="195">
        <f t="shared" si="189"/>
        <v>7.6036750986200676</v>
      </c>
      <c r="AX320" s="197">
        <f t="shared" si="183"/>
        <v>74.341066666666663</v>
      </c>
      <c r="AY320" s="197">
        <f t="shared" si="184"/>
        <v>17.492000000000001</v>
      </c>
      <c r="AZ320" s="198">
        <f t="shared" si="190"/>
        <v>259.92665061459951</v>
      </c>
      <c r="BA320" s="114"/>
      <c r="BB320" s="55"/>
      <c r="BC320" s="127"/>
      <c r="BD320" s="96"/>
      <c r="BE320" s="133"/>
      <c r="BF320" s="128"/>
      <c r="BG320" s="124"/>
      <c r="BI320" s="96"/>
      <c r="BJ320" s="55"/>
      <c r="BK320" s="95"/>
      <c r="BL320" s="13"/>
    </row>
    <row r="321" spans="1:64" s="54" customFormat="1" outlineLevel="1" x14ac:dyDescent="0.25">
      <c r="A321" s="52"/>
      <c r="B321" s="20" t="s">
        <v>9</v>
      </c>
      <c r="C321" s="20" t="str">
        <f>MostLikely!$B$1</f>
        <v>MRI-CGCM2.3.2</v>
      </c>
      <c r="D321" s="20">
        <v>2007</v>
      </c>
      <c r="E321" s="21">
        <f>MostLikely!T35</f>
        <v>17.504000000000001</v>
      </c>
      <c r="F321" s="21">
        <f>MostLikely!X35</f>
        <v>74.331133333333327</v>
      </c>
      <c r="G321" s="21"/>
      <c r="H321" s="63">
        <f t="shared" si="174"/>
        <v>2007</v>
      </c>
      <c r="I321" s="59" t="str">
        <f t="shared" si="175"/>
        <v>Pile No X @ Berth Y</v>
      </c>
      <c r="J321" s="188" t="str">
        <f t="shared" si="185"/>
        <v>splash</v>
      </c>
      <c r="K321" s="97" t="str">
        <f t="shared" si="176"/>
        <v>A</v>
      </c>
      <c r="L321" s="104" t="str">
        <f t="shared" si="177"/>
        <v>C1</v>
      </c>
      <c r="M321" s="63" t="str">
        <f t="shared" si="178"/>
        <v>EXP4</v>
      </c>
      <c r="N321" s="63" t="str">
        <f t="shared" si="179"/>
        <v>SITE1</v>
      </c>
      <c r="O321" s="63">
        <f t="shared" si="180"/>
        <v>1</v>
      </c>
      <c r="P321" s="63"/>
      <c r="Q321" s="63"/>
      <c r="R321" s="63"/>
      <c r="S321" s="63"/>
      <c r="T321" s="63"/>
      <c r="U321" s="97"/>
      <c r="V321" s="97"/>
      <c r="W321" s="97"/>
      <c r="X321" s="97"/>
      <c r="Y321" s="97"/>
      <c r="AA321" s="198">
        <f t="shared" si="181"/>
        <v>259.84085186052744</v>
      </c>
      <c r="AB321" s="115"/>
      <c r="AC321" s="106"/>
      <c r="AD321" s="106"/>
      <c r="AE321" s="106"/>
      <c r="AF321" s="116"/>
      <c r="AG321" s="106"/>
      <c r="AH321" s="106"/>
      <c r="AJ321" s="106"/>
      <c r="AK321" s="106"/>
      <c r="AM321" s="125"/>
      <c r="AN321" s="200">
        <f t="shared" si="186"/>
        <v>0</v>
      </c>
      <c r="AO321" s="192">
        <f>VLOOKUP(K321,Coefficients!$J$3:$L$7,3)</f>
        <v>70</v>
      </c>
      <c r="AP321" s="192">
        <f t="shared" si="187"/>
        <v>15.4</v>
      </c>
      <c r="AQ321" s="192">
        <f t="shared" si="188"/>
        <v>1349.04</v>
      </c>
      <c r="AR321" s="192">
        <f>VLOOKUP(L321,Coefficients!$N$3:$P$5,2)</f>
        <v>50</v>
      </c>
      <c r="AS321" s="192">
        <f>VLOOKUP(L321,Coefficients!$N$3:$P$5,3)</f>
        <v>2</v>
      </c>
      <c r="AT321" s="200">
        <f>VLOOKUP(M321,Coefficients!$S$3:$U$6,3)</f>
        <v>1</v>
      </c>
      <c r="AU321" s="196">
        <f>VLOOKUP(N321,Coefficients!$S$10:$U$13,3)</f>
        <v>2</v>
      </c>
      <c r="AV321" s="197">
        <f t="shared" si="182"/>
        <v>1</v>
      </c>
      <c r="AW321" s="195">
        <f t="shared" si="189"/>
        <v>7.6036750986200676</v>
      </c>
      <c r="AX321" s="197">
        <f t="shared" si="183"/>
        <v>74.331133333333327</v>
      </c>
      <c r="AY321" s="197">
        <f t="shared" si="184"/>
        <v>17.504000000000001</v>
      </c>
      <c r="AZ321" s="198">
        <f t="shared" si="190"/>
        <v>259.84085186052744</v>
      </c>
      <c r="BA321" s="114"/>
      <c r="BB321" s="55"/>
      <c r="BC321" s="127"/>
      <c r="BD321" s="96"/>
      <c r="BE321" s="133"/>
      <c r="BF321" s="128"/>
      <c r="BG321" s="124"/>
      <c r="BI321" s="96"/>
      <c r="BJ321" s="55"/>
      <c r="BK321" s="95"/>
      <c r="BL321" s="13"/>
    </row>
    <row r="322" spans="1:64" s="54" customFormat="1" outlineLevel="1" x14ac:dyDescent="0.25">
      <c r="A322" s="52"/>
      <c r="B322" s="20" t="s">
        <v>9</v>
      </c>
      <c r="C322" s="20" t="str">
        <f>MostLikely!$B$1</f>
        <v>MRI-CGCM2.3.2</v>
      </c>
      <c r="D322" s="20">
        <v>2008</v>
      </c>
      <c r="E322" s="21">
        <f>MostLikely!T36</f>
        <v>17.516000000000002</v>
      </c>
      <c r="F322" s="21">
        <f>MostLikely!X36</f>
        <v>74.321200000000005</v>
      </c>
      <c r="G322" s="21"/>
      <c r="H322" s="63">
        <f t="shared" si="174"/>
        <v>2007</v>
      </c>
      <c r="I322" s="59" t="str">
        <f t="shared" si="175"/>
        <v>Pile No X @ Berth Y</v>
      </c>
      <c r="J322" s="188" t="str">
        <f t="shared" si="185"/>
        <v>splash</v>
      </c>
      <c r="K322" s="97" t="str">
        <f t="shared" si="176"/>
        <v>A</v>
      </c>
      <c r="L322" s="104" t="str">
        <f t="shared" si="177"/>
        <v>C1</v>
      </c>
      <c r="M322" s="63" t="str">
        <f t="shared" si="178"/>
        <v>EXP4</v>
      </c>
      <c r="N322" s="63" t="str">
        <f t="shared" si="179"/>
        <v>SITE1</v>
      </c>
      <c r="O322" s="63">
        <f t="shared" si="180"/>
        <v>1</v>
      </c>
      <c r="P322" s="63"/>
      <c r="Q322" s="63"/>
      <c r="R322" s="63"/>
      <c r="S322" s="63"/>
      <c r="T322" s="63"/>
      <c r="U322" s="97"/>
      <c r="V322" s="97"/>
      <c r="W322" s="97"/>
      <c r="X322" s="97"/>
      <c r="Y322" s="97"/>
      <c r="AA322" s="198">
        <f t="shared" si="181"/>
        <v>259.75507075821326</v>
      </c>
      <c r="AB322" s="115"/>
      <c r="AC322" s="106"/>
      <c r="AD322" s="106"/>
      <c r="AE322" s="106"/>
      <c r="AF322" s="116"/>
      <c r="AG322" s="106"/>
      <c r="AH322" s="106"/>
      <c r="AJ322" s="106"/>
      <c r="AK322" s="106"/>
      <c r="AM322" s="125"/>
      <c r="AN322" s="200">
        <f t="shared" si="186"/>
        <v>0</v>
      </c>
      <c r="AO322" s="192">
        <f>VLOOKUP(K322,Coefficients!$J$3:$L$7,3)</f>
        <v>70</v>
      </c>
      <c r="AP322" s="192">
        <f t="shared" si="187"/>
        <v>15.4</v>
      </c>
      <c r="AQ322" s="192">
        <f t="shared" si="188"/>
        <v>1349.04</v>
      </c>
      <c r="AR322" s="192">
        <f>VLOOKUP(L322,Coefficients!$N$3:$P$5,2)</f>
        <v>50</v>
      </c>
      <c r="AS322" s="192">
        <f>VLOOKUP(L322,Coefficients!$N$3:$P$5,3)</f>
        <v>2</v>
      </c>
      <c r="AT322" s="200">
        <f>VLOOKUP(M322,Coefficients!$S$3:$U$6,3)</f>
        <v>1</v>
      </c>
      <c r="AU322" s="196">
        <f>VLOOKUP(N322,Coefficients!$S$10:$U$13,3)</f>
        <v>2</v>
      </c>
      <c r="AV322" s="197">
        <f t="shared" si="182"/>
        <v>1</v>
      </c>
      <c r="AW322" s="195">
        <f t="shared" si="189"/>
        <v>7.6036750986200676</v>
      </c>
      <c r="AX322" s="197">
        <f t="shared" si="183"/>
        <v>74.321200000000005</v>
      </c>
      <c r="AY322" s="197">
        <f t="shared" si="184"/>
        <v>17.516000000000002</v>
      </c>
      <c r="AZ322" s="198">
        <f t="shared" si="190"/>
        <v>259.75507075821326</v>
      </c>
      <c r="BA322" s="114"/>
      <c r="BB322" s="55"/>
      <c r="BC322" s="127"/>
      <c r="BD322" s="96"/>
      <c r="BE322" s="133"/>
      <c r="BF322" s="128"/>
      <c r="BG322" s="124"/>
      <c r="BI322" s="96"/>
      <c r="BJ322" s="55"/>
      <c r="BK322" s="95"/>
      <c r="BL322" s="13"/>
    </row>
    <row r="323" spans="1:64" s="54" customFormat="1" outlineLevel="1" x14ac:dyDescent="0.25">
      <c r="A323" s="52"/>
      <c r="B323" s="20" t="s">
        <v>9</v>
      </c>
      <c r="C323" s="20" t="str">
        <f>MostLikely!$B$1</f>
        <v>MRI-CGCM2.3.2</v>
      </c>
      <c r="D323" s="20">
        <v>2009</v>
      </c>
      <c r="E323" s="21">
        <f>MostLikely!T37</f>
        <v>17.528000000000002</v>
      </c>
      <c r="F323" s="21">
        <f>MostLikely!X37</f>
        <v>74.311266666666668</v>
      </c>
      <c r="G323" s="21"/>
      <c r="H323" s="63">
        <f t="shared" si="174"/>
        <v>2007</v>
      </c>
      <c r="I323" s="59" t="str">
        <f t="shared" si="175"/>
        <v>Pile No X @ Berth Y</v>
      </c>
      <c r="J323" s="188" t="str">
        <f t="shared" si="185"/>
        <v>splash</v>
      </c>
      <c r="K323" s="97" t="str">
        <f t="shared" si="176"/>
        <v>A</v>
      </c>
      <c r="L323" s="104" t="str">
        <f t="shared" si="177"/>
        <v>C1</v>
      </c>
      <c r="M323" s="63" t="str">
        <f t="shared" si="178"/>
        <v>EXP4</v>
      </c>
      <c r="N323" s="63" t="str">
        <f t="shared" si="179"/>
        <v>SITE1</v>
      </c>
      <c r="O323" s="63">
        <f t="shared" si="180"/>
        <v>1</v>
      </c>
      <c r="P323" s="63"/>
      <c r="Q323" s="63"/>
      <c r="R323" s="63"/>
      <c r="S323" s="63"/>
      <c r="T323" s="63"/>
      <c r="U323" s="97"/>
      <c r="V323" s="97"/>
      <c r="W323" s="97"/>
      <c r="X323" s="97"/>
      <c r="Y323" s="97"/>
      <c r="AA323" s="198">
        <f t="shared" si="181"/>
        <v>259.66930730602377</v>
      </c>
      <c r="AB323" s="115"/>
      <c r="AC323" s="106"/>
      <c r="AD323" s="106"/>
      <c r="AE323" s="106"/>
      <c r="AF323" s="116"/>
      <c r="AG323" s="106"/>
      <c r="AH323" s="106"/>
      <c r="AJ323" s="106"/>
      <c r="AK323" s="106"/>
      <c r="AM323" s="125"/>
      <c r="AN323" s="200">
        <f t="shared" si="186"/>
        <v>0</v>
      </c>
      <c r="AO323" s="192">
        <f>VLOOKUP(K323,Coefficients!$J$3:$L$7,3)</f>
        <v>70</v>
      </c>
      <c r="AP323" s="192">
        <f t="shared" si="187"/>
        <v>15.4</v>
      </c>
      <c r="AQ323" s="192">
        <f t="shared" si="188"/>
        <v>1349.04</v>
      </c>
      <c r="AR323" s="192">
        <f>VLOOKUP(L323,Coefficients!$N$3:$P$5,2)</f>
        <v>50</v>
      </c>
      <c r="AS323" s="192">
        <f>VLOOKUP(L323,Coefficients!$N$3:$P$5,3)</f>
        <v>2</v>
      </c>
      <c r="AT323" s="200">
        <f>VLOOKUP(M323,Coefficients!$S$3:$U$6,3)</f>
        <v>1</v>
      </c>
      <c r="AU323" s="196">
        <f>VLOOKUP(N323,Coefficients!$S$10:$U$13,3)</f>
        <v>2</v>
      </c>
      <c r="AV323" s="197">
        <f t="shared" si="182"/>
        <v>1</v>
      </c>
      <c r="AW323" s="195">
        <f t="shared" si="189"/>
        <v>7.6036750986200676</v>
      </c>
      <c r="AX323" s="197">
        <f t="shared" si="183"/>
        <v>74.311266666666668</v>
      </c>
      <c r="AY323" s="197">
        <f t="shared" si="184"/>
        <v>17.528000000000002</v>
      </c>
      <c r="AZ323" s="198">
        <f t="shared" si="190"/>
        <v>259.66930730602377</v>
      </c>
      <c r="BA323" s="114"/>
      <c r="BB323" s="55"/>
      <c r="BC323" s="127"/>
      <c r="BD323" s="96"/>
      <c r="BE323" s="133"/>
      <c r="BF323" s="128"/>
      <c r="BG323" s="124"/>
      <c r="BI323" s="96"/>
      <c r="BJ323" s="55"/>
      <c r="BK323" s="95"/>
      <c r="BL323" s="93"/>
    </row>
    <row r="324" spans="1:64" s="54" customFormat="1" outlineLevel="1" x14ac:dyDescent="0.25">
      <c r="A324" s="52"/>
      <c r="B324" s="20" t="s">
        <v>9</v>
      </c>
      <c r="C324" s="20" t="str">
        <f>MostLikely!$B$1</f>
        <v>MRI-CGCM2.3.2</v>
      </c>
      <c r="D324" s="20">
        <v>2010</v>
      </c>
      <c r="E324" s="21">
        <f>MostLikely!T38</f>
        <v>17.54</v>
      </c>
      <c r="F324" s="21">
        <f>MostLikely!X38</f>
        <v>74.301333333333332</v>
      </c>
      <c r="G324" s="21"/>
      <c r="H324" s="63">
        <f t="shared" si="174"/>
        <v>2007</v>
      </c>
      <c r="I324" s="59" t="str">
        <f t="shared" si="175"/>
        <v>Pile No X @ Berth Y</v>
      </c>
      <c r="J324" s="188" t="str">
        <f t="shared" si="185"/>
        <v>splash</v>
      </c>
      <c r="K324" s="97" t="str">
        <f t="shared" si="176"/>
        <v>A</v>
      </c>
      <c r="L324" s="104" t="str">
        <f t="shared" si="177"/>
        <v>C1</v>
      </c>
      <c r="M324" s="63" t="str">
        <f t="shared" si="178"/>
        <v>EXP4</v>
      </c>
      <c r="N324" s="63" t="str">
        <f t="shared" si="179"/>
        <v>SITE1</v>
      </c>
      <c r="O324" s="63">
        <f t="shared" si="180"/>
        <v>1</v>
      </c>
      <c r="P324" s="63"/>
      <c r="Q324" s="63"/>
      <c r="R324" s="63"/>
      <c r="S324" s="63"/>
      <c r="T324" s="63"/>
      <c r="U324" s="97"/>
      <c r="V324" s="97"/>
      <c r="W324" s="97"/>
      <c r="X324" s="97"/>
      <c r="Y324" s="97"/>
      <c r="AA324" s="198">
        <f t="shared" si="181"/>
        <v>259.58356150232601</v>
      </c>
      <c r="AB324" s="115"/>
      <c r="AC324" s="106"/>
      <c r="AD324" s="106"/>
      <c r="AE324" s="106"/>
      <c r="AF324" s="116"/>
      <c r="AG324" s="106"/>
      <c r="AH324" s="106"/>
      <c r="AJ324" s="106"/>
      <c r="AK324" s="106"/>
      <c r="AM324" s="125"/>
      <c r="AN324" s="200">
        <f t="shared" si="186"/>
        <v>0</v>
      </c>
      <c r="AO324" s="192">
        <f>VLOOKUP(K324,Coefficients!$J$3:$L$7,3)</f>
        <v>70</v>
      </c>
      <c r="AP324" s="192">
        <f t="shared" si="187"/>
        <v>15.4</v>
      </c>
      <c r="AQ324" s="192">
        <f t="shared" si="188"/>
        <v>1349.04</v>
      </c>
      <c r="AR324" s="192">
        <f>VLOOKUP(L324,Coefficients!$N$3:$P$5,2)</f>
        <v>50</v>
      </c>
      <c r="AS324" s="192">
        <f>VLOOKUP(L324,Coefficients!$N$3:$P$5,3)</f>
        <v>2</v>
      </c>
      <c r="AT324" s="200">
        <f>VLOOKUP(M324,Coefficients!$S$3:$U$6,3)</f>
        <v>1</v>
      </c>
      <c r="AU324" s="196">
        <f>VLOOKUP(N324,Coefficients!$S$10:$U$13,3)</f>
        <v>2</v>
      </c>
      <c r="AV324" s="197">
        <f t="shared" si="182"/>
        <v>1</v>
      </c>
      <c r="AW324" s="195">
        <f t="shared" si="189"/>
        <v>7.6036750986200676</v>
      </c>
      <c r="AX324" s="197">
        <f t="shared" si="183"/>
        <v>74.301333333333332</v>
      </c>
      <c r="AY324" s="197">
        <f t="shared" si="184"/>
        <v>17.54</v>
      </c>
      <c r="AZ324" s="198">
        <f t="shared" si="190"/>
        <v>259.58356150232601</v>
      </c>
      <c r="BA324" s="114"/>
      <c r="BB324" s="55"/>
      <c r="BC324" s="127"/>
      <c r="BD324" s="96"/>
      <c r="BE324" s="133"/>
      <c r="BF324" s="128"/>
      <c r="BG324" s="124"/>
      <c r="BI324" s="96"/>
      <c r="BJ324" s="55"/>
      <c r="BK324" s="95"/>
      <c r="BL324" s="93"/>
    </row>
    <row r="325" spans="1:64" s="54" customFormat="1" outlineLevel="1" x14ac:dyDescent="0.25">
      <c r="A325" s="52"/>
      <c r="B325" s="20" t="s">
        <v>9</v>
      </c>
      <c r="C325" s="20" t="str">
        <f>MostLikely!$B$1</f>
        <v>MRI-CGCM2.3.2</v>
      </c>
      <c r="D325" s="20">
        <v>2011</v>
      </c>
      <c r="E325" s="21">
        <f>MostLikely!T39</f>
        <v>17.564</v>
      </c>
      <c r="F325" s="21">
        <f>MostLikely!X39</f>
        <v>74.28146666666666</v>
      </c>
      <c r="G325" s="21"/>
      <c r="H325" s="63">
        <f t="shared" si="174"/>
        <v>2007</v>
      </c>
      <c r="I325" s="59" t="str">
        <f t="shared" si="175"/>
        <v>Pile No X @ Berth Y</v>
      </c>
      <c r="J325" s="188" t="str">
        <f t="shared" si="185"/>
        <v>splash</v>
      </c>
      <c r="K325" s="97" t="str">
        <f t="shared" si="176"/>
        <v>A</v>
      </c>
      <c r="L325" s="104" t="str">
        <f t="shared" si="177"/>
        <v>C1</v>
      </c>
      <c r="M325" s="63" t="str">
        <f t="shared" si="178"/>
        <v>EXP4</v>
      </c>
      <c r="N325" s="63" t="str">
        <f t="shared" si="179"/>
        <v>SITE1</v>
      </c>
      <c r="O325" s="63">
        <f t="shared" si="180"/>
        <v>1</v>
      </c>
      <c r="P325" s="63"/>
      <c r="Q325" s="63"/>
      <c r="R325" s="63"/>
      <c r="S325" s="63"/>
      <c r="T325" s="63"/>
      <c r="U325" s="97"/>
      <c r="V325" s="97"/>
      <c r="W325" s="97"/>
      <c r="X325" s="97"/>
      <c r="Y325" s="97"/>
      <c r="AA325" s="198">
        <f t="shared" si="181"/>
        <v>259.41212283387614</v>
      </c>
      <c r="AB325" s="115"/>
      <c r="AC325" s="106"/>
      <c r="AD325" s="106"/>
      <c r="AE325" s="106"/>
      <c r="AF325" s="116"/>
      <c r="AG325" s="106"/>
      <c r="AH325" s="106"/>
      <c r="AJ325" s="106"/>
      <c r="AK325" s="106"/>
      <c r="AM325" s="125"/>
      <c r="AN325" s="200">
        <f t="shared" si="186"/>
        <v>0</v>
      </c>
      <c r="AO325" s="192">
        <f>VLOOKUP(K325,Coefficients!$J$3:$L$7,3)</f>
        <v>70</v>
      </c>
      <c r="AP325" s="192">
        <f t="shared" si="187"/>
        <v>15.4</v>
      </c>
      <c r="AQ325" s="192">
        <f t="shared" si="188"/>
        <v>1349.04</v>
      </c>
      <c r="AR325" s="192">
        <f>VLOOKUP(L325,Coefficients!$N$3:$P$5,2)</f>
        <v>50</v>
      </c>
      <c r="AS325" s="192">
        <f>VLOOKUP(L325,Coefficients!$N$3:$P$5,3)</f>
        <v>2</v>
      </c>
      <c r="AT325" s="200">
        <f>VLOOKUP(M325,Coefficients!$S$3:$U$6,3)</f>
        <v>1</v>
      </c>
      <c r="AU325" s="196">
        <f>VLOOKUP(N325,Coefficients!$S$10:$U$13,3)</f>
        <v>2</v>
      </c>
      <c r="AV325" s="197">
        <f t="shared" si="182"/>
        <v>1</v>
      </c>
      <c r="AW325" s="195">
        <f t="shared" si="189"/>
        <v>7.6036750986200676</v>
      </c>
      <c r="AX325" s="197">
        <f t="shared" si="183"/>
        <v>74.28146666666666</v>
      </c>
      <c r="AY325" s="197">
        <f t="shared" si="184"/>
        <v>17.564</v>
      </c>
      <c r="AZ325" s="198">
        <f t="shared" si="190"/>
        <v>259.41212283387614</v>
      </c>
      <c r="BA325" s="114"/>
      <c r="BB325" s="55"/>
      <c r="BC325" s="127"/>
      <c r="BD325" s="96"/>
      <c r="BE325" s="133"/>
      <c r="BF325" s="128"/>
      <c r="BG325" s="124"/>
      <c r="BI325" s="96"/>
      <c r="BJ325" s="55"/>
      <c r="BK325" s="95"/>
      <c r="BL325" s="93"/>
    </row>
    <row r="326" spans="1:64" s="54" customFormat="1" outlineLevel="1" x14ac:dyDescent="0.25">
      <c r="A326" s="52"/>
      <c r="B326" s="20" t="s">
        <v>9</v>
      </c>
      <c r="C326" s="20" t="str">
        <f>MostLikely!$B$1</f>
        <v>MRI-CGCM2.3.2</v>
      </c>
      <c r="D326" s="20">
        <v>2012</v>
      </c>
      <c r="E326" s="21">
        <f>MostLikely!T40</f>
        <v>17.588000000000001</v>
      </c>
      <c r="F326" s="21">
        <f>MostLikely!X40</f>
        <v>74.261600000000001</v>
      </c>
      <c r="G326" s="21"/>
      <c r="H326" s="63">
        <f t="shared" si="174"/>
        <v>2007</v>
      </c>
      <c r="I326" s="59" t="str">
        <f t="shared" si="175"/>
        <v>Pile No X @ Berth Y</v>
      </c>
      <c r="J326" s="188" t="str">
        <f t="shared" si="185"/>
        <v>splash</v>
      </c>
      <c r="K326" s="97" t="str">
        <f t="shared" si="176"/>
        <v>A</v>
      </c>
      <c r="L326" s="104" t="str">
        <f t="shared" si="177"/>
        <v>C1</v>
      </c>
      <c r="M326" s="63" t="str">
        <f t="shared" si="178"/>
        <v>EXP4</v>
      </c>
      <c r="N326" s="63" t="str">
        <f t="shared" si="179"/>
        <v>SITE1</v>
      </c>
      <c r="O326" s="63">
        <f t="shared" si="180"/>
        <v>1</v>
      </c>
      <c r="P326" s="63"/>
      <c r="Q326" s="63"/>
      <c r="R326" s="63"/>
      <c r="S326" s="63"/>
      <c r="T326" s="63"/>
      <c r="U326" s="97"/>
      <c r="V326" s="97"/>
      <c r="W326" s="97"/>
      <c r="X326" s="97"/>
      <c r="Y326" s="97"/>
      <c r="AA326" s="198">
        <f t="shared" si="181"/>
        <v>259.24075473980099</v>
      </c>
      <c r="AB326" s="115"/>
      <c r="AC326" s="106"/>
      <c r="AD326" s="106"/>
      <c r="AE326" s="106"/>
      <c r="AF326" s="116"/>
      <c r="AG326" s="106"/>
      <c r="AH326" s="106"/>
      <c r="AJ326" s="106"/>
      <c r="AK326" s="106"/>
      <c r="AM326" s="125"/>
      <c r="AN326" s="200">
        <f t="shared" si="186"/>
        <v>0</v>
      </c>
      <c r="AO326" s="192">
        <f>VLOOKUP(K326,Coefficients!$J$3:$L$7,3)</f>
        <v>70</v>
      </c>
      <c r="AP326" s="192">
        <f t="shared" si="187"/>
        <v>15.4</v>
      </c>
      <c r="AQ326" s="192">
        <f t="shared" si="188"/>
        <v>1349.04</v>
      </c>
      <c r="AR326" s="192">
        <f>VLOOKUP(L326,Coefficients!$N$3:$P$5,2)</f>
        <v>50</v>
      </c>
      <c r="AS326" s="192">
        <f>VLOOKUP(L326,Coefficients!$N$3:$P$5,3)</f>
        <v>2</v>
      </c>
      <c r="AT326" s="200">
        <f>VLOOKUP(M326,Coefficients!$S$3:$U$6,3)</f>
        <v>1</v>
      </c>
      <c r="AU326" s="196">
        <f>VLOOKUP(N326,Coefficients!$S$10:$U$13,3)</f>
        <v>2</v>
      </c>
      <c r="AV326" s="197">
        <f t="shared" si="182"/>
        <v>1</v>
      </c>
      <c r="AW326" s="195">
        <f t="shared" si="189"/>
        <v>7.6036750986200676</v>
      </c>
      <c r="AX326" s="197">
        <f t="shared" si="183"/>
        <v>74.261600000000001</v>
      </c>
      <c r="AY326" s="197">
        <f t="shared" si="184"/>
        <v>17.588000000000001</v>
      </c>
      <c r="AZ326" s="198">
        <f t="shared" si="190"/>
        <v>259.24075473980099</v>
      </c>
      <c r="BA326" s="114"/>
      <c r="BB326" s="55"/>
      <c r="BC326" s="127"/>
      <c r="BD326" s="96"/>
      <c r="BE326" s="133"/>
      <c r="BF326" s="128"/>
      <c r="BG326" s="124"/>
      <c r="BI326" s="96"/>
      <c r="BJ326" s="55"/>
      <c r="BK326" s="95"/>
      <c r="BL326" s="93"/>
    </row>
    <row r="327" spans="1:64" s="54" customFormat="1" outlineLevel="1" x14ac:dyDescent="0.25">
      <c r="A327" s="52"/>
      <c r="B327" s="20" t="s">
        <v>9</v>
      </c>
      <c r="C327" s="20" t="str">
        <f>MostLikely!$B$1</f>
        <v>MRI-CGCM2.3.2</v>
      </c>
      <c r="D327" s="20">
        <v>2013</v>
      </c>
      <c r="E327" s="21">
        <f>MostLikely!T41</f>
        <v>17.612000000000002</v>
      </c>
      <c r="F327" s="21">
        <f>MostLikely!X41</f>
        <v>74.241733333333329</v>
      </c>
      <c r="G327" s="21"/>
      <c r="H327" s="63">
        <f t="shared" si="174"/>
        <v>2007</v>
      </c>
      <c r="I327" s="59" t="str">
        <f t="shared" si="175"/>
        <v>Pile No X @ Berth Y</v>
      </c>
      <c r="J327" s="188" t="str">
        <f t="shared" si="185"/>
        <v>splash</v>
      </c>
      <c r="K327" s="97" t="str">
        <f t="shared" si="176"/>
        <v>A</v>
      </c>
      <c r="L327" s="104" t="str">
        <f t="shared" si="177"/>
        <v>C1</v>
      </c>
      <c r="M327" s="63" t="str">
        <f t="shared" si="178"/>
        <v>EXP4</v>
      </c>
      <c r="N327" s="63" t="str">
        <f t="shared" si="179"/>
        <v>SITE1</v>
      </c>
      <c r="O327" s="63">
        <f t="shared" si="180"/>
        <v>1</v>
      </c>
      <c r="P327" s="63"/>
      <c r="Q327" s="63"/>
      <c r="R327" s="63"/>
      <c r="S327" s="63"/>
      <c r="T327" s="63"/>
      <c r="U327" s="97"/>
      <c r="V327" s="97"/>
      <c r="W327" s="97"/>
      <c r="X327" s="97"/>
      <c r="Y327" s="97"/>
      <c r="AA327" s="198">
        <f t="shared" si="181"/>
        <v>259.06945720703891</v>
      </c>
      <c r="AB327" s="115"/>
      <c r="AC327" s="106"/>
      <c r="AD327" s="106"/>
      <c r="AE327" s="106"/>
      <c r="AF327" s="116"/>
      <c r="AG327" s="106"/>
      <c r="AH327" s="106"/>
      <c r="AJ327" s="106"/>
      <c r="AK327" s="106"/>
      <c r="AM327" s="125"/>
      <c r="AN327" s="200">
        <f t="shared" si="186"/>
        <v>1</v>
      </c>
      <c r="AO327" s="192">
        <f>VLOOKUP(K327,Coefficients!$J$3:$L$7,3)</f>
        <v>70</v>
      </c>
      <c r="AP327" s="192">
        <f t="shared" si="187"/>
        <v>15.4</v>
      </c>
      <c r="AQ327" s="192">
        <f t="shared" si="188"/>
        <v>1349.04</v>
      </c>
      <c r="AR327" s="192">
        <f>VLOOKUP(L327,Coefficients!$N$3:$P$5,2)</f>
        <v>50</v>
      </c>
      <c r="AS327" s="192">
        <f>VLOOKUP(L327,Coefficients!$N$3:$P$5,3)</f>
        <v>2</v>
      </c>
      <c r="AT327" s="200">
        <f>VLOOKUP(M327,Coefficients!$S$3:$U$6,3)</f>
        <v>1</v>
      </c>
      <c r="AU327" s="196">
        <f>VLOOKUP(N327,Coefficients!$S$10:$U$13,3)</f>
        <v>2</v>
      </c>
      <c r="AV327" s="197">
        <f t="shared" si="182"/>
        <v>1</v>
      </c>
      <c r="AW327" s="195">
        <f t="shared" si="189"/>
        <v>7.6036750986200676</v>
      </c>
      <c r="AX327" s="197">
        <f t="shared" si="183"/>
        <v>74.241733333333329</v>
      </c>
      <c r="AY327" s="197">
        <f t="shared" si="184"/>
        <v>17.612000000000002</v>
      </c>
      <c r="AZ327" s="198">
        <f t="shared" si="190"/>
        <v>259.06945720703891</v>
      </c>
      <c r="BA327" s="114"/>
      <c r="BB327" s="55"/>
      <c r="BC327" s="127"/>
      <c r="BD327" s="96"/>
      <c r="BE327" s="133"/>
      <c r="BF327" s="128"/>
      <c r="BG327" s="124"/>
      <c r="BI327" s="96"/>
      <c r="BJ327" s="55"/>
      <c r="BK327" s="95"/>
      <c r="BL327" s="93"/>
    </row>
    <row r="328" spans="1:64" s="54" customFormat="1" outlineLevel="1" x14ac:dyDescent="0.25">
      <c r="A328" s="52"/>
      <c r="B328" s="20" t="s">
        <v>9</v>
      </c>
      <c r="C328" s="20" t="str">
        <f>MostLikely!$B$1</f>
        <v>MRI-CGCM2.3.2</v>
      </c>
      <c r="D328" s="20">
        <v>2014</v>
      </c>
      <c r="E328" s="21">
        <f>MostLikely!T42</f>
        <v>17.635999999999999</v>
      </c>
      <c r="F328" s="21">
        <f>MostLikely!X42</f>
        <v>74.221866666666671</v>
      </c>
      <c r="G328" s="21"/>
      <c r="H328" s="63">
        <f t="shared" si="174"/>
        <v>2007</v>
      </c>
      <c r="I328" s="59" t="str">
        <f t="shared" si="175"/>
        <v>Pile No X @ Berth Y</v>
      </c>
      <c r="J328" s="188" t="str">
        <f t="shared" si="185"/>
        <v>splash</v>
      </c>
      <c r="K328" s="97" t="str">
        <f t="shared" si="176"/>
        <v>A</v>
      </c>
      <c r="L328" s="104" t="str">
        <f t="shared" si="177"/>
        <v>C1</v>
      </c>
      <c r="M328" s="63" t="str">
        <f t="shared" si="178"/>
        <v>EXP4</v>
      </c>
      <c r="N328" s="63" t="str">
        <f t="shared" si="179"/>
        <v>SITE1</v>
      </c>
      <c r="O328" s="63">
        <f t="shared" si="180"/>
        <v>1</v>
      </c>
      <c r="P328" s="63"/>
      <c r="Q328" s="63"/>
      <c r="R328" s="63"/>
      <c r="S328" s="63"/>
      <c r="T328" s="63"/>
      <c r="U328" s="97"/>
      <c r="V328" s="97"/>
      <c r="W328" s="97"/>
      <c r="X328" s="97"/>
      <c r="Y328" s="97"/>
      <c r="AA328" s="198">
        <f t="shared" si="181"/>
        <v>258.8982302225312</v>
      </c>
      <c r="AB328" s="115"/>
      <c r="AC328" s="106"/>
      <c r="AD328" s="106"/>
      <c r="AE328" s="106"/>
      <c r="AF328" s="116"/>
      <c r="AG328" s="106"/>
      <c r="AH328" s="106"/>
      <c r="AJ328" s="106"/>
      <c r="AK328" s="106"/>
      <c r="AM328" s="125"/>
      <c r="AN328" s="200">
        <f t="shared" si="186"/>
        <v>2</v>
      </c>
      <c r="AO328" s="192">
        <f>VLOOKUP(K328,Coefficients!$J$3:$L$7,3)</f>
        <v>70</v>
      </c>
      <c r="AP328" s="192">
        <f t="shared" si="187"/>
        <v>15.4</v>
      </c>
      <c r="AQ328" s="192">
        <f t="shared" si="188"/>
        <v>1349.04</v>
      </c>
      <c r="AR328" s="192">
        <f>VLOOKUP(L328,Coefficients!$N$3:$P$5,2)</f>
        <v>50</v>
      </c>
      <c r="AS328" s="192">
        <f>VLOOKUP(L328,Coefficients!$N$3:$P$5,3)</f>
        <v>2</v>
      </c>
      <c r="AT328" s="200">
        <f>VLOOKUP(M328,Coefficients!$S$3:$U$6,3)</f>
        <v>1</v>
      </c>
      <c r="AU328" s="196">
        <f>VLOOKUP(N328,Coefficients!$S$10:$U$13,3)</f>
        <v>2</v>
      </c>
      <c r="AV328" s="197">
        <f t="shared" si="182"/>
        <v>1</v>
      </c>
      <c r="AW328" s="195">
        <f t="shared" si="189"/>
        <v>7.6036750986200676</v>
      </c>
      <c r="AX328" s="197">
        <f t="shared" si="183"/>
        <v>74.221866666666671</v>
      </c>
      <c r="AY328" s="197">
        <f t="shared" si="184"/>
        <v>17.635999999999999</v>
      </c>
      <c r="AZ328" s="198">
        <f t="shared" si="190"/>
        <v>258.8982302225312</v>
      </c>
      <c r="BA328" s="114"/>
      <c r="BB328" s="55"/>
      <c r="BC328" s="127"/>
      <c r="BD328" s="96"/>
      <c r="BE328" s="133"/>
      <c r="BF328" s="128"/>
      <c r="BG328" s="124"/>
      <c r="BI328" s="96"/>
      <c r="BJ328" s="55"/>
      <c r="BK328" s="95"/>
      <c r="BL328" s="93"/>
    </row>
    <row r="329" spans="1:64" s="54" customFormat="1" outlineLevel="1" x14ac:dyDescent="0.25">
      <c r="A329" s="52"/>
      <c r="B329" s="20" t="s">
        <v>9</v>
      </c>
      <c r="C329" s="20" t="str">
        <f>MostLikely!$B$1</f>
        <v>MRI-CGCM2.3.2</v>
      </c>
      <c r="D329" s="20">
        <v>2015</v>
      </c>
      <c r="E329" s="21">
        <f>MostLikely!T43</f>
        <v>17.66</v>
      </c>
      <c r="F329" s="21">
        <f>MostLikely!X43</f>
        <v>74.201999999999998</v>
      </c>
      <c r="G329" s="21"/>
      <c r="H329" s="63">
        <f t="shared" si="174"/>
        <v>2007</v>
      </c>
      <c r="I329" s="59" t="str">
        <f t="shared" si="175"/>
        <v>Pile No X @ Berth Y</v>
      </c>
      <c r="J329" s="188" t="str">
        <f t="shared" si="185"/>
        <v>splash</v>
      </c>
      <c r="K329" s="97" t="str">
        <f t="shared" si="176"/>
        <v>A</v>
      </c>
      <c r="L329" s="104" t="str">
        <f t="shared" si="177"/>
        <v>C1</v>
      </c>
      <c r="M329" s="63" t="str">
        <f t="shared" si="178"/>
        <v>EXP4</v>
      </c>
      <c r="N329" s="63" t="str">
        <f t="shared" si="179"/>
        <v>SITE1</v>
      </c>
      <c r="O329" s="63">
        <f t="shared" si="180"/>
        <v>1</v>
      </c>
      <c r="P329" s="63"/>
      <c r="Q329" s="63"/>
      <c r="R329" s="63"/>
      <c r="S329" s="63"/>
      <c r="T329" s="63"/>
      <c r="U329" s="97"/>
      <c r="V329" s="97"/>
      <c r="W329" s="97"/>
      <c r="X329" s="97"/>
      <c r="Y329" s="97"/>
      <c r="AA329" s="198">
        <f t="shared" si="181"/>
        <v>258.72707377321643</v>
      </c>
      <c r="AB329" s="115"/>
      <c r="AC329" s="106"/>
      <c r="AD329" s="106"/>
      <c r="AE329" s="106"/>
      <c r="AF329" s="116"/>
      <c r="AG329" s="106"/>
      <c r="AH329" s="106"/>
      <c r="AJ329" s="106"/>
      <c r="AK329" s="106"/>
      <c r="AM329" s="125"/>
      <c r="AN329" s="200">
        <f t="shared" si="186"/>
        <v>3</v>
      </c>
      <c r="AO329" s="192">
        <f>VLOOKUP(K329,Coefficients!$J$3:$L$7,3)</f>
        <v>70</v>
      </c>
      <c r="AP329" s="192">
        <f t="shared" si="187"/>
        <v>15.4</v>
      </c>
      <c r="AQ329" s="192">
        <f t="shared" si="188"/>
        <v>1349.04</v>
      </c>
      <c r="AR329" s="192">
        <f>VLOOKUP(L329,Coefficients!$N$3:$P$5,2)</f>
        <v>50</v>
      </c>
      <c r="AS329" s="192">
        <f>VLOOKUP(L329,Coefficients!$N$3:$P$5,3)</f>
        <v>2</v>
      </c>
      <c r="AT329" s="200">
        <f>VLOOKUP(M329,Coefficients!$S$3:$U$6,3)</f>
        <v>1</v>
      </c>
      <c r="AU329" s="196">
        <f>VLOOKUP(N329,Coefficients!$S$10:$U$13,3)</f>
        <v>2</v>
      </c>
      <c r="AV329" s="197">
        <f t="shared" si="182"/>
        <v>1</v>
      </c>
      <c r="AW329" s="195">
        <f t="shared" si="189"/>
        <v>7.6036750986200676</v>
      </c>
      <c r="AX329" s="197">
        <f t="shared" si="183"/>
        <v>74.201999999999998</v>
      </c>
      <c r="AY329" s="197">
        <f t="shared" si="184"/>
        <v>17.66</v>
      </c>
      <c r="AZ329" s="198">
        <f t="shared" si="190"/>
        <v>258.72707377321643</v>
      </c>
      <c r="BA329" s="114"/>
      <c r="BB329" s="55"/>
      <c r="BC329" s="127"/>
      <c r="BD329" s="96"/>
      <c r="BE329" s="133"/>
      <c r="BF329" s="128"/>
      <c r="BG329" s="124"/>
      <c r="BI329" s="96"/>
      <c r="BJ329" s="55"/>
      <c r="BK329" s="95"/>
      <c r="BL329" s="93"/>
    </row>
    <row r="330" spans="1:64" s="54" customFormat="1" outlineLevel="1" x14ac:dyDescent="0.25">
      <c r="A330" s="52"/>
      <c r="B330" s="20" t="s">
        <v>9</v>
      </c>
      <c r="C330" s="20" t="str">
        <f>MostLikely!$B$1</f>
        <v>MRI-CGCM2.3.2</v>
      </c>
      <c r="D330" s="20">
        <v>2016</v>
      </c>
      <c r="E330" s="21">
        <f>MostLikely!T44</f>
        <v>17.684000000000001</v>
      </c>
      <c r="F330" s="21">
        <f>MostLikely!X44</f>
        <v>74.18213333333334</v>
      </c>
      <c r="G330" s="21"/>
      <c r="H330" s="63">
        <f t="shared" si="174"/>
        <v>2007</v>
      </c>
      <c r="I330" s="59" t="str">
        <f t="shared" si="175"/>
        <v>Pile No X @ Berth Y</v>
      </c>
      <c r="J330" s="188" t="str">
        <f t="shared" si="185"/>
        <v>splash</v>
      </c>
      <c r="K330" s="97" t="str">
        <f t="shared" si="176"/>
        <v>A</v>
      </c>
      <c r="L330" s="104" t="str">
        <f t="shared" si="177"/>
        <v>C1</v>
      </c>
      <c r="M330" s="63" t="str">
        <f t="shared" si="178"/>
        <v>EXP4</v>
      </c>
      <c r="N330" s="63" t="str">
        <f t="shared" si="179"/>
        <v>SITE1</v>
      </c>
      <c r="O330" s="63">
        <f t="shared" si="180"/>
        <v>1</v>
      </c>
      <c r="P330" s="63"/>
      <c r="Q330" s="63"/>
      <c r="R330" s="63"/>
      <c r="S330" s="63"/>
      <c r="T330" s="63"/>
      <c r="U330" s="97"/>
      <c r="V330" s="97"/>
      <c r="W330" s="97"/>
      <c r="X330" s="97"/>
      <c r="Y330" s="97"/>
      <c r="AA330" s="198">
        <f t="shared" si="181"/>
        <v>258.55598784603615</v>
      </c>
      <c r="AB330" s="115"/>
      <c r="AC330" s="106"/>
      <c r="AD330" s="106"/>
      <c r="AE330" s="106"/>
      <c r="AF330" s="116"/>
      <c r="AG330" s="106"/>
      <c r="AH330" s="106"/>
      <c r="AJ330" s="106"/>
      <c r="AK330" s="106"/>
      <c r="AM330" s="125"/>
      <c r="AN330" s="200">
        <f t="shared" si="186"/>
        <v>4</v>
      </c>
      <c r="AO330" s="192">
        <f>VLOOKUP(K330,Coefficients!$J$3:$L$7,3)</f>
        <v>70</v>
      </c>
      <c r="AP330" s="192">
        <f t="shared" si="187"/>
        <v>15.4</v>
      </c>
      <c r="AQ330" s="192">
        <f t="shared" si="188"/>
        <v>1349.04</v>
      </c>
      <c r="AR330" s="192">
        <f>VLOOKUP(L330,Coefficients!$N$3:$P$5,2)</f>
        <v>50</v>
      </c>
      <c r="AS330" s="192">
        <f>VLOOKUP(L330,Coefficients!$N$3:$P$5,3)</f>
        <v>2</v>
      </c>
      <c r="AT330" s="200">
        <f>VLOOKUP(M330,Coefficients!$S$3:$U$6,3)</f>
        <v>1</v>
      </c>
      <c r="AU330" s="196">
        <f>VLOOKUP(N330,Coefficients!$S$10:$U$13,3)</f>
        <v>2</v>
      </c>
      <c r="AV330" s="197">
        <f t="shared" si="182"/>
        <v>1</v>
      </c>
      <c r="AW330" s="195">
        <f t="shared" si="189"/>
        <v>7.6036750986200676</v>
      </c>
      <c r="AX330" s="197">
        <f t="shared" si="183"/>
        <v>74.18213333333334</v>
      </c>
      <c r="AY330" s="197">
        <f t="shared" si="184"/>
        <v>17.684000000000001</v>
      </c>
      <c r="AZ330" s="198">
        <f t="shared" si="190"/>
        <v>258.55598784603615</v>
      </c>
      <c r="BA330" s="114"/>
      <c r="BB330" s="55"/>
      <c r="BC330" s="127"/>
      <c r="BD330" s="96"/>
      <c r="BE330" s="133"/>
      <c r="BF330" s="128"/>
      <c r="BG330" s="124"/>
      <c r="BI330" s="96"/>
      <c r="BJ330" s="55"/>
      <c r="BK330" s="95"/>
      <c r="BL330" s="93"/>
    </row>
    <row r="331" spans="1:64" s="54" customFormat="1" outlineLevel="1" x14ac:dyDescent="0.25">
      <c r="A331" s="52"/>
      <c r="B331" s="20" t="s">
        <v>9</v>
      </c>
      <c r="C331" s="20" t="str">
        <f>MostLikely!$B$1</f>
        <v>MRI-CGCM2.3.2</v>
      </c>
      <c r="D331" s="20">
        <v>2017</v>
      </c>
      <c r="E331" s="21">
        <f>MostLikely!T45</f>
        <v>17.708000000000002</v>
      </c>
      <c r="F331" s="21">
        <f>MostLikely!X45</f>
        <v>74.162266666666667</v>
      </c>
      <c r="G331" s="21"/>
      <c r="H331" s="63">
        <f t="shared" si="174"/>
        <v>2007</v>
      </c>
      <c r="I331" s="59" t="str">
        <f t="shared" si="175"/>
        <v>Pile No X @ Berth Y</v>
      </c>
      <c r="J331" s="188" t="str">
        <f t="shared" si="185"/>
        <v>splash</v>
      </c>
      <c r="K331" s="97" t="str">
        <f t="shared" si="176"/>
        <v>A</v>
      </c>
      <c r="L331" s="104" t="str">
        <f t="shared" si="177"/>
        <v>C1</v>
      </c>
      <c r="M331" s="63" t="str">
        <f t="shared" si="178"/>
        <v>EXP4</v>
      </c>
      <c r="N331" s="63" t="str">
        <f t="shared" si="179"/>
        <v>SITE1</v>
      </c>
      <c r="O331" s="63">
        <f t="shared" si="180"/>
        <v>1</v>
      </c>
      <c r="P331" s="63"/>
      <c r="Q331" s="63"/>
      <c r="R331" s="63"/>
      <c r="S331" s="63"/>
      <c r="T331" s="63"/>
      <c r="U331" s="97"/>
      <c r="V331" s="97"/>
      <c r="W331" s="97"/>
      <c r="X331" s="97"/>
      <c r="Y331" s="97"/>
      <c r="AA331" s="198">
        <f t="shared" si="181"/>
        <v>258.38497242793233</v>
      </c>
      <c r="AB331" s="115"/>
      <c r="AC331" s="106"/>
      <c r="AD331" s="106"/>
      <c r="AE331" s="106"/>
      <c r="AF331" s="116"/>
      <c r="AG331" s="106"/>
      <c r="AH331" s="106"/>
      <c r="AJ331" s="106"/>
      <c r="AK331" s="106"/>
      <c r="AM331" s="125"/>
      <c r="AN331" s="200">
        <f t="shared" si="186"/>
        <v>5</v>
      </c>
      <c r="AO331" s="192">
        <f>VLOOKUP(K331,Coefficients!$J$3:$L$7,3)</f>
        <v>70</v>
      </c>
      <c r="AP331" s="192">
        <f t="shared" si="187"/>
        <v>15.4</v>
      </c>
      <c r="AQ331" s="192">
        <f t="shared" si="188"/>
        <v>1349.04</v>
      </c>
      <c r="AR331" s="192">
        <f>VLOOKUP(L331,Coefficients!$N$3:$P$5,2)</f>
        <v>50</v>
      </c>
      <c r="AS331" s="192">
        <f>VLOOKUP(L331,Coefficients!$N$3:$P$5,3)</f>
        <v>2</v>
      </c>
      <c r="AT331" s="200">
        <f>VLOOKUP(M331,Coefficients!$S$3:$U$6,3)</f>
        <v>1</v>
      </c>
      <c r="AU331" s="196">
        <f>VLOOKUP(N331,Coefficients!$S$10:$U$13,3)</f>
        <v>2</v>
      </c>
      <c r="AV331" s="197">
        <f t="shared" si="182"/>
        <v>1</v>
      </c>
      <c r="AW331" s="195">
        <f t="shared" si="189"/>
        <v>7.6036750986200676</v>
      </c>
      <c r="AX331" s="197">
        <f t="shared" si="183"/>
        <v>74.162266666666667</v>
      </c>
      <c r="AY331" s="197">
        <f t="shared" si="184"/>
        <v>17.708000000000002</v>
      </c>
      <c r="AZ331" s="198">
        <f t="shared" si="190"/>
        <v>258.38497242793233</v>
      </c>
      <c r="BA331" s="114"/>
      <c r="BB331" s="55"/>
      <c r="BC331" s="127"/>
      <c r="BD331" s="96"/>
      <c r="BE331" s="133"/>
      <c r="BF331" s="128"/>
      <c r="BG331" s="124"/>
      <c r="BI331" s="96"/>
      <c r="BJ331" s="55"/>
      <c r="BK331" s="95"/>
      <c r="BL331" s="93"/>
    </row>
    <row r="332" spans="1:64" s="54" customFormat="1" outlineLevel="1" x14ac:dyDescent="0.25">
      <c r="A332" s="52"/>
      <c r="B332" s="20" t="s">
        <v>9</v>
      </c>
      <c r="C332" s="20" t="str">
        <f>MostLikely!$B$1</f>
        <v>MRI-CGCM2.3.2</v>
      </c>
      <c r="D332" s="20">
        <v>2018</v>
      </c>
      <c r="E332" s="21">
        <f>MostLikely!T46</f>
        <v>17.731999999999999</v>
      </c>
      <c r="F332" s="21">
        <f>MostLikely!X46</f>
        <v>74.142399999999995</v>
      </c>
      <c r="G332" s="21"/>
      <c r="H332" s="63">
        <f t="shared" si="174"/>
        <v>2007</v>
      </c>
      <c r="I332" s="59" t="str">
        <f t="shared" si="175"/>
        <v>Pile No X @ Berth Y</v>
      </c>
      <c r="J332" s="188" t="str">
        <f t="shared" si="185"/>
        <v>splash</v>
      </c>
      <c r="K332" s="97" t="str">
        <f t="shared" si="176"/>
        <v>A</v>
      </c>
      <c r="L332" s="104" t="str">
        <f t="shared" si="177"/>
        <v>C1</v>
      </c>
      <c r="M332" s="63" t="str">
        <f t="shared" si="178"/>
        <v>EXP4</v>
      </c>
      <c r="N332" s="63" t="str">
        <f t="shared" si="179"/>
        <v>SITE1</v>
      </c>
      <c r="O332" s="63">
        <f t="shared" si="180"/>
        <v>1</v>
      </c>
      <c r="P332" s="63"/>
      <c r="Q332" s="63"/>
      <c r="R332" s="63"/>
      <c r="S332" s="63"/>
      <c r="T332" s="63"/>
      <c r="U332" s="97"/>
      <c r="V332" s="97"/>
      <c r="W332" s="97"/>
      <c r="X332" s="97"/>
      <c r="Y332" s="97"/>
      <c r="AA332" s="198">
        <f t="shared" si="181"/>
        <v>258.21402750584753</v>
      </c>
      <c r="AB332" s="115"/>
      <c r="AC332" s="106"/>
      <c r="AD332" s="106"/>
      <c r="AE332" s="106"/>
      <c r="AF332" s="116"/>
      <c r="AG332" s="106"/>
      <c r="AH332" s="106"/>
      <c r="AJ332" s="106"/>
      <c r="AK332" s="106"/>
      <c r="AM332" s="125"/>
      <c r="AN332" s="200">
        <f t="shared" si="186"/>
        <v>6</v>
      </c>
      <c r="AO332" s="192">
        <f>VLOOKUP(K332,Coefficients!$J$3:$L$7,3)</f>
        <v>70</v>
      </c>
      <c r="AP332" s="192">
        <f t="shared" si="187"/>
        <v>15.4</v>
      </c>
      <c r="AQ332" s="192">
        <f t="shared" si="188"/>
        <v>1349.04</v>
      </c>
      <c r="AR332" s="192">
        <f>VLOOKUP(L332,Coefficients!$N$3:$P$5,2)</f>
        <v>50</v>
      </c>
      <c r="AS332" s="192">
        <f>VLOOKUP(L332,Coefficients!$N$3:$P$5,3)</f>
        <v>2</v>
      </c>
      <c r="AT332" s="200">
        <f>VLOOKUP(M332,Coefficients!$S$3:$U$6,3)</f>
        <v>1</v>
      </c>
      <c r="AU332" s="196">
        <f>VLOOKUP(N332,Coefficients!$S$10:$U$13,3)</f>
        <v>2</v>
      </c>
      <c r="AV332" s="197">
        <f t="shared" si="182"/>
        <v>1</v>
      </c>
      <c r="AW332" s="195">
        <f t="shared" si="189"/>
        <v>7.6036750986200676</v>
      </c>
      <c r="AX332" s="197">
        <f t="shared" si="183"/>
        <v>74.142399999999995</v>
      </c>
      <c r="AY332" s="197">
        <f t="shared" si="184"/>
        <v>17.731999999999999</v>
      </c>
      <c r="AZ332" s="198">
        <f t="shared" si="190"/>
        <v>258.21402750584753</v>
      </c>
      <c r="BA332" s="114"/>
      <c r="BB332" s="55"/>
      <c r="BC332" s="127"/>
      <c r="BD332" s="96"/>
      <c r="BE332" s="133"/>
      <c r="BF332" s="128"/>
      <c r="BG332" s="124"/>
      <c r="BI332" s="96"/>
      <c r="BJ332" s="55"/>
      <c r="BK332" s="95"/>
      <c r="BL332" s="93"/>
    </row>
    <row r="333" spans="1:64" s="54" customFormat="1" outlineLevel="1" x14ac:dyDescent="0.25">
      <c r="A333" s="52"/>
      <c r="B333" s="20" t="s">
        <v>9</v>
      </c>
      <c r="C333" s="20" t="str">
        <f>MostLikely!$B$1</f>
        <v>MRI-CGCM2.3.2</v>
      </c>
      <c r="D333" s="20">
        <v>2019</v>
      </c>
      <c r="E333" s="21">
        <f>MostLikely!T47</f>
        <v>17.756</v>
      </c>
      <c r="F333" s="21">
        <f>MostLikely!X47</f>
        <v>74.122533333333337</v>
      </c>
      <c r="G333" s="21"/>
      <c r="H333" s="63">
        <f t="shared" si="174"/>
        <v>2007</v>
      </c>
      <c r="I333" s="59" t="str">
        <f t="shared" si="175"/>
        <v>Pile No X @ Berth Y</v>
      </c>
      <c r="J333" s="188" t="str">
        <f t="shared" si="185"/>
        <v>splash</v>
      </c>
      <c r="K333" s="97" t="str">
        <f t="shared" si="176"/>
        <v>A</v>
      </c>
      <c r="L333" s="104" t="str">
        <f t="shared" si="177"/>
        <v>C1</v>
      </c>
      <c r="M333" s="63" t="str">
        <f t="shared" si="178"/>
        <v>EXP4</v>
      </c>
      <c r="N333" s="63" t="str">
        <f t="shared" si="179"/>
        <v>SITE1</v>
      </c>
      <c r="O333" s="63">
        <f t="shared" si="180"/>
        <v>1</v>
      </c>
      <c r="P333" s="63"/>
      <c r="Q333" s="63"/>
      <c r="R333" s="63"/>
      <c r="S333" s="63"/>
      <c r="T333" s="63"/>
      <c r="U333" s="97"/>
      <c r="V333" s="97"/>
      <c r="W333" s="97"/>
      <c r="X333" s="97"/>
      <c r="Y333" s="97"/>
      <c r="AA333" s="198">
        <f t="shared" si="181"/>
        <v>258.04315306672402</v>
      </c>
      <c r="AB333" s="115"/>
      <c r="AC333" s="106"/>
      <c r="AD333" s="106"/>
      <c r="AE333" s="106"/>
      <c r="AF333" s="116"/>
      <c r="AG333" s="106"/>
      <c r="AH333" s="106"/>
      <c r="AJ333" s="106"/>
      <c r="AK333" s="106"/>
      <c r="AM333" s="125"/>
      <c r="AN333" s="200">
        <f t="shared" si="186"/>
        <v>7</v>
      </c>
      <c r="AO333" s="192">
        <f>VLOOKUP(K333,Coefficients!$J$3:$L$7,3)</f>
        <v>70</v>
      </c>
      <c r="AP333" s="192">
        <f t="shared" si="187"/>
        <v>15.4</v>
      </c>
      <c r="AQ333" s="192">
        <f t="shared" si="188"/>
        <v>1349.04</v>
      </c>
      <c r="AR333" s="192">
        <f>VLOOKUP(L333,Coefficients!$N$3:$P$5,2)</f>
        <v>50</v>
      </c>
      <c r="AS333" s="192">
        <f>VLOOKUP(L333,Coefficients!$N$3:$P$5,3)</f>
        <v>2</v>
      </c>
      <c r="AT333" s="200">
        <f>VLOOKUP(M333,Coefficients!$S$3:$U$6,3)</f>
        <v>1</v>
      </c>
      <c r="AU333" s="196">
        <f>VLOOKUP(N333,Coefficients!$S$10:$U$13,3)</f>
        <v>2</v>
      </c>
      <c r="AV333" s="197">
        <f t="shared" si="182"/>
        <v>1</v>
      </c>
      <c r="AW333" s="195">
        <f t="shared" si="189"/>
        <v>7.6036750986200676</v>
      </c>
      <c r="AX333" s="197">
        <f t="shared" si="183"/>
        <v>74.122533333333337</v>
      </c>
      <c r="AY333" s="197">
        <f t="shared" si="184"/>
        <v>17.756</v>
      </c>
      <c r="AZ333" s="198">
        <f t="shared" si="190"/>
        <v>258.04315306672402</v>
      </c>
      <c r="BA333" s="114"/>
      <c r="BB333" s="55"/>
      <c r="BC333" s="127"/>
      <c r="BD333" s="96"/>
      <c r="BE333" s="133"/>
      <c r="BF333" s="128"/>
      <c r="BG333" s="124"/>
      <c r="BI333" s="96"/>
      <c r="BJ333" s="55"/>
      <c r="BK333" s="95"/>
      <c r="BL333" s="93"/>
    </row>
    <row r="334" spans="1:64" s="54" customFormat="1" outlineLevel="1" x14ac:dyDescent="0.25">
      <c r="A334" s="52"/>
      <c r="B334" s="20" t="s">
        <v>9</v>
      </c>
      <c r="C334" s="20" t="str">
        <f>MostLikely!$B$1</f>
        <v>MRI-CGCM2.3.2</v>
      </c>
      <c r="D334" s="20">
        <v>2020</v>
      </c>
      <c r="E334" s="21">
        <f>MostLikely!T48</f>
        <v>17.78</v>
      </c>
      <c r="F334" s="21">
        <f>MostLikely!X48</f>
        <v>74.102666666666664</v>
      </c>
      <c r="G334" s="21"/>
      <c r="H334" s="63">
        <f t="shared" si="174"/>
        <v>2007</v>
      </c>
      <c r="I334" s="59" t="str">
        <f t="shared" si="175"/>
        <v>Pile No X @ Berth Y</v>
      </c>
      <c r="J334" s="188" t="str">
        <f t="shared" si="185"/>
        <v>splash</v>
      </c>
      <c r="K334" s="97" t="str">
        <f t="shared" si="176"/>
        <v>A</v>
      </c>
      <c r="L334" s="104" t="str">
        <f t="shared" si="177"/>
        <v>C1</v>
      </c>
      <c r="M334" s="63" t="str">
        <f t="shared" si="178"/>
        <v>EXP4</v>
      </c>
      <c r="N334" s="63" t="str">
        <f t="shared" si="179"/>
        <v>SITE1</v>
      </c>
      <c r="O334" s="63">
        <f t="shared" si="180"/>
        <v>1</v>
      </c>
      <c r="P334" s="63"/>
      <c r="Q334" s="63"/>
      <c r="R334" s="63"/>
      <c r="S334" s="63"/>
      <c r="T334" s="63"/>
      <c r="U334" s="97"/>
      <c r="V334" s="97"/>
      <c r="W334" s="97"/>
      <c r="X334" s="97"/>
      <c r="Y334" s="97"/>
      <c r="AA334" s="198">
        <f t="shared" si="181"/>
        <v>257.87234909750697</v>
      </c>
      <c r="AB334" s="115"/>
      <c r="AC334" s="106"/>
      <c r="AD334" s="106"/>
      <c r="AE334" s="106"/>
      <c r="AF334" s="116"/>
      <c r="AG334" s="106"/>
      <c r="AH334" s="106"/>
      <c r="AJ334" s="106"/>
      <c r="AK334" s="106"/>
      <c r="AM334" s="125"/>
      <c r="AN334" s="200">
        <f t="shared" si="186"/>
        <v>8</v>
      </c>
      <c r="AO334" s="192">
        <f>VLOOKUP(K334,Coefficients!$J$3:$L$7,3)</f>
        <v>70</v>
      </c>
      <c r="AP334" s="192">
        <f t="shared" si="187"/>
        <v>15.4</v>
      </c>
      <c r="AQ334" s="192">
        <f t="shared" si="188"/>
        <v>1349.04</v>
      </c>
      <c r="AR334" s="192">
        <f>VLOOKUP(L334,Coefficients!$N$3:$P$5,2)</f>
        <v>50</v>
      </c>
      <c r="AS334" s="192">
        <f>VLOOKUP(L334,Coefficients!$N$3:$P$5,3)</f>
        <v>2</v>
      </c>
      <c r="AT334" s="200">
        <f>VLOOKUP(M334,Coefficients!$S$3:$U$6,3)</f>
        <v>1</v>
      </c>
      <c r="AU334" s="196">
        <f>VLOOKUP(N334,Coefficients!$S$10:$U$13,3)</f>
        <v>2</v>
      </c>
      <c r="AV334" s="197">
        <f t="shared" si="182"/>
        <v>1</v>
      </c>
      <c r="AW334" s="195">
        <f t="shared" si="189"/>
        <v>7.6036750986200676</v>
      </c>
      <c r="AX334" s="197">
        <f t="shared" si="183"/>
        <v>74.102666666666664</v>
      </c>
      <c r="AY334" s="197">
        <f t="shared" si="184"/>
        <v>17.78</v>
      </c>
      <c r="AZ334" s="198">
        <f t="shared" si="190"/>
        <v>257.87234909750697</v>
      </c>
      <c r="BA334" s="114"/>
      <c r="BB334" s="55"/>
      <c r="BC334" s="127"/>
      <c r="BD334" s="96"/>
      <c r="BE334" s="133"/>
      <c r="BF334" s="128"/>
      <c r="BG334" s="124"/>
      <c r="BI334" s="96"/>
      <c r="BJ334" s="55"/>
      <c r="BK334" s="95"/>
      <c r="BL334" s="93"/>
    </row>
    <row r="335" spans="1:64" s="54" customFormat="1" outlineLevel="1" x14ac:dyDescent="0.25">
      <c r="A335" s="52"/>
      <c r="B335" s="20" t="s">
        <v>9</v>
      </c>
      <c r="C335" s="20" t="str">
        <f>MostLikely!$B$1</f>
        <v>MRI-CGCM2.3.2</v>
      </c>
      <c r="D335" s="20">
        <v>2021</v>
      </c>
      <c r="E335" s="21">
        <f>MostLikely!T49</f>
        <v>17.804000000000002</v>
      </c>
      <c r="F335" s="21">
        <f>MostLikely!X49</f>
        <v>74.082800000000006</v>
      </c>
      <c r="G335" s="21"/>
      <c r="H335" s="63">
        <f t="shared" si="174"/>
        <v>2007</v>
      </c>
      <c r="I335" s="59" t="str">
        <f t="shared" si="175"/>
        <v>Pile No X @ Berth Y</v>
      </c>
      <c r="J335" s="188" t="str">
        <f t="shared" si="185"/>
        <v>splash</v>
      </c>
      <c r="K335" s="97" t="str">
        <f t="shared" si="176"/>
        <v>A</v>
      </c>
      <c r="L335" s="104" t="str">
        <f t="shared" si="177"/>
        <v>C1</v>
      </c>
      <c r="M335" s="63" t="str">
        <f t="shared" si="178"/>
        <v>EXP4</v>
      </c>
      <c r="N335" s="63" t="str">
        <f t="shared" si="179"/>
        <v>SITE1</v>
      </c>
      <c r="O335" s="63">
        <f t="shared" si="180"/>
        <v>1</v>
      </c>
      <c r="P335" s="63"/>
      <c r="Q335" s="63"/>
      <c r="R335" s="63"/>
      <c r="S335" s="63"/>
      <c r="T335" s="63"/>
      <c r="U335" s="97"/>
      <c r="V335" s="97"/>
      <c r="W335" s="97"/>
      <c r="X335" s="97"/>
      <c r="Y335" s="97"/>
      <c r="AA335" s="198">
        <f t="shared" si="181"/>
        <v>257.70161558514064</v>
      </c>
      <c r="AB335" s="115"/>
      <c r="AC335" s="106"/>
      <c r="AD335" s="106"/>
      <c r="AE335" s="106"/>
      <c r="AF335" s="116"/>
      <c r="AG335" s="106"/>
      <c r="AH335" s="106"/>
      <c r="AJ335" s="106"/>
      <c r="AK335" s="106"/>
      <c r="AM335" s="125"/>
      <c r="AN335" s="200">
        <f t="shared" si="186"/>
        <v>9</v>
      </c>
      <c r="AO335" s="192">
        <f>VLOOKUP(K335,Coefficients!$J$3:$L$7,3)</f>
        <v>70</v>
      </c>
      <c r="AP335" s="192">
        <f t="shared" si="187"/>
        <v>15.4</v>
      </c>
      <c r="AQ335" s="192">
        <f t="shared" si="188"/>
        <v>1349.04</v>
      </c>
      <c r="AR335" s="192">
        <f>VLOOKUP(L335,Coefficients!$N$3:$P$5,2)</f>
        <v>50</v>
      </c>
      <c r="AS335" s="192">
        <f>VLOOKUP(L335,Coefficients!$N$3:$P$5,3)</f>
        <v>2</v>
      </c>
      <c r="AT335" s="200">
        <f>VLOOKUP(M335,Coefficients!$S$3:$U$6,3)</f>
        <v>1</v>
      </c>
      <c r="AU335" s="196">
        <f>VLOOKUP(N335,Coefficients!$S$10:$U$13,3)</f>
        <v>2</v>
      </c>
      <c r="AV335" s="197">
        <f t="shared" si="182"/>
        <v>1</v>
      </c>
      <c r="AW335" s="195">
        <f t="shared" si="189"/>
        <v>7.6036750986200676</v>
      </c>
      <c r="AX335" s="197">
        <f t="shared" si="183"/>
        <v>74.082800000000006</v>
      </c>
      <c r="AY335" s="197">
        <f t="shared" si="184"/>
        <v>17.804000000000002</v>
      </c>
      <c r="AZ335" s="198">
        <f t="shared" si="190"/>
        <v>257.70161558514064</v>
      </c>
      <c r="BA335" s="114"/>
      <c r="BB335" s="55"/>
      <c r="BC335" s="127"/>
      <c r="BD335" s="96"/>
      <c r="BE335" s="133"/>
      <c r="BF335" s="128"/>
      <c r="BG335" s="124"/>
      <c r="BI335" s="96"/>
      <c r="BJ335" s="55"/>
      <c r="BK335" s="95"/>
      <c r="BL335" s="93"/>
    </row>
    <row r="336" spans="1:64" s="54" customFormat="1" outlineLevel="1" x14ac:dyDescent="0.25">
      <c r="A336" s="52"/>
      <c r="B336" s="20" t="s">
        <v>9</v>
      </c>
      <c r="C336" s="20" t="str">
        <f>MostLikely!$B$1</f>
        <v>MRI-CGCM2.3.2</v>
      </c>
      <c r="D336" s="20">
        <v>2022</v>
      </c>
      <c r="E336" s="21">
        <f>MostLikely!T50</f>
        <v>17.827999999999999</v>
      </c>
      <c r="F336" s="21">
        <f>MostLikely!X50</f>
        <v>74.062933333333334</v>
      </c>
      <c r="G336" s="21"/>
      <c r="H336" s="63">
        <f t="shared" si="174"/>
        <v>2007</v>
      </c>
      <c r="I336" s="59" t="str">
        <f t="shared" si="175"/>
        <v>Pile No X @ Berth Y</v>
      </c>
      <c r="J336" s="188" t="str">
        <f t="shared" si="185"/>
        <v>splash</v>
      </c>
      <c r="K336" s="97" t="str">
        <f t="shared" si="176"/>
        <v>A</v>
      </c>
      <c r="L336" s="104" t="str">
        <f t="shared" si="177"/>
        <v>C1</v>
      </c>
      <c r="M336" s="63" t="str">
        <f t="shared" si="178"/>
        <v>EXP4</v>
      </c>
      <c r="N336" s="63" t="str">
        <f t="shared" si="179"/>
        <v>SITE1</v>
      </c>
      <c r="O336" s="63">
        <f t="shared" si="180"/>
        <v>1</v>
      </c>
      <c r="P336" s="63"/>
      <c r="Q336" s="63"/>
      <c r="R336" s="63"/>
      <c r="S336" s="63"/>
      <c r="T336" s="63"/>
      <c r="U336" s="97"/>
      <c r="V336" s="97"/>
      <c r="W336" s="97"/>
      <c r="X336" s="97"/>
      <c r="Y336" s="97"/>
      <c r="AA336" s="198">
        <f t="shared" si="181"/>
        <v>257.53095251656998</v>
      </c>
      <c r="AB336" s="115"/>
      <c r="AC336" s="106"/>
      <c r="AD336" s="106"/>
      <c r="AE336" s="106"/>
      <c r="AF336" s="116"/>
      <c r="AG336" s="106"/>
      <c r="AH336" s="106"/>
      <c r="AJ336" s="106"/>
      <c r="AK336" s="106"/>
      <c r="AM336" s="125"/>
      <c r="AN336" s="200">
        <f t="shared" si="186"/>
        <v>10</v>
      </c>
      <c r="AO336" s="192">
        <f>VLOOKUP(K336,Coefficients!$J$3:$L$7,3)</f>
        <v>70</v>
      </c>
      <c r="AP336" s="192">
        <f t="shared" si="187"/>
        <v>15.4</v>
      </c>
      <c r="AQ336" s="192">
        <f t="shared" si="188"/>
        <v>1349.04</v>
      </c>
      <c r="AR336" s="192">
        <f>VLOOKUP(L336,Coefficients!$N$3:$P$5,2)</f>
        <v>50</v>
      </c>
      <c r="AS336" s="192">
        <f>VLOOKUP(L336,Coefficients!$N$3:$P$5,3)</f>
        <v>2</v>
      </c>
      <c r="AT336" s="200">
        <f>VLOOKUP(M336,Coefficients!$S$3:$U$6,3)</f>
        <v>1</v>
      </c>
      <c r="AU336" s="196">
        <f>VLOOKUP(N336,Coefficients!$S$10:$U$13,3)</f>
        <v>2</v>
      </c>
      <c r="AV336" s="197">
        <f t="shared" si="182"/>
        <v>1</v>
      </c>
      <c r="AW336" s="195">
        <f t="shared" si="189"/>
        <v>7.6036750986200676</v>
      </c>
      <c r="AX336" s="197">
        <f t="shared" si="183"/>
        <v>74.062933333333334</v>
      </c>
      <c r="AY336" s="197">
        <f t="shared" si="184"/>
        <v>17.827999999999999</v>
      </c>
      <c r="AZ336" s="198">
        <f t="shared" si="190"/>
        <v>257.53095251656998</v>
      </c>
      <c r="BA336" s="114"/>
      <c r="BB336" s="55"/>
      <c r="BC336" s="127"/>
      <c r="BD336" s="96"/>
      <c r="BE336" s="133"/>
      <c r="BF336" s="128"/>
      <c r="BG336" s="124"/>
      <c r="BI336" s="96"/>
      <c r="BJ336" s="55"/>
      <c r="BK336" s="95"/>
      <c r="BL336" s="93"/>
    </row>
    <row r="337" spans="1:64" s="54" customFormat="1" outlineLevel="1" x14ac:dyDescent="0.25">
      <c r="A337" s="52"/>
      <c r="B337" s="20" t="s">
        <v>9</v>
      </c>
      <c r="C337" s="20" t="str">
        <f>MostLikely!$B$1</f>
        <v>MRI-CGCM2.3.2</v>
      </c>
      <c r="D337" s="20">
        <v>2023</v>
      </c>
      <c r="E337" s="21">
        <f>MostLikely!T51</f>
        <v>17.852</v>
      </c>
      <c r="F337" s="21">
        <f>MostLikely!X51</f>
        <v>74.043066666666661</v>
      </c>
      <c r="G337" s="21"/>
      <c r="H337" s="63">
        <f t="shared" si="174"/>
        <v>2007</v>
      </c>
      <c r="I337" s="59" t="str">
        <f t="shared" si="175"/>
        <v>Pile No X @ Berth Y</v>
      </c>
      <c r="J337" s="188" t="str">
        <f t="shared" si="185"/>
        <v>splash</v>
      </c>
      <c r="K337" s="97" t="str">
        <f t="shared" si="176"/>
        <v>A</v>
      </c>
      <c r="L337" s="104" t="str">
        <f t="shared" si="177"/>
        <v>C1</v>
      </c>
      <c r="M337" s="63" t="str">
        <f t="shared" si="178"/>
        <v>EXP4</v>
      </c>
      <c r="N337" s="63" t="str">
        <f t="shared" si="179"/>
        <v>SITE1</v>
      </c>
      <c r="O337" s="63">
        <f t="shared" si="180"/>
        <v>1</v>
      </c>
      <c r="P337" s="63"/>
      <c r="Q337" s="63"/>
      <c r="R337" s="63"/>
      <c r="S337" s="63"/>
      <c r="T337" s="63"/>
      <c r="U337" s="97"/>
      <c r="V337" s="97"/>
      <c r="W337" s="97"/>
      <c r="X337" s="97"/>
      <c r="Y337" s="97"/>
      <c r="AA337" s="198">
        <f t="shared" si="181"/>
        <v>257.3603598787418</v>
      </c>
      <c r="AB337" s="115"/>
      <c r="AC337" s="106"/>
      <c r="AD337" s="106"/>
      <c r="AE337" s="106"/>
      <c r="AF337" s="116"/>
      <c r="AG337" s="106"/>
      <c r="AH337" s="106"/>
      <c r="AJ337" s="106"/>
      <c r="AK337" s="106"/>
      <c r="AM337" s="125"/>
      <c r="AN337" s="200">
        <f t="shared" si="186"/>
        <v>11</v>
      </c>
      <c r="AO337" s="192">
        <f>VLOOKUP(K337,Coefficients!$J$3:$L$7,3)</f>
        <v>70</v>
      </c>
      <c r="AP337" s="192">
        <f t="shared" si="187"/>
        <v>15.4</v>
      </c>
      <c r="AQ337" s="192">
        <f t="shared" si="188"/>
        <v>1349.04</v>
      </c>
      <c r="AR337" s="192">
        <f>VLOOKUP(L337,Coefficients!$N$3:$P$5,2)</f>
        <v>50</v>
      </c>
      <c r="AS337" s="192">
        <f>VLOOKUP(L337,Coefficients!$N$3:$P$5,3)</f>
        <v>2</v>
      </c>
      <c r="AT337" s="200">
        <f>VLOOKUP(M337,Coefficients!$S$3:$U$6,3)</f>
        <v>1</v>
      </c>
      <c r="AU337" s="196">
        <f>VLOOKUP(N337,Coefficients!$S$10:$U$13,3)</f>
        <v>2</v>
      </c>
      <c r="AV337" s="197">
        <f t="shared" si="182"/>
        <v>1</v>
      </c>
      <c r="AW337" s="195">
        <f t="shared" si="189"/>
        <v>7.6036750986200676</v>
      </c>
      <c r="AX337" s="197">
        <f t="shared" si="183"/>
        <v>74.043066666666661</v>
      </c>
      <c r="AY337" s="197">
        <f t="shared" si="184"/>
        <v>17.852</v>
      </c>
      <c r="AZ337" s="198">
        <f t="shared" si="190"/>
        <v>257.3603598787418</v>
      </c>
      <c r="BA337" s="114"/>
      <c r="BB337" s="55"/>
      <c r="BC337" s="127"/>
      <c r="BD337" s="96"/>
      <c r="BE337" s="133"/>
      <c r="BF337" s="128"/>
      <c r="BG337" s="124"/>
      <c r="BI337" s="96"/>
      <c r="BJ337" s="55"/>
      <c r="BK337" s="95"/>
      <c r="BL337" s="93"/>
    </row>
    <row r="338" spans="1:64" s="54" customFormat="1" outlineLevel="1" x14ac:dyDescent="0.25">
      <c r="A338" s="52"/>
      <c r="B338" s="20" t="s">
        <v>9</v>
      </c>
      <c r="C338" s="20" t="str">
        <f>MostLikely!$B$1</f>
        <v>MRI-CGCM2.3.2</v>
      </c>
      <c r="D338" s="20">
        <v>2024</v>
      </c>
      <c r="E338" s="21">
        <f>MostLikely!T52</f>
        <v>17.876000000000001</v>
      </c>
      <c r="F338" s="21">
        <f>MostLikely!X52</f>
        <v>74.023200000000003</v>
      </c>
      <c r="G338" s="21"/>
      <c r="H338" s="63">
        <f t="shared" si="174"/>
        <v>2007</v>
      </c>
      <c r="I338" s="59" t="str">
        <f t="shared" si="175"/>
        <v>Pile No X @ Berth Y</v>
      </c>
      <c r="J338" s="188" t="str">
        <f t="shared" si="185"/>
        <v>splash</v>
      </c>
      <c r="K338" s="97" t="str">
        <f t="shared" si="176"/>
        <v>A</v>
      </c>
      <c r="L338" s="104" t="str">
        <f t="shared" si="177"/>
        <v>C1</v>
      </c>
      <c r="M338" s="63" t="str">
        <f t="shared" si="178"/>
        <v>EXP4</v>
      </c>
      <c r="N338" s="63" t="str">
        <f t="shared" si="179"/>
        <v>SITE1</v>
      </c>
      <c r="O338" s="63">
        <f t="shared" si="180"/>
        <v>1</v>
      </c>
      <c r="P338" s="63"/>
      <c r="Q338" s="63"/>
      <c r="R338" s="63"/>
      <c r="S338" s="63"/>
      <c r="T338" s="63"/>
      <c r="U338" s="97"/>
      <c r="V338" s="97"/>
      <c r="W338" s="97"/>
      <c r="X338" s="97"/>
      <c r="Y338" s="97"/>
      <c r="AA338" s="198">
        <f t="shared" si="181"/>
        <v>257.18983765860276</v>
      </c>
      <c r="AB338" s="115"/>
      <c r="AC338" s="106"/>
      <c r="AD338" s="106"/>
      <c r="AE338" s="106"/>
      <c r="AF338" s="116"/>
      <c r="AG338" s="106"/>
      <c r="AH338" s="106"/>
      <c r="AJ338" s="106"/>
      <c r="AK338" s="106"/>
      <c r="AM338" s="125"/>
      <c r="AN338" s="200">
        <f t="shared" si="186"/>
        <v>12</v>
      </c>
      <c r="AO338" s="192">
        <f>VLOOKUP(K338,Coefficients!$J$3:$L$7,3)</f>
        <v>70</v>
      </c>
      <c r="AP338" s="192">
        <f t="shared" si="187"/>
        <v>15.4</v>
      </c>
      <c r="AQ338" s="192">
        <f t="shared" si="188"/>
        <v>1349.04</v>
      </c>
      <c r="AR338" s="192">
        <f>VLOOKUP(L338,Coefficients!$N$3:$P$5,2)</f>
        <v>50</v>
      </c>
      <c r="AS338" s="192">
        <f>VLOOKUP(L338,Coefficients!$N$3:$P$5,3)</f>
        <v>2</v>
      </c>
      <c r="AT338" s="200">
        <f>VLOOKUP(M338,Coefficients!$S$3:$U$6,3)</f>
        <v>1</v>
      </c>
      <c r="AU338" s="196">
        <f>VLOOKUP(N338,Coefficients!$S$10:$U$13,3)</f>
        <v>2</v>
      </c>
      <c r="AV338" s="197">
        <f t="shared" si="182"/>
        <v>1</v>
      </c>
      <c r="AW338" s="195">
        <f t="shared" si="189"/>
        <v>7.6036750986200676</v>
      </c>
      <c r="AX338" s="197">
        <f t="shared" si="183"/>
        <v>74.023200000000003</v>
      </c>
      <c r="AY338" s="197">
        <f t="shared" si="184"/>
        <v>17.876000000000001</v>
      </c>
      <c r="AZ338" s="198">
        <f t="shared" si="190"/>
        <v>257.18983765860276</v>
      </c>
      <c r="BA338" s="114"/>
      <c r="BB338" s="55"/>
      <c r="BC338" s="127"/>
      <c r="BD338" s="96"/>
      <c r="BE338" s="133"/>
      <c r="BF338" s="128"/>
      <c r="BG338" s="124"/>
      <c r="BI338" s="96"/>
      <c r="BJ338" s="55"/>
      <c r="BK338" s="95"/>
      <c r="BL338" s="93"/>
    </row>
    <row r="339" spans="1:64" s="54" customFormat="1" outlineLevel="1" x14ac:dyDescent="0.25">
      <c r="A339" s="52"/>
      <c r="B339" s="20" t="s">
        <v>9</v>
      </c>
      <c r="C339" s="20" t="str">
        <f>MostLikely!$B$1</f>
        <v>MRI-CGCM2.3.2</v>
      </c>
      <c r="D339" s="20">
        <v>2025</v>
      </c>
      <c r="E339" s="21">
        <f>MostLikely!T53</f>
        <v>17.900000000000002</v>
      </c>
      <c r="F339" s="21">
        <f>MostLikely!X53</f>
        <v>74.00333333333333</v>
      </c>
      <c r="G339" s="21"/>
      <c r="H339" s="63">
        <f t="shared" si="174"/>
        <v>2007</v>
      </c>
      <c r="I339" s="59" t="str">
        <f t="shared" si="175"/>
        <v>Pile No X @ Berth Y</v>
      </c>
      <c r="J339" s="188" t="str">
        <f t="shared" si="185"/>
        <v>splash</v>
      </c>
      <c r="K339" s="97" t="str">
        <f t="shared" si="176"/>
        <v>A</v>
      </c>
      <c r="L339" s="104" t="str">
        <f t="shared" si="177"/>
        <v>C1</v>
      </c>
      <c r="M339" s="63" t="str">
        <f t="shared" si="178"/>
        <v>EXP4</v>
      </c>
      <c r="N339" s="63" t="str">
        <f t="shared" si="179"/>
        <v>SITE1</v>
      </c>
      <c r="O339" s="63">
        <f t="shared" si="180"/>
        <v>1</v>
      </c>
      <c r="P339" s="63"/>
      <c r="Q339" s="63"/>
      <c r="R339" s="63"/>
      <c r="S339" s="63"/>
      <c r="T339" s="63"/>
      <c r="U339" s="97"/>
      <c r="V339" s="97"/>
      <c r="W339" s="97"/>
      <c r="X339" s="97"/>
      <c r="Y339" s="97"/>
      <c r="AA339" s="198">
        <f t="shared" si="181"/>
        <v>257.01938584309988</v>
      </c>
      <c r="AB339" s="115"/>
      <c r="AC339" s="106"/>
      <c r="AD339" s="106"/>
      <c r="AE339" s="106"/>
      <c r="AF339" s="116"/>
      <c r="AG339" s="106"/>
      <c r="AH339" s="106"/>
      <c r="AJ339" s="106"/>
      <c r="AK339" s="106"/>
      <c r="AM339" s="125"/>
      <c r="AN339" s="200">
        <f t="shared" si="186"/>
        <v>13</v>
      </c>
      <c r="AO339" s="192">
        <f>VLOOKUP(K339,Coefficients!$J$3:$L$7,3)</f>
        <v>70</v>
      </c>
      <c r="AP339" s="192">
        <f t="shared" si="187"/>
        <v>15.4</v>
      </c>
      <c r="AQ339" s="192">
        <f t="shared" si="188"/>
        <v>1349.04</v>
      </c>
      <c r="AR339" s="192">
        <f>VLOOKUP(L339,Coefficients!$N$3:$P$5,2)</f>
        <v>50</v>
      </c>
      <c r="AS339" s="192">
        <f>VLOOKUP(L339,Coefficients!$N$3:$P$5,3)</f>
        <v>2</v>
      </c>
      <c r="AT339" s="200">
        <f>VLOOKUP(M339,Coefficients!$S$3:$U$6,3)</f>
        <v>1</v>
      </c>
      <c r="AU339" s="196">
        <f>VLOOKUP(N339,Coefficients!$S$10:$U$13,3)</f>
        <v>2</v>
      </c>
      <c r="AV339" s="197">
        <f t="shared" si="182"/>
        <v>1</v>
      </c>
      <c r="AW339" s="195">
        <f t="shared" si="189"/>
        <v>7.6036750986200676</v>
      </c>
      <c r="AX339" s="197">
        <f t="shared" si="183"/>
        <v>74.00333333333333</v>
      </c>
      <c r="AY339" s="197">
        <f t="shared" si="184"/>
        <v>17.900000000000002</v>
      </c>
      <c r="AZ339" s="198">
        <f t="shared" si="190"/>
        <v>257.01938584309988</v>
      </c>
      <c r="BA339" s="114"/>
      <c r="BB339" s="55"/>
      <c r="BC339" s="127"/>
      <c r="BD339" s="96"/>
      <c r="BE339" s="133"/>
      <c r="BF339" s="128"/>
      <c r="BG339" s="124"/>
      <c r="BI339" s="96"/>
      <c r="BJ339" s="55"/>
      <c r="BK339" s="95"/>
      <c r="BL339" s="93"/>
    </row>
    <row r="340" spans="1:64" s="54" customFormat="1" outlineLevel="1" x14ac:dyDescent="0.25">
      <c r="A340" s="52"/>
      <c r="B340" s="20" t="s">
        <v>9</v>
      </c>
      <c r="C340" s="20" t="str">
        <f>MostLikely!$B$1</f>
        <v>MRI-CGCM2.3.2</v>
      </c>
      <c r="D340" s="20">
        <v>2026</v>
      </c>
      <c r="E340" s="21">
        <f>MostLikely!T54</f>
        <v>17.923999999999999</v>
      </c>
      <c r="F340" s="21">
        <f>MostLikely!X54</f>
        <v>73.983466666666672</v>
      </c>
      <c r="G340" s="21"/>
      <c r="H340" s="63">
        <f t="shared" si="174"/>
        <v>2007</v>
      </c>
      <c r="I340" s="59" t="str">
        <f t="shared" si="175"/>
        <v>Pile No X @ Berth Y</v>
      </c>
      <c r="J340" s="188" t="str">
        <f t="shared" si="185"/>
        <v>splash</v>
      </c>
      <c r="K340" s="97" t="str">
        <f t="shared" si="176"/>
        <v>A</v>
      </c>
      <c r="L340" s="104" t="str">
        <f t="shared" si="177"/>
        <v>C1</v>
      </c>
      <c r="M340" s="63" t="str">
        <f t="shared" si="178"/>
        <v>EXP4</v>
      </c>
      <c r="N340" s="63" t="str">
        <f t="shared" si="179"/>
        <v>SITE1</v>
      </c>
      <c r="O340" s="63">
        <f t="shared" si="180"/>
        <v>1</v>
      </c>
      <c r="P340" s="63"/>
      <c r="Q340" s="63"/>
      <c r="R340" s="63"/>
      <c r="S340" s="63"/>
      <c r="T340" s="63"/>
      <c r="U340" s="97"/>
      <c r="V340" s="97"/>
      <c r="W340" s="97"/>
      <c r="X340" s="97"/>
      <c r="Y340" s="97"/>
      <c r="AA340" s="198">
        <f t="shared" si="181"/>
        <v>256.84900441918188</v>
      </c>
      <c r="AB340" s="115"/>
      <c r="AC340" s="106"/>
      <c r="AD340" s="106"/>
      <c r="AE340" s="106"/>
      <c r="AF340" s="116"/>
      <c r="AG340" s="106"/>
      <c r="AH340" s="106"/>
      <c r="AJ340" s="106"/>
      <c r="AK340" s="106"/>
      <c r="AM340" s="125"/>
      <c r="AN340" s="200">
        <f t="shared" si="186"/>
        <v>14</v>
      </c>
      <c r="AO340" s="192">
        <f>VLOOKUP(K340,Coefficients!$J$3:$L$7,3)</f>
        <v>70</v>
      </c>
      <c r="AP340" s="192">
        <f t="shared" si="187"/>
        <v>15.4</v>
      </c>
      <c r="AQ340" s="192">
        <f t="shared" si="188"/>
        <v>1349.04</v>
      </c>
      <c r="AR340" s="192">
        <f>VLOOKUP(L340,Coefficients!$N$3:$P$5,2)</f>
        <v>50</v>
      </c>
      <c r="AS340" s="192">
        <f>VLOOKUP(L340,Coefficients!$N$3:$P$5,3)</f>
        <v>2</v>
      </c>
      <c r="AT340" s="200">
        <f>VLOOKUP(M340,Coefficients!$S$3:$U$6,3)</f>
        <v>1</v>
      </c>
      <c r="AU340" s="196">
        <f>VLOOKUP(N340,Coefficients!$S$10:$U$13,3)</f>
        <v>2</v>
      </c>
      <c r="AV340" s="197">
        <f t="shared" si="182"/>
        <v>1</v>
      </c>
      <c r="AW340" s="195">
        <f t="shared" si="189"/>
        <v>7.6036750986200676</v>
      </c>
      <c r="AX340" s="197">
        <f t="shared" si="183"/>
        <v>73.983466666666672</v>
      </c>
      <c r="AY340" s="197">
        <f t="shared" si="184"/>
        <v>17.923999999999999</v>
      </c>
      <c r="AZ340" s="198">
        <f t="shared" si="190"/>
        <v>256.84900441918188</v>
      </c>
      <c r="BA340" s="114"/>
      <c r="BB340" s="55"/>
      <c r="BC340" s="127"/>
      <c r="BD340" s="96"/>
      <c r="BE340" s="133"/>
      <c r="BF340" s="128"/>
      <c r="BG340" s="124"/>
      <c r="BI340" s="96"/>
      <c r="BJ340" s="55"/>
      <c r="BK340" s="95"/>
      <c r="BL340" s="93"/>
    </row>
    <row r="341" spans="1:64" s="54" customFormat="1" outlineLevel="1" x14ac:dyDescent="0.25">
      <c r="A341" s="52"/>
      <c r="B341" s="20" t="s">
        <v>9</v>
      </c>
      <c r="C341" s="20" t="str">
        <f>MostLikely!$B$1</f>
        <v>MRI-CGCM2.3.2</v>
      </c>
      <c r="D341" s="20">
        <v>2027</v>
      </c>
      <c r="E341" s="21">
        <f>MostLikely!T55</f>
        <v>17.948</v>
      </c>
      <c r="F341" s="21">
        <f>MostLikely!X55</f>
        <v>73.9636</v>
      </c>
      <c r="G341" s="21"/>
      <c r="H341" s="63">
        <f t="shared" si="174"/>
        <v>2007</v>
      </c>
      <c r="I341" s="59" t="str">
        <f t="shared" si="175"/>
        <v>Pile No X @ Berth Y</v>
      </c>
      <c r="J341" s="188" t="str">
        <f t="shared" si="185"/>
        <v>splash</v>
      </c>
      <c r="K341" s="97" t="str">
        <f t="shared" si="176"/>
        <v>A</v>
      </c>
      <c r="L341" s="104" t="str">
        <f t="shared" si="177"/>
        <v>C1</v>
      </c>
      <c r="M341" s="63" t="str">
        <f t="shared" si="178"/>
        <v>EXP4</v>
      </c>
      <c r="N341" s="63" t="str">
        <f t="shared" si="179"/>
        <v>SITE1</v>
      </c>
      <c r="O341" s="63">
        <f t="shared" si="180"/>
        <v>1</v>
      </c>
      <c r="P341" s="63"/>
      <c r="Q341" s="63"/>
      <c r="R341" s="63"/>
      <c r="S341" s="63"/>
      <c r="T341" s="63"/>
      <c r="U341" s="97"/>
      <c r="V341" s="97"/>
      <c r="W341" s="97"/>
      <c r="X341" s="97"/>
      <c r="Y341" s="97"/>
      <c r="AA341" s="198">
        <f t="shared" si="181"/>
        <v>256.67869337379767</v>
      </c>
      <c r="AB341" s="115"/>
      <c r="AC341" s="106"/>
      <c r="AD341" s="106"/>
      <c r="AE341" s="106"/>
      <c r="AF341" s="116"/>
      <c r="AG341" s="106"/>
      <c r="AH341" s="106"/>
      <c r="AJ341" s="106"/>
      <c r="AK341" s="106"/>
      <c r="AM341" s="125"/>
      <c r="AN341" s="200">
        <f t="shared" si="186"/>
        <v>15</v>
      </c>
      <c r="AO341" s="192">
        <f>VLOOKUP(K341,Coefficients!$J$3:$L$7,3)</f>
        <v>70</v>
      </c>
      <c r="AP341" s="192">
        <f t="shared" si="187"/>
        <v>15.4</v>
      </c>
      <c r="AQ341" s="192">
        <f t="shared" si="188"/>
        <v>1349.04</v>
      </c>
      <c r="AR341" s="192">
        <f>VLOOKUP(L341,Coefficients!$N$3:$P$5,2)</f>
        <v>50</v>
      </c>
      <c r="AS341" s="192">
        <f>VLOOKUP(L341,Coefficients!$N$3:$P$5,3)</f>
        <v>2</v>
      </c>
      <c r="AT341" s="200">
        <f>VLOOKUP(M341,Coefficients!$S$3:$U$6,3)</f>
        <v>1</v>
      </c>
      <c r="AU341" s="196">
        <f>VLOOKUP(N341,Coefficients!$S$10:$U$13,3)</f>
        <v>2</v>
      </c>
      <c r="AV341" s="197">
        <f t="shared" si="182"/>
        <v>1</v>
      </c>
      <c r="AW341" s="195">
        <f t="shared" si="189"/>
        <v>7.6036750986200676</v>
      </c>
      <c r="AX341" s="197">
        <f t="shared" si="183"/>
        <v>73.9636</v>
      </c>
      <c r="AY341" s="197">
        <f t="shared" si="184"/>
        <v>17.948</v>
      </c>
      <c r="AZ341" s="198">
        <f t="shared" si="190"/>
        <v>256.67869337379767</v>
      </c>
      <c r="BA341" s="114"/>
      <c r="BB341" s="55"/>
      <c r="BC341" s="127"/>
      <c r="BD341" s="96"/>
      <c r="BE341" s="133"/>
      <c r="BF341" s="128"/>
      <c r="BG341" s="124"/>
      <c r="BI341" s="96"/>
      <c r="BJ341" s="55"/>
      <c r="BK341" s="95"/>
      <c r="BL341" s="93"/>
    </row>
    <row r="342" spans="1:64" s="54" customFormat="1" outlineLevel="1" x14ac:dyDescent="0.25">
      <c r="A342" s="52"/>
      <c r="B342" s="20" t="s">
        <v>9</v>
      </c>
      <c r="C342" s="20" t="str">
        <f>MostLikely!$B$1</f>
        <v>MRI-CGCM2.3.2</v>
      </c>
      <c r="D342" s="20">
        <v>2028</v>
      </c>
      <c r="E342" s="21">
        <f>MostLikely!T56</f>
        <v>17.972000000000001</v>
      </c>
      <c r="F342" s="21">
        <f>MostLikely!X56</f>
        <v>73.943733333333327</v>
      </c>
      <c r="G342" s="21"/>
      <c r="H342" s="63">
        <f t="shared" si="174"/>
        <v>2007</v>
      </c>
      <c r="I342" s="59" t="str">
        <f t="shared" si="175"/>
        <v>Pile No X @ Berth Y</v>
      </c>
      <c r="J342" s="188" t="str">
        <f t="shared" si="185"/>
        <v>splash</v>
      </c>
      <c r="K342" s="97" t="str">
        <f t="shared" si="176"/>
        <v>A</v>
      </c>
      <c r="L342" s="104" t="str">
        <f t="shared" si="177"/>
        <v>C1</v>
      </c>
      <c r="M342" s="63" t="str">
        <f t="shared" si="178"/>
        <v>EXP4</v>
      </c>
      <c r="N342" s="63" t="str">
        <f t="shared" si="179"/>
        <v>SITE1</v>
      </c>
      <c r="O342" s="63">
        <f t="shared" si="180"/>
        <v>1</v>
      </c>
      <c r="P342" s="63"/>
      <c r="Q342" s="63"/>
      <c r="R342" s="63"/>
      <c r="S342" s="63"/>
      <c r="T342" s="63"/>
      <c r="U342" s="97"/>
      <c r="V342" s="97"/>
      <c r="W342" s="97"/>
      <c r="X342" s="97"/>
      <c r="Y342" s="97"/>
      <c r="AA342" s="198">
        <f t="shared" si="181"/>
        <v>256.50845269389731</v>
      </c>
      <c r="AB342" s="115"/>
      <c r="AC342" s="106"/>
      <c r="AD342" s="106"/>
      <c r="AE342" s="106"/>
      <c r="AF342" s="116"/>
      <c r="AG342" s="106"/>
      <c r="AH342" s="106"/>
      <c r="AJ342" s="106"/>
      <c r="AK342" s="106"/>
      <c r="AM342" s="125"/>
      <c r="AN342" s="200">
        <f t="shared" si="186"/>
        <v>16</v>
      </c>
      <c r="AO342" s="192">
        <f>VLOOKUP(K342,Coefficients!$J$3:$L$7,3)</f>
        <v>70</v>
      </c>
      <c r="AP342" s="192">
        <f t="shared" si="187"/>
        <v>15.4</v>
      </c>
      <c r="AQ342" s="192">
        <f t="shared" si="188"/>
        <v>1349.04</v>
      </c>
      <c r="AR342" s="192">
        <f>VLOOKUP(L342,Coefficients!$N$3:$P$5,2)</f>
        <v>50</v>
      </c>
      <c r="AS342" s="192">
        <f>VLOOKUP(L342,Coefficients!$N$3:$P$5,3)</f>
        <v>2</v>
      </c>
      <c r="AT342" s="200">
        <f>VLOOKUP(M342,Coefficients!$S$3:$U$6,3)</f>
        <v>1</v>
      </c>
      <c r="AU342" s="196">
        <f>VLOOKUP(N342,Coefficients!$S$10:$U$13,3)</f>
        <v>2</v>
      </c>
      <c r="AV342" s="197">
        <f t="shared" si="182"/>
        <v>1</v>
      </c>
      <c r="AW342" s="195">
        <f t="shared" si="189"/>
        <v>7.6036750986200676</v>
      </c>
      <c r="AX342" s="197">
        <f t="shared" si="183"/>
        <v>73.943733333333327</v>
      </c>
      <c r="AY342" s="197">
        <f t="shared" si="184"/>
        <v>17.972000000000001</v>
      </c>
      <c r="AZ342" s="198">
        <f t="shared" si="190"/>
        <v>256.50845269389731</v>
      </c>
      <c r="BA342" s="114"/>
      <c r="BB342" s="55"/>
      <c r="BC342" s="127"/>
      <c r="BD342" s="96"/>
      <c r="BE342" s="133"/>
      <c r="BF342" s="128"/>
      <c r="BG342" s="124"/>
      <c r="BI342" s="96"/>
      <c r="BJ342" s="55"/>
      <c r="BK342" s="95"/>
      <c r="BL342" s="93"/>
    </row>
    <row r="343" spans="1:64" s="54" customFormat="1" outlineLevel="1" x14ac:dyDescent="0.25">
      <c r="A343" s="52"/>
      <c r="B343" s="20" t="s">
        <v>9</v>
      </c>
      <c r="C343" s="20" t="str">
        <f>MostLikely!$B$1</f>
        <v>MRI-CGCM2.3.2</v>
      </c>
      <c r="D343" s="20">
        <v>2029</v>
      </c>
      <c r="E343" s="21">
        <f>MostLikely!T57</f>
        <v>17.996000000000002</v>
      </c>
      <c r="F343" s="21">
        <f>MostLikely!X57</f>
        <v>73.923866666666669</v>
      </c>
      <c r="G343" s="21"/>
      <c r="H343" s="63">
        <f t="shared" si="174"/>
        <v>2007</v>
      </c>
      <c r="I343" s="59" t="str">
        <f t="shared" si="175"/>
        <v>Pile No X @ Berth Y</v>
      </c>
      <c r="J343" s="188" t="str">
        <f t="shared" si="185"/>
        <v>splash</v>
      </c>
      <c r="K343" s="97" t="str">
        <f t="shared" si="176"/>
        <v>A</v>
      </c>
      <c r="L343" s="104" t="str">
        <f t="shared" si="177"/>
        <v>C1</v>
      </c>
      <c r="M343" s="63" t="str">
        <f t="shared" si="178"/>
        <v>EXP4</v>
      </c>
      <c r="N343" s="63" t="str">
        <f t="shared" si="179"/>
        <v>SITE1</v>
      </c>
      <c r="O343" s="63">
        <f t="shared" si="180"/>
        <v>1</v>
      </c>
      <c r="P343" s="63"/>
      <c r="Q343" s="63"/>
      <c r="R343" s="63"/>
      <c r="S343" s="63"/>
      <c r="T343" s="63"/>
      <c r="U343" s="97"/>
      <c r="V343" s="97"/>
      <c r="W343" s="97"/>
      <c r="X343" s="97"/>
      <c r="Y343" s="97"/>
      <c r="AA343" s="198">
        <f t="shared" si="181"/>
        <v>256.33828236643149</v>
      </c>
      <c r="AB343" s="115"/>
      <c r="AC343" s="106"/>
      <c r="AD343" s="106"/>
      <c r="AE343" s="106"/>
      <c r="AF343" s="116"/>
      <c r="AG343" s="106"/>
      <c r="AH343" s="106"/>
      <c r="AJ343" s="106"/>
      <c r="AK343" s="106"/>
      <c r="AM343" s="125"/>
      <c r="AN343" s="200">
        <f t="shared" si="186"/>
        <v>17</v>
      </c>
      <c r="AO343" s="192">
        <f>VLOOKUP(K343,Coefficients!$J$3:$L$7,3)</f>
        <v>70</v>
      </c>
      <c r="AP343" s="192">
        <f t="shared" si="187"/>
        <v>15.4</v>
      </c>
      <c r="AQ343" s="192">
        <f t="shared" si="188"/>
        <v>1349.04</v>
      </c>
      <c r="AR343" s="192">
        <f>VLOOKUP(L343,Coefficients!$N$3:$P$5,2)</f>
        <v>50</v>
      </c>
      <c r="AS343" s="192">
        <f>VLOOKUP(L343,Coefficients!$N$3:$P$5,3)</f>
        <v>2</v>
      </c>
      <c r="AT343" s="200">
        <f>VLOOKUP(M343,Coefficients!$S$3:$U$6,3)</f>
        <v>1</v>
      </c>
      <c r="AU343" s="196">
        <f>VLOOKUP(N343,Coefficients!$S$10:$U$13,3)</f>
        <v>2</v>
      </c>
      <c r="AV343" s="197">
        <f t="shared" si="182"/>
        <v>1</v>
      </c>
      <c r="AW343" s="195">
        <f t="shared" si="189"/>
        <v>7.6036750986200676</v>
      </c>
      <c r="AX343" s="197">
        <f t="shared" si="183"/>
        <v>73.923866666666669</v>
      </c>
      <c r="AY343" s="197">
        <f t="shared" si="184"/>
        <v>17.996000000000002</v>
      </c>
      <c r="AZ343" s="198">
        <f t="shared" si="190"/>
        <v>256.33828236643149</v>
      </c>
      <c r="BA343" s="114"/>
      <c r="BB343" s="55"/>
      <c r="BC343" s="127"/>
      <c r="BD343" s="96"/>
      <c r="BE343" s="133"/>
      <c r="BF343" s="128"/>
      <c r="BG343" s="124"/>
      <c r="BI343" s="96"/>
      <c r="BJ343" s="55"/>
      <c r="BK343" s="95"/>
      <c r="BL343" s="93"/>
    </row>
    <row r="344" spans="1:64" s="54" customFormat="1" outlineLevel="1" x14ac:dyDescent="0.25">
      <c r="A344" s="52"/>
      <c r="B344" s="20" t="s">
        <v>9</v>
      </c>
      <c r="C344" s="20" t="str">
        <f>MostLikely!$B$1</f>
        <v>MRI-CGCM2.3.2</v>
      </c>
      <c r="D344" s="20">
        <v>2030</v>
      </c>
      <c r="E344" s="21">
        <f>MostLikely!T58</f>
        <v>18.02</v>
      </c>
      <c r="F344" s="21">
        <f>MostLikely!X58</f>
        <v>73.903999999999996</v>
      </c>
      <c r="G344" s="21"/>
      <c r="H344" s="63">
        <f t="shared" si="174"/>
        <v>2007</v>
      </c>
      <c r="I344" s="59" t="str">
        <f t="shared" si="175"/>
        <v>Pile No X @ Berth Y</v>
      </c>
      <c r="J344" s="188" t="str">
        <f t="shared" si="185"/>
        <v>splash</v>
      </c>
      <c r="K344" s="97" t="str">
        <f t="shared" si="176"/>
        <v>A</v>
      </c>
      <c r="L344" s="104" t="str">
        <f t="shared" si="177"/>
        <v>C1</v>
      </c>
      <c r="M344" s="63" t="str">
        <f t="shared" si="178"/>
        <v>EXP4</v>
      </c>
      <c r="N344" s="63" t="str">
        <f t="shared" si="179"/>
        <v>SITE1</v>
      </c>
      <c r="O344" s="63">
        <f t="shared" si="180"/>
        <v>1</v>
      </c>
      <c r="P344" s="63"/>
      <c r="Q344" s="63"/>
      <c r="R344" s="63"/>
      <c r="S344" s="63"/>
      <c r="T344" s="63"/>
      <c r="U344" s="97"/>
      <c r="V344" s="97"/>
      <c r="W344" s="97"/>
      <c r="X344" s="97"/>
      <c r="Y344" s="97"/>
      <c r="AA344" s="198">
        <f t="shared" si="181"/>
        <v>256.16818237835042</v>
      </c>
      <c r="AB344" s="115"/>
      <c r="AC344" s="106"/>
      <c r="AD344" s="106"/>
      <c r="AE344" s="106"/>
      <c r="AF344" s="116"/>
      <c r="AG344" s="106"/>
      <c r="AH344" s="106"/>
      <c r="AJ344" s="106"/>
      <c r="AK344" s="106"/>
      <c r="AM344" s="125"/>
      <c r="AN344" s="200">
        <f t="shared" si="186"/>
        <v>18</v>
      </c>
      <c r="AO344" s="192">
        <f>VLOOKUP(K344,Coefficients!$J$3:$L$7,3)</f>
        <v>70</v>
      </c>
      <c r="AP344" s="192">
        <f t="shared" si="187"/>
        <v>15.4</v>
      </c>
      <c r="AQ344" s="192">
        <f t="shared" si="188"/>
        <v>1349.04</v>
      </c>
      <c r="AR344" s="192">
        <f>VLOOKUP(L344,Coefficients!$N$3:$P$5,2)</f>
        <v>50</v>
      </c>
      <c r="AS344" s="192">
        <f>VLOOKUP(L344,Coefficients!$N$3:$P$5,3)</f>
        <v>2</v>
      </c>
      <c r="AT344" s="200">
        <f>VLOOKUP(M344,Coefficients!$S$3:$U$6,3)</f>
        <v>1</v>
      </c>
      <c r="AU344" s="196">
        <f>VLOOKUP(N344,Coefficients!$S$10:$U$13,3)</f>
        <v>2</v>
      </c>
      <c r="AV344" s="197">
        <f t="shared" si="182"/>
        <v>1</v>
      </c>
      <c r="AW344" s="195">
        <f t="shared" si="189"/>
        <v>7.6036750986200676</v>
      </c>
      <c r="AX344" s="197">
        <f t="shared" si="183"/>
        <v>73.903999999999996</v>
      </c>
      <c r="AY344" s="197">
        <f t="shared" si="184"/>
        <v>18.02</v>
      </c>
      <c r="AZ344" s="198">
        <f t="shared" si="190"/>
        <v>256.16818237835042</v>
      </c>
      <c r="BA344" s="114"/>
      <c r="BB344" s="55"/>
      <c r="BC344" s="127"/>
      <c r="BD344" s="96"/>
      <c r="BE344" s="133"/>
      <c r="BF344" s="128"/>
      <c r="BG344" s="124"/>
      <c r="BI344" s="96"/>
      <c r="BJ344" s="55"/>
      <c r="BK344" s="95"/>
      <c r="BL344" s="93"/>
    </row>
    <row r="345" spans="1:64" s="54" customFormat="1" outlineLevel="1" x14ac:dyDescent="0.25">
      <c r="A345" s="52"/>
      <c r="B345" s="20" t="s">
        <v>9</v>
      </c>
      <c r="C345" s="20" t="str">
        <f>MostLikely!$B$1</f>
        <v>MRI-CGCM2.3.2</v>
      </c>
      <c r="D345" s="20">
        <v>2031</v>
      </c>
      <c r="E345" s="21">
        <f>MostLikely!T59</f>
        <v>18.054000000000002</v>
      </c>
      <c r="F345" s="21">
        <f>MostLikely!X59</f>
        <v>73.8827675</v>
      </c>
      <c r="G345" s="21"/>
      <c r="H345" s="63">
        <f t="shared" si="174"/>
        <v>2007</v>
      </c>
      <c r="I345" s="59" t="str">
        <f t="shared" si="175"/>
        <v>Pile No X @ Berth Y</v>
      </c>
      <c r="J345" s="188" t="str">
        <f t="shared" si="185"/>
        <v>splash</v>
      </c>
      <c r="K345" s="97" t="str">
        <f t="shared" si="176"/>
        <v>A</v>
      </c>
      <c r="L345" s="104" t="str">
        <f t="shared" si="177"/>
        <v>C1</v>
      </c>
      <c r="M345" s="63" t="str">
        <f t="shared" si="178"/>
        <v>EXP4</v>
      </c>
      <c r="N345" s="63" t="str">
        <f t="shared" si="179"/>
        <v>SITE1</v>
      </c>
      <c r="O345" s="63">
        <f t="shared" si="180"/>
        <v>1</v>
      </c>
      <c r="P345" s="63"/>
      <c r="Q345" s="63"/>
      <c r="R345" s="63"/>
      <c r="S345" s="63"/>
      <c r="T345" s="63"/>
      <c r="U345" s="97"/>
      <c r="V345" s="97"/>
      <c r="W345" s="97"/>
      <c r="X345" s="97"/>
      <c r="Y345" s="97"/>
      <c r="AA345" s="198">
        <f t="shared" si="181"/>
        <v>255.98240456763671</v>
      </c>
      <c r="AB345" s="115"/>
      <c r="AC345" s="106"/>
      <c r="AD345" s="106"/>
      <c r="AE345" s="106"/>
      <c r="AF345" s="116"/>
      <c r="AG345" s="106"/>
      <c r="AH345" s="106"/>
      <c r="AJ345" s="106"/>
      <c r="AK345" s="106"/>
      <c r="AM345" s="125"/>
      <c r="AN345" s="200">
        <f t="shared" si="186"/>
        <v>19</v>
      </c>
      <c r="AO345" s="192">
        <f>VLOOKUP(K345,Coefficients!$J$3:$L$7,3)</f>
        <v>70</v>
      </c>
      <c r="AP345" s="192">
        <f t="shared" si="187"/>
        <v>15.4</v>
      </c>
      <c r="AQ345" s="192">
        <f t="shared" si="188"/>
        <v>1349.04</v>
      </c>
      <c r="AR345" s="192">
        <f>VLOOKUP(L345,Coefficients!$N$3:$P$5,2)</f>
        <v>50</v>
      </c>
      <c r="AS345" s="192">
        <f>VLOOKUP(L345,Coefficients!$N$3:$P$5,3)</f>
        <v>2</v>
      </c>
      <c r="AT345" s="200">
        <f>VLOOKUP(M345,Coefficients!$S$3:$U$6,3)</f>
        <v>1</v>
      </c>
      <c r="AU345" s="196">
        <f>VLOOKUP(N345,Coefficients!$S$10:$U$13,3)</f>
        <v>2</v>
      </c>
      <c r="AV345" s="197">
        <f t="shared" si="182"/>
        <v>1</v>
      </c>
      <c r="AW345" s="195">
        <f t="shared" si="189"/>
        <v>7.6036750986200676</v>
      </c>
      <c r="AX345" s="197">
        <f t="shared" si="183"/>
        <v>73.8827675</v>
      </c>
      <c r="AY345" s="197">
        <f t="shared" si="184"/>
        <v>18.054000000000002</v>
      </c>
      <c r="AZ345" s="198">
        <f t="shared" si="190"/>
        <v>255.98240456763671</v>
      </c>
      <c r="BA345" s="114"/>
      <c r="BB345" s="55"/>
      <c r="BC345" s="127"/>
      <c r="BD345" s="96"/>
      <c r="BE345" s="133"/>
      <c r="BF345" s="128"/>
      <c r="BG345" s="124"/>
      <c r="BI345" s="96"/>
      <c r="BJ345" s="55"/>
      <c r="BK345" s="95"/>
      <c r="BL345" s="93"/>
    </row>
    <row r="346" spans="1:64" s="54" customFormat="1" outlineLevel="1" x14ac:dyDescent="0.25">
      <c r="A346" s="52"/>
      <c r="B346" s="20" t="s">
        <v>9</v>
      </c>
      <c r="C346" s="20" t="str">
        <f>MostLikely!$B$1</f>
        <v>MRI-CGCM2.3.2</v>
      </c>
      <c r="D346" s="20">
        <v>2032</v>
      </c>
      <c r="E346" s="21">
        <f>MostLikely!T60</f>
        <v>18.088000000000001</v>
      </c>
      <c r="F346" s="21">
        <f>MostLikely!X60</f>
        <v>73.861535000000003</v>
      </c>
      <c r="G346" s="21"/>
      <c r="H346" s="63">
        <f t="shared" si="174"/>
        <v>2007</v>
      </c>
      <c r="I346" s="59" t="str">
        <f t="shared" si="175"/>
        <v>Pile No X @ Berth Y</v>
      </c>
      <c r="J346" s="188" t="str">
        <f t="shared" si="185"/>
        <v>splash</v>
      </c>
      <c r="K346" s="97" t="str">
        <f t="shared" ref="K346:K377" si="191">$K$26</f>
        <v>A</v>
      </c>
      <c r="L346" s="104" t="str">
        <f t="shared" ref="L346:L377" si="192">$L$26</f>
        <v>C1</v>
      </c>
      <c r="M346" s="63" t="str">
        <f t="shared" ref="M346:M377" si="193">$M$26</f>
        <v>EXP4</v>
      </c>
      <c r="N346" s="63" t="str">
        <f t="shared" ref="N346:N377" si="194">$N$26</f>
        <v>SITE1</v>
      </c>
      <c r="O346" s="63">
        <f t="shared" ref="O346:O377" si="195">$O$26</f>
        <v>1</v>
      </c>
      <c r="P346" s="63"/>
      <c r="Q346" s="63"/>
      <c r="R346" s="63"/>
      <c r="S346" s="63"/>
      <c r="T346" s="63"/>
      <c r="U346" s="97"/>
      <c r="V346" s="97"/>
      <c r="W346" s="97"/>
      <c r="X346" s="97"/>
      <c r="Y346" s="97"/>
      <c r="AA346" s="198">
        <f t="shared" ref="AA346:AA377" si="196">AZ346</f>
        <v>255.79671289726451</v>
      </c>
      <c r="AB346" s="115"/>
      <c r="AC346" s="106"/>
      <c r="AD346" s="106"/>
      <c r="AE346" s="106"/>
      <c r="AF346" s="116"/>
      <c r="AG346" s="106"/>
      <c r="AH346" s="106"/>
      <c r="AJ346" s="106"/>
      <c r="AK346" s="106"/>
      <c r="AM346" s="125"/>
      <c r="AN346" s="200">
        <f t="shared" si="186"/>
        <v>20</v>
      </c>
      <c r="AO346" s="192">
        <f>VLOOKUP(K346,Coefficients!$J$3:$L$7,3)</f>
        <v>70</v>
      </c>
      <c r="AP346" s="192">
        <f t="shared" si="187"/>
        <v>15.4</v>
      </c>
      <c r="AQ346" s="192">
        <f t="shared" si="188"/>
        <v>1349.04</v>
      </c>
      <c r="AR346" s="192">
        <f>VLOOKUP(L346,Coefficients!$N$3:$P$5,2)</f>
        <v>50</v>
      </c>
      <c r="AS346" s="192">
        <f>VLOOKUP(L346,Coefficients!$N$3:$P$5,3)</f>
        <v>2</v>
      </c>
      <c r="AT346" s="200">
        <f>VLOOKUP(M346,Coefficients!$S$3:$U$6,3)</f>
        <v>1</v>
      </c>
      <c r="AU346" s="196">
        <f>VLOOKUP(N346,Coefficients!$S$10:$U$13,3)</f>
        <v>2</v>
      </c>
      <c r="AV346" s="197">
        <f t="shared" ref="AV346:AV377" si="197">O346</f>
        <v>1</v>
      </c>
      <c r="AW346" s="195">
        <f t="shared" si="189"/>
        <v>7.6036750986200676</v>
      </c>
      <c r="AX346" s="197">
        <f t="shared" ref="AX346:AX377" si="198">F346</f>
        <v>73.861535000000003</v>
      </c>
      <c r="AY346" s="197">
        <f t="shared" ref="AY346:AY377" si="199">E346</f>
        <v>18.088000000000001</v>
      </c>
      <c r="AZ346" s="198">
        <f t="shared" si="190"/>
        <v>255.79671289726451</v>
      </c>
      <c r="BA346" s="114"/>
      <c r="BB346" s="55"/>
      <c r="BC346" s="127"/>
      <c r="BD346" s="96"/>
      <c r="BE346" s="133"/>
      <c r="BF346" s="128"/>
      <c r="BG346" s="124"/>
      <c r="BI346" s="96"/>
      <c r="BJ346" s="55"/>
      <c r="BK346" s="95"/>
      <c r="BL346" s="93"/>
    </row>
    <row r="347" spans="1:64" s="54" customFormat="1" outlineLevel="1" x14ac:dyDescent="0.25">
      <c r="A347" s="52"/>
      <c r="B347" s="20" t="s">
        <v>9</v>
      </c>
      <c r="C347" s="20" t="str">
        <f>MostLikely!$B$1</f>
        <v>MRI-CGCM2.3.2</v>
      </c>
      <c r="D347" s="20">
        <v>2033</v>
      </c>
      <c r="E347" s="21">
        <f>MostLikely!T61</f>
        <v>18.122</v>
      </c>
      <c r="F347" s="21">
        <f>MostLikely!X61</f>
        <v>73.840302500000007</v>
      </c>
      <c r="G347" s="21"/>
      <c r="H347" s="63">
        <f t="shared" si="174"/>
        <v>2007</v>
      </c>
      <c r="I347" s="59" t="str">
        <f t="shared" si="175"/>
        <v>Pile No X @ Berth Y</v>
      </c>
      <c r="J347" s="188" t="str">
        <f t="shared" si="185"/>
        <v>splash</v>
      </c>
      <c r="K347" s="97" t="str">
        <f t="shared" si="191"/>
        <v>A</v>
      </c>
      <c r="L347" s="104" t="str">
        <f t="shared" si="192"/>
        <v>C1</v>
      </c>
      <c r="M347" s="63" t="str">
        <f t="shared" si="193"/>
        <v>EXP4</v>
      </c>
      <c r="N347" s="63" t="str">
        <f t="shared" si="194"/>
        <v>SITE1</v>
      </c>
      <c r="O347" s="63">
        <f t="shared" si="195"/>
        <v>1</v>
      </c>
      <c r="P347" s="63"/>
      <c r="Q347" s="63"/>
      <c r="R347" s="63"/>
      <c r="S347" s="63"/>
      <c r="T347" s="63"/>
      <c r="U347" s="97"/>
      <c r="V347" s="97"/>
      <c r="W347" s="97"/>
      <c r="X347" s="97"/>
      <c r="Y347" s="97"/>
      <c r="AA347" s="198">
        <f t="shared" si="196"/>
        <v>255.61110734734797</v>
      </c>
      <c r="AB347" s="115"/>
      <c r="AC347" s="106"/>
      <c r="AD347" s="106"/>
      <c r="AE347" s="106"/>
      <c r="AF347" s="116"/>
      <c r="AG347" s="106"/>
      <c r="AH347" s="106"/>
      <c r="AJ347" s="106"/>
      <c r="AK347" s="106"/>
      <c r="AM347" s="125"/>
      <c r="AN347" s="200">
        <f t="shared" si="186"/>
        <v>21</v>
      </c>
      <c r="AO347" s="192">
        <f>VLOOKUP(K347,Coefficients!$J$3:$L$7,3)</f>
        <v>70</v>
      </c>
      <c r="AP347" s="192">
        <f t="shared" si="187"/>
        <v>15.4</v>
      </c>
      <c r="AQ347" s="192">
        <f t="shared" si="188"/>
        <v>1349.04</v>
      </c>
      <c r="AR347" s="192">
        <f>VLOOKUP(L347,Coefficients!$N$3:$P$5,2)</f>
        <v>50</v>
      </c>
      <c r="AS347" s="192">
        <f>VLOOKUP(L347,Coefficients!$N$3:$P$5,3)</f>
        <v>2</v>
      </c>
      <c r="AT347" s="200">
        <f>VLOOKUP(M347,Coefficients!$S$3:$U$6,3)</f>
        <v>1</v>
      </c>
      <c r="AU347" s="196">
        <f>VLOOKUP(N347,Coefficients!$S$10:$U$13,3)</f>
        <v>2</v>
      </c>
      <c r="AV347" s="197">
        <f t="shared" si="197"/>
        <v>1</v>
      </c>
      <c r="AW347" s="195">
        <f t="shared" si="189"/>
        <v>7.6036750986200676</v>
      </c>
      <c r="AX347" s="197">
        <f t="shared" si="198"/>
        <v>73.840302500000007</v>
      </c>
      <c r="AY347" s="197">
        <f t="shared" si="199"/>
        <v>18.122</v>
      </c>
      <c r="AZ347" s="198">
        <f t="shared" si="190"/>
        <v>255.61110734734797</v>
      </c>
      <c r="BA347" s="114"/>
      <c r="BB347" s="55"/>
      <c r="BC347" s="127"/>
      <c r="BD347" s="96"/>
      <c r="BE347" s="133"/>
      <c r="BF347" s="128"/>
      <c r="BG347" s="124"/>
      <c r="BI347" s="96"/>
      <c r="BJ347" s="55"/>
      <c r="BK347" s="95"/>
      <c r="BL347" s="93"/>
    </row>
    <row r="348" spans="1:64" s="54" customFormat="1" outlineLevel="1" x14ac:dyDescent="0.25">
      <c r="A348" s="52"/>
      <c r="B348" s="20" t="s">
        <v>9</v>
      </c>
      <c r="C348" s="20" t="str">
        <f>MostLikely!$B$1</f>
        <v>MRI-CGCM2.3.2</v>
      </c>
      <c r="D348" s="20">
        <v>2034</v>
      </c>
      <c r="E348" s="21">
        <f>MostLikely!T62</f>
        <v>18.156000000000002</v>
      </c>
      <c r="F348" s="21">
        <f>MostLikely!X62</f>
        <v>73.819069999999996</v>
      </c>
      <c r="G348" s="21"/>
      <c r="H348" s="63">
        <f t="shared" si="174"/>
        <v>2007</v>
      </c>
      <c r="I348" s="59" t="str">
        <f t="shared" si="175"/>
        <v>Pile No X @ Berth Y</v>
      </c>
      <c r="J348" s="188" t="str">
        <f t="shared" si="185"/>
        <v>splash</v>
      </c>
      <c r="K348" s="97" t="str">
        <f t="shared" si="191"/>
        <v>A</v>
      </c>
      <c r="L348" s="104" t="str">
        <f t="shared" si="192"/>
        <v>C1</v>
      </c>
      <c r="M348" s="63" t="str">
        <f t="shared" si="193"/>
        <v>EXP4</v>
      </c>
      <c r="N348" s="63" t="str">
        <f t="shared" si="194"/>
        <v>SITE1</v>
      </c>
      <c r="O348" s="63">
        <f t="shared" si="195"/>
        <v>1</v>
      </c>
      <c r="P348" s="63"/>
      <c r="Q348" s="63"/>
      <c r="R348" s="63"/>
      <c r="S348" s="63"/>
      <c r="T348" s="63"/>
      <c r="U348" s="97"/>
      <c r="V348" s="97"/>
      <c r="W348" s="97"/>
      <c r="X348" s="97"/>
      <c r="Y348" s="97"/>
      <c r="AA348" s="198">
        <f t="shared" si="196"/>
        <v>255.42558789800265</v>
      </c>
      <c r="AB348" s="115"/>
      <c r="AC348" s="106"/>
      <c r="AD348" s="106"/>
      <c r="AE348" s="106"/>
      <c r="AF348" s="116"/>
      <c r="AG348" s="106"/>
      <c r="AH348" s="106"/>
      <c r="AJ348" s="106"/>
      <c r="AK348" s="106"/>
      <c r="AM348" s="125"/>
      <c r="AN348" s="200">
        <f t="shared" si="186"/>
        <v>22</v>
      </c>
      <c r="AO348" s="192">
        <f>VLOOKUP(K348,Coefficients!$J$3:$L$7,3)</f>
        <v>70</v>
      </c>
      <c r="AP348" s="192">
        <f t="shared" si="187"/>
        <v>15.4</v>
      </c>
      <c r="AQ348" s="192">
        <f t="shared" si="188"/>
        <v>1349.04</v>
      </c>
      <c r="AR348" s="192">
        <f>VLOOKUP(L348,Coefficients!$N$3:$P$5,2)</f>
        <v>50</v>
      </c>
      <c r="AS348" s="192">
        <f>VLOOKUP(L348,Coefficients!$N$3:$P$5,3)</f>
        <v>2</v>
      </c>
      <c r="AT348" s="200">
        <f>VLOOKUP(M348,Coefficients!$S$3:$U$6,3)</f>
        <v>1</v>
      </c>
      <c r="AU348" s="196">
        <f>VLOOKUP(N348,Coefficients!$S$10:$U$13,3)</f>
        <v>2</v>
      </c>
      <c r="AV348" s="197">
        <f t="shared" si="197"/>
        <v>1</v>
      </c>
      <c r="AW348" s="195">
        <f t="shared" si="189"/>
        <v>7.6036750986200676</v>
      </c>
      <c r="AX348" s="197">
        <f t="shared" si="198"/>
        <v>73.819069999999996</v>
      </c>
      <c r="AY348" s="197">
        <f t="shared" si="199"/>
        <v>18.156000000000002</v>
      </c>
      <c r="AZ348" s="198">
        <f t="shared" si="190"/>
        <v>255.42558789800265</v>
      </c>
      <c r="BA348" s="114"/>
      <c r="BB348" s="55"/>
      <c r="BC348" s="127"/>
      <c r="BD348" s="96"/>
      <c r="BE348" s="133"/>
      <c r="BF348" s="128"/>
      <c r="BG348" s="124"/>
      <c r="BI348" s="96"/>
      <c r="BJ348" s="55"/>
      <c r="BK348" s="95"/>
      <c r="BL348" s="93"/>
    </row>
    <row r="349" spans="1:64" s="54" customFormat="1" outlineLevel="1" x14ac:dyDescent="0.25">
      <c r="A349" s="52"/>
      <c r="B349" s="20" t="s">
        <v>9</v>
      </c>
      <c r="C349" s="20" t="str">
        <f>MostLikely!$B$1</f>
        <v>MRI-CGCM2.3.2</v>
      </c>
      <c r="D349" s="20">
        <v>2035</v>
      </c>
      <c r="E349" s="21">
        <f>MostLikely!T63</f>
        <v>18.190000000000001</v>
      </c>
      <c r="F349" s="21">
        <f>MostLikely!X63</f>
        <v>73.7978375</v>
      </c>
      <c r="G349" s="21"/>
      <c r="H349" s="63">
        <f t="shared" si="174"/>
        <v>2007</v>
      </c>
      <c r="I349" s="59" t="str">
        <f t="shared" si="175"/>
        <v>Pile No X @ Berth Y</v>
      </c>
      <c r="J349" s="188" t="str">
        <f t="shared" si="185"/>
        <v>splash</v>
      </c>
      <c r="K349" s="97" t="str">
        <f t="shared" si="191"/>
        <v>A</v>
      </c>
      <c r="L349" s="104" t="str">
        <f t="shared" si="192"/>
        <v>C1</v>
      </c>
      <c r="M349" s="63" t="str">
        <f t="shared" si="193"/>
        <v>EXP4</v>
      </c>
      <c r="N349" s="63" t="str">
        <f t="shared" si="194"/>
        <v>SITE1</v>
      </c>
      <c r="O349" s="63">
        <f t="shared" si="195"/>
        <v>1</v>
      </c>
      <c r="P349" s="63"/>
      <c r="Q349" s="63"/>
      <c r="R349" s="63"/>
      <c r="S349" s="63"/>
      <c r="T349" s="63"/>
      <c r="U349" s="97"/>
      <c r="V349" s="97"/>
      <c r="W349" s="97"/>
      <c r="X349" s="97"/>
      <c r="Y349" s="97"/>
      <c r="AA349" s="198">
        <f t="shared" si="196"/>
        <v>255.24015452934611</v>
      </c>
      <c r="AB349" s="115"/>
      <c r="AC349" s="106"/>
      <c r="AD349" s="106"/>
      <c r="AE349" s="106"/>
      <c r="AF349" s="116"/>
      <c r="AG349" s="106"/>
      <c r="AH349" s="106"/>
      <c r="AJ349" s="106"/>
      <c r="AK349" s="106"/>
      <c r="AM349" s="125"/>
      <c r="AN349" s="200">
        <f t="shared" si="186"/>
        <v>23</v>
      </c>
      <c r="AO349" s="192">
        <f>VLOOKUP(K349,Coefficients!$J$3:$L$7,3)</f>
        <v>70</v>
      </c>
      <c r="AP349" s="192">
        <f t="shared" si="187"/>
        <v>15.4</v>
      </c>
      <c r="AQ349" s="192">
        <f t="shared" si="188"/>
        <v>1349.04</v>
      </c>
      <c r="AR349" s="192">
        <f>VLOOKUP(L349,Coefficients!$N$3:$P$5,2)</f>
        <v>50</v>
      </c>
      <c r="AS349" s="192">
        <f>VLOOKUP(L349,Coefficients!$N$3:$P$5,3)</f>
        <v>2</v>
      </c>
      <c r="AT349" s="200">
        <f>VLOOKUP(M349,Coefficients!$S$3:$U$6,3)</f>
        <v>1</v>
      </c>
      <c r="AU349" s="196">
        <f>VLOOKUP(N349,Coefficients!$S$10:$U$13,3)</f>
        <v>2</v>
      </c>
      <c r="AV349" s="197">
        <f t="shared" si="197"/>
        <v>1</v>
      </c>
      <c r="AW349" s="195">
        <f t="shared" si="189"/>
        <v>7.6036750986200676</v>
      </c>
      <c r="AX349" s="197">
        <f t="shared" si="198"/>
        <v>73.7978375</v>
      </c>
      <c r="AY349" s="197">
        <f t="shared" si="199"/>
        <v>18.190000000000001</v>
      </c>
      <c r="AZ349" s="198">
        <f t="shared" si="190"/>
        <v>255.24015452934611</v>
      </c>
      <c r="BA349" s="114"/>
      <c r="BB349" s="55"/>
      <c r="BC349" s="127"/>
      <c r="BD349" s="96"/>
      <c r="BE349" s="133"/>
      <c r="BF349" s="128"/>
      <c r="BG349" s="124"/>
      <c r="BI349" s="96"/>
      <c r="BJ349" s="55"/>
      <c r="BK349" s="95"/>
      <c r="BL349" s="93"/>
    </row>
    <row r="350" spans="1:64" s="54" customFormat="1" outlineLevel="1" x14ac:dyDescent="0.25">
      <c r="A350" s="52"/>
      <c r="B350" s="20" t="s">
        <v>9</v>
      </c>
      <c r="C350" s="20" t="str">
        <f>MostLikely!$B$1</f>
        <v>MRI-CGCM2.3.2</v>
      </c>
      <c r="D350" s="20">
        <v>2036</v>
      </c>
      <c r="E350" s="21">
        <f>MostLikely!T64</f>
        <v>18.224</v>
      </c>
      <c r="F350" s="21">
        <f>MostLikely!X64</f>
        <v>73.776605000000004</v>
      </c>
      <c r="G350" s="21"/>
      <c r="H350" s="63">
        <f t="shared" si="174"/>
        <v>2007</v>
      </c>
      <c r="I350" s="59" t="str">
        <f t="shared" si="175"/>
        <v>Pile No X @ Berth Y</v>
      </c>
      <c r="J350" s="188" t="str">
        <f t="shared" si="185"/>
        <v>splash</v>
      </c>
      <c r="K350" s="97" t="str">
        <f t="shared" si="191"/>
        <v>A</v>
      </c>
      <c r="L350" s="104" t="str">
        <f t="shared" si="192"/>
        <v>C1</v>
      </c>
      <c r="M350" s="63" t="str">
        <f t="shared" si="193"/>
        <v>EXP4</v>
      </c>
      <c r="N350" s="63" t="str">
        <f t="shared" si="194"/>
        <v>SITE1</v>
      </c>
      <c r="O350" s="63">
        <f t="shared" si="195"/>
        <v>1</v>
      </c>
      <c r="P350" s="63"/>
      <c r="Q350" s="63"/>
      <c r="R350" s="63"/>
      <c r="S350" s="63"/>
      <c r="T350" s="63"/>
      <c r="U350" s="97"/>
      <c r="V350" s="97"/>
      <c r="W350" s="97"/>
      <c r="X350" s="97"/>
      <c r="Y350" s="97"/>
      <c r="AA350" s="198">
        <f t="shared" si="196"/>
        <v>255.05480722149798</v>
      </c>
      <c r="AB350" s="115"/>
      <c r="AC350" s="106"/>
      <c r="AD350" s="106"/>
      <c r="AE350" s="106"/>
      <c r="AF350" s="116"/>
      <c r="AG350" s="106"/>
      <c r="AH350" s="106"/>
      <c r="AJ350" s="106"/>
      <c r="AK350" s="106"/>
      <c r="AM350" s="125"/>
      <c r="AN350" s="200">
        <f t="shared" si="186"/>
        <v>24</v>
      </c>
      <c r="AO350" s="192">
        <f>VLOOKUP(K350,Coefficients!$J$3:$L$7,3)</f>
        <v>70</v>
      </c>
      <c r="AP350" s="192">
        <f t="shared" si="187"/>
        <v>15.4</v>
      </c>
      <c r="AQ350" s="192">
        <f t="shared" si="188"/>
        <v>1349.04</v>
      </c>
      <c r="AR350" s="192">
        <f>VLOOKUP(L350,Coefficients!$N$3:$P$5,2)</f>
        <v>50</v>
      </c>
      <c r="AS350" s="192">
        <f>VLOOKUP(L350,Coefficients!$N$3:$P$5,3)</f>
        <v>2</v>
      </c>
      <c r="AT350" s="200">
        <f>VLOOKUP(M350,Coefficients!$S$3:$U$6,3)</f>
        <v>1</v>
      </c>
      <c r="AU350" s="196">
        <f>VLOOKUP(N350,Coefficients!$S$10:$U$13,3)</f>
        <v>2</v>
      </c>
      <c r="AV350" s="197">
        <f t="shared" si="197"/>
        <v>1</v>
      </c>
      <c r="AW350" s="195">
        <f t="shared" si="189"/>
        <v>7.6036750986200676</v>
      </c>
      <c r="AX350" s="197">
        <f t="shared" si="198"/>
        <v>73.776605000000004</v>
      </c>
      <c r="AY350" s="197">
        <f t="shared" si="199"/>
        <v>18.224</v>
      </c>
      <c r="AZ350" s="198">
        <f t="shared" si="190"/>
        <v>255.05480722149798</v>
      </c>
      <c r="BA350" s="114"/>
      <c r="BB350" s="55"/>
      <c r="BC350" s="127"/>
      <c r="BD350" s="96"/>
      <c r="BE350" s="133"/>
      <c r="BF350" s="128"/>
      <c r="BG350" s="124"/>
      <c r="BI350" s="96"/>
      <c r="BJ350" s="55"/>
      <c r="BK350" s="95"/>
      <c r="BL350" s="93"/>
    </row>
    <row r="351" spans="1:64" s="54" customFormat="1" outlineLevel="1" x14ac:dyDescent="0.25">
      <c r="A351" s="52"/>
      <c r="B351" s="20" t="s">
        <v>9</v>
      </c>
      <c r="C351" s="20" t="str">
        <f>MostLikely!$B$1</f>
        <v>MRI-CGCM2.3.2</v>
      </c>
      <c r="D351" s="20">
        <v>2037</v>
      </c>
      <c r="E351" s="21">
        <f>MostLikely!T65</f>
        <v>18.258000000000003</v>
      </c>
      <c r="F351" s="21">
        <f>MostLikely!X65</f>
        <v>73.755372500000007</v>
      </c>
      <c r="G351" s="21"/>
      <c r="H351" s="63">
        <f t="shared" si="174"/>
        <v>2007</v>
      </c>
      <c r="I351" s="59" t="str">
        <f t="shared" si="175"/>
        <v>Pile No X @ Berth Y</v>
      </c>
      <c r="J351" s="188" t="str">
        <f t="shared" si="185"/>
        <v>splash</v>
      </c>
      <c r="K351" s="97" t="str">
        <f t="shared" si="191"/>
        <v>A</v>
      </c>
      <c r="L351" s="104" t="str">
        <f t="shared" si="192"/>
        <v>C1</v>
      </c>
      <c r="M351" s="63" t="str">
        <f t="shared" si="193"/>
        <v>EXP4</v>
      </c>
      <c r="N351" s="63" t="str">
        <f t="shared" si="194"/>
        <v>SITE1</v>
      </c>
      <c r="O351" s="63">
        <f t="shared" si="195"/>
        <v>1</v>
      </c>
      <c r="P351" s="63"/>
      <c r="Q351" s="63"/>
      <c r="R351" s="63"/>
      <c r="S351" s="63"/>
      <c r="T351" s="63"/>
      <c r="U351" s="97"/>
      <c r="V351" s="97"/>
      <c r="W351" s="97"/>
      <c r="X351" s="97"/>
      <c r="Y351" s="97"/>
      <c r="AA351" s="198">
        <f t="shared" si="196"/>
        <v>254.8695459545807</v>
      </c>
      <c r="AB351" s="115"/>
      <c r="AC351" s="106"/>
      <c r="AD351" s="106"/>
      <c r="AE351" s="106"/>
      <c r="AF351" s="116"/>
      <c r="AG351" s="106"/>
      <c r="AH351" s="106"/>
      <c r="AJ351" s="106"/>
      <c r="AK351" s="106"/>
      <c r="AM351" s="125"/>
      <c r="AN351" s="200">
        <f t="shared" si="186"/>
        <v>25</v>
      </c>
      <c r="AO351" s="192">
        <f>VLOOKUP(K351,Coefficients!$J$3:$L$7,3)</f>
        <v>70</v>
      </c>
      <c r="AP351" s="192">
        <f t="shared" si="187"/>
        <v>15.4</v>
      </c>
      <c r="AQ351" s="192">
        <f t="shared" si="188"/>
        <v>1349.04</v>
      </c>
      <c r="AR351" s="192">
        <f>VLOOKUP(L351,Coefficients!$N$3:$P$5,2)</f>
        <v>50</v>
      </c>
      <c r="AS351" s="192">
        <f>VLOOKUP(L351,Coefficients!$N$3:$P$5,3)</f>
        <v>2</v>
      </c>
      <c r="AT351" s="200">
        <f>VLOOKUP(M351,Coefficients!$S$3:$U$6,3)</f>
        <v>1</v>
      </c>
      <c r="AU351" s="196">
        <f>VLOOKUP(N351,Coefficients!$S$10:$U$13,3)</f>
        <v>2</v>
      </c>
      <c r="AV351" s="197">
        <f t="shared" si="197"/>
        <v>1</v>
      </c>
      <c r="AW351" s="195">
        <f t="shared" si="189"/>
        <v>7.6036750986200676</v>
      </c>
      <c r="AX351" s="197">
        <f t="shared" si="198"/>
        <v>73.755372500000007</v>
      </c>
      <c r="AY351" s="197">
        <f t="shared" si="199"/>
        <v>18.258000000000003</v>
      </c>
      <c r="AZ351" s="198">
        <f t="shared" si="190"/>
        <v>254.8695459545807</v>
      </c>
      <c r="BA351" s="114"/>
      <c r="BB351" s="55"/>
      <c r="BC351" s="127"/>
      <c r="BD351" s="96"/>
      <c r="BE351" s="133"/>
      <c r="BF351" s="128"/>
      <c r="BG351" s="124"/>
      <c r="BI351" s="96"/>
      <c r="BJ351" s="55"/>
      <c r="BK351" s="95"/>
      <c r="BL351" s="93"/>
    </row>
    <row r="352" spans="1:64" s="54" customFormat="1" outlineLevel="1" x14ac:dyDescent="0.25">
      <c r="A352" s="52"/>
      <c r="B352" s="20" t="s">
        <v>9</v>
      </c>
      <c r="C352" s="20" t="str">
        <f>MostLikely!$B$1</f>
        <v>MRI-CGCM2.3.2</v>
      </c>
      <c r="D352" s="20">
        <v>2038</v>
      </c>
      <c r="E352" s="21">
        <f>MostLikely!T66</f>
        <v>18.292000000000002</v>
      </c>
      <c r="F352" s="21">
        <f>MostLikely!X66</f>
        <v>73.734139999999996</v>
      </c>
      <c r="G352" s="21"/>
      <c r="H352" s="63">
        <f t="shared" si="174"/>
        <v>2007</v>
      </c>
      <c r="I352" s="59" t="str">
        <f t="shared" si="175"/>
        <v>Pile No X @ Berth Y</v>
      </c>
      <c r="J352" s="188" t="str">
        <f t="shared" si="185"/>
        <v>splash</v>
      </c>
      <c r="K352" s="97" t="str">
        <f t="shared" si="191"/>
        <v>A</v>
      </c>
      <c r="L352" s="104" t="str">
        <f t="shared" si="192"/>
        <v>C1</v>
      </c>
      <c r="M352" s="63" t="str">
        <f t="shared" si="193"/>
        <v>EXP4</v>
      </c>
      <c r="N352" s="63" t="str">
        <f t="shared" si="194"/>
        <v>SITE1</v>
      </c>
      <c r="O352" s="63">
        <f t="shared" si="195"/>
        <v>1</v>
      </c>
      <c r="P352" s="63"/>
      <c r="Q352" s="63"/>
      <c r="R352" s="63"/>
      <c r="S352" s="63"/>
      <c r="T352" s="63"/>
      <c r="U352" s="97"/>
      <c r="V352" s="97"/>
      <c r="W352" s="97"/>
      <c r="X352" s="97"/>
      <c r="Y352" s="97"/>
      <c r="AA352" s="198">
        <f t="shared" si="196"/>
        <v>254.68437070871764</v>
      </c>
      <c r="AB352" s="115"/>
      <c r="AC352" s="106"/>
      <c r="AD352" s="106"/>
      <c r="AE352" s="106"/>
      <c r="AF352" s="116"/>
      <c r="AG352" s="106"/>
      <c r="AH352" s="106"/>
      <c r="AJ352" s="106"/>
      <c r="AK352" s="106"/>
      <c r="AM352" s="125"/>
      <c r="AN352" s="200">
        <f t="shared" si="186"/>
        <v>26</v>
      </c>
      <c r="AO352" s="192">
        <f>VLOOKUP(K352,Coefficients!$J$3:$L$7,3)</f>
        <v>70</v>
      </c>
      <c r="AP352" s="192">
        <f t="shared" si="187"/>
        <v>15.4</v>
      </c>
      <c r="AQ352" s="192">
        <f t="shared" si="188"/>
        <v>1349.04</v>
      </c>
      <c r="AR352" s="192">
        <f>VLOOKUP(L352,Coefficients!$N$3:$P$5,2)</f>
        <v>50</v>
      </c>
      <c r="AS352" s="192">
        <f>VLOOKUP(L352,Coefficients!$N$3:$P$5,3)</f>
        <v>2</v>
      </c>
      <c r="AT352" s="200">
        <f>VLOOKUP(M352,Coefficients!$S$3:$U$6,3)</f>
        <v>1</v>
      </c>
      <c r="AU352" s="196">
        <f>VLOOKUP(N352,Coefficients!$S$10:$U$13,3)</f>
        <v>2</v>
      </c>
      <c r="AV352" s="197">
        <f t="shared" si="197"/>
        <v>1</v>
      </c>
      <c r="AW352" s="195">
        <f t="shared" si="189"/>
        <v>7.6036750986200676</v>
      </c>
      <c r="AX352" s="197">
        <f t="shared" si="198"/>
        <v>73.734139999999996</v>
      </c>
      <c r="AY352" s="197">
        <f t="shared" si="199"/>
        <v>18.292000000000002</v>
      </c>
      <c r="AZ352" s="198">
        <f t="shared" si="190"/>
        <v>254.68437070871764</v>
      </c>
      <c r="BA352" s="114"/>
      <c r="BB352" s="55"/>
      <c r="BC352" s="127"/>
      <c r="BD352" s="96"/>
      <c r="BE352" s="133"/>
      <c r="BF352" s="128"/>
      <c r="BG352" s="124"/>
      <c r="BI352" s="96"/>
      <c r="BJ352" s="55"/>
      <c r="BK352" s="95"/>
      <c r="BL352" s="93"/>
    </row>
    <row r="353" spans="1:64" s="54" customFormat="1" outlineLevel="1" x14ac:dyDescent="0.25">
      <c r="A353" s="52"/>
      <c r="B353" s="20" t="s">
        <v>9</v>
      </c>
      <c r="C353" s="20" t="str">
        <f>MostLikely!$B$1</f>
        <v>MRI-CGCM2.3.2</v>
      </c>
      <c r="D353" s="20">
        <v>2039</v>
      </c>
      <c r="E353" s="21">
        <f>MostLikely!T67</f>
        <v>18.326000000000001</v>
      </c>
      <c r="F353" s="21">
        <f>MostLikely!X67</f>
        <v>73.7129075</v>
      </c>
      <c r="G353" s="21"/>
      <c r="H353" s="63">
        <f t="shared" si="174"/>
        <v>2007</v>
      </c>
      <c r="I353" s="59" t="str">
        <f t="shared" si="175"/>
        <v>Pile No X @ Berth Y</v>
      </c>
      <c r="J353" s="188" t="str">
        <f t="shared" si="185"/>
        <v>splash</v>
      </c>
      <c r="K353" s="97" t="str">
        <f t="shared" si="191"/>
        <v>A</v>
      </c>
      <c r="L353" s="104" t="str">
        <f t="shared" si="192"/>
        <v>C1</v>
      </c>
      <c r="M353" s="63" t="str">
        <f t="shared" si="193"/>
        <v>EXP4</v>
      </c>
      <c r="N353" s="63" t="str">
        <f t="shared" si="194"/>
        <v>SITE1</v>
      </c>
      <c r="O353" s="63">
        <f t="shared" si="195"/>
        <v>1</v>
      </c>
      <c r="P353" s="63"/>
      <c r="Q353" s="63"/>
      <c r="R353" s="63"/>
      <c r="S353" s="63"/>
      <c r="T353" s="63"/>
      <c r="U353" s="97"/>
      <c r="V353" s="97"/>
      <c r="W353" s="97"/>
      <c r="X353" s="97"/>
      <c r="Y353" s="97"/>
      <c r="AA353" s="198">
        <f t="shared" si="196"/>
        <v>254.49928146403533</v>
      </c>
      <c r="AB353" s="115"/>
      <c r="AC353" s="106"/>
      <c r="AD353" s="106"/>
      <c r="AE353" s="106"/>
      <c r="AF353" s="116"/>
      <c r="AG353" s="106"/>
      <c r="AH353" s="106"/>
      <c r="AJ353" s="106"/>
      <c r="AK353" s="106"/>
      <c r="AM353" s="125"/>
      <c r="AN353" s="200">
        <f t="shared" si="186"/>
        <v>27</v>
      </c>
      <c r="AO353" s="192">
        <f>VLOOKUP(K353,Coefficients!$J$3:$L$7,3)</f>
        <v>70</v>
      </c>
      <c r="AP353" s="192">
        <f t="shared" si="187"/>
        <v>15.4</v>
      </c>
      <c r="AQ353" s="192">
        <f t="shared" si="188"/>
        <v>1349.04</v>
      </c>
      <c r="AR353" s="192">
        <f>VLOOKUP(L353,Coefficients!$N$3:$P$5,2)</f>
        <v>50</v>
      </c>
      <c r="AS353" s="192">
        <f>VLOOKUP(L353,Coefficients!$N$3:$P$5,3)</f>
        <v>2</v>
      </c>
      <c r="AT353" s="200">
        <f>VLOOKUP(M353,Coefficients!$S$3:$U$6,3)</f>
        <v>1</v>
      </c>
      <c r="AU353" s="196">
        <f>VLOOKUP(N353,Coefficients!$S$10:$U$13,3)</f>
        <v>2</v>
      </c>
      <c r="AV353" s="197">
        <f t="shared" si="197"/>
        <v>1</v>
      </c>
      <c r="AW353" s="195">
        <f t="shared" si="189"/>
        <v>7.6036750986200676</v>
      </c>
      <c r="AX353" s="197">
        <f t="shared" si="198"/>
        <v>73.7129075</v>
      </c>
      <c r="AY353" s="197">
        <f t="shared" si="199"/>
        <v>18.326000000000001</v>
      </c>
      <c r="AZ353" s="198">
        <f t="shared" si="190"/>
        <v>254.49928146403533</v>
      </c>
      <c r="BA353" s="114"/>
      <c r="BB353" s="55"/>
      <c r="BC353" s="127"/>
      <c r="BD353" s="96"/>
      <c r="BE353" s="133"/>
      <c r="BF353" s="128"/>
      <c r="BG353" s="124"/>
      <c r="BI353" s="96"/>
      <c r="BJ353" s="55"/>
      <c r="BK353" s="95"/>
      <c r="BL353" s="93"/>
    </row>
    <row r="354" spans="1:64" s="54" customFormat="1" outlineLevel="1" x14ac:dyDescent="0.25">
      <c r="A354" s="52"/>
      <c r="B354" s="20" t="s">
        <v>9</v>
      </c>
      <c r="C354" s="20" t="str">
        <f>MostLikely!$B$1</f>
        <v>MRI-CGCM2.3.2</v>
      </c>
      <c r="D354" s="20">
        <v>2040</v>
      </c>
      <c r="E354" s="21">
        <f>MostLikely!T68</f>
        <v>18.36</v>
      </c>
      <c r="F354" s="21">
        <f>MostLikely!X68</f>
        <v>73.691675000000004</v>
      </c>
      <c r="G354" s="21"/>
      <c r="H354" s="63">
        <f t="shared" si="174"/>
        <v>2007</v>
      </c>
      <c r="I354" s="59" t="str">
        <f t="shared" si="175"/>
        <v>Pile No X @ Berth Y</v>
      </c>
      <c r="J354" s="188" t="str">
        <f t="shared" si="185"/>
        <v>splash</v>
      </c>
      <c r="K354" s="97" t="str">
        <f t="shared" si="191"/>
        <v>A</v>
      </c>
      <c r="L354" s="104" t="str">
        <f t="shared" si="192"/>
        <v>C1</v>
      </c>
      <c r="M354" s="63" t="str">
        <f t="shared" si="193"/>
        <v>EXP4</v>
      </c>
      <c r="N354" s="63" t="str">
        <f t="shared" si="194"/>
        <v>SITE1</v>
      </c>
      <c r="O354" s="63">
        <f t="shared" si="195"/>
        <v>1</v>
      </c>
      <c r="P354" s="63"/>
      <c r="Q354" s="63"/>
      <c r="R354" s="63"/>
      <c r="S354" s="63"/>
      <c r="T354" s="63"/>
      <c r="U354" s="97"/>
      <c r="V354" s="97"/>
      <c r="W354" s="97"/>
      <c r="X354" s="97"/>
      <c r="Y354" s="97"/>
      <c r="AA354" s="198">
        <f t="shared" si="196"/>
        <v>254.31427820066207</v>
      </c>
      <c r="AB354" s="115"/>
      <c r="AC354" s="106"/>
      <c r="AD354" s="106"/>
      <c r="AE354" s="106"/>
      <c r="AF354" s="116"/>
      <c r="AG354" s="106"/>
      <c r="AH354" s="106"/>
      <c r="AJ354" s="106"/>
      <c r="AK354" s="106"/>
      <c r="AM354" s="125"/>
      <c r="AN354" s="200">
        <f t="shared" si="186"/>
        <v>28</v>
      </c>
      <c r="AO354" s="192">
        <f>VLOOKUP(K354,Coefficients!$J$3:$L$7,3)</f>
        <v>70</v>
      </c>
      <c r="AP354" s="192">
        <f t="shared" si="187"/>
        <v>15.4</v>
      </c>
      <c r="AQ354" s="192">
        <f t="shared" si="188"/>
        <v>1349.04</v>
      </c>
      <c r="AR354" s="192">
        <f>VLOOKUP(L354,Coefficients!$N$3:$P$5,2)</f>
        <v>50</v>
      </c>
      <c r="AS354" s="192">
        <f>VLOOKUP(L354,Coefficients!$N$3:$P$5,3)</f>
        <v>2</v>
      </c>
      <c r="AT354" s="200">
        <f>VLOOKUP(M354,Coefficients!$S$3:$U$6,3)</f>
        <v>1</v>
      </c>
      <c r="AU354" s="196">
        <f>VLOOKUP(N354,Coefficients!$S$10:$U$13,3)</f>
        <v>2</v>
      </c>
      <c r="AV354" s="197">
        <f t="shared" si="197"/>
        <v>1</v>
      </c>
      <c r="AW354" s="195">
        <f t="shared" si="189"/>
        <v>7.6036750986200676</v>
      </c>
      <c r="AX354" s="197">
        <f t="shared" si="198"/>
        <v>73.691675000000004</v>
      </c>
      <c r="AY354" s="197">
        <f t="shared" si="199"/>
        <v>18.36</v>
      </c>
      <c r="AZ354" s="198">
        <f t="shared" si="190"/>
        <v>254.31427820066207</v>
      </c>
      <c r="BA354" s="114"/>
      <c r="BB354" s="55"/>
      <c r="BC354" s="127"/>
      <c r="BD354" s="96"/>
      <c r="BE354" s="133"/>
      <c r="BF354" s="128"/>
      <c r="BG354" s="124"/>
      <c r="BI354" s="96"/>
      <c r="BJ354" s="55"/>
      <c r="BK354" s="95"/>
      <c r="BL354" s="93"/>
    </row>
    <row r="355" spans="1:64" s="54" customFormat="1" outlineLevel="1" x14ac:dyDescent="0.25">
      <c r="A355" s="52"/>
      <c r="B355" s="20" t="s">
        <v>9</v>
      </c>
      <c r="C355" s="20" t="str">
        <f>MostLikely!$B$1</f>
        <v>MRI-CGCM2.3.2</v>
      </c>
      <c r="D355" s="20">
        <v>2041</v>
      </c>
      <c r="E355" s="21">
        <f>MostLikely!T69</f>
        <v>18.394000000000002</v>
      </c>
      <c r="F355" s="21">
        <f>MostLikely!X69</f>
        <v>73.670442500000007</v>
      </c>
      <c r="G355" s="21"/>
      <c r="H355" s="63">
        <f t="shared" si="174"/>
        <v>2007</v>
      </c>
      <c r="I355" s="59" t="str">
        <f t="shared" si="175"/>
        <v>Pile No X @ Berth Y</v>
      </c>
      <c r="J355" s="188" t="str">
        <f t="shared" si="185"/>
        <v>splash</v>
      </c>
      <c r="K355" s="97" t="str">
        <f t="shared" si="191"/>
        <v>A</v>
      </c>
      <c r="L355" s="104" t="str">
        <f t="shared" si="192"/>
        <v>C1</v>
      </c>
      <c r="M355" s="63" t="str">
        <f t="shared" si="193"/>
        <v>EXP4</v>
      </c>
      <c r="N355" s="63" t="str">
        <f t="shared" si="194"/>
        <v>SITE1</v>
      </c>
      <c r="O355" s="63">
        <f t="shared" si="195"/>
        <v>1</v>
      </c>
      <c r="P355" s="63"/>
      <c r="Q355" s="63"/>
      <c r="R355" s="63"/>
      <c r="S355" s="63"/>
      <c r="T355" s="63"/>
      <c r="U355" s="97"/>
      <c r="V355" s="97"/>
      <c r="W355" s="97"/>
      <c r="X355" s="97"/>
      <c r="Y355" s="97"/>
      <c r="AA355" s="198">
        <f t="shared" si="196"/>
        <v>254.12936089872801</v>
      </c>
      <c r="AB355" s="115"/>
      <c r="AC355" s="106"/>
      <c r="AD355" s="106"/>
      <c r="AE355" s="106"/>
      <c r="AF355" s="116"/>
      <c r="AG355" s="106"/>
      <c r="AH355" s="106"/>
      <c r="AJ355" s="106"/>
      <c r="AK355" s="106"/>
      <c r="AM355" s="125"/>
      <c r="AN355" s="200">
        <f t="shared" si="186"/>
        <v>29</v>
      </c>
      <c r="AO355" s="192">
        <f>VLOOKUP(K355,Coefficients!$J$3:$L$7,3)</f>
        <v>70</v>
      </c>
      <c r="AP355" s="192">
        <f t="shared" si="187"/>
        <v>15.4</v>
      </c>
      <c r="AQ355" s="192">
        <f t="shared" si="188"/>
        <v>1349.04</v>
      </c>
      <c r="AR355" s="192">
        <f>VLOOKUP(L355,Coefficients!$N$3:$P$5,2)</f>
        <v>50</v>
      </c>
      <c r="AS355" s="192">
        <f>VLOOKUP(L355,Coefficients!$N$3:$P$5,3)</f>
        <v>2</v>
      </c>
      <c r="AT355" s="200">
        <f>VLOOKUP(M355,Coefficients!$S$3:$U$6,3)</f>
        <v>1</v>
      </c>
      <c r="AU355" s="196">
        <f>VLOOKUP(N355,Coefficients!$S$10:$U$13,3)</f>
        <v>2</v>
      </c>
      <c r="AV355" s="197">
        <f t="shared" si="197"/>
        <v>1</v>
      </c>
      <c r="AW355" s="195">
        <f t="shared" si="189"/>
        <v>7.6036750986200676</v>
      </c>
      <c r="AX355" s="197">
        <f t="shared" si="198"/>
        <v>73.670442500000007</v>
      </c>
      <c r="AY355" s="197">
        <f t="shared" si="199"/>
        <v>18.394000000000002</v>
      </c>
      <c r="AZ355" s="198">
        <f t="shared" si="190"/>
        <v>254.12936089872801</v>
      </c>
      <c r="BA355" s="114"/>
      <c r="BB355" s="55"/>
      <c r="BC355" s="127"/>
      <c r="BD355" s="96"/>
      <c r="BE355" s="133"/>
      <c r="BF355" s="128"/>
      <c r="BG355" s="124"/>
      <c r="BI355" s="96"/>
      <c r="BJ355" s="55"/>
      <c r="BK355" s="95"/>
      <c r="BL355" s="93"/>
    </row>
    <row r="356" spans="1:64" s="54" customFormat="1" outlineLevel="1" x14ac:dyDescent="0.25">
      <c r="A356" s="52"/>
      <c r="B356" s="20" t="s">
        <v>9</v>
      </c>
      <c r="C356" s="20" t="str">
        <f>MostLikely!$B$1</f>
        <v>MRI-CGCM2.3.2</v>
      </c>
      <c r="D356" s="20">
        <v>2042</v>
      </c>
      <c r="E356" s="21">
        <f>MostLikely!T70</f>
        <v>18.428000000000001</v>
      </c>
      <c r="F356" s="21">
        <f>MostLikely!X70</f>
        <v>73.649209999999997</v>
      </c>
      <c r="G356" s="21"/>
      <c r="H356" s="63">
        <f t="shared" si="174"/>
        <v>2007</v>
      </c>
      <c r="I356" s="59" t="str">
        <f t="shared" si="175"/>
        <v>Pile No X @ Berth Y</v>
      </c>
      <c r="J356" s="188" t="str">
        <f t="shared" si="185"/>
        <v>splash</v>
      </c>
      <c r="K356" s="97" t="str">
        <f t="shared" si="191"/>
        <v>A</v>
      </c>
      <c r="L356" s="104" t="str">
        <f t="shared" si="192"/>
        <v>C1</v>
      </c>
      <c r="M356" s="63" t="str">
        <f t="shared" si="193"/>
        <v>EXP4</v>
      </c>
      <c r="N356" s="63" t="str">
        <f t="shared" si="194"/>
        <v>SITE1</v>
      </c>
      <c r="O356" s="63">
        <f t="shared" si="195"/>
        <v>1</v>
      </c>
      <c r="P356" s="63"/>
      <c r="Q356" s="63"/>
      <c r="R356" s="63"/>
      <c r="S356" s="63"/>
      <c r="T356" s="63"/>
      <c r="U356" s="97"/>
      <c r="V356" s="97"/>
      <c r="W356" s="97"/>
      <c r="X356" s="97"/>
      <c r="Y356" s="97"/>
      <c r="AA356" s="198">
        <f t="shared" si="196"/>
        <v>253.94452953836432</v>
      </c>
      <c r="AB356" s="115"/>
      <c r="AC356" s="106"/>
      <c r="AD356" s="106"/>
      <c r="AE356" s="106"/>
      <c r="AF356" s="116"/>
      <c r="AG356" s="106"/>
      <c r="AH356" s="106"/>
      <c r="AJ356" s="106"/>
      <c r="AK356" s="106"/>
      <c r="AM356" s="125"/>
      <c r="AN356" s="200">
        <f t="shared" si="186"/>
        <v>30</v>
      </c>
      <c r="AO356" s="192">
        <f>VLOOKUP(K356,Coefficients!$J$3:$L$7,3)</f>
        <v>70</v>
      </c>
      <c r="AP356" s="192">
        <f t="shared" si="187"/>
        <v>15.4</v>
      </c>
      <c r="AQ356" s="192">
        <f t="shared" si="188"/>
        <v>1349.04</v>
      </c>
      <c r="AR356" s="192">
        <f>VLOOKUP(L356,Coefficients!$N$3:$P$5,2)</f>
        <v>50</v>
      </c>
      <c r="AS356" s="192">
        <f>VLOOKUP(L356,Coefficients!$N$3:$P$5,3)</f>
        <v>2</v>
      </c>
      <c r="AT356" s="200">
        <f>VLOOKUP(M356,Coefficients!$S$3:$U$6,3)</f>
        <v>1</v>
      </c>
      <c r="AU356" s="196">
        <f>VLOOKUP(N356,Coefficients!$S$10:$U$13,3)</f>
        <v>2</v>
      </c>
      <c r="AV356" s="197">
        <f t="shared" si="197"/>
        <v>1</v>
      </c>
      <c r="AW356" s="195">
        <f t="shared" si="189"/>
        <v>7.6036750986200676</v>
      </c>
      <c r="AX356" s="197">
        <f t="shared" si="198"/>
        <v>73.649209999999997</v>
      </c>
      <c r="AY356" s="197">
        <f t="shared" si="199"/>
        <v>18.428000000000001</v>
      </c>
      <c r="AZ356" s="198">
        <f t="shared" si="190"/>
        <v>253.94452953836432</v>
      </c>
      <c r="BA356" s="114"/>
      <c r="BB356" s="55"/>
      <c r="BC356" s="127"/>
      <c r="BD356" s="96"/>
      <c r="BE356" s="133"/>
      <c r="BF356" s="128"/>
      <c r="BG356" s="124"/>
      <c r="BI356" s="96"/>
      <c r="BJ356" s="55"/>
      <c r="BK356" s="95"/>
      <c r="BL356" s="93"/>
    </row>
    <row r="357" spans="1:64" s="54" customFormat="1" outlineLevel="1" x14ac:dyDescent="0.25">
      <c r="A357" s="52"/>
      <c r="B357" s="20" t="s">
        <v>9</v>
      </c>
      <c r="C357" s="20" t="str">
        <f>MostLikely!$B$1</f>
        <v>MRI-CGCM2.3.2</v>
      </c>
      <c r="D357" s="20">
        <v>2043</v>
      </c>
      <c r="E357" s="21">
        <f>MostLikely!T71</f>
        <v>18.462</v>
      </c>
      <c r="F357" s="21">
        <f>MostLikely!X71</f>
        <v>73.6279775</v>
      </c>
      <c r="G357" s="21"/>
      <c r="H357" s="63">
        <f t="shared" si="174"/>
        <v>2007</v>
      </c>
      <c r="I357" s="59" t="str">
        <f t="shared" si="175"/>
        <v>Pile No X @ Berth Y</v>
      </c>
      <c r="J357" s="188" t="str">
        <f t="shared" si="185"/>
        <v>splash</v>
      </c>
      <c r="K357" s="97" t="str">
        <f t="shared" si="191"/>
        <v>A</v>
      </c>
      <c r="L357" s="104" t="str">
        <f t="shared" si="192"/>
        <v>C1</v>
      </c>
      <c r="M357" s="63" t="str">
        <f t="shared" si="193"/>
        <v>EXP4</v>
      </c>
      <c r="N357" s="63" t="str">
        <f t="shared" si="194"/>
        <v>SITE1</v>
      </c>
      <c r="O357" s="63">
        <f t="shared" si="195"/>
        <v>1</v>
      </c>
      <c r="P357" s="63"/>
      <c r="Q357" s="63"/>
      <c r="R357" s="63"/>
      <c r="S357" s="63"/>
      <c r="T357" s="63"/>
      <c r="U357" s="97"/>
      <c r="V357" s="97"/>
      <c r="W357" s="97"/>
      <c r="X357" s="97"/>
      <c r="Y357" s="97"/>
      <c r="AA357" s="198">
        <f t="shared" si="196"/>
        <v>253.75978409970722</v>
      </c>
      <c r="AB357" s="115"/>
      <c r="AC357" s="106"/>
      <c r="AD357" s="106"/>
      <c r="AE357" s="106"/>
      <c r="AF357" s="116"/>
      <c r="AG357" s="106"/>
      <c r="AH357" s="106"/>
      <c r="AJ357" s="106"/>
      <c r="AK357" s="106"/>
      <c r="AM357" s="125"/>
      <c r="AN357" s="200">
        <f t="shared" si="186"/>
        <v>31</v>
      </c>
      <c r="AO357" s="192">
        <f>VLOOKUP(K357,Coefficients!$J$3:$L$7,3)</f>
        <v>70</v>
      </c>
      <c r="AP357" s="192">
        <f t="shared" si="187"/>
        <v>15.4</v>
      </c>
      <c r="AQ357" s="192">
        <f t="shared" si="188"/>
        <v>1349.04</v>
      </c>
      <c r="AR357" s="192">
        <f>VLOOKUP(L357,Coefficients!$N$3:$P$5,2)</f>
        <v>50</v>
      </c>
      <c r="AS357" s="192">
        <f>VLOOKUP(L357,Coefficients!$N$3:$P$5,3)</f>
        <v>2</v>
      </c>
      <c r="AT357" s="200">
        <f>VLOOKUP(M357,Coefficients!$S$3:$U$6,3)</f>
        <v>1</v>
      </c>
      <c r="AU357" s="196">
        <f>VLOOKUP(N357,Coefficients!$S$10:$U$13,3)</f>
        <v>2</v>
      </c>
      <c r="AV357" s="197">
        <f t="shared" si="197"/>
        <v>1</v>
      </c>
      <c r="AW357" s="195">
        <f t="shared" si="189"/>
        <v>7.6036750986200676</v>
      </c>
      <c r="AX357" s="197">
        <f t="shared" si="198"/>
        <v>73.6279775</v>
      </c>
      <c r="AY357" s="197">
        <f t="shared" si="199"/>
        <v>18.462</v>
      </c>
      <c r="AZ357" s="198">
        <f t="shared" si="190"/>
        <v>253.75978409970722</v>
      </c>
      <c r="BA357" s="114"/>
      <c r="BB357" s="55"/>
      <c r="BC357" s="127"/>
      <c r="BD357" s="96"/>
      <c r="BE357" s="133"/>
      <c r="BF357" s="128"/>
      <c r="BG357" s="124"/>
      <c r="BI357" s="96"/>
      <c r="BJ357" s="55"/>
      <c r="BK357" s="95"/>
      <c r="BL357" s="93"/>
    </row>
    <row r="358" spans="1:64" s="54" customFormat="1" outlineLevel="1" x14ac:dyDescent="0.25">
      <c r="A358" s="52"/>
      <c r="B358" s="20" t="s">
        <v>9</v>
      </c>
      <c r="C358" s="20" t="str">
        <f>MostLikely!$B$1</f>
        <v>MRI-CGCM2.3.2</v>
      </c>
      <c r="D358" s="20">
        <v>2044</v>
      </c>
      <c r="E358" s="21">
        <f>MostLikely!T72</f>
        <v>18.496000000000002</v>
      </c>
      <c r="F358" s="21">
        <f>MostLikely!X72</f>
        <v>73.606745000000004</v>
      </c>
      <c r="G358" s="21"/>
      <c r="H358" s="63">
        <f t="shared" si="174"/>
        <v>2007</v>
      </c>
      <c r="I358" s="59" t="str">
        <f t="shared" si="175"/>
        <v>Pile No X @ Berth Y</v>
      </c>
      <c r="J358" s="188" t="str">
        <f t="shared" si="185"/>
        <v>splash</v>
      </c>
      <c r="K358" s="97" t="str">
        <f t="shared" si="191"/>
        <v>A</v>
      </c>
      <c r="L358" s="104" t="str">
        <f t="shared" si="192"/>
        <v>C1</v>
      </c>
      <c r="M358" s="63" t="str">
        <f t="shared" si="193"/>
        <v>EXP4</v>
      </c>
      <c r="N358" s="63" t="str">
        <f t="shared" si="194"/>
        <v>SITE1</v>
      </c>
      <c r="O358" s="63">
        <f t="shared" si="195"/>
        <v>1</v>
      </c>
      <c r="P358" s="63"/>
      <c r="Q358" s="63"/>
      <c r="R358" s="63"/>
      <c r="S358" s="63"/>
      <c r="T358" s="63"/>
      <c r="U358" s="97"/>
      <c r="V358" s="97"/>
      <c r="W358" s="97"/>
      <c r="X358" s="97"/>
      <c r="Y358" s="97"/>
      <c r="AA358" s="198">
        <f t="shared" si="196"/>
        <v>253.57512456289211</v>
      </c>
      <c r="AB358" s="115"/>
      <c r="AC358" s="106"/>
      <c r="AD358" s="106"/>
      <c r="AE358" s="106"/>
      <c r="AF358" s="116"/>
      <c r="AG358" s="106"/>
      <c r="AH358" s="106"/>
      <c r="AJ358" s="106"/>
      <c r="AK358" s="106"/>
      <c r="AM358" s="125"/>
      <c r="AN358" s="200">
        <f t="shared" si="186"/>
        <v>32</v>
      </c>
      <c r="AO358" s="192">
        <f>VLOOKUP(K358,Coefficients!$J$3:$L$7,3)</f>
        <v>70</v>
      </c>
      <c r="AP358" s="192">
        <f t="shared" si="187"/>
        <v>15.4</v>
      </c>
      <c r="AQ358" s="192">
        <f t="shared" si="188"/>
        <v>1349.04</v>
      </c>
      <c r="AR358" s="192">
        <f>VLOOKUP(L358,Coefficients!$N$3:$P$5,2)</f>
        <v>50</v>
      </c>
      <c r="AS358" s="192">
        <f>VLOOKUP(L358,Coefficients!$N$3:$P$5,3)</f>
        <v>2</v>
      </c>
      <c r="AT358" s="200">
        <f>VLOOKUP(M358,Coefficients!$S$3:$U$6,3)</f>
        <v>1</v>
      </c>
      <c r="AU358" s="196">
        <f>VLOOKUP(N358,Coefficients!$S$10:$U$13,3)</f>
        <v>2</v>
      </c>
      <c r="AV358" s="197">
        <f t="shared" si="197"/>
        <v>1</v>
      </c>
      <c r="AW358" s="195">
        <f t="shared" si="189"/>
        <v>7.6036750986200676</v>
      </c>
      <c r="AX358" s="197">
        <f t="shared" si="198"/>
        <v>73.606745000000004</v>
      </c>
      <c r="AY358" s="197">
        <f t="shared" si="199"/>
        <v>18.496000000000002</v>
      </c>
      <c r="AZ358" s="198">
        <f t="shared" si="190"/>
        <v>253.57512456289211</v>
      </c>
      <c r="BA358" s="114"/>
      <c r="BB358" s="55"/>
      <c r="BC358" s="127"/>
      <c r="BD358" s="96"/>
      <c r="BE358" s="133"/>
      <c r="BF358" s="128"/>
      <c r="BG358" s="124"/>
      <c r="BI358" s="96"/>
      <c r="BJ358" s="55"/>
      <c r="BK358" s="95"/>
      <c r="BL358" s="93"/>
    </row>
    <row r="359" spans="1:64" s="54" customFormat="1" outlineLevel="1" x14ac:dyDescent="0.25">
      <c r="A359" s="52"/>
      <c r="B359" s="20" t="s">
        <v>9</v>
      </c>
      <c r="C359" s="20" t="str">
        <f>MostLikely!$B$1</f>
        <v>MRI-CGCM2.3.2</v>
      </c>
      <c r="D359" s="20">
        <v>2045</v>
      </c>
      <c r="E359" s="21">
        <f>MostLikely!T73</f>
        <v>18.53</v>
      </c>
      <c r="F359" s="21">
        <f>MostLikely!X73</f>
        <v>73.585512500000007</v>
      </c>
      <c r="G359" s="21"/>
      <c r="H359" s="63">
        <f t="shared" si="174"/>
        <v>2007</v>
      </c>
      <c r="I359" s="59" t="str">
        <f t="shared" si="175"/>
        <v>Pile No X @ Berth Y</v>
      </c>
      <c r="J359" s="188" t="str">
        <f t="shared" si="185"/>
        <v>splash</v>
      </c>
      <c r="K359" s="97" t="str">
        <f t="shared" si="191"/>
        <v>A</v>
      </c>
      <c r="L359" s="104" t="str">
        <f t="shared" si="192"/>
        <v>C1</v>
      </c>
      <c r="M359" s="63" t="str">
        <f t="shared" si="193"/>
        <v>EXP4</v>
      </c>
      <c r="N359" s="63" t="str">
        <f t="shared" si="194"/>
        <v>SITE1</v>
      </c>
      <c r="O359" s="63">
        <f t="shared" si="195"/>
        <v>1</v>
      </c>
      <c r="P359" s="63"/>
      <c r="Q359" s="63"/>
      <c r="R359" s="63"/>
      <c r="S359" s="63"/>
      <c r="T359" s="63"/>
      <c r="U359" s="97"/>
      <c r="V359" s="97"/>
      <c r="W359" s="97"/>
      <c r="X359" s="97"/>
      <c r="Y359" s="97"/>
      <c r="AA359" s="198">
        <f t="shared" si="196"/>
        <v>253.39055090805755</v>
      </c>
      <c r="AB359" s="115"/>
      <c r="AC359" s="106"/>
      <c r="AD359" s="106"/>
      <c r="AE359" s="106"/>
      <c r="AF359" s="116"/>
      <c r="AG359" s="106"/>
      <c r="AH359" s="106"/>
      <c r="AJ359" s="106"/>
      <c r="AK359" s="106"/>
      <c r="AM359" s="125"/>
      <c r="AN359" s="200">
        <f t="shared" si="186"/>
        <v>33</v>
      </c>
      <c r="AO359" s="192">
        <f>VLOOKUP(K359,Coefficients!$J$3:$L$7,3)</f>
        <v>70</v>
      </c>
      <c r="AP359" s="192">
        <f t="shared" si="187"/>
        <v>15.4</v>
      </c>
      <c r="AQ359" s="192">
        <f t="shared" si="188"/>
        <v>1349.04</v>
      </c>
      <c r="AR359" s="192">
        <f>VLOOKUP(L359,Coefficients!$N$3:$P$5,2)</f>
        <v>50</v>
      </c>
      <c r="AS359" s="192">
        <f>VLOOKUP(L359,Coefficients!$N$3:$P$5,3)</f>
        <v>2</v>
      </c>
      <c r="AT359" s="200">
        <f>VLOOKUP(M359,Coefficients!$S$3:$U$6,3)</f>
        <v>1</v>
      </c>
      <c r="AU359" s="196">
        <f>VLOOKUP(N359,Coefficients!$S$10:$U$13,3)</f>
        <v>2</v>
      </c>
      <c r="AV359" s="197">
        <f t="shared" si="197"/>
        <v>1</v>
      </c>
      <c r="AW359" s="195">
        <f t="shared" si="189"/>
        <v>7.6036750986200676</v>
      </c>
      <c r="AX359" s="197">
        <f t="shared" si="198"/>
        <v>73.585512500000007</v>
      </c>
      <c r="AY359" s="197">
        <f t="shared" si="199"/>
        <v>18.53</v>
      </c>
      <c r="AZ359" s="198">
        <f t="shared" si="190"/>
        <v>253.39055090805755</v>
      </c>
      <c r="BA359" s="114"/>
      <c r="BB359" s="55"/>
      <c r="BC359" s="127"/>
      <c r="BD359" s="96"/>
      <c r="BE359" s="133"/>
      <c r="BF359" s="128"/>
      <c r="BG359" s="124"/>
      <c r="BI359" s="96"/>
      <c r="BJ359" s="55"/>
      <c r="BK359" s="95"/>
      <c r="BL359" s="93"/>
    </row>
    <row r="360" spans="1:64" s="54" customFormat="1" outlineLevel="1" x14ac:dyDescent="0.25">
      <c r="A360" s="52"/>
      <c r="B360" s="20" t="s">
        <v>9</v>
      </c>
      <c r="C360" s="20" t="str">
        <f>MostLikely!$B$1</f>
        <v>MRI-CGCM2.3.2</v>
      </c>
      <c r="D360" s="20">
        <v>2046</v>
      </c>
      <c r="E360" s="21">
        <f>MostLikely!T74</f>
        <v>18.564</v>
      </c>
      <c r="F360" s="21">
        <f>MostLikely!X74</f>
        <v>73.564279999999997</v>
      </c>
      <c r="G360" s="21"/>
      <c r="H360" s="63">
        <f t="shared" si="174"/>
        <v>2007</v>
      </c>
      <c r="I360" s="59" t="str">
        <f t="shared" si="175"/>
        <v>Pile No X @ Berth Y</v>
      </c>
      <c r="J360" s="188" t="str">
        <f t="shared" si="185"/>
        <v>splash</v>
      </c>
      <c r="K360" s="97" t="str">
        <f t="shared" si="191"/>
        <v>A</v>
      </c>
      <c r="L360" s="104" t="str">
        <f t="shared" si="192"/>
        <v>C1</v>
      </c>
      <c r="M360" s="63" t="str">
        <f t="shared" si="193"/>
        <v>EXP4</v>
      </c>
      <c r="N360" s="63" t="str">
        <f t="shared" si="194"/>
        <v>SITE1</v>
      </c>
      <c r="O360" s="63">
        <f t="shared" si="195"/>
        <v>1</v>
      </c>
      <c r="P360" s="63"/>
      <c r="Q360" s="63"/>
      <c r="R360" s="63"/>
      <c r="S360" s="63"/>
      <c r="T360" s="63"/>
      <c r="U360" s="97"/>
      <c r="V360" s="97"/>
      <c r="W360" s="97"/>
      <c r="X360" s="97"/>
      <c r="Y360" s="97"/>
      <c r="AA360" s="198">
        <f t="shared" si="196"/>
        <v>253.20606311534351</v>
      </c>
      <c r="AB360" s="115"/>
      <c r="AC360" s="106"/>
      <c r="AD360" s="106"/>
      <c r="AE360" s="106"/>
      <c r="AF360" s="116"/>
      <c r="AG360" s="106"/>
      <c r="AH360" s="106"/>
      <c r="AJ360" s="106"/>
      <c r="AK360" s="106"/>
      <c r="AM360" s="125"/>
      <c r="AN360" s="200">
        <f t="shared" si="186"/>
        <v>34</v>
      </c>
      <c r="AO360" s="192">
        <f>VLOOKUP(K360,Coefficients!$J$3:$L$7,3)</f>
        <v>70</v>
      </c>
      <c r="AP360" s="192">
        <f t="shared" si="187"/>
        <v>15.4</v>
      </c>
      <c r="AQ360" s="192">
        <f t="shared" si="188"/>
        <v>1349.04</v>
      </c>
      <c r="AR360" s="192">
        <f>VLOOKUP(L360,Coefficients!$N$3:$P$5,2)</f>
        <v>50</v>
      </c>
      <c r="AS360" s="192">
        <f>VLOOKUP(L360,Coefficients!$N$3:$P$5,3)</f>
        <v>2</v>
      </c>
      <c r="AT360" s="200">
        <f>VLOOKUP(M360,Coefficients!$S$3:$U$6,3)</f>
        <v>1</v>
      </c>
      <c r="AU360" s="196">
        <f>VLOOKUP(N360,Coefficients!$S$10:$U$13,3)</f>
        <v>2</v>
      </c>
      <c r="AV360" s="197">
        <f t="shared" si="197"/>
        <v>1</v>
      </c>
      <c r="AW360" s="195">
        <f t="shared" si="189"/>
        <v>7.6036750986200676</v>
      </c>
      <c r="AX360" s="197">
        <f t="shared" si="198"/>
        <v>73.564279999999997</v>
      </c>
      <c r="AY360" s="197">
        <f t="shared" si="199"/>
        <v>18.564</v>
      </c>
      <c r="AZ360" s="198">
        <f t="shared" si="190"/>
        <v>253.20606311534351</v>
      </c>
      <c r="BA360" s="114"/>
      <c r="BB360" s="55"/>
      <c r="BC360" s="127"/>
      <c r="BD360" s="96"/>
      <c r="BE360" s="133"/>
      <c r="BF360" s="128"/>
      <c r="BG360" s="124"/>
      <c r="BI360" s="96"/>
      <c r="BJ360" s="55"/>
      <c r="BK360" s="95"/>
      <c r="BL360" s="93"/>
    </row>
    <row r="361" spans="1:64" s="54" customFormat="1" outlineLevel="1" x14ac:dyDescent="0.25">
      <c r="A361" s="52"/>
      <c r="B361" s="20" t="s">
        <v>9</v>
      </c>
      <c r="C361" s="20" t="str">
        <f>MostLikely!$B$1</f>
        <v>MRI-CGCM2.3.2</v>
      </c>
      <c r="D361" s="20">
        <v>2047</v>
      </c>
      <c r="E361" s="21">
        <f>MostLikely!T75</f>
        <v>18.598000000000003</v>
      </c>
      <c r="F361" s="21">
        <f>MostLikely!X75</f>
        <v>73.5430475</v>
      </c>
      <c r="G361" s="21"/>
      <c r="H361" s="63">
        <f t="shared" si="174"/>
        <v>2007</v>
      </c>
      <c r="I361" s="59" t="str">
        <f t="shared" si="175"/>
        <v>Pile No X @ Berth Y</v>
      </c>
      <c r="J361" s="188" t="str">
        <f t="shared" si="185"/>
        <v>splash</v>
      </c>
      <c r="K361" s="97" t="str">
        <f t="shared" si="191"/>
        <v>A</v>
      </c>
      <c r="L361" s="104" t="str">
        <f t="shared" si="192"/>
        <v>C1</v>
      </c>
      <c r="M361" s="63" t="str">
        <f t="shared" si="193"/>
        <v>EXP4</v>
      </c>
      <c r="N361" s="63" t="str">
        <f t="shared" si="194"/>
        <v>SITE1</v>
      </c>
      <c r="O361" s="63">
        <f t="shared" si="195"/>
        <v>1</v>
      </c>
      <c r="P361" s="63"/>
      <c r="Q361" s="63"/>
      <c r="R361" s="63"/>
      <c r="S361" s="63"/>
      <c r="T361" s="63"/>
      <c r="U361" s="97"/>
      <c r="V361" s="97"/>
      <c r="W361" s="97"/>
      <c r="X361" s="97"/>
      <c r="Y361" s="97"/>
      <c r="AA361" s="198">
        <f t="shared" si="196"/>
        <v>253.02166116489397</v>
      </c>
      <c r="AB361" s="115"/>
      <c r="AC361" s="106"/>
      <c r="AD361" s="106"/>
      <c r="AE361" s="106"/>
      <c r="AF361" s="116"/>
      <c r="AG361" s="106"/>
      <c r="AH361" s="106"/>
      <c r="AJ361" s="106"/>
      <c r="AK361" s="106"/>
      <c r="AM361" s="125"/>
      <c r="AN361" s="200">
        <f t="shared" si="186"/>
        <v>35</v>
      </c>
      <c r="AO361" s="192">
        <f>VLOOKUP(K361,Coefficients!$J$3:$L$7,3)</f>
        <v>70</v>
      </c>
      <c r="AP361" s="192">
        <f t="shared" si="187"/>
        <v>15.4</v>
      </c>
      <c r="AQ361" s="192">
        <f t="shared" si="188"/>
        <v>1349.04</v>
      </c>
      <c r="AR361" s="192">
        <f>VLOOKUP(L361,Coefficients!$N$3:$P$5,2)</f>
        <v>50</v>
      </c>
      <c r="AS361" s="192">
        <f>VLOOKUP(L361,Coefficients!$N$3:$P$5,3)</f>
        <v>2</v>
      </c>
      <c r="AT361" s="200">
        <f>VLOOKUP(M361,Coefficients!$S$3:$U$6,3)</f>
        <v>1</v>
      </c>
      <c r="AU361" s="196">
        <f>VLOOKUP(N361,Coefficients!$S$10:$U$13,3)</f>
        <v>2</v>
      </c>
      <c r="AV361" s="197">
        <f t="shared" si="197"/>
        <v>1</v>
      </c>
      <c r="AW361" s="195">
        <f t="shared" si="189"/>
        <v>7.6036750986200676</v>
      </c>
      <c r="AX361" s="197">
        <f t="shared" si="198"/>
        <v>73.5430475</v>
      </c>
      <c r="AY361" s="197">
        <f t="shared" si="199"/>
        <v>18.598000000000003</v>
      </c>
      <c r="AZ361" s="198">
        <f t="shared" si="190"/>
        <v>253.02166116489397</v>
      </c>
      <c r="BA361" s="114"/>
      <c r="BB361" s="55"/>
      <c r="BC361" s="127"/>
      <c r="BD361" s="96"/>
      <c r="BE361" s="133"/>
      <c r="BF361" s="128"/>
      <c r="BG361" s="124"/>
      <c r="BI361" s="96"/>
      <c r="BJ361" s="55"/>
      <c r="BK361" s="95"/>
      <c r="BL361" s="93"/>
    </row>
    <row r="362" spans="1:64" s="54" customFormat="1" outlineLevel="1" x14ac:dyDescent="0.25">
      <c r="A362" s="52"/>
      <c r="B362" s="20" t="s">
        <v>9</v>
      </c>
      <c r="C362" s="20" t="str">
        <f>MostLikely!$B$1</f>
        <v>MRI-CGCM2.3.2</v>
      </c>
      <c r="D362" s="20">
        <v>2048</v>
      </c>
      <c r="E362" s="21">
        <f>MostLikely!T76</f>
        <v>18.632000000000001</v>
      </c>
      <c r="F362" s="21">
        <f>MostLikely!X76</f>
        <v>73.521815000000004</v>
      </c>
      <c r="G362" s="21"/>
      <c r="H362" s="63">
        <f t="shared" si="174"/>
        <v>2007</v>
      </c>
      <c r="I362" s="59" t="str">
        <f t="shared" si="175"/>
        <v>Pile No X @ Berth Y</v>
      </c>
      <c r="J362" s="188" t="str">
        <f t="shared" si="185"/>
        <v>splash</v>
      </c>
      <c r="K362" s="97" t="str">
        <f t="shared" si="191"/>
        <v>A</v>
      </c>
      <c r="L362" s="104" t="str">
        <f t="shared" si="192"/>
        <v>C1</v>
      </c>
      <c r="M362" s="63" t="str">
        <f t="shared" si="193"/>
        <v>EXP4</v>
      </c>
      <c r="N362" s="63" t="str">
        <f t="shared" si="194"/>
        <v>SITE1</v>
      </c>
      <c r="O362" s="63">
        <f t="shared" si="195"/>
        <v>1</v>
      </c>
      <c r="P362" s="63"/>
      <c r="Q362" s="63"/>
      <c r="R362" s="63"/>
      <c r="S362" s="63"/>
      <c r="T362" s="63"/>
      <c r="U362" s="97"/>
      <c r="V362" s="97"/>
      <c r="W362" s="97"/>
      <c r="X362" s="97"/>
      <c r="Y362" s="97"/>
      <c r="AA362" s="198">
        <f t="shared" si="196"/>
        <v>252.83734503685321</v>
      </c>
      <c r="AB362" s="115"/>
      <c r="AC362" s="106"/>
      <c r="AD362" s="106"/>
      <c r="AE362" s="106"/>
      <c r="AF362" s="116"/>
      <c r="AG362" s="106"/>
      <c r="AH362" s="106"/>
      <c r="AJ362" s="106"/>
      <c r="AK362" s="106"/>
      <c r="AM362" s="125"/>
      <c r="AN362" s="200">
        <f t="shared" si="186"/>
        <v>36</v>
      </c>
      <c r="AO362" s="192">
        <f>VLOOKUP(K362,Coefficients!$J$3:$L$7,3)</f>
        <v>70</v>
      </c>
      <c r="AP362" s="192">
        <f t="shared" si="187"/>
        <v>15.4</v>
      </c>
      <c r="AQ362" s="192">
        <f t="shared" si="188"/>
        <v>1349.04</v>
      </c>
      <c r="AR362" s="192">
        <f>VLOOKUP(L362,Coefficients!$N$3:$P$5,2)</f>
        <v>50</v>
      </c>
      <c r="AS362" s="192">
        <f>VLOOKUP(L362,Coefficients!$N$3:$P$5,3)</f>
        <v>2</v>
      </c>
      <c r="AT362" s="200">
        <f>VLOOKUP(M362,Coefficients!$S$3:$U$6,3)</f>
        <v>1</v>
      </c>
      <c r="AU362" s="196">
        <f>VLOOKUP(N362,Coefficients!$S$10:$U$13,3)</f>
        <v>2</v>
      </c>
      <c r="AV362" s="197">
        <f t="shared" si="197"/>
        <v>1</v>
      </c>
      <c r="AW362" s="195">
        <f t="shared" si="189"/>
        <v>7.6036750986200676</v>
      </c>
      <c r="AX362" s="197">
        <f t="shared" si="198"/>
        <v>73.521815000000004</v>
      </c>
      <c r="AY362" s="197">
        <f t="shared" si="199"/>
        <v>18.632000000000001</v>
      </c>
      <c r="AZ362" s="198">
        <f t="shared" si="190"/>
        <v>252.83734503685321</v>
      </c>
      <c r="BA362" s="114"/>
      <c r="BB362" s="55"/>
      <c r="BC362" s="127"/>
      <c r="BD362" s="96"/>
      <c r="BE362" s="133"/>
      <c r="BF362" s="128"/>
      <c r="BG362" s="124"/>
      <c r="BI362" s="96"/>
      <c r="BJ362" s="55"/>
      <c r="BK362" s="95"/>
      <c r="BL362" s="93"/>
    </row>
    <row r="363" spans="1:64" s="54" customFormat="1" outlineLevel="1" x14ac:dyDescent="0.25">
      <c r="A363" s="52"/>
      <c r="B363" s="20" t="s">
        <v>9</v>
      </c>
      <c r="C363" s="20" t="str">
        <f>MostLikely!$B$1</f>
        <v>MRI-CGCM2.3.2</v>
      </c>
      <c r="D363" s="20">
        <v>2049</v>
      </c>
      <c r="E363" s="21">
        <f>MostLikely!T77</f>
        <v>18.666</v>
      </c>
      <c r="F363" s="21">
        <f>MostLikely!X77</f>
        <v>73.500582500000007</v>
      </c>
      <c r="G363" s="21"/>
      <c r="H363" s="63">
        <f t="shared" si="174"/>
        <v>2007</v>
      </c>
      <c r="I363" s="59" t="str">
        <f t="shared" si="175"/>
        <v>Pile No X @ Berth Y</v>
      </c>
      <c r="J363" s="188" t="str">
        <f t="shared" si="185"/>
        <v>splash</v>
      </c>
      <c r="K363" s="97" t="str">
        <f t="shared" si="191"/>
        <v>A</v>
      </c>
      <c r="L363" s="104" t="str">
        <f t="shared" si="192"/>
        <v>C1</v>
      </c>
      <c r="M363" s="63" t="str">
        <f t="shared" si="193"/>
        <v>EXP4</v>
      </c>
      <c r="N363" s="63" t="str">
        <f t="shared" si="194"/>
        <v>SITE1</v>
      </c>
      <c r="O363" s="63">
        <f t="shared" si="195"/>
        <v>1</v>
      </c>
      <c r="P363" s="63"/>
      <c r="Q363" s="63"/>
      <c r="R363" s="63"/>
      <c r="S363" s="63"/>
      <c r="T363" s="63"/>
      <c r="U363" s="97"/>
      <c r="V363" s="97"/>
      <c r="W363" s="97"/>
      <c r="X363" s="97"/>
      <c r="Y363" s="97"/>
      <c r="AA363" s="198">
        <f t="shared" si="196"/>
        <v>252.65311471136766</v>
      </c>
      <c r="AB363" s="115"/>
      <c r="AC363" s="106"/>
      <c r="AD363" s="106"/>
      <c r="AE363" s="106"/>
      <c r="AF363" s="116"/>
      <c r="AG363" s="106"/>
      <c r="AH363" s="106"/>
      <c r="AJ363" s="106"/>
      <c r="AK363" s="106"/>
      <c r="AM363" s="125"/>
      <c r="AN363" s="200">
        <f t="shared" si="186"/>
        <v>37</v>
      </c>
      <c r="AO363" s="192">
        <f>VLOOKUP(K363,Coefficients!$J$3:$L$7,3)</f>
        <v>70</v>
      </c>
      <c r="AP363" s="192">
        <f t="shared" si="187"/>
        <v>15.4</v>
      </c>
      <c r="AQ363" s="192">
        <f t="shared" si="188"/>
        <v>1349.04</v>
      </c>
      <c r="AR363" s="192">
        <f>VLOOKUP(L363,Coefficients!$N$3:$P$5,2)</f>
        <v>50</v>
      </c>
      <c r="AS363" s="192">
        <f>VLOOKUP(L363,Coefficients!$N$3:$P$5,3)</f>
        <v>2</v>
      </c>
      <c r="AT363" s="200">
        <f>VLOOKUP(M363,Coefficients!$S$3:$U$6,3)</f>
        <v>1</v>
      </c>
      <c r="AU363" s="196">
        <f>VLOOKUP(N363,Coefficients!$S$10:$U$13,3)</f>
        <v>2</v>
      </c>
      <c r="AV363" s="197">
        <f t="shared" si="197"/>
        <v>1</v>
      </c>
      <c r="AW363" s="195">
        <f t="shared" si="189"/>
        <v>7.6036750986200676</v>
      </c>
      <c r="AX363" s="197">
        <f t="shared" si="198"/>
        <v>73.500582500000007</v>
      </c>
      <c r="AY363" s="197">
        <f t="shared" si="199"/>
        <v>18.666</v>
      </c>
      <c r="AZ363" s="198">
        <f t="shared" si="190"/>
        <v>252.65311471136766</v>
      </c>
      <c r="BA363" s="114"/>
      <c r="BB363" s="55"/>
      <c r="BC363" s="127"/>
      <c r="BD363" s="96"/>
      <c r="BE363" s="133"/>
      <c r="BF363" s="128"/>
      <c r="BG363" s="124"/>
      <c r="BI363" s="96"/>
      <c r="BJ363" s="55"/>
      <c r="BK363" s="95"/>
      <c r="BL363" s="93"/>
    </row>
    <row r="364" spans="1:64" s="54" customFormat="1" outlineLevel="1" x14ac:dyDescent="0.25">
      <c r="A364" s="52"/>
      <c r="B364" s="20" t="s">
        <v>9</v>
      </c>
      <c r="C364" s="20" t="str">
        <f>MostLikely!$B$1</f>
        <v>MRI-CGCM2.3.2</v>
      </c>
      <c r="D364" s="20">
        <v>2050</v>
      </c>
      <c r="E364" s="21">
        <f>MostLikely!T78</f>
        <v>18.7</v>
      </c>
      <c r="F364" s="21">
        <f>MostLikely!X78</f>
        <v>73.479349999999997</v>
      </c>
      <c r="G364" s="21"/>
      <c r="H364" s="63">
        <f t="shared" si="174"/>
        <v>2007</v>
      </c>
      <c r="I364" s="59" t="str">
        <f t="shared" si="175"/>
        <v>Pile No X @ Berth Y</v>
      </c>
      <c r="J364" s="188" t="str">
        <f t="shared" si="185"/>
        <v>splash</v>
      </c>
      <c r="K364" s="97" t="str">
        <f t="shared" si="191"/>
        <v>A</v>
      </c>
      <c r="L364" s="104" t="str">
        <f t="shared" si="192"/>
        <v>C1</v>
      </c>
      <c r="M364" s="63" t="str">
        <f t="shared" si="193"/>
        <v>EXP4</v>
      </c>
      <c r="N364" s="63" t="str">
        <f t="shared" si="194"/>
        <v>SITE1</v>
      </c>
      <c r="O364" s="63">
        <f t="shared" si="195"/>
        <v>1</v>
      </c>
      <c r="P364" s="63"/>
      <c r="Q364" s="63"/>
      <c r="R364" s="63"/>
      <c r="S364" s="63"/>
      <c r="T364" s="63"/>
      <c r="U364" s="97"/>
      <c r="V364" s="97"/>
      <c r="W364" s="97"/>
      <c r="X364" s="97"/>
      <c r="Y364" s="97"/>
      <c r="AA364" s="198">
        <f t="shared" si="196"/>
        <v>252.46897016858591</v>
      </c>
      <c r="AB364" s="115"/>
      <c r="AC364" s="106"/>
      <c r="AD364" s="106"/>
      <c r="AE364" s="106"/>
      <c r="AF364" s="116"/>
      <c r="AG364" s="106"/>
      <c r="AH364" s="106"/>
      <c r="AJ364" s="106"/>
      <c r="AK364" s="106"/>
      <c r="AM364" s="125"/>
      <c r="AN364" s="200">
        <f t="shared" si="186"/>
        <v>38</v>
      </c>
      <c r="AO364" s="192">
        <f>VLOOKUP(K364,Coefficients!$J$3:$L$7,3)</f>
        <v>70</v>
      </c>
      <c r="AP364" s="192">
        <f t="shared" si="187"/>
        <v>15.4</v>
      </c>
      <c r="AQ364" s="192">
        <f t="shared" si="188"/>
        <v>1349.04</v>
      </c>
      <c r="AR364" s="192">
        <f>VLOOKUP(L364,Coefficients!$N$3:$P$5,2)</f>
        <v>50</v>
      </c>
      <c r="AS364" s="192">
        <f>VLOOKUP(L364,Coefficients!$N$3:$P$5,3)</f>
        <v>2</v>
      </c>
      <c r="AT364" s="200">
        <f>VLOOKUP(M364,Coefficients!$S$3:$U$6,3)</f>
        <v>1</v>
      </c>
      <c r="AU364" s="196">
        <f>VLOOKUP(N364,Coefficients!$S$10:$U$13,3)</f>
        <v>2</v>
      </c>
      <c r="AV364" s="197">
        <f t="shared" si="197"/>
        <v>1</v>
      </c>
      <c r="AW364" s="195">
        <f t="shared" si="189"/>
        <v>7.6036750986200676</v>
      </c>
      <c r="AX364" s="197">
        <f t="shared" si="198"/>
        <v>73.479349999999997</v>
      </c>
      <c r="AY364" s="197">
        <f t="shared" si="199"/>
        <v>18.7</v>
      </c>
      <c r="AZ364" s="198">
        <f t="shared" si="190"/>
        <v>252.46897016858591</v>
      </c>
      <c r="BA364" s="114"/>
      <c r="BB364" s="55"/>
      <c r="BC364" s="127"/>
      <c r="BD364" s="96"/>
      <c r="BE364" s="133"/>
      <c r="BF364" s="128"/>
      <c r="BG364" s="124"/>
      <c r="BI364" s="96"/>
      <c r="BJ364" s="55"/>
      <c r="BK364" s="95"/>
      <c r="BL364" s="93"/>
    </row>
    <row r="365" spans="1:64" s="54" customFormat="1" outlineLevel="1" x14ac:dyDescent="0.25">
      <c r="A365" s="52"/>
      <c r="B365" s="20" t="s">
        <v>9</v>
      </c>
      <c r="C365" s="20" t="str">
        <f>MostLikely!$B$1</f>
        <v>MRI-CGCM2.3.2</v>
      </c>
      <c r="D365" s="20">
        <v>2051</v>
      </c>
      <c r="E365" s="21">
        <f>MostLikely!T79</f>
        <v>18.715500000000002</v>
      </c>
      <c r="F365" s="21">
        <f>MostLikely!X79</f>
        <v>73.463332500000007</v>
      </c>
      <c r="G365" s="21"/>
      <c r="H365" s="63">
        <f t="shared" si="174"/>
        <v>2007</v>
      </c>
      <c r="I365" s="59" t="str">
        <f t="shared" si="175"/>
        <v>Pile No X @ Berth Y</v>
      </c>
      <c r="J365" s="188" t="str">
        <f t="shared" si="185"/>
        <v>splash</v>
      </c>
      <c r="K365" s="97" t="str">
        <f t="shared" si="191"/>
        <v>A</v>
      </c>
      <c r="L365" s="104" t="str">
        <f t="shared" si="192"/>
        <v>C1</v>
      </c>
      <c r="M365" s="63" t="str">
        <f t="shared" si="193"/>
        <v>EXP4</v>
      </c>
      <c r="N365" s="63" t="str">
        <f t="shared" si="194"/>
        <v>SITE1</v>
      </c>
      <c r="O365" s="63">
        <f t="shared" si="195"/>
        <v>1</v>
      </c>
      <c r="P365" s="63"/>
      <c r="Q365" s="63"/>
      <c r="R365" s="63"/>
      <c r="S365" s="63"/>
      <c r="T365" s="63"/>
      <c r="U365" s="97"/>
      <c r="V365" s="97"/>
      <c r="W365" s="97"/>
      <c r="X365" s="97"/>
      <c r="Y365" s="97"/>
      <c r="AA365" s="198">
        <f t="shared" si="196"/>
        <v>252.33497667651417</v>
      </c>
      <c r="AB365" s="115"/>
      <c r="AC365" s="106"/>
      <c r="AD365" s="106"/>
      <c r="AE365" s="106"/>
      <c r="AF365" s="116"/>
      <c r="AG365" s="106"/>
      <c r="AH365" s="106"/>
      <c r="AJ365" s="106"/>
      <c r="AK365" s="106"/>
      <c r="AM365" s="125"/>
      <c r="AN365" s="200">
        <f t="shared" si="186"/>
        <v>39</v>
      </c>
      <c r="AO365" s="192">
        <f>VLOOKUP(K365,Coefficients!$J$3:$L$7,3)</f>
        <v>70</v>
      </c>
      <c r="AP365" s="192">
        <f t="shared" si="187"/>
        <v>15.4</v>
      </c>
      <c r="AQ365" s="192">
        <f t="shared" si="188"/>
        <v>1349.04</v>
      </c>
      <c r="AR365" s="192">
        <f>VLOOKUP(L365,Coefficients!$N$3:$P$5,2)</f>
        <v>50</v>
      </c>
      <c r="AS365" s="192">
        <f>VLOOKUP(L365,Coefficients!$N$3:$P$5,3)</f>
        <v>2</v>
      </c>
      <c r="AT365" s="200">
        <f>VLOOKUP(M365,Coefficients!$S$3:$U$6,3)</f>
        <v>1</v>
      </c>
      <c r="AU365" s="196">
        <f>VLOOKUP(N365,Coefficients!$S$10:$U$13,3)</f>
        <v>2</v>
      </c>
      <c r="AV365" s="197">
        <f t="shared" si="197"/>
        <v>1</v>
      </c>
      <c r="AW365" s="195">
        <f t="shared" si="189"/>
        <v>7.6036750986200676</v>
      </c>
      <c r="AX365" s="197">
        <f t="shared" si="198"/>
        <v>73.463332500000007</v>
      </c>
      <c r="AY365" s="197">
        <f t="shared" si="199"/>
        <v>18.715500000000002</v>
      </c>
      <c r="AZ365" s="198">
        <f t="shared" si="190"/>
        <v>252.33497667651417</v>
      </c>
      <c r="BA365" s="114"/>
      <c r="BB365" s="55"/>
      <c r="BC365" s="127"/>
      <c r="BD365" s="96"/>
      <c r="BE365" s="133"/>
      <c r="BF365" s="128"/>
      <c r="BG365" s="124"/>
      <c r="BI365" s="96"/>
      <c r="BJ365" s="55"/>
      <c r="BK365" s="95"/>
      <c r="BL365" s="93"/>
    </row>
    <row r="366" spans="1:64" s="54" customFormat="1" outlineLevel="1" x14ac:dyDescent="0.25">
      <c r="A366" s="52"/>
      <c r="B366" s="20" t="s">
        <v>9</v>
      </c>
      <c r="C366" s="20" t="str">
        <f>MostLikely!$B$1</f>
        <v>MRI-CGCM2.3.2</v>
      </c>
      <c r="D366" s="20">
        <v>2052</v>
      </c>
      <c r="E366" s="21">
        <f>MostLikely!T80</f>
        <v>18.731000000000002</v>
      </c>
      <c r="F366" s="21">
        <f>MostLikely!X80</f>
        <v>73.447315000000003</v>
      </c>
      <c r="G366" s="21"/>
      <c r="H366" s="63">
        <f t="shared" si="174"/>
        <v>2007</v>
      </c>
      <c r="I366" s="59" t="str">
        <f t="shared" si="175"/>
        <v>Pile No X @ Berth Y</v>
      </c>
      <c r="J366" s="188" t="str">
        <f t="shared" si="185"/>
        <v>splash</v>
      </c>
      <c r="K366" s="97" t="str">
        <f t="shared" si="191"/>
        <v>A</v>
      </c>
      <c r="L366" s="104" t="str">
        <f t="shared" si="192"/>
        <v>C1</v>
      </c>
      <c r="M366" s="63" t="str">
        <f t="shared" si="193"/>
        <v>EXP4</v>
      </c>
      <c r="N366" s="63" t="str">
        <f t="shared" si="194"/>
        <v>SITE1</v>
      </c>
      <c r="O366" s="63">
        <f t="shared" si="195"/>
        <v>1</v>
      </c>
      <c r="P366" s="63"/>
      <c r="Q366" s="63"/>
      <c r="R366" s="63"/>
      <c r="S366" s="63"/>
      <c r="T366" s="63"/>
      <c r="U366" s="97"/>
      <c r="V366" s="97"/>
      <c r="W366" s="97"/>
      <c r="X366" s="97"/>
      <c r="Y366" s="97"/>
      <c r="AA366" s="198">
        <f t="shared" si="196"/>
        <v>252.20102672367483</v>
      </c>
      <c r="AB366" s="115"/>
      <c r="AC366" s="106"/>
      <c r="AD366" s="106"/>
      <c r="AE366" s="106"/>
      <c r="AF366" s="116"/>
      <c r="AG366" s="106"/>
      <c r="AH366" s="106"/>
      <c r="AJ366" s="106"/>
      <c r="AK366" s="106"/>
      <c r="AM366" s="125"/>
      <c r="AN366" s="200">
        <f t="shared" si="186"/>
        <v>40</v>
      </c>
      <c r="AO366" s="192">
        <f>VLOOKUP(K366,Coefficients!$J$3:$L$7,3)</f>
        <v>70</v>
      </c>
      <c r="AP366" s="192">
        <f t="shared" si="187"/>
        <v>15.4</v>
      </c>
      <c r="AQ366" s="192">
        <f t="shared" si="188"/>
        <v>1349.04</v>
      </c>
      <c r="AR366" s="192">
        <f>VLOOKUP(L366,Coefficients!$N$3:$P$5,2)</f>
        <v>50</v>
      </c>
      <c r="AS366" s="192">
        <f>VLOOKUP(L366,Coefficients!$N$3:$P$5,3)</f>
        <v>2</v>
      </c>
      <c r="AT366" s="200">
        <f>VLOOKUP(M366,Coefficients!$S$3:$U$6,3)</f>
        <v>1</v>
      </c>
      <c r="AU366" s="196">
        <f>VLOOKUP(N366,Coefficients!$S$10:$U$13,3)</f>
        <v>2</v>
      </c>
      <c r="AV366" s="197">
        <f t="shared" si="197"/>
        <v>1</v>
      </c>
      <c r="AW366" s="195">
        <f t="shared" si="189"/>
        <v>7.6036750986200676</v>
      </c>
      <c r="AX366" s="197">
        <f t="shared" si="198"/>
        <v>73.447315000000003</v>
      </c>
      <c r="AY366" s="197">
        <f t="shared" si="199"/>
        <v>18.731000000000002</v>
      </c>
      <c r="AZ366" s="198">
        <f t="shared" si="190"/>
        <v>252.20102672367483</v>
      </c>
      <c r="BA366" s="114"/>
      <c r="BB366" s="55"/>
      <c r="BC366" s="127"/>
      <c r="BD366" s="96"/>
      <c r="BE366" s="133"/>
      <c r="BF366" s="128"/>
      <c r="BG366" s="124"/>
      <c r="BI366" s="96"/>
      <c r="BJ366" s="55"/>
      <c r="BK366" s="95"/>
      <c r="BL366" s="93"/>
    </row>
    <row r="367" spans="1:64" s="54" customFormat="1" outlineLevel="1" x14ac:dyDescent="0.25">
      <c r="A367" s="52"/>
      <c r="B367" s="20" t="s">
        <v>9</v>
      </c>
      <c r="C367" s="20" t="str">
        <f>MostLikely!$B$1</f>
        <v>MRI-CGCM2.3.2</v>
      </c>
      <c r="D367" s="20">
        <v>2053</v>
      </c>
      <c r="E367" s="21">
        <f>MostLikely!T81</f>
        <v>18.746500000000001</v>
      </c>
      <c r="F367" s="21">
        <f>MostLikely!X81</f>
        <v>73.431297499999999</v>
      </c>
      <c r="G367" s="21"/>
      <c r="H367" s="63">
        <f t="shared" si="174"/>
        <v>2007</v>
      </c>
      <c r="I367" s="59" t="str">
        <f t="shared" si="175"/>
        <v>Pile No X @ Berth Y</v>
      </c>
      <c r="J367" s="188" t="str">
        <f t="shared" si="185"/>
        <v>splash</v>
      </c>
      <c r="K367" s="97" t="str">
        <f t="shared" si="191"/>
        <v>A</v>
      </c>
      <c r="L367" s="104" t="str">
        <f t="shared" si="192"/>
        <v>C1</v>
      </c>
      <c r="M367" s="63" t="str">
        <f t="shared" si="193"/>
        <v>EXP4</v>
      </c>
      <c r="N367" s="63" t="str">
        <f t="shared" si="194"/>
        <v>SITE1</v>
      </c>
      <c r="O367" s="63">
        <f t="shared" si="195"/>
        <v>1</v>
      </c>
      <c r="P367" s="63"/>
      <c r="Q367" s="63"/>
      <c r="R367" s="63"/>
      <c r="S367" s="63"/>
      <c r="T367" s="63"/>
      <c r="U367" s="97"/>
      <c r="V367" s="97"/>
      <c r="W367" s="97"/>
      <c r="X367" s="97"/>
      <c r="Y367" s="97"/>
      <c r="AA367" s="198">
        <f t="shared" si="196"/>
        <v>252.06712030421679</v>
      </c>
      <c r="AB367" s="115"/>
      <c r="AC367" s="106"/>
      <c r="AD367" s="106"/>
      <c r="AE367" s="106"/>
      <c r="AF367" s="116"/>
      <c r="AG367" s="106"/>
      <c r="AH367" s="106"/>
      <c r="AJ367" s="106"/>
      <c r="AK367" s="106"/>
      <c r="AM367" s="125"/>
      <c r="AN367" s="200">
        <f t="shared" si="186"/>
        <v>41</v>
      </c>
      <c r="AO367" s="192">
        <f>VLOOKUP(K367,Coefficients!$J$3:$L$7,3)</f>
        <v>70</v>
      </c>
      <c r="AP367" s="192">
        <f t="shared" si="187"/>
        <v>15.4</v>
      </c>
      <c r="AQ367" s="192">
        <f t="shared" si="188"/>
        <v>1349.04</v>
      </c>
      <c r="AR367" s="192">
        <f>VLOOKUP(L367,Coefficients!$N$3:$P$5,2)</f>
        <v>50</v>
      </c>
      <c r="AS367" s="192">
        <f>VLOOKUP(L367,Coefficients!$N$3:$P$5,3)</f>
        <v>2</v>
      </c>
      <c r="AT367" s="200">
        <f>VLOOKUP(M367,Coefficients!$S$3:$U$6,3)</f>
        <v>1</v>
      </c>
      <c r="AU367" s="196">
        <f>VLOOKUP(N367,Coefficients!$S$10:$U$13,3)</f>
        <v>2</v>
      </c>
      <c r="AV367" s="197">
        <f t="shared" si="197"/>
        <v>1</v>
      </c>
      <c r="AW367" s="195">
        <f t="shared" si="189"/>
        <v>7.6036750986200676</v>
      </c>
      <c r="AX367" s="197">
        <f t="shared" si="198"/>
        <v>73.431297499999999</v>
      </c>
      <c r="AY367" s="197">
        <f t="shared" si="199"/>
        <v>18.746500000000001</v>
      </c>
      <c r="AZ367" s="198">
        <f t="shared" si="190"/>
        <v>252.06712030421679</v>
      </c>
      <c r="BA367" s="114"/>
      <c r="BB367" s="55"/>
      <c r="BC367" s="127"/>
      <c r="BD367" s="96"/>
      <c r="BE367" s="133"/>
      <c r="BF367" s="128"/>
      <c r="BG367" s="124"/>
      <c r="BI367" s="96"/>
      <c r="BJ367" s="55"/>
      <c r="BK367" s="95"/>
      <c r="BL367" s="93"/>
    </row>
    <row r="368" spans="1:64" s="54" customFormat="1" outlineLevel="1" x14ac:dyDescent="0.25">
      <c r="A368" s="52"/>
      <c r="B368" s="20" t="s">
        <v>9</v>
      </c>
      <c r="C368" s="20" t="str">
        <f>MostLikely!$B$1</f>
        <v>MRI-CGCM2.3.2</v>
      </c>
      <c r="D368" s="20">
        <v>2054</v>
      </c>
      <c r="E368" s="21">
        <f>MostLikely!T82</f>
        <v>18.762</v>
      </c>
      <c r="F368" s="21">
        <f>MostLikely!X82</f>
        <v>73.415279999999996</v>
      </c>
      <c r="G368" s="21"/>
      <c r="H368" s="63">
        <f t="shared" si="174"/>
        <v>2007</v>
      </c>
      <c r="I368" s="59" t="str">
        <f t="shared" si="175"/>
        <v>Pile No X @ Berth Y</v>
      </c>
      <c r="J368" s="188" t="str">
        <f t="shared" si="185"/>
        <v>splash</v>
      </c>
      <c r="K368" s="97" t="str">
        <f t="shared" si="191"/>
        <v>A</v>
      </c>
      <c r="L368" s="104" t="str">
        <f t="shared" si="192"/>
        <v>C1</v>
      </c>
      <c r="M368" s="63" t="str">
        <f t="shared" si="193"/>
        <v>EXP4</v>
      </c>
      <c r="N368" s="63" t="str">
        <f t="shared" si="194"/>
        <v>SITE1</v>
      </c>
      <c r="O368" s="63">
        <f t="shared" si="195"/>
        <v>1</v>
      </c>
      <c r="P368" s="63"/>
      <c r="Q368" s="63"/>
      <c r="R368" s="63"/>
      <c r="S368" s="63"/>
      <c r="T368" s="63"/>
      <c r="U368" s="97"/>
      <c r="V368" s="97"/>
      <c r="W368" s="97"/>
      <c r="X368" s="97"/>
      <c r="Y368" s="97"/>
      <c r="AA368" s="198">
        <f t="shared" si="196"/>
        <v>251.93325741229106</v>
      </c>
      <c r="AB368" s="115"/>
      <c r="AC368" s="106"/>
      <c r="AD368" s="106"/>
      <c r="AE368" s="106"/>
      <c r="AF368" s="116"/>
      <c r="AG368" s="106"/>
      <c r="AH368" s="106"/>
      <c r="AJ368" s="106"/>
      <c r="AK368" s="106"/>
      <c r="AM368" s="125"/>
      <c r="AN368" s="200">
        <f t="shared" si="186"/>
        <v>42</v>
      </c>
      <c r="AO368" s="192">
        <f>VLOOKUP(K368,Coefficients!$J$3:$L$7,3)</f>
        <v>70</v>
      </c>
      <c r="AP368" s="192">
        <f t="shared" si="187"/>
        <v>15.4</v>
      </c>
      <c r="AQ368" s="192">
        <f t="shared" si="188"/>
        <v>1349.04</v>
      </c>
      <c r="AR368" s="192">
        <f>VLOOKUP(L368,Coefficients!$N$3:$P$5,2)</f>
        <v>50</v>
      </c>
      <c r="AS368" s="192">
        <f>VLOOKUP(L368,Coefficients!$N$3:$P$5,3)</f>
        <v>2</v>
      </c>
      <c r="AT368" s="200">
        <f>VLOOKUP(M368,Coefficients!$S$3:$U$6,3)</f>
        <v>1</v>
      </c>
      <c r="AU368" s="196">
        <f>VLOOKUP(N368,Coefficients!$S$10:$U$13,3)</f>
        <v>2</v>
      </c>
      <c r="AV368" s="197">
        <f t="shared" si="197"/>
        <v>1</v>
      </c>
      <c r="AW368" s="195">
        <f t="shared" si="189"/>
        <v>7.6036750986200676</v>
      </c>
      <c r="AX368" s="197">
        <f t="shared" si="198"/>
        <v>73.415279999999996</v>
      </c>
      <c r="AY368" s="197">
        <f t="shared" si="199"/>
        <v>18.762</v>
      </c>
      <c r="AZ368" s="198">
        <f t="shared" si="190"/>
        <v>251.93325741229106</v>
      </c>
      <c r="BA368" s="114"/>
      <c r="BB368" s="55"/>
      <c r="BC368" s="127"/>
      <c r="BD368" s="96"/>
      <c r="BE368" s="133"/>
      <c r="BF368" s="128"/>
      <c r="BG368" s="124"/>
      <c r="BI368" s="96"/>
      <c r="BJ368" s="55"/>
      <c r="BK368" s="95"/>
      <c r="BL368" s="93"/>
    </row>
    <row r="369" spans="1:64" s="54" customFormat="1" outlineLevel="1" x14ac:dyDescent="0.25">
      <c r="A369" s="52"/>
      <c r="B369" s="20" t="s">
        <v>9</v>
      </c>
      <c r="C369" s="20" t="str">
        <f>MostLikely!$B$1</f>
        <v>MRI-CGCM2.3.2</v>
      </c>
      <c r="D369" s="20">
        <v>2055</v>
      </c>
      <c r="E369" s="21">
        <f>MostLikely!T83</f>
        <v>18.7775</v>
      </c>
      <c r="F369" s="21">
        <f>MostLikely!X83</f>
        <v>73.399262500000006</v>
      </c>
      <c r="G369" s="21"/>
      <c r="H369" s="63">
        <f t="shared" si="174"/>
        <v>2007</v>
      </c>
      <c r="I369" s="59" t="str">
        <f t="shared" si="175"/>
        <v>Pile No X @ Berth Y</v>
      </c>
      <c r="J369" s="188" t="str">
        <f t="shared" si="185"/>
        <v>splash</v>
      </c>
      <c r="K369" s="97" t="str">
        <f t="shared" si="191"/>
        <v>A</v>
      </c>
      <c r="L369" s="104" t="str">
        <f t="shared" si="192"/>
        <v>C1</v>
      </c>
      <c r="M369" s="63" t="str">
        <f t="shared" si="193"/>
        <v>EXP4</v>
      </c>
      <c r="N369" s="63" t="str">
        <f t="shared" si="194"/>
        <v>SITE1</v>
      </c>
      <c r="O369" s="63">
        <f t="shared" si="195"/>
        <v>1</v>
      </c>
      <c r="P369" s="63"/>
      <c r="Q369" s="63"/>
      <c r="R369" s="63"/>
      <c r="S369" s="63"/>
      <c r="T369" s="63"/>
      <c r="U369" s="97"/>
      <c r="V369" s="97"/>
      <c r="W369" s="97"/>
      <c r="X369" s="97"/>
      <c r="Y369" s="97"/>
      <c r="AA369" s="198">
        <f t="shared" si="196"/>
        <v>251.79943804204655</v>
      </c>
      <c r="AB369" s="115"/>
      <c r="AC369" s="106"/>
      <c r="AD369" s="106"/>
      <c r="AE369" s="106"/>
      <c r="AF369" s="116"/>
      <c r="AG369" s="106"/>
      <c r="AH369" s="106"/>
      <c r="AJ369" s="106"/>
      <c r="AK369" s="106"/>
      <c r="AM369" s="125"/>
      <c r="AN369" s="200">
        <f t="shared" si="186"/>
        <v>43</v>
      </c>
      <c r="AO369" s="192">
        <f>VLOOKUP(K369,Coefficients!$J$3:$L$7,3)</f>
        <v>70</v>
      </c>
      <c r="AP369" s="192">
        <f t="shared" si="187"/>
        <v>15.4</v>
      </c>
      <c r="AQ369" s="192">
        <f t="shared" si="188"/>
        <v>1349.04</v>
      </c>
      <c r="AR369" s="192">
        <f>VLOOKUP(L369,Coefficients!$N$3:$P$5,2)</f>
        <v>50</v>
      </c>
      <c r="AS369" s="192">
        <f>VLOOKUP(L369,Coefficients!$N$3:$P$5,3)</f>
        <v>2</v>
      </c>
      <c r="AT369" s="200">
        <f>VLOOKUP(M369,Coefficients!$S$3:$U$6,3)</f>
        <v>1</v>
      </c>
      <c r="AU369" s="196">
        <f>VLOOKUP(N369,Coefficients!$S$10:$U$13,3)</f>
        <v>2</v>
      </c>
      <c r="AV369" s="197">
        <f t="shared" si="197"/>
        <v>1</v>
      </c>
      <c r="AW369" s="195">
        <f t="shared" si="189"/>
        <v>7.6036750986200676</v>
      </c>
      <c r="AX369" s="197">
        <f t="shared" si="198"/>
        <v>73.399262500000006</v>
      </c>
      <c r="AY369" s="197">
        <f t="shared" si="199"/>
        <v>18.7775</v>
      </c>
      <c r="AZ369" s="198">
        <f t="shared" si="190"/>
        <v>251.79943804204655</v>
      </c>
      <c r="BA369" s="114"/>
      <c r="BB369" s="55"/>
      <c r="BC369" s="127"/>
      <c r="BD369" s="96"/>
      <c r="BE369" s="133"/>
      <c r="BF369" s="128"/>
      <c r="BG369" s="124"/>
      <c r="BI369" s="96"/>
      <c r="BJ369" s="55"/>
      <c r="BK369" s="95"/>
      <c r="BL369" s="93"/>
    </row>
    <row r="370" spans="1:64" s="54" customFormat="1" outlineLevel="1" x14ac:dyDescent="0.25">
      <c r="A370" s="52"/>
      <c r="B370" s="20" t="s">
        <v>9</v>
      </c>
      <c r="C370" s="20" t="str">
        <f>MostLikely!$B$1</f>
        <v>MRI-CGCM2.3.2</v>
      </c>
      <c r="D370" s="20">
        <v>2056</v>
      </c>
      <c r="E370" s="21">
        <f>MostLikely!T84</f>
        <v>18.792999999999999</v>
      </c>
      <c r="F370" s="21">
        <f>MostLikely!X84</f>
        <v>73.383245000000002</v>
      </c>
      <c r="G370" s="21"/>
      <c r="H370" s="63">
        <f t="shared" si="174"/>
        <v>2007</v>
      </c>
      <c r="I370" s="59" t="str">
        <f t="shared" si="175"/>
        <v>Pile No X @ Berth Y</v>
      </c>
      <c r="J370" s="188" t="str">
        <f t="shared" si="185"/>
        <v>splash</v>
      </c>
      <c r="K370" s="97" t="str">
        <f t="shared" si="191"/>
        <v>A</v>
      </c>
      <c r="L370" s="104" t="str">
        <f t="shared" si="192"/>
        <v>C1</v>
      </c>
      <c r="M370" s="63" t="str">
        <f t="shared" si="193"/>
        <v>EXP4</v>
      </c>
      <c r="N370" s="63" t="str">
        <f t="shared" si="194"/>
        <v>SITE1</v>
      </c>
      <c r="O370" s="63">
        <f t="shared" si="195"/>
        <v>1</v>
      </c>
      <c r="P370" s="63"/>
      <c r="Q370" s="63"/>
      <c r="R370" s="63"/>
      <c r="S370" s="63"/>
      <c r="T370" s="63"/>
      <c r="U370" s="97"/>
      <c r="V370" s="97"/>
      <c r="W370" s="97"/>
      <c r="X370" s="97"/>
      <c r="Y370" s="97"/>
      <c r="AA370" s="198">
        <f t="shared" si="196"/>
        <v>251.66566218763276</v>
      </c>
      <c r="AB370" s="115"/>
      <c r="AC370" s="106"/>
      <c r="AD370" s="106"/>
      <c r="AE370" s="106"/>
      <c r="AF370" s="116"/>
      <c r="AG370" s="106"/>
      <c r="AH370" s="106"/>
      <c r="AJ370" s="106"/>
      <c r="AK370" s="106"/>
      <c r="AM370" s="125"/>
      <c r="AN370" s="200">
        <f t="shared" si="186"/>
        <v>44</v>
      </c>
      <c r="AO370" s="192">
        <f>VLOOKUP(K370,Coefficients!$J$3:$L$7,3)</f>
        <v>70</v>
      </c>
      <c r="AP370" s="192">
        <f t="shared" si="187"/>
        <v>15.4</v>
      </c>
      <c r="AQ370" s="192">
        <f t="shared" si="188"/>
        <v>1349.04</v>
      </c>
      <c r="AR370" s="192">
        <f>VLOOKUP(L370,Coefficients!$N$3:$P$5,2)</f>
        <v>50</v>
      </c>
      <c r="AS370" s="192">
        <f>VLOOKUP(L370,Coefficients!$N$3:$P$5,3)</f>
        <v>2</v>
      </c>
      <c r="AT370" s="200">
        <f>VLOOKUP(M370,Coefficients!$S$3:$U$6,3)</f>
        <v>1</v>
      </c>
      <c r="AU370" s="196">
        <f>VLOOKUP(N370,Coefficients!$S$10:$U$13,3)</f>
        <v>2</v>
      </c>
      <c r="AV370" s="197">
        <f t="shared" si="197"/>
        <v>1</v>
      </c>
      <c r="AW370" s="195">
        <f t="shared" si="189"/>
        <v>7.6036750986200676</v>
      </c>
      <c r="AX370" s="197">
        <f t="shared" si="198"/>
        <v>73.383245000000002</v>
      </c>
      <c r="AY370" s="197">
        <f t="shared" si="199"/>
        <v>18.792999999999999</v>
      </c>
      <c r="AZ370" s="198">
        <f t="shared" si="190"/>
        <v>251.66566218763276</v>
      </c>
      <c r="BA370" s="114"/>
      <c r="BB370" s="55"/>
      <c r="BC370" s="127"/>
      <c r="BD370" s="96"/>
      <c r="BE370" s="133"/>
      <c r="BF370" s="128"/>
      <c r="BG370" s="124"/>
      <c r="BI370" s="96"/>
      <c r="BJ370" s="55"/>
      <c r="BK370" s="95"/>
      <c r="BL370" s="93"/>
    </row>
    <row r="371" spans="1:64" s="54" customFormat="1" outlineLevel="1" x14ac:dyDescent="0.25">
      <c r="A371" s="52"/>
      <c r="B371" s="20" t="s">
        <v>9</v>
      </c>
      <c r="C371" s="20" t="str">
        <f>MostLikely!$B$1</f>
        <v>MRI-CGCM2.3.2</v>
      </c>
      <c r="D371" s="20">
        <v>2057</v>
      </c>
      <c r="E371" s="21">
        <f>MostLikely!T85</f>
        <v>18.808500000000002</v>
      </c>
      <c r="F371" s="21">
        <f>MostLikely!X85</f>
        <v>73.367227499999998</v>
      </c>
      <c r="G371" s="21"/>
      <c r="H371" s="63">
        <f t="shared" si="174"/>
        <v>2007</v>
      </c>
      <c r="I371" s="59" t="str">
        <f t="shared" si="175"/>
        <v>Pile No X @ Berth Y</v>
      </c>
      <c r="J371" s="188" t="str">
        <f t="shared" si="185"/>
        <v>splash</v>
      </c>
      <c r="K371" s="97" t="str">
        <f t="shared" si="191"/>
        <v>A</v>
      </c>
      <c r="L371" s="104" t="str">
        <f t="shared" si="192"/>
        <v>C1</v>
      </c>
      <c r="M371" s="63" t="str">
        <f t="shared" si="193"/>
        <v>EXP4</v>
      </c>
      <c r="N371" s="63" t="str">
        <f t="shared" si="194"/>
        <v>SITE1</v>
      </c>
      <c r="O371" s="63">
        <f t="shared" si="195"/>
        <v>1</v>
      </c>
      <c r="P371" s="63"/>
      <c r="Q371" s="63"/>
      <c r="R371" s="63"/>
      <c r="S371" s="63"/>
      <c r="T371" s="63"/>
      <c r="U371" s="97"/>
      <c r="V371" s="97"/>
      <c r="W371" s="97"/>
      <c r="X371" s="97"/>
      <c r="Y371" s="97"/>
      <c r="AA371" s="198">
        <f t="shared" si="196"/>
        <v>251.53192984319986</v>
      </c>
      <c r="AB371" s="115"/>
      <c r="AC371" s="106"/>
      <c r="AD371" s="106"/>
      <c r="AE371" s="106"/>
      <c r="AF371" s="116"/>
      <c r="AG371" s="106"/>
      <c r="AH371" s="106"/>
      <c r="AJ371" s="106"/>
      <c r="AK371" s="106"/>
      <c r="AM371" s="125"/>
      <c r="AN371" s="200">
        <f t="shared" si="186"/>
        <v>45</v>
      </c>
      <c r="AO371" s="192">
        <f>VLOOKUP(K371,Coefficients!$J$3:$L$7,3)</f>
        <v>70</v>
      </c>
      <c r="AP371" s="192">
        <f t="shared" si="187"/>
        <v>15.4</v>
      </c>
      <c r="AQ371" s="192">
        <f t="shared" si="188"/>
        <v>1349.04</v>
      </c>
      <c r="AR371" s="192">
        <f>VLOOKUP(L371,Coefficients!$N$3:$P$5,2)</f>
        <v>50</v>
      </c>
      <c r="AS371" s="192">
        <f>VLOOKUP(L371,Coefficients!$N$3:$P$5,3)</f>
        <v>2</v>
      </c>
      <c r="AT371" s="200">
        <f>VLOOKUP(M371,Coefficients!$S$3:$U$6,3)</f>
        <v>1</v>
      </c>
      <c r="AU371" s="196">
        <f>VLOOKUP(N371,Coefficients!$S$10:$U$13,3)</f>
        <v>2</v>
      </c>
      <c r="AV371" s="197">
        <f t="shared" si="197"/>
        <v>1</v>
      </c>
      <c r="AW371" s="195">
        <f t="shared" si="189"/>
        <v>7.6036750986200676</v>
      </c>
      <c r="AX371" s="197">
        <f t="shared" si="198"/>
        <v>73.367227499999998</v>
      </c>
      <c r="AY371" s="197">
        <f t="shared" si="199"/>
        <v>18.808500000000002</v>
      </c>
      <c r="AZ371" s="198">
        <f t="shared" si="190"/>
        <v>251.53192984319986</v>
      </c>
      <c r="BA371" s="114"/>
      <c r="BB371" s="55"/>
      <c r="BC371" s="127"/>
      <c r="BD371" s="96"/>
      <c r="BE371" s="133"/>
      <c r="BF371" s="128"/>
      <c r="BG371" s="124"/>
      <c r="BI371" s="96"/>
      <c r="BJ371" s="55"/>
      <c r="BK371" s="95"/>
      <c r="BL371" s="93"/>
    </row>
    <row r="372" spans="1:64" s="54" customFormat="1" outlineLevel="1" x14ac:dyDescent="0.25">
      <c r="A372" s="52"/>
      <c r="B372" s="20" t="s">
        <v>9</v>
      </c>
      <c r="C372" s="20" t="str">
        <f>MostLikely!$B$1</f>
        <v>MRI-CGCM2.3.2</v>
      </c>
      <c r="D372" s="20">
        <v>2058</v>
      </c>
      <c r="E372" s="21">
        <f>MostLikely!T86</f>
        <v>18.824000000000002</v>
      </c>
      <c r="F372" s="21">
        <f>MostLikely!X86</f>
        <v>73.351209999999995</v>
      </c>
      <c r="G372" s="21"/>
      <c r="H372" s="63">
        <f t="shared" si="174"/>
        <v>2007</v>
      </c>
      <c r="I372" s="59" t="str">
        <f t="shared" si="175"/>
        <v>Pile No X @ Berth Y</v>
      </c>
      <c r="J372" s="188" t="str">
        <f t="shared" si="185"/>
        <v>splash</v>
      </c>
      <c r="K372" s="97" t="str">
        <f t="shared" si="191"/>
        <v>A</v>
      </c>
      <c r="L372" s="104" t="str">
        <f t="shared" si="192"/>
        <v>C1</v>
      </c>
      <c r="M372" s="63" t="str">
        <f t="shared" si="193"/>
        <v>EXP4</v>
      </c>
      <c r="N372" s="63" t="str">
        <f t="shared" si="194"/>
        <v>SITE1</v>
      </c>
      <c r="O372" s="63">
        <f t="shared" si="195"/>
        <v>1</v>
      </c>
      <c r="P372" s="63"/>
      <c r="Q372" s="63"/>
      <c r="R372" s="63"/>
      <c r="S372" s="63"/>
      <c r="T372" s="63"/>
      <c r="U372" s="97"/>
      <c r="V372" s="97"/>
      <c r="W372" s="97"/>
      <c r="X372" s="97"/>
      <c r="Y372" s="97"/>
      <c r="AA372" s="198">
        <f t="shared" si="196"/>
        <v>251.398241002898</v>
      </c>
      <c r="AB372" s="115"/>
      <c r="AC372" s="106"/>
      <c r="AD372" s="106"/>
      <c r="AE372" s="106"/>
      <c r="AF372" s="116"/>
      <c r="AG372" s="106"/>
      <c r="AH372" s="106"/>
      <c r="AJ372" s="106"/>
      <c r="AK372" s="106"/>
      <c r="AM372" s="125"/>
      <c r="AN372" s="200">
        <f t="shared" si="186"/>
        <v>46</v>
      </c>
      <c r="AO372" s="192">
        <f>VLOOKUP(K372,Coefficients!$J$3:$L$7,3)</f>
        <v>70</v>
      </c>
      <c r="AP372" s="192">
        <f t="shared" si="187"/>
        <v>15.4</v>
      </c>
      <c r="AQ372" s="192">
        <f t="shared" si="188"/>
        <v>1349.04</v>
      </c>
      <c r="AR372" s="192">
        <f>VLOOKUP(L372,Coefficients!$N$3:$P$5,2)</f>
        <v>50</v>
      </c>
      <c r="AS372" s="192">
        <f>VLOOKUP(L372,Coefficients!$N$3:$P$5,3)</f>
        <v>2</v>
      </c>
      <c r="AT372" s="200">
        <f>VLOOKUP(M372,Coefficients!$S$3:$U$6,3)</f>
        <v>1</v>
      </c>
      <c r="AU372" s="196">
        <f>VLOOKUP(N372,Coefficients!$S$10:$U$13,3)</f>
        <v>2</v>
      </c>
      <c r="AV372" s="197">
        <f t="shared" si="197"/>
        <v>1</v>
      </c>
      <c r="AW372" s="195">
        <f t="shared" si="189"/>
        <v>7.6036750986200676</v>
      </c>
      <c r="AX372" s="197">
        <f t="shared" si="198"/>
        <v>73.351209999999995</v>
      </c>
      <c r="AY372" s="197">
        <f t="shared" si="199"/>
        <v>18.824000000000002</v>
      </c>
      <c r="AZ372" s="198">
        <f t="shared" si="190"/>
        <v>251.398241002898</v>
      </c>
      <c r="BA372" s="114"/>
      <c r="BB372" s="55"/>
      <c r="BC372" s="127"/>
      <c r="BD372" s="96"/>
      <c r="BE372" s="133"/>
      <c r="BF372" s="128"/>
      <c r="BG372" s="124"/>
      <c r="BI372" s="96"/>
      <c r="BJ372" s="55"/>
      <c r="BK372" s="95"/>
      <c r="BL372" s="93"/>
    </row>
    <row r="373" spans="1:64" s="54" customFormat="1" outlineLevel="1" x14ac:dyDescent="0.25">
      <c r="A373" s="52"/>
      <c r="B373" s="20" t="s">
        <v>9</v>
      </c>
      <c r="C373" s="20" t="str">
        <f>MostLikely!$B$1</f>
        <v>MRI-CGCM2.3.2</v>
      </c>
      <c r="D373" s="20">
        <v>2059</v>
      </c>
      <c r="E373" s="21">
        <f>MostLikely!T87</f>
        <v>18.839500000000001</v>
      </c>
      <c r="F373" s="21">
        <f>MostLikely!X87</f>
        <v>73.335192500000005</v>
      </c>
      <c r="G373" s="21"/>
      <c r="H373" s="63">
        <f t="shared" si="174"/>
        <v>2007</v>
      </c>
      <c r="I373" s="59" t="str">
        <f t="shared" si="175"/>
        <v>Pile No X @ Berth Y</v>
      </c>
      <c r="J373" s="188" t="str">
        <f t="shared" si="185"/>
        <v>splash</v>
      </c>
      <c r="K373" s="97" t="str">
        <f t="shared" si="191"/>
        <v>A</v>
      </c>
      <c r="L373" s="104" t="str">
        <f t="shared" si="192"/>
        <v>C1</v>
      </c>
      <c r="M373" s="63" t="str">
        <f t="shared" si="193"/>
        <v>EXP4</v>
      </c>
      <c r="N373" s="63" t="str">
        <f t="shared" si="194"/>
        <v>SITE1</v>
      </c>
      <c r="O373" s="63">
        <f t="shared" si="195"/>
        <v>1</v>
      </c>
      <c r="P373" s="63"/>
      <c r="Q373" s="63"/>
      <c r="R373" s="63"/>
      <c r="S373" s="63"/>
      <c r="T373" s="63"/>
      <c r="U373" s="97"/>
      <c r="V373" s="97"/>
      <c r="W373" s="97"/>
      <c r="X373" s="97"/>
      <c r="Y373" s="97"/>
      <c r="AA373" s="198">
        <f t="shared" si="196"/>
        <v>251.26459566087777</v>
      </c>
      <c r="AB373" s="115"/>
      <c r="AC373" s="106"/>
      <c r="AD373" s="106"/>
      <c r="AE373" s="106"/>
      <c r="AF373" s="116"/>
      <c r="AG373" s="106"/>
      <c r="AH373" s="106"/>
      <c r="AJ373" s="106"/>
      <c r="AK373" s="106"/>
      <c r="AM373" s="125"/>
      <c r="AN373" s="200">
        <f t="shared" si="186"/>
        <v>47</v>
      </c>
      <c r="AO373" s="192">
        <f>VLOOKUP(K373,Coefficients!$J$3:$L$7,3)</f>
        <v>70</v>
      </c>
      <c r="AP373" s="192">
        <f t="shared" si="187"/>
        <v>15.4</v>
      </c>
      <c r="AQ373" s="192">
        <f t="shared" si="188"/>
        <v>1349.04</v>
      </c>
      <c r="AR373" s="192">
        <f>VLOOKUP(L373,Coefficients!$N$3:$P$5,2)</f>
        <v>50</v>
      </c>
      <c r="AS373" s="192">
        <f>VLOOKUP(L373,Coefficients!$N$3:$P$5,3)</f>
        <v>2</v>
      </c>
      <c r="AT373" s="200">
        <f>VLOOKUP(M373,Coefficients!$S$3:$U$6,3)</f>
        <v>1</v>
      </c>
      <c r="AU373" s="196">
        <f>VLOOKUP(N373,Coefficients!$S$10:$U$13,3)</f>
        <v>2</v>
      </c>
      <c r="AV373" s="197">
        <f t="shared" si="197"/>
        <v>1</v>
      </c>
      <c r="AW373" s="195">
        <f t="shared" si="189"/>
        <v>7.6036750986200676</v>
      </c>
      <c r="AX373" s="197">
        <f t="shared" si="198"/>
        <v>73.335192500000005</v>
      </c>
      <c r="AY373" s="197">
        <f t="shared" si="199"/>
        <v>18.839500000000001</v>
      </c>
      <c r="AZ373" s="198">
        <f t="shared" si="190"/>
        <v>251.26459566087777</v>
      </c>
      <c r="BA373" s="114"/>
      <c r="BB373" s="55"/>
      <c r="BC373" s="127"/>
      <c r="BD373" s="96"/>
      <c r="BE373" s="133"/>
      <c r="BF373" s="128"/>
      <c r="BG373" s="124"/>
      <c r="BI373" s="96"/>
      <c r="BJ373" s="55"/>
      <c r="BK373" s="95"/>
      <c r="BL373" s="93"/>
    </row>
    <row r="374" spans="1:64" s="54" customFormat="1" outlineLevel="1" x14ac:dyDescent="0.25">
      <c r="A374" s="52"/>
      <c r="B374" s="20" t="s">
        <v>9</v>
      </c>
      <c r="C374" s="20" t="str">
        <f>MostLikely!$B$1</f>
        <v>MRI-CGCM2.3.2</v>
      </c>
      <c r="D374" s="20">
        <v>2060</v>
      </c>
      <c r="E374" s="21">
        <f>MostLikely!T88</f>
        <v>18.855</v>
      </c>
      <c r="F374" s="21">
        <f>MostLikely!X88</f>
        <v>73.319175000000001</v>
      </c>
      <c r="G374" s="21"/>
      <c r="H374" s="63">
        <f t="shared" si="174"/>
        <v>2007</v>
      </c>
      <c r="I374" s="59" t="str">
        <f t="shared" si="175"/>
        <v>Pile No X @ Berth Y</v>
      </c>
      <c r="J374" s="188" t="str">
        <f t="shared" si="185"/>
        <v>splash</v>
      </c>
      <c r="K374" s="97" t="str">
        <f t="shared" si="191"/>
        <v>A</v>
      </c>
      <c r="L374" s="104" t="str">
        <f t="shared" si="192"/>
        <v>C1</v>
      </c>
      <c r="M374" s="63" t="str">
        <f t="shared" si="193"/>
        <v>EXP4</v>
      </c>
      <c r="N374" s="63" t="str">
        <f t="shared" si="194"/>
        <v>SITE1</v>
      </c>
      <c r="O374" s="63">
        <f t="shared" si="195"/>
        <v>1</v>
      </c>
      <c r="P374" s="63"/>
      <c r="Q374" s="63"/>
      <c r="R374" s="63"/>
      <c r="S374" s="63"/>
      <c r="T374" s="63"/>
      <c r="U374" s="97"/>
      <c r="V374" s="97"/>
      <c r="W374" s="97"/>
      <c r="X374" s="97"/>
      <c r="Y374" s="97"/>
      <c r="AA374" s="198">
        <f t="shared" si="196"/>
        <v>251.13099381128808</v>
      </c>
      <c r="AB374" s="115"/>
      <c r="AC374" s="106"/>
      <c r="AD374" s="106"/>
      <c r="AE374" s="106"/>
      <c r="AF374" s="116"/>
      <c r="AG374" s="106"/>
      <c r="AH374" s="106"/>
      <c r="AJ374" s="106"/>
      <c r="AK374" s="106"/>
      <c r="AM374" s="125"/>
      <c r="AN374" s="200">
        <f t="shared" si="186"/>
        <v>48</v>
      </c>
      <c r="AO374" s="192">
        <f>VLOOKUP(K374,Coefficients!$J$3:$L$7,3)</f>
        <v>70</v>
      </c>
      <c r="AP374" s="192">
        <f t="shared" si="187"/>
        <v>15.4</v>
      </c>
      <c r="AQ374" s="192">
        <f t="shared" si="188"/>
        <v>1349.04</v>
      </c>
      <c r="AR374" s="192">
        <f>VLOOKUP(L374,Coefficients!$N$3:$P$5,2)</f>
        <v>50</v>
      </c>
      <c r="AS374" s="192">
        <f>VLOOKUP(L374,Coefficients!$N$3:$P$5,3)</f>
        <v>2</v>
      </c>
      <c r="AT374" s="200">
        <f>VLOOKUP(M374,Coefficients!$S$3:$U$6,3)</f>
        <v>1</v>
      </c>
      <c r="AU374" s="196">
        <f>VLOOKUP(N374,Coefficients!$S$10:$U$13,3)</f>
        <v>2</v>
      </c>
      <c r="AV374" s="197">
        <f t="shared" si="197"/>
        <v>1</v>
      </c>
      <c r="AW374" s="195">
        <f t="shared" si="189"/>
        <v>7.6036750986200676</v>
      </c>
      <c r="AX374" s="197">
        <f t="shared" si="198"/>
        <v>73.319175000000001</v>
      </c>
      <c r="AY374" s="197">
        <f t="shared" si="199"/>
        <v>18.855</v>
      </c>
      <c r="AZ374" s="198">
        <f t="shared" si="190"/>
        <v>251.13099381128808</v>
      </c>
      <c r="BA374" s="114"/>
      <c r="BB374" s="55"/>
      <c r="BC374" s="127"/>
      <c r="BD374" s="96"/>
      <c r="BE374" s="133"/>
      <c r="BF374" s="128"/>
      <c r="BG374" s="124"/>
      <c r="BI374" s="96"/>
      <c r="BJ374" s="55"/>
      <c r="BK374" s="95"/>
      <c r="BL374" s="93"/>
    </row>
    <row r="375" spans="1:64" s="54" customFormat="1" outlineLevel="1" x14ac:dyDescent="0.25">
      <c r="A375" s="52"/>
      <c r="B375" s="20" t="s">
        <v>9</v>
      </c>
      <c r="C375" s="20" t="str">
        <f>MostLikely!$B$1</f>
        <v>MRI-CGCM2.3.2</v>
      </c>
      <c r="D375" s="20">
        <v>2061</v>
      </c>
      <c r="E375" s="21">
        <f>MostLikely!T89</f>
        <v>18.8705</v>
      </c>
      <c r="F375" s="21">
        <f>MostLikely!X89</f>
        <v>73.303157499999998</v>
      </c>
      <c r="G375" s="21"/>
      <c r="H375" s="63">
        <f t="shared" si="174"/>
        <v>2007</v>
      </c>
      <c r="I375" s="59" t="str">
        <f t="shared" si="175"/>
        <v>Pile No X @ Berth Y</v>
      </c>
      <c r="J375" s="188" t="str">
        <f t="shared" si="185"/>
        <v>splash</v>
      </c>
      <c r="K375" s="97" t="str">
        <f t="shared" si="191"/>
        <v>A</v>
      </c>
      <c r="L375" s="104" t="str">
        <f t="shared" si="192"/>
        <v>C1</v>
      </c>
      <c r="M375" s="63" t="str">
        <f t="shared" si="193"/>
        <v>EXP4</v>
      </c>
      <c r="N375" s="63" t="str">
        <f t="shared" si="194"/>
        <v>SITE1</v>
      </c>
      <c r="O375" s="63">
        <f t="shared" si="195"/>
        <v>1</v>
      </c>
      <c r="P375" s="63"/>
      <c r="Q375" s="63"/>
      <c r="R375" s="63"/>
      <c r="S375" s="63"/>
      <c r="T375" s="63"/>
      <c r="U375" s="97"/>
      <c r="V375" s="97"/>
      <c r="W375" s="97"/>
      <c r="X375" s="97"/>
      <c r="Y375" s="97"/>
      <c r="AA375" s="198">
        <f t="shared" si="196"/>
        <v>250.99743544828007</v>
      </c>
      <c r="AB375" s="115"/>
      <c r="AC375" s="106"/>
      <c r="AD375" s="106"/>
      <c r="AE375" s="106"/>
      <c r="AF375" s="116"/>
      <c r="AG375" s="106"/>
      <c r="AH375" s="106"/>
      <c r="AJ375" s="106"/>
      <c r="AK375" s="106"/>
      <c r="AM375" s="125"/>
      <c r="AN375" s="200">
        <f t="shared" si="186"/>
        <v>49</v>
      </c>
      <c r="AO375" s="192">
        <f>VLOOKUP(K375,Coefficients!$J$3:$L$7,3)</f>
        <v>70</v>
      </c>
      <c r="AP375" s="192">
        <f t="shared" si="187"/>
        <v>15.4</v>
      </c>
      <c r="AQ375" s="192">
        <f t="shared" si="188"/>
        <v>1349.04</v>
      </c>
      <c r="AR375" s="192">
        <f>VLOOKUP(L375,Coefficients!$N$3:$P$5,2)</f>
        <v>50</v>
      </c>
      <c r="AS375" s="192">
        <f>VLOOKUP(L375,Coefficients!$N$3:$P$5,3)</f>
        <v>2</v>
      </c>
      <c r="AT375" s="200">
        <f>VLOOKUP(M375,Coefficients!$S$3:$U$6,3)</f>
        <v>1</v>
      </c>
      <c r="AU375" s="196">
        <f>VLOOKUP(N375,Coefficients!$S$10:$U$13,3)</f>
        <v>2</v>
      </c>
      <c r="AV375" s="197">
        <f t="shared" si="197"/>
        <v>1</v>
      </c>
      <c r="AW375" s="195">
        <f t="shared" si="189"/>
        <v>7.6036750986200676</v>
      </c>
      <c r="AX375" s="197">
        <f t="shared" si="198"/>
        <v>73.303157499999998</v>
      </c>
      <c r="AY375" s="197">
        <f t="shared" si="199"/>
        <v>18.8705</v>
      </c>
      <c r="AZ375" s="198">
        <f t="shared" si="190"/>
        <v>250.99743544828007</v>
      </c>
      <c r="BA375" s="114"/>
      <c r="BB375" s="55"/>
      <c r="BC375" s="127"/>
      <c r="BD375" s="96"/>
      <c r="BE375" s="133"/>
      <c r="BF375" s="128"/>
      <c r="BG375" s="124"/>
      <c r="BI375" s="96"/>
      <c r="BJ375" s="55"/>
      <c r="BK375" s="95"/>
      <c r="BL375" s="93"/>
    </row>
    <row r="376" spans="1:64" s="54" customFormat="1" outlineLevel="1" x14ac:dyDescent="0.25">
      <c r="A376" s="52"/>
      <c r="B376" s="20" t="s">
        <v>9</v>
      </c>
      <c r="C376" s="20" t="str">
        <f>MostLikely!$B$1</f>
        <v>MRI-CGCM2.3.2</v>
      </c>
      <c r="D376" s="20">
        <v>2062</v>
      </c>
      <c r="E376" s="21">
        <f>MostLikely!T90</f>
        <v>18.886000000000003</v>
      </c>
      <c r="F376" s="21">
        <f>MostLikely!X90</f>
        <v>73.287139999999994</v>
      </c>
      <c r="G376" s="21"/>
      <c r="H376" s="63">
        <f t="shared" si="174"/>
        <v>2007</v>
      </c>
      <c r="I376" s="59" t="str">
        <f t="shared" si="175"/>
        <v>Pile No X @ Berth Y</v>
      </c>
      <c r="J376" s="188" t="str">
        <f t="shared" si="185"/>
        <v>splash</v>
      </c>
      <c r="K376" s="97" t="str">
        <f t="shared" si="191"/>
        <v>A</v>
      </c>
      <c r="L376" s="104" t="str">
        <f t="shared" si="192"/>
        <v>C1</v>
      </c>
      <c r="M376" s="63" t="str">
        <f t="shared" si="193"/>
        <v>EXP4</v>
      </c>
      <c r="N376" s="63" t="str">
        <f t="shared" si="194"/>
        <v>SITE1</v>
      </c>
      <c r="O376" s="63">
        <f t="shared" si="195"/>
        <v>1</v>
      </c>
      <c r="P376" s="63"/>
      <c r="Q376" s="63"/>
      <c r="R376" s="63"/>
      <c r="S376" s="63"/>
      <c r="T376" s="63"/>
      <c r="U376" s="97"/>
      <c r="V376" s="97"/>
      <c r="W376" s="97"/>
      <c r="X376" s="97"/>
      <c r="Y376" s="97"/>
      <c r="AA376" s="198">
        <f t="shared" si="196"/>
        <v>250.86392056600462</v>
      </c>
      <c r="AB376" s="115"/>
      <c r="AC376" s="106"/>
      <c r="AD376" s="106"/>
      <c r="AE376" s="106"/>
      <c r="AF376" s="116"/>
      <c r="AG376" s="106"/>
      <c r="AH376" s="106"/>
      <c r="AJ376" s="106"/>
      <c r="AK376" s="106"/>
      <c r="AM376" s="125"/>
      <c r="AN376" s="200">
        <f t="shared" si="186"/>
        <v>50</v>
      </c>
      <c r="AO376" s="192">
        <f>VLOOKUP(K376,Coefficients!$J$3:$L$7,3)</f>
        <v>70</v>
      </c>
      <c r="AP376" s="192">
        <f t="shared" si="187"/>
        <v>15.4</v>
      </c>
      <c r="AQ376" s="192">
        <f t="shared" si="188"/>
        <v>1349.04</v>
      </c>
      <c r="AR376" s="192">
        <f>VLOOKUP(L376,Coefficients!$N$3:$P$5,2)</f>
        <v>50</v>
      </c>
      <c r="AS376" s="192">
        <f>VLOOKUP(L376,Coefficients!$N$3:$P$5,3)</f>
        <v>2</v>
      </c>
      <c r="AT376" s="200">
        <f>VLOOKUP(M376,Coefficients!$S$3:$U$6,3)</f>
        <v>1</v>
      </c>
      <c r="AU376" s="196">
        <f>VLOOKUP(N376,Coefficients!$S$10:$U$13,3)</f>
        <v>2</v>
      </c>
      <c r="AV376" s="197">
        <f t="shared" si="197"/>
        <v>1</v>
      </c>
      <c r="AW376" s="195">
        <f t="shared" si="189"/>
        <v>7.6036750986200676</v>
      </c>
      <c r="AX376" s="197">
        <f t="shared" si="198"/>
        <v>73.287139999999994</v>
      </c>
      <c r="AY376" s="197">
        <f t="shared" si="199"/>
        <v>18.886000000000003</v>
      </c>
      <c r="AZ376" s="198">
        <f t="shared" si="190"/>
        <v>250.86392056600462</v>
      </c>
      <c r="BA376" s="114"/>
      <c r="BB376" s="55"/>
      <c r="BC376" s="127"/>
      <c r="BD376" s="96"/>
      <c r="BE376" s="133"/>
      <c r="BF376" s="128"/>
      <c r="BG376" s="124"/>
      <c r="BI376" s="96"/>
      <c r="BJ376" s="55"/>
      <c r="BK376" s="95"/>
      <c r="BL376" s="93"/>
    </row>
    <row r="377" spans="1:64" s="54" customFormat="1" outlineLevel="1" x14ac:dyDescent="0.25">
      <c r="A377" s="52"/>
      <c r="B377" s="20" t="s">
        <v>9</v>
      </c>
      <c r="C377" s="20" t="str">
        <f>MostLikely!$B$1</f>
        <v>MRI-CGCM2.3.2</v>
      </c>
      <c r="D377" s="20">
        <v>2063</v>
      </c>
      <c r="E377" s="21">
        <f>MostLikely!T91</f>
        <v>18.901500000000002</v>
      </c>
      <c r="F377" s="21">
        <f>MostLikely!X91</f>
        <v>73.271122500000004</v>
      </c>
      <c r="G377" s="21"/>
      <c r="H377" s="63">
        <f t="shared" si="174"/>
        <v>2007</v>
      </c>
      <c r="I377" s="59" t="str">
        <f t="shared" si="175"/>
        <v>Pile No X @ Berth Y</v>
      </c>
      <c r="J377" s="188" t="str">
        <f t="shared" si="185"/>
        <v>splash</v>
      </c>
      <c r="K377" s="97" t="str">
        <f t="shared" si="191"/>
        <v>A</v>
      </c>
      <c r="L377" s="104" t="str">
        <f t="shared" si="192"/>
        <v>C1</v>
      </c>
      <c r="M377" s="63" t="str">
        <f t="shared" si="193"/>
        <v>EXP4</v>
      </c>
      <c r="N377" s="63" t="str">
        <f t="shared" si="194"/>
        <v>SITE1</v>
      </c>
      <c r="O377" s="63">
        <f t="shared" si="195"/>
        <v>1</v>
      </c>
      <c r="P377" s="63"/>
      <c r="Q377" s="63"/>
      <c r="R377" s="63"/>
      <c r="S377" s="63"/>
      <c r="T377" s="63"/>
      <c r="U377" s="97"/>
      <c r="V377" s="97"/>
      <c r="W377" s="97"/>
      <c r="X377" s="97"/>
      <c r="Y377" s="97"/>
      <c r="AA377" s="198">
        <f t="shared" si="196"/>
        <v>250.73044915861189</v>
      </c>
      <c r="AB377" s="115"/>
      <c r="AC377" s="106"/>
      <c r="AD377" s="106"/>
      <c r="AE377" s="106"/>
      <c r="AF377" s="116"/>
      <c r="AG377" s="106"/>
      <c r="AH377" s="106"/>
      <c r="AJ377" s="106"/>
      <c r="AK377" s="106"/>
      <c r="AM377" s="125"/>
      <c r="AN377" s="200">
        <f t="shared" si="186"/>
        <v>51</v>
      </c>
      <c r="AO377" s="192">
        <f>VLOOKUP(K377,Coefficients!$J$3:$L$7,3)</f>
        <v>70</v>
      </c>
      <c r="AP377" s="192">
        <f t="shared" si="187"/>
        <v>15.4</v>
      </c>
      <c r="AQ377" s="192">
        <f t="shared" si="188"/>
        <v>1349.04</v>
      </c>
      <c r="AR377" s="192">
        <f>VLOOKUP(L377,Coefficients!$N$3:$P$5,2)</f>
        <v>50</v>
      </c>
      <c r="AS377" s="192">
        <f>VLOOKUP(L377,Coefficients!$N$3:$P$5,3)</f>
        <v>2</v>
      </c>
      <c r="AT377" s="200">
        <f>VLOOKUP(M377,Coefficients!$S$3:$U$6,3)</f>
        <v>1</v>
      </c>
      <c r="AU377" s="196">
        <f>VLOOKUP(N377,Coefficients!$S$10:$U$13,3)</f>
        <v>2</v>
      </c>
      <c r="AV377" s="197">
        <f t="shared" si="197"/>
        <v>1</v>
      </c>
      <c r="AW377" s="195">
        <f t="shared" si="189"/>
        <v>7.6036750986200676</v>
      </c>
      <c r="AX377" s="197">
        <f t="shared" si="198"/>
        <v>73.271122500000004</v>
      </c>
      <c r="AY377" s="197">
        <f t="shared" si="199"/>
        <v>18.901500000000002</v>
      </c>
      <c r="AZ377" s="198">
        <f t="shared" si="190"/>
        <v>250.73044915861189</v>
      </c>
      <c r="BA377" s="114"/>
      <c r="BB377" s="55"/>
      <c r="BC377" s="127"/>
      <c r="BD377" s="96"/>
      <c r="BE377" s="133"/>
      <c r="BF377" s="128"/>
      <c r="BG377" s="124"/>
      <c r="BI377" s="96"/>
      <c r="BJ377" s="55"/>
      <c r="BK377" s="95"/>
      <c r="BL377" s="93"/>
    </row>
    <row r="378" spans="1:64" s="54" customFormat="1" outlineLevel="1" x14ac:dyDescent="0.25">
      <c r="A378" s="52"/>
      <c r="B378" s="20" t="s">
        <v>9</v>
      </c>
      <c r="C378" s="20" t="str">
        <f>MostLikely!$B$1</f>
        <v>MRI-CGCM2.3.2</v>
      </c>
      <c r="D378" s="20">
        <v>2064</v>
      </c>
      <c r="E378" s="21">
        <f>MostLikely!T92</f>
        <v>18.917000000000002</v>
      </c>
      <c r="F378" s="21">
        <f>MostLikely!X92</f>
        <v>73.255105</v>
      </c>
      <c r="G378" s="21"/>
      <c r="H378" s="63">
        <f t="shared" ref="H378:H384" si="200">$H$26</f>
        <v>2007</v>
      </c>
      <c r="I378" s="59" t="str">
        <f t="shared" ref="I378:I384" si="201">$I$26</f>
        <v>Pile No X @ Berth Y</v>
      </c>
      <c r="J378" s="188" t="str">
        <f t="shared" si="185"/>
        <v>splash</v>
      </c>
      <c r="K378" s="97" t="str">
        <f t="shared" ref="K378:K384" si="202">$K$26</f>
        <v>A</v>
      </c>
      <c r="L378" s="104" t="str">
        <f t="shared" ref="L378:L384" si="203">$L$26</f>
        <v>C1</v>
      </c>
      <c r="M378" s="63" t="str">
        <f t="shared" ref="M378:M384" si="204">$M$26</f>
        <v>EXP4</v>
      </c>
      <c r="N378" s="63" t="str">
        <f t="shared" ref="N378:N384" si="205">$N$26</f>
        <v>SITE1</v>
      </c>
      <c r="O378" s="63">
        <f t="shared" ref="O378:O384" si="206">$O$26</f>
        <v>1</v>
      </c>
      <c r="P378" s="63"/>
      <c r="Q378" s="63"/>
      <c r="R378" s="63"/>
      <c r="S378" s="63"/>
      <c r="T378" s="63"/>
      <c r="U378" s="97"/>
      <c r="V378" s="97"/>
      <c r="W378" s="97"/>
      <c r="X378" s="97"/>
      <c r="Y378" s="97"/>
      <c r="AA378" s="198">
        <f t="shared" ref="AA378:AA384" si="207">AZ378</f>
        <v>250.59702122025226</v>
      </c>
      <c r="AB378" s="115"/>
      <c r="AC378" s="106"/>
      <c r="AD378" s="106"/>
      <c r="AE378" s="106"/>
      <c r="AF378" s="116"/>
      <c r="AG378" s="106"/>
      <c r="AH378" s="106"/>
      <c r="AJ378" s="106"/>
      <c r="AK378" s="106"/>
      <c r="AM378" s="125"/>
      <c r="AN378" s="200">
        <f t="shared" si="186"/>
        <v>52</v>
      </c>
      <c r="AO378" s="192">
        <f>VLOOKUP(K378,Coefficients!$J$3:$L$7,3)</f>
        <v>70</v>
      </c>
      <c r="AP378" s="192">
        <f t="shared" si="187"/>
        <v>15.4</v>
      </c>
      <c r="AQ378" s="192">
        <f t="shared" si="188"/>
        <v>1349.04</v>
      </c>
      <c r="AR378" s="192">
        <f>VLOOKUP(L378,Coefficients!$N$3:$P$5,2)</f>
        <v>50</v>
      </c>
      <c r="AS378" s="192">
        <f>VLOOKUP(L378,Coefficients!$N$3:$P$5,3)</f>
        <v>2</v>
      </c>
      <c r="AT378" s="200">
        <f>VLOOKUP(M378,Coefficients!$S$3:$U$6,3)</f>
        <v>1</v>
      </c>
      <c r="AU378" s="196">
        <f>VLOOKUP(N378,Coefficients!$S$10:$U$13,3)</f>
        <v>2</v>
      </c>
      <c r="AV378" s="197">
        <f t="shared" ref="AV378:AV384" si="208">O378</f>
        <v>1</v>
      </c>
      <c r="AW378" s="195">
        <f t="shared" si="189"/>
        <v>7.6036750986200676</v>
      </c>
      <c r="AX378" s="197">
        <f t="shared" ref="AX378:AX384" si="209">F378</f>
        <v>73.255105</v>
      </c>
      <c r="AY378" s="197">
        <f t="shared" ref="AY378:AY384" si="210">E378</f>
        <v>18.917000000000002</v>
      </c>
      <c r="AZ378" s="198">
        <f t="shared" si="190"/>
        <v>250.59702122025226</v>
      </c>
      <c r="BA378" s="114"/>
      <c r="BB378" s="55"/>
      <c r="BC378" s="127"/>
      <c r="BD378" s="96"/>
      <c r="BE378" s="133"/>
      <c r="BF378" s="128"/>
      <c r="BG378" s="124"/>
      <c r="BI378" s="96"/>
      <c r="BJ378" s="55"/>
      <c r="BK378" s="95"/>
      <c r="BL378" s="93"/>
    </row>
    <row r="379" spans="1:64" s="54" customFormat="1" outlineLevel="1" x14ac:dyDescent="0.25">
      <c r="A379" s="52"/>
      <c r="B379" s="20" t="s">
        <v>9</v>
      </c>
      <c r="C379" s="20" t="str">
        <f>MostLikely!$B$1</f>
        <v>MRI-CGCM2.3.2</v>
      </c>
      <c r="D379" s="20">
        <v>2065</v>
      </c>
      <c r="E379" s="21">
        <f>MostLikely!T93</f>
        <v>18.932500000000001</v>
      </c>
      <c r="F379" s="21">
        <f>MostLikely!X93</f>
        <v>73.239087499999997</v>
      </c>
      <c r="G379" s="21"/>
      <c r="H379" s="63">
        <f t="shared" si="200"/>
        <v>2007</v>
      </c>
      <c r="I379" s="59" t="str">
        <f t="shared" si="201"/>
        <v>Pile No X @ Berth Y</v>
      </c>
      <c r="J379" s="188" t="str">
        <f t="shared" ref="J379:J384" si="211">$J$26</f>
        <v>splash</v>
      </c>
      <c r="K379" s="97" t="str">
        <f t="shared" si="202"/>
        <v>A</v>
      </c>
      <c r="L379" s="104" t="str">
        <f t="shared" si="203"/>
        <v>C1</v>
      </c>
      <c r="M379" s="63" t="str">
        <f t="shared" si="204"/>
        <v>EXP4</v>
      </c>
      <c r="N379" s="63" t="str">
        <f t="shared" si="205"/>
        <v>SITE1</v>
      </c>
      <c r="O379" s="63">
        <f t="shared" si="206"/>
        <v>1</v>
      </c>
      <c r="P379" s="63"/>
      <c r="Q379" s="63"/>
      <c r="R379" s="63"/>
      <c r="S379" s="63"/>
      <c r="T379" s="63"/>
      <c r="U379" s="97"/>
      <c r="V379" s="97"/>
      <c r="W379" s="97"/>
      <c r="X379" s="97"/>
      <c r="Y379" s="97"/>
      <c r="AA379" s="198">
        <f t="shared" si="207"/>
        <v>250.46363674507725</v>
      </c>
      <c r="AB379" s="115"/>
      <c r="AC379" s="106"/>
      <c r="AD379" s="106"/>
      <c r="AE379" s="106"/>
      <c r="AF379" s="116"/>
      <c r="AG379" s="106"/>
      <c r="AH379" s="106"/>
      <c r="AJ379" s="106"/>
      <c r="AK379" s="106"/>
      <c r="AM379" s="125"/>
      <c r="AN379" s="200">
        <f t="shared" ref="AN379:AN384" si="212">MAX(0,D379-$C$20)</f>
        <v>53</v>
      </c>
      <c r="AO379" s="192">
        <f>VLOOKUP(K379,Coefficients!$J$3:$L$7,3)</f>
        <v>70</v>
      </c>
      <c r="AP379" s="192">
        <f t="shared" ref="AP379:AP384" si="213">0.22*AO379</f>
        <v>15.4</v>
      </c>
      <c r="AQ379" s="192">
        <f t="shared" ref="AQ379:AQ384" si="214">AP379/100*365*24</f>
        <v>1349.04</v>
      </c>
      <c r="AR379" s="192">
        <f>VLOOKUP(L379,Coefficients!$N$3:$P$5,2)</f>
        <v>50</v>
      </c>
      <c r="AS379" s="192">
        <f>VLOOKUP(L379,Coefficients!$N$3:$P$5,3)</f>
        <v>2</v>
      </c>
      <c r="AT379" s="200">
        <f>VLOOKUP(M379,Coefficients!$S$3:$U$6,3)</f>
        <v>1</v>
      </c>
      <c r="AU379" s="196">
        <f>VLOOKUP(N379,Coefficients!$S$10:$U$13,3)</f>
        <v>2</v>
      </c>
      <c r="AV379" s="197">
        <f t="shared" si="208"/>
        <v>1</v>
      </c>
      <c r="AW379" s="195">
        <f t="shared" ref="AW379:AW384" si="215">MAX(1,AU379*(AR379*AT379*(0.9*EXP((-10*AV379))+0.1*EXP(-AV379))+AS379*EXP((-0.02*AV379))))</f>
        <v>7.6036750986200676</v>
      </c>
      <c r="AX379" s="197">
        <f t="shared" si="209"/>
        <v>73.239087499999997</v>
      </c>
      <c r="AY379" s="197">
        <f t="shared" si="210"/>
        <v>18.932500000000001</v>
      </c>
      <c r="AZ379" s="198">
        <f t="shared" ref="AZ379:AZ384" si="216">(0.0157*AX379^2.3)*((AQ379/3800)^0.15)*((1+AW379/50)^0.22)*(EXP(-0.0019*(AY379+20)))</f>
        <v>250.46363674507725</v>
      </c>
      <c r="BA379" s="114"/>
      <c r="BB379" s="55"/>
      <c r="BC379" s="127"/>
      <c r="BD379" s="96"/>
      <c r="BE379" s="133"/>
      <c r="BF379" s="128"/>
      <c r="BG379" s="124"/>
      <c r="BI379" s="96"/>
      <c r="BJ379" s="55"/>
      <c r="BK379" s="95"/>
      <c r="BL379" s="93"/>
    </row>
    <row r="380" spans="1:64" s="54" customFormat="1" outlineLevel="1" x14ac:dyDescent="0.25">
      <c r="A380" s="52"/>
      <c r="B380" s="20" t="s">
        <v>9</v>
      </c>
      <c r="C380" s="20" t="str">
        <f>MostLikely!$B$1</f>
        <v>MRI-CGCM2.3.2</v>
      </c>
      <c r="D380" s="20">
        <v>2066</v>
      </c>
      <c r="E380" s="21">
        <f>MostLikely!T94</f>
        <v>18.948</v>
      </c>
      <c r="F380" s="21">
        <f>MostLikely!X94</f>
        <v>73.223069999999993</v>
      </c>
      <c r="G380" s="21"/>
      <c r="H380" s="63">
        <f t="shared" si="200"/>
        <v>2007</v>
      </c>
      <c r="I380" s="59" t="str">
        <f t="shared" si="201"/>
        <v>Pile No X @ Berth Y</v>
      </c>
      <c r="J380" s="188" t="str">
        <f t="shared" si="211"/>
        <v>splash</v>
      </c>
      <c r="K380" s="97" t="str">
        <f t="shared" si="202"/>
        <v>A</v>
      </c>
      <c r="L380" s="104" t="str">
        <f t="shared" si="203"/>
        <v>C1</v>
      </c>
      <c r="M380" s="63" t="str">
        <f t="shared" si="204"/>
        <v>EXP4</v>
      </c>
      <c r="N380" s="63" t="str">
        <f t="shared" si="205"/>
        <v>SITE1</v>
      </c>
      <c r="O380" s="63">
        <f t="shared" si="206"/>
        <v>1</v>
      </c>
      <c r="P380" s="63"/>
      <c r="Q380" s="63"/>
      <c r="R380" s="63"/>
      <c r="S380" s="63"/>
      <c r="T380" s="63"/>
      <c r="U380" s="97"/>
      <c r="V380" s="97"/>
      <c r="W380" s="97"/>
      <c r="X380" s="97"/>
      <c r="Y380" s="97"/>
      <c r="AA380" s="198">
        <f t="shared" si="207"/>
        <v>250.33029572723765</v>
      </c>
      <c r="AB380" s="115"/>
      <c r="AC380" s="106"/>
      <c r="AD380" s="106"/>
      <c r="AE380" s="106"/>
      <c r="AF380" s="116"/>
      <c r="AG380" s="106"/>
      <c r="AH380" s="106"/>
      <c r="AJ380" s="106"/>
      <c r="AK380" s="106"/>
      <c r="AM380" s="125"/>
      <c r="AN380" s="200">
        <f t="shared" si="212"/>
        <v>54</v>
      </c>
      <c r="AO380" s="192">
        <f>VLOOKUP(K380,Coefficients!$J$3:$L$7,3)</f>
        <v>70</v>
      </c>
      <c r="AP380" s="192">
        <f t="shared" si="213"/>
        <v>15.4</v>
      </c>
      <c r="AQ380" s="192">
        <f t="shared" si="214"/>
        <v>1349.04</v>
      </c>
      <c r="AR380" s="192">
        <f>VLOOKUP(L380,Coefficients!$N$3:$P$5,2)</f>
        <v>50</v>
      </c>
      <c r="AS380" s="192">
        <f>VLOOKUP(L380,Coefficients!$N$3:$P$5,3)</f>
        <v>2</v>
      </c>
      <c r="AT380" s="200">
        <f>VLOOKUP(M380,Coefficients!$S$3:$U$6,3)</f>
        <v>1</v>
      </c>
      <c r="AU380" s="196">
        <f>VLOOKUP(N380,Coefficients!$S$10:$U$13,3)</f>
        <v>2</v>
      </c>
      <c r="AV380" s="197">
        <f t="shared" si="208"/>
        <v>1</v>
      </c>
      <c r="AW380" s="195">
        <f t="shared" si="215"/>
        <v>7.6036750986200676</v>
      </c>
      <c r="AX380" s="197">
        <f t="shared" si="209"/>
        <v>73.223069999999993</v>
      </c>
      <c r="AY380" s="197">
        <f t="shared" si="210"/>
        <v>18.948</v>
      </c>
      <c r="AZ380" s="198">
        <f t="shared" si="216"/>
        <v>250.33029572723765</v>
      </c>
      <c r="BA380" s="114"/>
      <c r="BB380" s="55"/>
      <c r="BC380" s="127"/>
      <c r="BD380" s="96"/>
      <c r="BE380" s="133"/>
      <c r="BF380" s="128"/>
      <c r="BG380" s="124"/>
      <c r="BI380" s="96"/>
      <c r="BJ380" s="55"/>
      <c r="BK380" s="95"/>
      <c r="BL380" s="93"/>
    </row>
    <row r="381" spans="1:64" s="54" customFormat="1" outlineLevel="1" x14ac:dyDescent="0.25">
      <c r="A381" s="52"/>
      <c r="B381" s="20" t="s">
        <v>9</v>
      </c>
      <c r="C381" s="20" t="str">
        <f>MostLikely!$B$1</f>
        <v>MRI-CGCM2.3.2</v>
      </c>
      <c r="D381" s="20">
        <v>2067</v>
      </c>
      <c r="E381" s="21">
        <f>MostLikely!T95</f>
        <v>18.963500000000003</v>
      </c>
      <c r="F381" s="21">
        <f>MostLikely!X95</f>
        <v>73.207052500000003</v>
      </c>
      <c r="G381" s="21"/>
      <c r="H381" s="63">
        <f t="shared" si="200"/>
        <v>2007</v>
      </c>
      <c r="I381" s="59" t="str">
        <f t="shared" si="201"/>
        <v>Pile No X @ Berth Y</v>
      </c>
      <c r="J381" s="188" t="str">
        <f t="shared" si="211"/>
        <v>splash</v>
      </c>
      <c r="K381" s="97" t="str">
        <f t="shared" si="202"/>
        <v>A</v>
      </c>
      <c r="L381" s="104" t="str">
        <f t="shared" si="203"/>
        <v>C1</v>
      </c>
      <c r="M381" s="63" t="str">
        <f t="shared" si="204"/>
        <v>EXP4</v>
      </c>
      <c r="N381" s="63" t="str">
        <f t="shared" si="205"/>
        <v>SITE1</v>
      </c>
      <c r="O381" s="63">
        <f t="shared" si="206"/>
        <v>1</v>
      </c>
      <c r="P381" s="63"/>
      <c r="Q381" s="63"/>
      <c r="R381" s="63"/>
      <c r="S381" s="63"/>
      <c r="T381" s="63"/>
      <c r="U381" s="97"/>
      <c r="V381" s="97"/>
      <c r="W381" s="97"/>
      <c r="X381" s="97"/>
      <c r="Y381" s="97"/>
      <c r="AA381" s="198">
        <f t="shared" si="207"/>
        <v>250.19699816088408</v>
      </c>
      <c r="AB381" s="115"/>
      <c r="AC381" s="106"/>
      <c r="AD381" s="106"/>
      <c r="AE381" s="106"/>
      <c r="AF381" s="116"/>
      <c r="AG381" s="106"/>
      <c r="AH381" s="106"/>
      <c r="AJ381" s="106"/>
      <c r="AK381" s="106"/>
      <c r="AM381" s="125"/>
      <c r="AN381" s="200">
        <f t="shared" si="212"/>
        <v>55</v>
      </c>
      <c r="AO381" s="192">
        <f>VLOOKUP(K381,Coefficients!$J$3:$L$7,3)</f>
        <v>70</v>
      </c>
      <c r="AP381" s="192">
        <f t="shared" si="213"/>
        <v>15.4</v>
      </c>
      <c r="AQ381" s="192">
        <f t="shared" si="214"/>
        <v>1349.04</v>
      </c>
      <c r="AR381" s="192">
        <f>VLOOKUP(L381,Coefficients!$N$3:$P$5,2)</f>
        <v>50</v>
      </c>
      <c r="AS381" s="192">
        <f>VLOOKUP(L381,Coefficients!$N$3:$P$5,3)</f>
        <v>2</v>
      </c>
      <c r="AT381" s="200">
        <f>VLOOKUP(M381,Coefficients!$S$3:$U$6,3)</f>
        <v>1</v>
      </c>
      <c r="AU381" s="196">
        <f>VLOOKUP(N381,Coefficients!$S$10:$U$13,3)</f>
        <v>2</v>
      </c>
      <c r="AV381" s="197">
        <f t="shared" si="208"/>
        <v>1</v>
      </c>
      <c r="AW381" s="195">
        <f t="shared" si="215"/>
        <v>7.6036750986200676</v>
      </c>
      <c r="AX381" s="197">
        <f t="shared" si="209"/>
        <v>73.207052500000003</v>
      </c>
      <c r="AY381" s="197">
        <f t="shared" si="210"/>
        <v>18.963500000000003</v>
      </c>
      <c r="AZ381" s="198">
        <f t="shared" si="216"/>
        <v>250.19699816088408</v>
      </c>
      <c r="BA381" s="114"/>
      <c r="BB381" s="55"/>
      <c r="BC381" s="127"/>
      <c r="BD381" s="96"/>
      <c r="BE381" s="133"/>
      <c r="BF381" s="128"/>
      <c r="BG381" s="124"/>
      <c r="BI381" s="96"/>
      <c r="BJ381" s="55"/>
      <c r="BK381" s="95"/>
      <c r="BL381" s="93"/>
    </row>
    <row r="382" spans="1:64" s="54" customFormat="1" outlineLevel="1" x14ac:dyDescent="0.25">
      <c r="A382" s="52"/>
      <c r="B382" s="20" t="s">
        <v>9</v>
      </c>
      <c r="C382" s="20" t="str">
        <f>MostLikely!$B$1</f>
        <v>MRI-CGCM2.3.2</v>
      </c>
      <c r="D382" s="20">
        <v>2068</v>
      </c>
      <c r="E382" s="21">
        <f>MostLikely!T96</f>
        <v>18.979000000000003</v>
      </c>
      <c r="F382" s="21">
        <f>MostLikely!X96</f>
        <v>73.191034999999999</v>
      </c>
      <c r="G382" s="21"/>
      <c r="H382" s="63">
        <f t="shared" si="200"/>
        <v>2007</v>
      </c>
      <c r="I382" s="59" t="str">
        <f t="shared" si="201"/>
        <v>Pile No X @ Berth Y</v>
      </c>
      <c r="J382" s="188" t="str">
        <f t="shared" si="211"/>
        <v>splash</v>
      </c>
      <c r="K382" s="97" t="str">
        <f t="shared" si="202"/>
        <v>A</v>
      </c>
      <c r="L382" s="104" t="str">
        <f t="shared" si="203"/>
        <v>C1</v>
      </c>
      <c r="M382" s="63" t="str">
        <f t="shared" si="204"/>
        <v>EXP4</v>
      </c>
      <c r="N382" s="63" t="str">
        <f t="shared" si="205"/>
        <v>SITE1</v>
      </c>
      <c r="O382" s="63">
        <f t="shared" si="206"/>
        <v>1</v>
      </c>
      <c r="P382" s="63"/>
      <c r="Q382" s="63"/>
      <c r="R382" s="63"/>
      <c r="S382" s="63"/>
      <c r="T382" s="63"/>
      <c r="U382" s="97"/>
      <c r="V382" s="97"/>
      <c r="W382" s="97"/>
      <c r="X382" s="97"/>
      <c r="Y382" s="97"/>
      <c r="AA382" s="198">
        <f t="shared" si="207"/>
        <v>250.06374404016881</v>
      </c>
      <c r="AB382" s="115"/>
      <c r="AC382" s="106"/>
      <c r="AD382" s="106"/>
      <c r="AE382" s="106"/>
      <c r="AF382" s="116"/>
      <c r="AG382" s="106"/>
      <c r="AH382" s="106"/>
      <c r="AJ382" s="106"/>
      <c r="AK382" s="106"/>
      <c r="AM382" s="125"/>
      <c r="AN382" s="200">
        <f t="shared" si="212"/>
        <v>56</v>
      </c>
      <c r="AO382" s="192">
        <f>VLOOKUP(K382,Coefficients!$J$3:$L$7,3)</f>
        <v>70</v>
      </c>
      <c r="AP382" s="192">
        <f t="shared" si="213"/>
        <v>15.4</v>
      </c>
      <c r="AQ382" s="192">
        <f t="shared" si="214"/>
        <v>1349.04</v>
      </c>
      <c r="AR382" s="192">
        <f>VLOOKUP(L382,Coefficients!$N$3:$P$5,2)</f>
        <v>50</v>
      </c>
      <c r="AS382" s="192">
        <f>VLOOKUP(L382,Coefficients!$N$3:$P$5,3)</f>
        <v>2</v>
      </c>
      <c r="AT382" s="200">
        <f>VLOOKUP(M382,Coefficients!$S$3:$U$6,3)</f>
        <v>1</v>
      </c>
      <c r="AU382" s="196">
        <f>VLOOKUP(N382,Coefficients!$S$10:$U$13,3)</f>
        <v>2</v>
      </c>
      <c r="AV382" s="197">
        <f t="shared" si="208"/>
        <v>1</v>
      </c>
      <c r="AW382" s="195">
        <f t="shared" si="215"/>
        <v>7.6036750986200676</v>
      </c>
      <c r="AX382" s="197">
        <f t="shared" si="209"/>
        <v>73.191034999999999</v>
      </c>
      <c r="AY382" s="197">
        <f t="shared" si="210"/>
        <v>18.979000000000003</v>
      </c>
      <c r="AZ382" s="198">
        <f t="shared" si="216"/>
        <v>250.06374404016881</v>
      </c>
      <c r="BA382" s="114"/>
      <c r="BB382" s="55"/>
      <c r="BC382" s="127"/>
      <c r="BD382" s="96"/>
      <c r="BE382" s="133"/>
      <c r="BF382" s="128"/>
      <c r="BG382" s="124"/>
      <c r="BI382" s="96"/>
      <c r="BJ382" s="55"/>
      <c r="BK382" s="95"/>
      <c r="BL382" s="93"/>
    </row>
    <row r="383" spans="1:64" s="54" customFormat="1" outlineLevel="1" x14ac:dyDescent="0.25">
      <c r="A383" s="52"/>
      <c r="B383" s="20" t="s">
        <v>9</v>
      </c>
      <c r="C383" s="20" t="str">
        <f>MostLikely!$B$1</f>
        <v>MRI-CGCM2.3.2</v>
      </c>
      <c r="D383" s="20">
        <v>2069</v>
      </c>
      <c r="E383" s="21">
        <f>MostLikely!T97</f>
        <v>18.994500000000002</v>
      </c>
      <c r="F383" s="21">
        <f>MostLikely!X97</f>
        <v>73.175017499999996</v>
      </c>
      <c r="G383" s="21"/>
      <c r="H383" s="63">
        <f t="shared" si="200"/>
        <v>2007</v>
      </c>
      <c r="I383" s="59" t="str">
        <f t="shared" si="201"/>
        <v>Pile No X @ Berth Y</v>
      </c>
      <c r="J383" s="188" t="str">
        <f t="shared" si="211"/>
        <v>splash</v>
      </c>
      <c r="K383" s="97" t="str">
        <f t="shared" si="202"/>
        <v>A</v>
      </c>
      <c r="L383" s="104" t="str">
        <f t="shared" si="203"/>
        <v>C1</v>
      </c>
      <c r="M383" s="63" t="str">
        <f t="shared" si="204"/>
        <v>EXP4</v>
      </c>
      <c r="N383" s="63" t="str">
        <f t="shared" si="205"/>
        <v>SITE1</v>
      </c>
      <c r="O383" s="63">
        <f t="shared" si="206"/>
        <v>1</v>
      </c>
      <c r="P383" s="63"/>
      <c r="Q383" s="63"/>
      <c r="R383" s="63"/>
      <c r="S383" s="63"/>
      <c r="T383" s="63"/>
      <c r="U383" s="97"/>
      <c r="V383" s="97"/>
      <c r="W383" s="97"/>
      <c r="X383" s="97"/>
      <c r="Y383" s="97"/>
      <c r="AA383" s="198">
        <f t="shared" si="207"/>
        <v>249.93053335924125</v>
      </c>
      <c r="AB383" s="115"/>
      <c r="AC383" s="106"/>
      <c r="AD383" s="106"/>
      <c r="AE383" s="106"/>
      <c r="AF383" s="116"/>
      <c r="AG383" s="106"/>
      <c r="AH383" s="106"/>
      <c r="AJ383" s="106"/>
      <c r="AK383" s="106"/>
      <c r="AM383" s="125"/>
      <c r="AN383" s="200">
        <f t="shared" si="212"/>
        <v>57</v>
      </c>
      <c r="AO383" s="192">
        <f>VLOOKUP(K383,Coefficients!$J$3:$L$7,3)</f>
        <v>70</v>
      </c>
      <c r="AP383" s="192">
        <f t="shared" si="213"/>
        <v>15.4</v>
      </c>
      <c r="AQ383" s="192">
        <f t="shared" si="214"/>
        <v>1349.04</v>
      </c>
      <c r="AR383" s="192">
        <f>VLOOKUP(L383,Coefficients!$N$3:$P$5,2)</f>
        <v>50</v>
      </c>
      <c r="AS383" s="192">
        <f>VLOOKUP(L383,Coefficients!$N$3:$P$5,3)</f>
        <v>2</v>
      </c>
      <c r="AT383" s="200">
        <f>VLOOKUP(M383,Coefficients!$S$3:$U$6,3)</f>
        <v>1</v>
      </c>
      <c r="AU383" s="196">
        <f>VLOOKUP(N383,Coefficients!$S$10:$U$13,3)</f>
        <v>2</v>
      </c>
      <c r="AV383" s="197">
        <f t="shared" si="208"/>
        <v>1</v>
      </c>
      <c r="AW383" s="195">
        <f t="shared" si="215"/>
        <v>7.6036750986200676</v>
      </c>
      <c r="AX383" s="197">
        <f t="shared" si="209"/>
        <v>73.175017499999996</v>
      </c>
      <c r="AY383" s="197">
        <f t="shared" si="210"/>
        <v>18.994500000000002</v>
      </c>
      <c r="AZ383" s="198">
        <f t="shared" si="216"/>
        <v>249.93053335924125</v>
      </c>
      <c r="BA383" s="114"/>
      <c r="BB383" s="55"/>
      <c r="BC383" s="127"/>
      <c r="BD383" s="96"/>
      <c r="BE383" s="133"/>
      <c r="BF383" s="128"/>
      <c r="BG383" s="124"/>
      <c r="BI383" s="96"/>
      <c r="BJ383" s="55"/>
      <c r="BK383" s="95"/>
      <c r="BL383" s="93"/>
    </row>
    <row r="384" spans="1:64" s="54" customFormat="1" outlineLevel="1" x14ac:dyDescent="0.25">
      <c r="A384" s="52"/>
      <c r="B384" s="20" t="s">
        <v>9</v>
      </c>
      <c r="C384" s="20" t="str">
        <f>MostLikely!$B$1</f>
        <v>MRI-CGCM2.3.2</v>
      </c>
      <c r="D384" s="20">
        <v>2070</v>
      </c>
      <c r="E384" s="21">
        <f>MostLikely!T98</f>
        <v>19.010000000000002</v>
      </c>
      <c r="F384" s="21">
        <f>MostLikely!X98</f>
        <v>73.159000000000006</v>
      </c>
      <c r="G384" s="21"/>
      <c r="H384" s="63">
        <f t="shared" si="200"/>
        <v>2007</v>
      </c>
      <c r="I384" s="59" t="str">
        <f t="shared" si="201"/>
        <v>Pile No X @ Berth Y</v>
      </c>
      <c r="J384" s="188" t="str">
        <f t="shared" si="211"/>
        <v>splash</v>
      </c>
      <c r="K384" s="97" t="str">
        <f t="shared" si="202"/>
        <v>A</v>
      </c>
      <c r="L384" s="104" t="str">
        <f t="shared" si="203"/>
        <v>C1</v>
      </c>
      <c r="M384" s="63" t="str">
        <f t="shared" si="204"/>
        <v>EXP4</v>
      </c>
      <c r="N384" s="63" t="str">
        <f t="shared" si="205"/>
        <v>SITE1</v>
      </c>
      <c r="O384" s="63">
        <f t="shared" si="206"/>
        <v>1</v>
      </c>
      <c r="P384" s="63"/>
      <c r="Q384" s="63"/>
      <c r="R384" s="63"/>
      <c r="S384" s="63"/>
      <c r="T384" s="63"/>
      <c r="U384" s="97"/>
      <c r="V384" s="97"/>
      <c r="W384" s="97"/>
      <c r="X384" s="97"/>
      <c r="Y384" s="97"/>
      <c r="AA384" s="198">
        <f t="shared" si="207"/>
        <v>249.79736611225482</v>
      </c>
      <c r="AB384" s="115"/>
      <c r="AC384" s="106"/>
      <c r="AD384" s="106"/>
      <c r="AE384" s="106"/>
      <c r="AF384" s="116"/>
      <c r="AG384" s="106"/>
      <c r="AH384" s="106"/>
      <c r="AJ384" s="106"/>
      <c r="AK384" s="106"/>
      <c r="AM384" s="125"/>
      <c r="AN384" s="200">
        <f t="shared" si="212"/>
        <v>58</v>
      </c>
      <c r="AO384" s="192">
        <f>VLOOKUP(K384,Coefficients!$J$3:$L$7,3)</f>
        <v>70</v>
      </c>
      <c r="AP384" s="192">
        <f t="shared" si="213"/>
        <v>15.4</v>
      </c>
      <c r="AQ384" s="192">
        <f t="shared" si="214"/>
        <v>1349.04</v>
      </c>
      <c r="AR384" s="192">
        <f>VLOOKUP(L384,Coefficients!$N$3:$P$5,2)</f>
        <v>50</v>
      </c>
      <c r="AS384" s="192">
        <f>VLOOKUP(L384,Coefficients!$N$3:$P$5,3)</f>
        <v>2</v>
      </c>
      <c r="AT384" s="200">
        <f>VLOOKUP(M384,Coefficients!$S$3:$U$6,3)</f>
        <v>1</v>
      </c>
      <c r="AU384" s="196">
        <f>VLOOKUP(N384,Coefficients!$S$10:$U$13,3)</f>
        <v>2</v>
      </c>
      <c r="AV384" s="197">
        <f t="shared" si="208"/>
        <v>1</v>
      </c>
      <c r="AW384" s="195">
        <f t="shared" si="215"/>
        <v>7.6036750986200676</v>
      </c>
      <c r="AX384" s="197">
        <f t="shared" si="209"/>
        <v>73.159000000000006</v>
      </c>
      <c r="AY384" s="197">
        <f t="shared" si="210"/>
        <v>19.010000000000002</v>
      </c>
      <c r="AZ384" s="198">
        <f t="shared" si="216"/>
        <v>249.79736611225482</v>
      </c>
      <c r="BA384" s="114"/>
      <c r="BB384" s="55"/>
      <c r="BC384" s="127"/>
      <c r="BD384" s="96"/>
      <c r="BE384" s="133"/>
      <c r="BF384" s="128"/>
      <c r="BG384" s="124"/>
      <c r="BI384" s="96"/>
      <c r="BJ384" s="55"/>
      <c r="BK384" s="95"/>
      <c r="BL384" s="93"/>
    </row>
    <row r="385" spans="1:64" s="10" customFormat="1" x14ac:dyDescent="0.25">
      <c r="A385" s="26" t="s">
        <v>85</v>
      </c>
      <c r="B385" s="33" t="str">
        <f>B386&amp;" "&amp;C386</f>
        <v>A1B CSIRO Mk3.5</v>
      </c>
      <c r="C385" s="31"/>
      <c r="D385" s="26"/>
      <c r="E385" s="26"/>
      <c r="F385" s="26"/>
      <c r="G385" s="26"/>
      <c r="K385" s="92"/>
      <c r="L385" s="92"/>
      <c r="M385" s="19"/>
      <c r="N385" s="19"/>
      <c r="O385" s="19"/>
      <c r="P385" s="19"/>
      <c r="Q385" s="19"/>
      <c r="R385" s="19"/>
      <c r="S385" s="19"/>
      <c r="T385" s="19"/>
      <c r="U385" s="98"/>
      <c r="V385" s="98"/>
      <c r="W385" s="98"/>
      <c r="X385" s="98"/>
      <c r="Y385" s="98"/>
      <c r="AA385" s="45"/>
      <c r="AB385" s="131"/>
      <c r="AC385" s="45"/>
      <c r="AD385" s="45"/>
      <c r="AE385" s="45"/>
      <c r="AF385" s="132"/>
      <c r="AG385" s="45"/>
      <c r="AH385" s="45"/>
      <c r="AJ385" s="98"/>
      <c r="AK385" s="98"/>
      <c r="AM385" s="98"/>
      <c r="AN385" s="126"/>
      <c r="AO385" s="41"/>
      <c r="AP385" s="41"/>
      <c r="AQ385" s="193"/>
      <c r="AR385" s="41"/>
      <c r="AS385" s="41"/>
      <c r="AT385" s="19"/>
      <c r="AU385" s="43"/>
      <c r="AV385" s="43"/>
      <c r="AW385" s="43"/>
      <c r="AX385" s="19"/>
      <c r="AY385" s="41"/>
      <c r="AZ385" s="45"/>
      <c r="BA385" s="47"/>
      <c r="BB385" s="19"/>
      <c r="BC385" s="19"/>
      <c r="BD385" s="27"/>
      <c r="BE385" s="134"/>
      <c r="BF385" s="50"/>
      <c r="BG385" s="27"/>
      <c r="BI385" s="27"/>
      <c r="BJ385" s="27"/>
      <c r="BK385" s="27"/>
      <c r="BL385" s="92"/>
    </row>
    <row r="386" spans="1:64" s="54" customFormat="1" outlineLevel="1" x14ac:dyDescent="0.25">
      <c r="A386" s="52"/>
      <c r="B386" s="20" t="s">
        <v>9</v>
      </c>
      <c r="C386" s="20" t="str">
        <f>'Hotter&amp;Drier'!$B$1</f>
        <v>CSIRO Mk3.5</v>
      </c>
      <c r="D386" s="20">
        <v>2000</v>
      </c>
      <c r="E386" s="21">
        <f>'Hotter&amp;Drier'!T28</f>
        <v>17.5</v>
      </c>
      <c r="F386" s="21">
        <f>'Hotter&amp;Drier'!X28</f>
        <v>74.164749999999998</v>
      </c>
      <c r="G386" s="21"/>
      <c r="H386" s="63">
        <f t="shared" ref="H386:H449" si="217">$H$26</f>
        <v>2007</v>
      </c>
      <c r="I386" s="59" t="str">
        <f t="shared" ref="I386:I449" si="218">$I$26</f>
        <v>Pile No X @ Berth Y</v>
      </c>
      <c r="J386" s="188" t="str">
        <f>$J$26</f>
        <v>splash</v>
      </c>
      <c r="K386" s="97" t="str">
        <f t="shared" ref="K386:K417" si="219">$K$26</f>
        <v>A</v>
      </c>
      <c r="L386" s="104" t="str">
        <f t="shared" ref="L386:L417" si="220">$L$26</f>
        <v>C1</v>
      </c>
      <c r="M386" s="63" t="str">
        <f t="shared" ref="M386:M417" si="221">$M$26</f>
        <v>EXP4</v>
      </c>
      <c r="N386" s="63" t="str">
        <f t="shared" ref="N386:N417" si="222">$N$26</f>
        <v>SITE1</v>
      </c>
      <c r="O386" s="63">
        <f t="shared" ref="O386:O417" si="223">$O$26</f>
        <v>1</v>
      </c>
      <c r="P386" s="63"/>
      <c r="Q386" s="63"/>
      <c r="R386" s="63"/>
      <c r="S386" s="63"/>
      <c r="T386" s="63"/>
      <c r="U386" s="97"/>
      <c r="V386" s="97"/>
      <c r="W386" s="97"/>
      <c r="X386" s="97"/>
      <c r="Y386" s="97"/>
      <c r="AA386" s="198">
        <f t="shared" ref="AA386:AA417" si="224">AZ386</f>
        <v>258.50701437523929</v>
      </c>
      <c r="AB386" s="115"/>
      <c r="AC386" s="106"/>
      <c r="AD386" s="106"/>
      <c r="AE386" s="106"/>
      <c r="AF386" s="116"/>
      <c r="AG386" s="106"/>
      <c r="AH386" s="106"/>
      <c r="AJ386" s="106"/>
      <c r="AK386" s="106"/>
      <c r="AM386" s="125"/>
      <c r="AN386" s="200">
        <f>MAX(0,D386-$C$20)</f>
        <v>0</v>
      </c>
      <c r="AO386" s="192">
        <f>VLOOKUP(K386,Coefficients!$J$3:$L$7,3)</f>
        <v>70</v>
      </c>
      <c r="AP386" s="192">
        <f>0.22*AO386</f>
        <v>15.4</v>
      </c>
      <c r="AQ386" s="192">
        <f>AP386/100*365*24</f>
        <v>1349.04</v>
      </c>
      <c r="AR386" s="192">
        <f>VLOOKUP(L386,Coefficients!$N$3:$P$5,2)</f>
        <v>50</v>
      </c>
      <c r="AS386" s="192">
        <f>VLOOKUP(L386,Coefficients!$N$3:$P$5,3)</f>
        <v>2</v>
      </c>
      <c r="AT386" s="200">
        <f>VLOOKUP(M386,Coefficients!$S$3:$U$6,3)</f>
        <v>1</v>
      </c>
      <c r="AU386" s="196">
        <f>VLOOKUP(N386,Coefficients!$S$10:$U$13,3)</f>
        <v>2</v>
      </c>
      <c r="AV386" s="197">
        <f t="shared" ref="AV386:AV417" si="225">O386</f>
        <v>1</v>
      </c>
      <c r="AW386" s="195">
        <f>MAX(1,AU386*(AR386*AT386*(0.9*EXP((-10*AV386))+0.1*EXP(-AV386))+AS386*EXP((-0.02*AV386))))</f>
        <v>7.6036750986200676</v>
      </c>
      <c r="AX386" s="197">
        <f t="shared" ref="AX386:AX417" si="226">F386</f>
        <v>74.164749999999998</v>
      </c>
      <c r="AY386" s="197">
        <f t="shared" ref="AY386:AY417" si="227">E386</f>
        <v>17.5</v>
      </c>
      <c r="AZ386" s="198">
        <f>(0.0157*AX386^2.3)*((AQ386/3800)^0.15)*((1+AW386/50)^0.22)*(EXP(-0.0019*(AY386+20)))</f>
        <v>258.50701437523929</v>
      </c>
      <c r="BA386" s="114"/>
      <c r="BB386" s="55"/>
      <c r="BC386" s="127"/>
      <c r="BD386" s="96"/>
      <c r="BE386" s="133"/>
      <c r="BF386" s="128"/>
      <c r="BG386" s="124"/>
      <c r="BI386" s="96"/>
      <c r="BJ386" s="55"/>
      <c r="BK386" s="95"/>
      <c r="BL386" s="93"/>
    </row>
    <row r="387" spans="1:64" s="54" customFormat="1" outlineLevel="1" x14ac:dyDescent="0.25">
      <c r="A387" s="52"/>
      <c r="B387" s="20" t="s">
        <v>9</v>
      </c>
      <c r="C387" s="20" t="str">
        <f>'Hotter&amp;Drier'!$B$1</f>
        <v>CSIRO Mk3.5</v>
      </c>
      <c r="D387" s="20">
        <v>2001</v>
      </c>
      <c r="E387" s="21">
        <f>'Hotter&amp;Drier'!T29</f>
        <v>17.52</v>
      </c>
      <c r="F387" s="21">
        <f>'Hotter&amp;Drier'!X29</f>
        <v>74.131225000000001</v>
      </c>
      <c r="G387" s="21"/>
      <c r="H387" s="63">
        <f t="shared" si="217"/>
        <v>2007</v>
      </c>
      <c r="I387" s="59" t="str">
        <f t="shared" si="218"/>
        <v>Pile No X @ Berth Y</v>
      </c>
      <c r="J387" s="188" t="str">
        <f t="shared" ref="J387:J450" si="228">$J$26</f>
        <v>splash</v>
      </c>
      <c r="K387" s="97" t="str">
        <f t="shared" si="219"/>
        <v>A</v>
      </c>
      <c r="L387" s="104" t="str">
        <f t="shared" si="220"/>
        <v>C1</v>
      </c>
      <c r="M387" s="63" t="str">
        <f t="shared" si="221"/>
        <v>EXP4</v>
      </c>
      <c r="N387" s="63" t="str">
        <f t="shared" si="222"/>
        <v>SITE1</v>
      </c>
      <c r="O387" s="63">
        <f t="shared" si="223"/>
        <v>1</v>
      </c>
      <c r="P387" s="63"/>
      <c r="Q387" s="63"/>
      <c r="R387" s="63"/>
      <c r="S387" s="63"/>
      <c r="T387" s="63"/>
      <c r="U387" s="97"/>
      <c r="V387" s="97"/>
      <c r="W387" s="97"/>
      <c r="X387" s="97"/>
      <c r="Y387" s="97"/>
      <c r="AA387" s="198">
        <f t="shared" si="224"/>
        <v>258.22851627172309</v>
      </c>
      <c r="AB387" s="115"/>
      <c r="AC387" s="106"/>
      <c r="AD387" s="106"/>
      <c r="AE387" s="106"/>
      <c r="AF387" s="116"/>
      <c r="AG387" s="106"/>
      <c r="AH387" s="106"/>
      <c r="AJ387" s="106"/>
      <c r="AK387" s="106"/>
      <c r="AM387" s="125"/>
      <c r="AN387" s="200">
        <f t="shared" ref="AN387:AN450" si="229">MAX(0,D387-$C$20)</f>
        <v>0</v>
      </c>
      <c r="AO387" s="192">
        <f>VLOOKUP(K387,Coefficients!$J$3:$L$7,3)</f>
        <v>70</v>
      </c>
      <c r="AP387" s="192">
        <f t="shared" ref="AP387:AP450" si="230">0.22*AO387</f>
        <v>15.4</v>
      </c>
      <c r="AQ387" s="192">
        <f t="shared" ref="AQ387:AQ450" si="231">AP387/100*365*24</f>
        <v>1349.04</v>
      </c>
      <c r="AR387" s="192">
        <f>VLOOKUP(L387,Coefficients!$N$3:$P$5,2)</f>
        <v>50</v>
      </c>
      <c r="AS387" s="192">
        <f>VLOOKUP(L387,Coefficients!$N$3:$P$5,3)</f>
        <v>2</v>
      </c>
      <c r="AT387" s="200">
        <f>VLOOKUP(M387,Coefficients!$S$3:$U$6,3)</f>
        <v>1</v>
      </c>
      <c r="AU387" s="196">
        <f>VLOOKUP(N387,Coefficients!$S$10:$U$13,3)</f>
        <v>2</v>
      </c>
      <c r="AV387" s="197">
        <f t="shared" si="225"/>
        <v>1</v>
      </c>
      <c r="AW387" s="195">
        <f t="shared" ref="AW387:AW450" si="232">MAX(1,AU387*(AR387*AT387*(0.9*EXP((-10*AV387))+0.1*EXP(-AV387))+AS387*EXP((-0.02*AV387))))</f>
        <v>7.6036750986200676</v>
      </c>
      <c r="AX387" s="197">
        <f t="shared" si="226"/>
        <v>74.131225000000001</v>
      </c>
      <c r="AY387" s="197">
        <f t="shared" si="227"/>
        <v>17.52</v>
      </c>
      <c r="AZ387" s="198">
        <f t="shared" ref="AZ387:AZ450" si="233">(0.0157*AX387^2.3)*((AQ387/3800)^0.15)*((1+AW387/50)^0.22)*(EXP(-0.0019*(AY387+20)))</f>
        <v>258.22851627172309</v>
      </c>
      <c r="BA387" s="114"/>
      <c r="BB387" s="55"/>
      <c r="BC387" s="127"/>
      <c r="BD387" s="96"/>
      <c r="BE387" s="133"/>
      <c r="BF387" s="128"/>
      <c r="BG387" s="124"/>
      <c r="BI387" s="96"/>
      <c r="BJ387" s="55"/>
      <c r="BK387" s="95"/>
      <c r="BL387" s="93"/>
    </row>
    <row r="388" spans="1:64" s="54" customFormat="1" outlineLevel="1" x14ac:dyDescent="0.25">
      <c r="A388" s="52"/>
      <c r="B388" s="20" t="s">
        <v>9</v>
      </c>
      <c r="C388" s="20" t="str">
        <f>'Hotter&amp;Drier'!$B$1</f>
        <v>CSIRO Mk3.5</v>
      </c>
      <c r="D388" s="20">
        <v>2002</v>
      </c>
      <c r="E388" s="21">
        <f>'Hotter&amp;Drier'!T30</f>
        <v>17.54</v>
      </c>
      <c r="F388" s="21">
        <f>'Hotter&amp;Drier'!X30</f>
        <v>74.097700000000003</v>
      </c>
      <c r="G388" s="21"/>
      <c r="H388" s="63">
        <f t="shared" si="217"/>
        <v>2007</v>
      </c>
      <c r="I388" s="59" t="str">
        <f t="shared" si="218"/>
        <v>Pile No X @ Berth Y</v>
      </c>
      <c r="J388" s="188" t="str">
        <f t="shared" si="228"/>
        <v>splash</v>
      </c>
      <c r="K388" s="97" t="str">
        <f t="shared" si="219"/>
        <v>A</v>
      </c>
      <c r="L388" s="104" t="str">
        <f t="shared" si="220"/>
        <v>C1</v>
      </c>
      <c r="M388" s="63" t="str">
        <f t="shared" si="221"/>
        <v>EXP4</v>
      </c>
      <c r="N388" s="63" t="str">
        <f t="shared" si="222"/>
        <v>SITE1</v>
      </c>
      <c r="O388" s="63">
        <f t="shared" si="223"/>
        <v>1</v>
      </c>
      <c r="P388" s="63"/>
      <c r="Q388" s="63"/>
      <c r="R388" s="63"/>
      <c r="S388" s="63"/>
      <c r="T388" s="63"/>
      <c r="U388" s="97"/>
      <c r="V388" s="97"/>
      <c r="W388" s="97"/>
      <c r="X388" s="97"/>
      <c r="Y388" s="97"/>
      <c r="AA388" s="198">
        <f t="shared" si="224"/>
        <v>257.95019686474348</v>
      </c>
      <c r="AB388" s="115"/>
      <c r="AC388" s="106"/>
      <c r="AD388" s="106"/>
      <c r="AE388" s="106"/>
      <c r="AF388" s="116"/>
      <c r="AG388" s="106"/>
      <c r="AH388" s="106"/>
      <c r="AJ388" s="106"/>
      <c r="AK388" s="106"/>
      <c r="AM388" s="125"/>
      <c r="AN388" s="200">
        <f t="shared" si="229"/>
        <v>0</v>
      </c>
      <c r="AO388" s="192">
        <f>VLOOKUP(K388,Coefficients!$J$3:$L$7,3)</f>
        <v>70</v>
      </c>
      <c r="AP388" s="192">
        <f t="shared" si="230"/>
        <v>15.4</v>
      </c>
      <c r="AQ388" s="192">
        <f t="shared" si="231"/>
        <v>1349.04</v>
      </c>
      <c r="AR388" s="192">
        <f>VLOOKUP(L388,Coefficients!$N$3:$P$5,2)</f>
        <v>50</v>
      </c>
      <c r="AS388" s="192">
        <f>VLOOKUP(L388,Coefficients!$N$3:$P$5,3)</f>
        <v>2</v>
      </c>
      <c r="AT388" s="200">
        <f>VLOOKUP(M388,Coefficients!$S$3:$U$6,3)</f>
        <v>1</v>
      </c>
      <c r="AU388" s="196">
        <f>VLOOKUP(N388,Coefficients!$S$10:$U$13,3)</f>
        <v>2</v>
      </c>
      <c r="AV388" s="197">
        <f t="shared" si="225"/>
        <v>1</v>
      </c>
      <c r="AW388" s="195">
        <f t="shared" si="232"/>
        <v>7.6036750986200676</v>
      </c>
      <c r="AX388" s="197">
        <f t="shared" si="226"/>
        <v>74.097700000000003</v>
      </c>
      <c r="AY388" s="197">
        <f t="shared" si="227"/>
        <v>17.54</v>
      </c>
      <c r="AZ388" s="198">
        <f t="shared" si="233"/>
        <v>257.95019686474348</v>
      </c>
      <c r="BA388" s="114"/>
      <c r="BB388" s="55"/>
      <c r="BC388" s="127"/>
      <c r="BD388" s="96"/>
      <c r="BE388" s="133"/>
      <c r="BF388" s="128"/>
      <c r="BG388" s="124"/>
      <c r="BI388" s="96"/>
      <c r="BJ388" s="55"/>
      <c r="BK388" s="95"/>
      <c r="BL388" s="93"/>
    </row>
    <row r="389" spans="1:64" s="54" customFormat="1" outlineLevel="1" x14ac:dyDescent="0.25">
      <c r="A389" s="52"/>
      <c r="B389" s="20" t="s">
        <v>9</v>
      </c>
      <c r="C389" s="20" t="str">
        <f>'Hotter&amp;Drier'!$B$1</f>
        <v>CSIRO Mk3.5</v>
      </c>
      <c r="D389" s="20">
        <v>2003</v>
      </c>
      <c r="E389" s="21">
        <f>'Hotter&amp;Drier'!T31</f>
        <v>17.560000000000002</v>
      </c>
      <c r="F389" s="21">
        <f>'Hotter&amp;Drier'!X31</f>
        <v>74.064175000000006</v>
      </c>
      <c r="G389" s="21"/>
      <c r="H389" s="63">
        <f t="shared" si="217"/>
        <v>2007</v>
      </c>
      <c r="I389" s="59" t="str">
        <f t="shared" si="218"/>
        <v>Pile No X @ Berth Y</v>
      </c>
      <c r="J389" s="188" t="str">
        <f t="shared" si="228"/>
        <v>splash</v>
      </c>
      <c r="K389" s="97" t="str">
        <f t="shared" si="219"/>
        <v>A</v>
      </c>
      <c r="L389" s="104" t="str">
        <f t="shared" si="220"/>
        <v>C1</v>
      </c>
      <c r="M389" s="63" t="str">
        <f t="shared" si="221"/>
        <v>EXP4</v>
      </c>
      <c r="N389" s="63" t="str">
        <f t="shared" si="222"/>
        <v>SITE1</v>
      </c>
      <c r="O389" s="63">
        <f t="shared" si="223"/>
        <v>1</v>
      </c>
      <c r="P389" s="63"/>
      <c r="Q389" s="63"/>
      <c r="R389" s="63"/>
      <c r="S389" s="63"/>
      <c r="T389" s="63"/>
      <c r="U389" s="97"/>
      <c r="V389" s="97"/>
      <c r="W389" s="97"/>
      <c r="X389" s="97"/>
      <c r="Y389" s="97"/>
      <c r="AA389" s="198">
        <f t="shared" si="224"/>
        <v>257.67205611369695</v>
      </c>
      <c r="AB389" s="115"/>
      <c r="AC389" s="106"/>
      <c r="AD389" s="106"/>
      <c r="AE389" s="106"/>
      <c r="AF389" s="116"/>
      <c r="AG389" s="106"/>
      <c r="AH389" s="106"/>
      <c r="AJ389" s="106"/>
      <c r="AK389" s="106"/>
      <c r="AM389" s="125"/>
      <c r="AN389" s="200">
        <f t="shared" si="229"/>
        <v>0</v>
      </c>
      <c r="AO389" s="192">
        <f>VLOOKUP(K389,Coefficients!$J$3:$L$7,3)</f>
        <v>70</v>
      </c>
      <c r="AP389" s="192">
        <f t="shared" si="230"/>
        <v>15.4</v>
      </c>
      <c r="AQ389" s="192">
        <f t="shared" si="231"/>
        <v>1349.04</v>
      </c>
      <c r="AR389" s="192">
        <f>VLOOKUP(L389,Coefficients!$N$3:$P$5,2)</f>
        <v>50</v>
      </c>
      <c r="AS389" s="192">
        <f>VLOOKUP(L389,Coefficients!$N$3:$P$5,3)</f>
        <v>2</v>
      </c>
      <c r="AT389" s="200">
        <f>VLOOKUP(M389,Coefficients!$S$3:$U$6,3)</f>
        <v>1</v>
      </c>
      <c r="AU389" s="196">
        <f>VLOOKUP(N389,Coefficients!$S$10:$U$13,3)</f>
        <v>2</v>
      </c>
      <c r="AV389" s="197">
        <f t="shared" si="225"/>
        <v>1</v>
      </c>
      <c r="AW389" s="195">
        <f t="shared" si="232"/>
        <v>7.6036750986200676</v>
      </c>
      <c r="AX389" s="197">
        <f t="shared" si="226"/>
        <v>74.064175000000006</v>
      </c>
      <c r="AY389" s="197">
        <f t="shared" si="227"/>
        <v>17.560000000000002</v>
      </c>
      <c r="AZ389" s="198">
        <f t="shared" si="233"/>
        <v>257.67205611369695</v>
      </c>
      <c r="BA389" s="114"/>
      <c r="BB389" s="55"/>
      <c r="BC389" s="127"/>
      <c r="BD389" s="96"/>
      <c r="BE389" s="133"/>
      <c r="BF389" s="128"/>
      <c r="BG389" s="124"/>
      <c r="BI389" s="96"/>
      <c r="BJ389" s="55"/>
      <c r="BK389" s="95"/>
      <c r="BL389" s="93"/>
    </row>
    <row r="390" spans="1:64" s="54" customFormat="1" outlineLevel="1" x14ac:dyDescent="0.25">
      <c r="A390" s="52"/>
      <c r="B390" s="20" t="s">
        <v>9</v>
      </c>
      <c r="C390" s="20" t="str">
        <f>'Hotter&amp;Drier'!$B$1</f>
        <v>CSIRO Mk3.5</v>
      </c>
      <c r="D390" s="20">
        <v>2004</v>
      </c>
      <c r="E390" s="21">
        <f>'Hotter&amp;Drier'!T32</f>
        <v>17.580000000000002</v>
      </c>
      <c r="F390" s="21">
        <f>'Hotter&amp;Drier'!X32</f>
        <v>74.030649999999994</v>
      </c>
      <c r="G390" s="21"/>
      <c r="H390" s="63">
        <f t="shared" si="217"/>
        <v>2007</v>
      </c>
      <c r="I390" s="59" t="str">
        <f t="shared" si="218"/>
        <v>Pile No X @ Berth Y</v>
      </c>
      <c r="J390" s="188" t="str">
        <f t="shared" si="228"/>
        <v>splash</v>
      </c>
      <c r="K390" s="97" t="str">
        <f t="shared" si="219"/>
        <v>A</v>
      </c>
      <c r="L390" s="104" t="str">
        <f t="shared" si="220"/>
        <v>C1</v>
      </c>
      <c r="M390" s="63" t="str">
        <f t="shared" si="221"/>
        <v>EXP4</v>
      </c>
      <c r="N390" s="63" t="str">
        <f t="shared" si="222"/>
        <v>SITE1</v>
      </c>
      <c r="O390" s="63">
        <f t="shared" si="223"/>
        <v>1</v>
      </c>
      <c r="P390" s="63"/>
      <c r="Q390" s="63"/>
      <c r="R390" s="63"/>
      <c r="S390" s="63"/>
      <c r="T390" s="63"/>
      <c r="U390" s="97"/>
      <c r="V390" s="97"/>
      <c r="W390" s="97"/>
      <c r="X390" s="97"/>
      <c r="Y390" s="97"/>
      <c r="AA390" s="198">
        <f t="shared" si="224"/>
        <v>257.39409397797556</v>
      </c>
      <c r="AB390" s="115"/>
      <c r="AC390" s="106"/>
      <c r="AD390" s="106"/>
      <c r="AE390" s="106"/>
      <c r="AF390" s="116"/>
      <c r="AG390" s="106"/>
      <c r="AH390" s="106"/>
      <c r="AJ390" s="106"/>
      <c r="AK390" s="106"/>
      <c r="AM390" s="125"/>
      <c r="AN390" s="200">
        <f t="shared" si="229"/>
        <v>0</v>
      </c>
      <c r="AO390" s="192">
        <f>VLOOKUP(K390,Coefficients!$J$3:$L$7,3)</f>
        <v>70</v>
      </c>
      <c r="AP390" s="192">
        <f t="shared" si="230"/>
        <v>15.4</v>
      </c>
      <c r="AQ390" s="192">
        <f t="shared" si="231"/>
        <v>1349.04</v>
      </c>
      <c r="AR390" s="192">
        <f>VLOOKUP(L390,Coefficients!$N$3:$P$5,2)</f>
        <v>50</v>
      </c>
      <c r="AS390" s="192">
        <f>VLOOKUP(L390,Coefficients!$N$3:$P$5,3)</f>
        <v>2</v>
      </c>
      <c r="AT390" s="200">
        <f>VLOOKUP(M390,Coefficients!$S$3:$U$6,3)</f>
        <v>1</v>
      </c>
      <c r="AU390" s="196">
        <f>VLOOKUP(N390,Coefficients!$S$10:$U$13,3)</f>
        <v>2</v>
      </c>
      <c r="AV390" s="197">
        <f t="shared" si="225"/>
        <v>1</v>
      </c>
      <c r="AW390" s="195">
        <f t="shared" si="232"/>
        <v>7.6036750986200676</v>
      </c>
      <c r="AX390" s="197">
        <f t="shared" si="226"/>
        <v>74.030649999999994</v>
      </c>
      <c r="AY390" s="197">
        <f t="shared" si="227"/>
        <v>17.580000000000002</v>
      </c>
      <c r="AZ390" s="198">
        <f t="shared" si="233"/>
        <v>257.39409397797556</v>
      </c>
      <c r="BA390" s="114"/>
      <c r="BB390" s="55"/>
      <c r="BC390" s="127"/>
      <c r="BD390" s="96"/>
      <c r="BE390" s="133"/>
      <c r="BF390" s="128"/>
      <c r="BG390" s="124"/>
      <c r="BI390" s="96"/>
      <c r="BJ390" s="55"/>
      <c r="BK390" s="95"/>
      <c r="BL390" s="93"/>
    </row>
    <row r="391" spans="1:64" s="54" customFormat="1" outlineLevel="1" x14ac:dyDescent="0.25">
      <c r="A391" s="52"/>
      <c r="B391" s="20" t="s">
        <v>9</v>
      </c>
      <c r="C391" s="20" t="str">
        <f>'Hotter&amp;Drier'!$B$1</f>
        <v>CSIRO Mk3.5</v>
      </c>
      <c r="D391" s="20">
        <v>2005</v>
      </c>
      <c r="E391" s="21">
        <f>'Hotter&amp;Drier'!T33</f>
        <v>17.600000000000001</v>
      </c>
      <c r="F391" s="21">
        <f>'Hotter&amp;Drier'!X33</f>
        <v>73.997124999999997</v>
      </c>
      <c r="G391" s="21"/>
      <c r="H391" s="63">
        <f t="shared" si="217"/>
        <v>2007</v>
      </c>
      <c r="I391" s="59" t="str">
        <f t="shared" si="218"/>
        <v>Pile No X @ Berth Y</v>
      </c>
      <c r="J391" s="188" t="str">
        <f t="shared" si="228"/>
        <v>splash</v>
      </c>
      <c r="K391" s="97" t="str">
        <f t="shared" si="219"/>
        <v>A</v>
      </c>
      <c r="L391" s="104" t="str">
        <f t="shared" si="220"/>
        <v>C1</v>
      </c>
      <c r="M391" s="63" t="str">
        <f t="shared" si="221"/>
        <v>EXP4</v>
      </c>
      <c r="N391" s="63" t="str">
        <f t="shared" si="222"/>
        <v>SITE1</v>
      </c>
      <c r="O391" s="63">
        <f t="shared" si="223"/>
        <v>1</v>
      </c>
      <c r="P391" s="63"/>
      <c r="Q391" s="63"/>
      <c r="R391" s="63"/>
      <c r="S391" s="63"/>
      <c r="T391" s="63"/>
      <c r="U391" s="97"/>
      <c r="V391" s="97"/>
      <c r="W391" s="97"/>
      <c r="X391" s="97"/>
      <c r="Y391" s="97"/>
      <c r="AA391" s="198">
        <f t="shared" si="224"/>
        <v>257.11631041697149</v>
      </c>
      <c r="AB391" s="115"/>
      <c r="AC391" s="106"/>
      <c r="AD391" s="106"/>
      <c r="AE391" s="106"/>
      <c r="AF391" s="116"/>
      <c r="AG391" s="106"/>
      <c r="AH391" s="106"/>
      <c r="AJ391" s="106"/>
      <c r="AK391" s="106"/>
      <c r="AM391" s="125"/>
      <c r="AN391" s="200">
        <f t="shared" si="229"/>
        <v>0</v>
      </c>
      <c r="AO391" s="192">
        <f>VLOOKUP(K391,Coefficients!$J$3:$L$7,3)</f>
        <v>70</v>
      </c>
      <c r="AP391" s="192">
        <f t="shared" si="230"/>
        <v>15.4</v>
      </c>
      <c r="AQ391" s="192">
        <f t="shared" si="231"/>
        <v>1349.04</v>
      </c>
      <c r="AR391" s="192">
        <f>VLOOKUP(L391,Coefficients!$N$3:$P$5,2)</f>
        <v>50</v>
      </c>
      <c r="AS391" s="192">
        <f>VLOOKUP(L391,Coefficients!$N$3:$P$5,3)</f>
        <v>2</v>
      </c>
      <c r="AT391" s="200">
        <f>VLOOKUP(M391,Coefficients!$S$3:$U$6,3)</f>
        <v>1</v>
      </c>
      <c r="AU391" s="196">
        <f>VLOOKUP(N391,Coefficients!$S$10:$U$13,3)</f>
        <v>2</v>
      </c>
      <c r="AV391" s="197">
        <f t="shared" si="225"/>
        <v>1</v>
      </c>
      <c r="AW391" s="195">
        <f t="shared" si="232"/>
        <v>7.6036750986200676</v>
      </c>
      <c r="AX391" s="197">
        <f t="shared" si="226"/>
        <v>73.997124999999997</v>
      </c>
      <c r="AY391" s="197">
        <f t="shared" si="227"/>
        <v>17.600000000000001</v>
      </c>
      <c r="AZ391" s="198">
        <f t="shared" si="233"/>
        <v>257.11631041697149</v>
      </c>
      <c r="BA391" s="114"/>
      <c r="BB391" s="55"/>
      <c r="BC391" s="127"/>
      <c r="BD391" s="96"/>
      <c r="BE391" s="133"/>
      <c r="BF391" s="128"/>
      <c r="BG391" s="124"/>
      <c r="BI391" s="96"/>
      <c r="BJ391" s="55"/>
      <c r="BK391" s="95"/>
      <c r="BL391" s="93"/>
    </row>
    <row r="392" spans="1:64" s="54" customFormat="1" outlineLevel="1" x14ac:dyDescent="0.25">
      <c r="A392" s="52"/>
      <c r="B392" s="20" t="s">
        <v>9</v>
      </c>
      <c r="C392" s="20" t="str">
        <f>'Hotter&amp;Drier'!$B$1</f>
        <v>CSIRO Mk3.5</v>
      </c>
      <c r="D392" s="20">
        <v>2006</v>
      </c>
      <c r="E392" s="21">
        <f>'Hotter&amp;Drier'!T34</f>
        <v>17.62</v>
      </c>
      <c r="F392" s="21">
        <f>'Hotter&amp;Drier'!X34</f>
        <v>73.9636</v>
      </c>
      <c r="G392" s="21"/>
      <c r="H392" s="63">
        <f t="shared" si="217"/>
        <v>2007</v>
      </c>
      <c r="I392" s="59" t="str">
        <f t="shared" si="218"/>
        <v>Pile No X @ Berth Y</v>
      </c>
      <c r="J392" s="188" t="str">
        <f t="shared" si="228"/>
        <v>splash</v>
      </c>
      <c r="K392" s="97" t="str">
        <f t="shared" si="219"/>
        <v>A</v>
      </c>
      <c r="L392" s="104" t="str">
        <f t="shared" si="220"/>
        <v>C1</v>
      </c>
      <c r="M392" s="63" t="str">
        <f t="shared" si="221"/>
        <v>EXP4</v>
      </c>
      <c r="N392" s="63" t="str">
        <f t="shared" si="222"/>
        <v>SITE1</v>
      </c>
      <c r="O392" s="63">
        <f t="shared" si="223"/>
        <v>1</v>
      </c>
      <c r="P392" s="63"/>
      <c r="Q392" s="63"/>
      <c r="R392" s="63"/>
      <c r="S392" s="63"/>
      <c r="T392" s="63"/>
      <c r="U392" s="97"/>
      <c r="V392" s="97"/>
      <c r="W392" s="97"/>
      <c r="X392" s="97"/>
      <c r="Y392" s="97"/>
      <c r="AA392" s="198">
        <f t="shared" si="224"/>
        <v>256.8387053900737</v>
      </c>
      <c r="AB392" s="115"/>
      <c r="AC392" s="106"/>
      <c r="AD392" s="106"/>
      <c r="AE392" s="106"/>
      <c r="AF392" s="116"/>
      <c r="AG392" s="106"/>
      <c r="AH392" s="106"/>
      <c r="AJ392" s="106"/>
      <c r="AK392" s="106"/>
      <c r="AM392" s="125"/>
      <c r="AN392" s="200">
        <f t="shared" si="229"/>
        <v>0</v>
      </c>
      <c r="AO392" s="192">
        <f>VLOOKUP(K392,Coefficients!$J$3:$L$7,3)</f>
        <v>70</v>
      </c>
      <c r="AP392" s="192">
        <f t="shared" si="230"/>
        <v>15.4</v>
      </c>
      <c r="AQ392" s="192">
        <f t="shared" si="231"/>
        <v>1349.04</v>
      </c>
      <c r="AR392" s="192">
        <f>VLOOKUP(L392,Coefficients!$N$3:$P$5,2)</f>
        <v>50</v>
      </c>
      <c r="AS392" s="192">
        <f>VLOOKUP(L392,Coefficients!$N$3:$P$5,3)</f>
        <v>2</v>
      </c>
      <c r="AT392" s="200">
        <f>VLOOKUP(M392,Coefficients!$S$3:$U$6,3)</f>
        <v>1</v>
      </c>
      <c r="AU392" s="196">
        <f>VLOOKUP(N392,Coefficients!$S$10:$U$13,3)</f>
        <v>2</v>
      </c>
      <c r="AV392" s="197">
        <f t="shared" si="225"/>
        <v>1</v>
      </c>
      <c r="AW392" s="195">
        <f t="shared" si="232"/>
        <v>7.6036750986200676</v>
      </c>
      <c r="AX392" s="197">
        <f t="shared" si="226"/>
        <v>73.9636</v>
      </c>
      <c r="AY392" s="197">
        <f t="shared" si="227"/>
        <v>17.62</v>
      </c>
      <c r="AZ392" s="198">
        <f t="shared" si="233"/>
        <v>256.8387053900737</v>
      </c>
      <c r="BA392" s="114"/>
      <c r="BB392" s="55"/>
      <c r="BC392" s="127"/>
      <c r="BD392" s="96"/>
      <c r="BE392" s="133"/>
      <c r="BF392" s="128"/>
      <c r="BG392" s="124"/>
      <c r="BI392" s="96"/>
      <c r="BJ392" s="55"/>
      <c r="BK392" s="95"/>
      <c r="BL392" s="93"/>
    </row>
    <row r="393" spans="1:64" s="54" customFormat="1" outlineLevel="1" x14ac:dyDescent="0.25">
      <c r="A393" s="52"/>
      <c r="B393" s="20" t="s">
        <v>9</v>
      </c>
      <c r="C393" s="20" t="str">
        <f>'Hotter&amp;Drier'!$B$1</f>
        <v>CSIRO Mk3.5</v>
      </c>
      <c r="D393" s="20">
        <v>2007</v>
      </c>
      <c r="E393" s="21">
        <f>'Hotter&amp;Drier'!T35</f>
        <v>17.64</v>
      </c>
      <c r="F393" s="21">
        <f>'Hotter&amp;Drier'!X35</f>
        <v>73.930075000000002</v>
      </c>
      <c r="G393" s="21"/>
      <c r="H393" s="63">
        <f t="shared" si="217"/>
        <v>2007</v>
      </c>
      <c r="I393" s="59" t="str">
        <f t="shared" si="218"/>
        <v>Pile No X @ Berth Y</v>
      </c>
      <c r="J393" s="188" t="str">
        <f t="shared" si="228"/>
        <v>splash</v>
      </c>
      <c r="K393" s="97" t="str">
        <f t="shared" si="219"/>
        <v>A</v>
      </c>
      <c r="L393" s="104" t="str">
        <f t="shared" si="220"/>
        <v>C1</v>
      </c>
      <c r="M393" s="63" t="str">
        <f t="shared" si="221"/>
        <v>EXP4</v>
      </c>
      <c r="N393" s="63" t="str">
        <f t="shared" si="222"/>
        <v>SITE1</v>
      </c>
      <c r="O393" s="63">
        <f t="shared" si="223"/>
        <v>1</v>
      </c>
      <c r="P393" s="63"/>
      <c r="Q393" s="63"/>
      <c r="R393" s="63"/>
      <c r="S393" s="63"/>
      <c r="T393" s="63"/>
      <c r="U393" s="97"/>
      <c r="V393" s="97"/>
      <c r="W393" s="97"/>
      <c r="X393" s="97"/>
      <c r="Y393" s="97"/>
      <c r="AA393" s="198">
        <f t="shared" si="224"/>
        <v>256.56127885666899</v>
      </c>
      <c r="AB393" s="115"/>
      <c r="AC393" s="106"/>
      <c r="AD393" s="106"/>
      <c r="AE393" s="106"/>
      <c r="AF393" s="116"/>
      <c r="AG393" s="106"/>
      <c r="AH393" s="106"/>
      <c r="AJ393" s="106"/>
      <c r="AK393" s="106"/>
      <c r="AM393" s="125"/>
      <c r="AN393" s="200">
        <f t="shared" si="229"/>
        <v>0</v>
      </c>
      <c r="AO393" s="192">
        <f>VLOOKUP(K393,Coefficients!$J$3:$L$7,3)</f>
        <v>70</v>
      </c>
      <c r="AP393" s="192">
        <f t="shared" si="230"/>
        <v>15.4</v>
      </c>
      <c r="AQ393" s="192">
        <f t="shared" si="231"/>
        <v>1349.04</v>
      </c>
      <c r="AR393" s="192">
        <f>VLOOKUP(L393,Coefficients!$N$3:$P$5,2)</f>
        <v>50</v>
      </c>
      <c r="AS393" s="192">
        <f>VLOOKUP(L393,Coefficients!$N$3:$P$5,3)</f>
        <v>2</v>
      </c>
      <c r="AT393" s="200">
        <f>VLOOKUP(M393,Coefficients!$S$3:$U$6,3)</f>
        <v>1</v>
      </c>
      <c r="AU393" s="196">
        <f>VLOOKUP(N393,Coefficients!$S$10:$U$13,3)</f>
        <v>2</v>
      </c>
      <c r="AV393" s="197">
        <f t="shared" si="225"/>
        <v>1</v>
      </c>
      <c r="AW393" s="195">
        <f t="shared" si="232"/>
        <v>7.6036750986200676</v>
      </c>
      <c r="AX393" s="197">
        <f t="shared" si="226"/>
        <v>73.930075000000002</v>
      </c>
      <c r="AY393" s="197">
        <f t="shared" si="227"/>
        <v>17.64</v>
      </c>
      <c r="AZ393" s="198">
        <f t="shared" si="233"/>
        <v>256.56127885666899</v>
      </c>
      <c r="BA393" s="114"/>
      <c r="BB393" s="55"/>
      <c r="BC393" s="127"/>
      <c r="BD393" s="96"/>
      <c r="BE393" s="133"/>
      <c r="BF393" s="128"/>
      <c r="BG393" s="124"/>
      <c r="BI393" s="96"/>
      <c r="BJ393" s="55"/>
      <c r="BK393" s="95"/>
      <c r="BL393" s="93"/>
    </row>
    <row r="394" spans="1:64" s="54" customFormat="1" outlineLevel="1" x14ac:dyDescent="0.25">
      <c r="A394" s="52"/>
      <c r="B394" s="20" t="s">
        <v>9</v>
      </c>
      <c r="C394" s="20" t="str">
        <f>'Hotter&amp;Drier'!$B$1</f>
        <v>CSIRO Mk3.5</v>
      </c>
      <c r="D394" s="20">
        <v>2008</v>
      </c>
      <c r="E394" s="21">
        <f>'Hotter&amp;Drier'!T36</f>
        <v>17.66</v>
      </c>
      <c r="F394" s="21">
        <f>'Hotter&amp;Drier'!X36</f>
        <v>73.896550000000005</v>
      </c>
      <c r="G394" s="21"/>
      <c r="H394" s="63">
        <f t="shared" si="217"/>
        <v>2007</v>
      </c>
      <c r="I394" s="59" t="str">
        <f t="shared" si="218"/>
        <v>Pile No X @ Berth Y</v>
      </c>
      <c r="J394" s="188" t="str">
        <f t="shared" si="228"/>
        <v>splash</v>
      </c>
      <c r="K394" s="97" t="str">
        <f t="shared" si="219"/>
        <v>A</v>
      </c>
      <c r="L394" s="104" t="str">
        <f t="shared" si="220"/>
        <v>C1</v>
      </c>
      <c r="M394" s="63" t="str">
        <f t="shared" si="221"/>
        <v>EXP4</v>
      </c>
      <c r="N394" s="63" t="str">
        <f t="shared" si="222"/>
        <v>SITE1</v>
      </c>
      <c r="O394" s="63">
        <f t="shared" si="223"/>
        <v>1</v>
      </c>
      <c r="P394" s="63"/>
      <c r="Q394" s="63"/>
      <c r="R394" s="63"/>
      <c r="S394" s="63"/>
      <c r="T394" s="63"/>
      <c r="U394" s="97"/>
      <c r="V394" s="97"/>
      <c r="W394" s="97"/>
      <c r="X394" s="97"/>
      <c r="Y394" s="97"/>
      <c r="AA394" s="198">
        <f t="shared" si="224"/>
        <v>256.2840307761436</v>
      </c>
      <c r="AB394" s="115"/>
      <c r="AC394" s="106"/>
      <c r="AD394" s="106"/>
      <c r="AE394" s="106"/>
      <c r="AF394" s="116"/>
      <c r="AG394" s="106"/>
      <c r="AH394" s="106"/>
      <c r="AJ394" s="106"/>
      <c r="AK394" s="106"/>
      <c r="AM394" s="125"/>
      <c r="AN394" s="200">
        <f t="shared" si="229"/>
        <v>0</v>
      </c>
      <c r="AO394" s="192">
        <f>VLOOKUP(K394,Coefficients!$J$3:$L$7,3)</f>
        <v>70</v>
      </c>
      <c r="AP394" s="192">
        <f t="shared" si="230"/>
        <v>15.4</v>
      </c>
      <c r="AQ394" s="192">
        <f t="shared" si="231"/>
        <v>1349.04</v>
      </c>
      <c r="AR394" s="192">
        <f>VLOOKUP(L394,Coefficients!$N$3:$P$5,2)</f>
        <v>50</v>
      </c>
      <c r="AS394" s="192">
        <f>VLOOKUP(L394,Coefficients!$N$3:$P$5,3)</f>
        <v>2</v>
      </c>
      <c r="AT394" s="200">
        <f>VLOOKUP(M394,Coefficients!$S$3:$U$6,3)</f>
        <v>1</v>
      </c>
      <c r="AU394" s="196">
        <f>VLOOKUP(N394,Coefficients!$S$10:$U$13,3)</f>
        <v>2</v>
      </c>
      <c r="AV394" s="197">
        <f t="shared" si="225"/>
        <v>1</v>
      </c>
      <c r="AW394" s="195">
        <f t="shared" si="232"/>
        <v>7.6036750986200676</v>
      </c>
      <c r="AX394" s="197">
        <f t="shared" si="226"/>
        <v>73.896550000000005</v>
      </c>
      <c r="AY394" s="197">
        <f t="shared" si="227"/>
        <v>17.66</v>
      </c>
      <c r="AZ394" s="198">
        <f t="shared" si="233"/>
        <v>256.2840307761436</v>
      </c>
      <c r="BA394" s="114"/>
      <c r="BB394" s="55"/>
      <c r="BC394" s="127"/>
      <c r="BD394" s="96"/>
      <c r="BE394" s="133"/>
      <c r="BF394" s="128"/>
      <c r="BG394" s="124"/>
      <c r="BI394" s="96"/>
      <c r="BJ394" s="55"/>
      <c r="BK394" s="95"/>
      <c r="BL394" s="93"/>
    </row>
    <row r="395" spans="1:64" s="54" customFormat="1" outlineLevel="1" x14ac:dyDescent="0.25">
      <c r="A395" s="52"/>
      <c r="B395" s="20" t="s">
        <v>9</v>
      </c>
      <c r="C395" s="20" t="str">
        <f>'Hotter&amp;Drier'!$B$1</f>
        <v>CSIRO Mk3.5</v>
      </c>
      <c r="D395" s="20">
        <v>2009</v>
      </c>
      <c r="E395" s="21">
        <f>'Hotter&amp;Drier'!T37</f>
        <v>17.68</v>
      </c>
      <c r="F395" s="21">
        <f>'Hotter&amp;Drier'!X37</f>
        <v>73.863024999999993</v>
      </c>
      <c r="G395" s="21"/>
      <c r="H395" s="63">
        <f t="shared" si="217"/>
        <v>2007</v>
      </c>
      <c r="I395" s="59" t="str">
        <f t="shared" si="218"/>
        <v>Pile No X @ Berth Y</v>
      </c>
      <c r="J395" s="188" t="str">
        <f t="shared" si="228"/>
        <v>splash</v>
      </c>
      <c r="K395" s="97" t="str">
        <f t="shared" si="219"/>
        <v>A</v>
      </c>
      <c r="L395" s="104" t="str">
        <f t="shared" si="220"/>
        <v>C1</v>
      </c>
      <c r="M395" s="63" t="str">
        <f t="shared" si="221"/>
        <v>EXP4</v>
      </c>
      <c r="N395" s="63" t="str">
        <f t="shared" si="222"/>
        <v>SITE1</v>
      </c>
      <c r="O395" s="63">
        <f t="shared" si="223"/>
        <v>1</v>
      </c>
      <c r="P395" s="63"/>
      <c r="Q395" s="63"/>
      <c r="R395" s="63"/>
      <c r="S395" s="63"/>
      <c r="T395" s="63"/>
      <c r="U395" s="97"/>
      <c r="V395" s="97"/>
      <c r="W395" s="97"/>
      <c r="X395" s="97"/>
      <c r="Y395" s="97"/>
      <c r="AA395" s="198">
        <f t="shared" si="224"/>
        <v>256.00696110787783</v>
      </c>
      <c r="AB395" s="115"/>
      <c r="AC395" s="106"/>
      <c r="AD395" s="106"/>
      <c r="AE395" s="106"/>
      <c r="AF395" s="116"/>
      <c r="AG395" s="106"/>
      <c r="AH395" s="106"/>
      <c r="AJ395" s="106"/>
      <c r="AK395" s="106"/>
      <c r="AM395" s="125"/>
      <c r="AN395" s="200">
        <f t="shared" si="229"/>
        <v>0</v>
      </c>
      <c r="AO395" s="192">
        <f>VLOOKUP(K395,Coefficients!$J$3:$L$7,3)</f>
        <v>70</v>
      </c>
      <c r="AP395" s="192">
        <f t="shared" si="230"/>
        <v>15.4</v>
      </c>
      <c r="AQ395" s="192">
        <f t="shared" si="231"/>
        <v>1349.04</v>
      </c>
      <c r="AR395" s="192">
        <f>VLOOKUP(L395,Coefficients!$N$3:$P$5,2)</f>
        <v>50</v>
      </c>
      <c r="AS395" s="192">
        <f>VLOOKUP(L395,Coefficients!$N$3:$P$5,3)</f>
        <v>2</v>
      </c>
      <c r="AT395" s="200">
        <f>VLOOKUP(M395,Coefficients!$S$3:$U$6,3)</f>
        <v>1</v>
      </c>
      <c r="AU395" s="196">
        <f>VLOOKUP(N395,Coefficients!$S$10:$U$13,3)</f>
        <v>2</v>
      </c>
      <c r="AV395" s="197">
        <f t="shared" si="225"/>
        <v>1</v>
      </c>
      <c r="AW395" s="195">
        <f t="shared" si="232"/>
        <v>7.6036750986200676</v>
      </c>
      <c r="AX395" s="197">
        <f t="shared" si="226"/>
        <v>73.863024999999993</v>
      </c>
      <c r="AY395" s="197">
        <f t="shared" si="227"/>
        <v>17.68</v>
      </c>
      <c r="AZ395" s="198">
        <f t="shared" si="233"/>
        <v>256.00696110787783</v>
      </c>
      <c r="BA395" s="114"/>
      <c r="BB395" s="55"/>
      <c r="BC395" s="127"/>
      <c r="BD395" s="96"/>
      <c r="BE395" s="133"/>
      <c r="BF395" s="128"/>
      <c r="BG395" s="124"/>
      <c r="BI395" s="96"/>
      <c r="BJ395" s="55"/>
      <c r="BK395" s="95"/>
      <c r="BL395" s="93"/>
    </row>
    <row r="396" spans="1:64" s="54" customFormat="1" outlineLevel="1" x14ac:dyDescent="0.25">
      <c r="A396" s="52"/>
      <c r="B396" s="20" t="s">
        <v>9</v>
      </c>
      <c r="C396" s="20" t="str">
        <f>'Hotter&amp;Drier'!$B$1</f>
        <v>CSIRO Mk3.5</v>
      </c>
      <c r="D396" s="20">
        <v>2010</v>
      </c>
      <c r="E396" s="21">
        <f>'Hotter&amp;Drier'!T38</f>
        <v>17.7</v>
      </c>
      <c r="F396" s="21">
        <f>'Hotter&amp;Drier'!X38</f>
        <v>73.829499999999996</v>
      </c>
      <c r="G396" s="21"/>
      <c r="H396" s="63">
        <f t="shared" si="217"/>
        <v>2007</v>
      </c>
      <c r="I396" s="59" t="str">
        <f t="shared" si="218"/>
        <v>Pile No X @ Berth Y</v>
      </c>
      <c r="J396" s="188" t="str">
        <f t="shared" si="228"/>
        <v>splash</v>
      </c>
      <c r="K396" s="97" t="str">
        <f t="shared" si="219"/>
        <v>A</v>
      </c>
      <c r="L396" s="104" t="str">
        <f t="shared" si="220"/>
        <v>C1</v>
      </c>
      <c r="M396" s="63" t="str">
        <f t="shared" si="221"/>
        <v>EXP4</v>
      </c>
      <c r="N396" s="63" t="str">
        <f t="shared" si="222"/>
        <v>SITE1</v>
      </c>
      <c r="O396" s="63">
        <f t="shared" si="223"/>
        <v>1</v>
      </c>
      <c r="P396" s="63"/>
      <c r="Q396" s="63"/>
      <c r="R396" s="63"/>
      <c r="S396" s="63"/>
      <c r="T396" s="63"/>
      <c r="U396" s="97"/>
      <c r="V396" s="97"/>
      <c r="W396" s="97"/>
      <c r="X396" s="97"/>
      <c r="Y396" s="97"/>
      <c r="AA396" s="198">
        <f t="shared" si="224"/>
        <v>255.73006981125445</v>
      </c>
      <c r="AB396" s="115"/>
      <c r="AC396" s="106"/>
      <c r="AD396" s="106"/>
      <c r="AE396" s="106"/>
      <c r="AF396" s="116"/>
      <c r="AG396" s="106"/>
      <c r="AH396" s="106"/>
      <c r="AJ396" s="106"/>
      <c r="AK396" s="106"/>
      <c r="AM396" s="125"/>
      <c r="AN396" s="200">
        <f t="shared" si="229"/>
        <v>0</v>
      </c>
      <c r="AO396" s="192">
        <f>VLOOKUP(K396,Coefficients!$J$3:$L$7,3)</f>
        <v>70</v>
      </c>
      <c r="AP396" s="192">
        <f t="shared" si="230"/>
        <v>15.4</v>
      </c>
      <c r="AQ396" s="192">
        <f t="shared" si="231"/>
        <v>1349.04</v>
      </c>
      <c r="AR396" s="192">
        <f>VLOOKUP(L396,Coefficients!$N$3:$P$5,2)</f>
        <v>50</v>
      </c>
      <c r="AS396" s="192">
        <f>VLOOKUP(L396,Coefficients!$N$3:$P$5,3)</f>
        <v>2</v>
      </c>
      <c r="AT396" s="200">
        <f>VLOOKUP(M396,Coefficients!$S$3:$U$6,3)</f>
        <v>1</v>
      </c>
      <c r="AU396" s="196">
        <f>VLOOKUP(N396,Coefficients!$S$10:$U$13,3)</f>
        <v>2</v>
      </c>
      <c r="AV396" s="197">
        <f t="shared" si="225"/>
        <v>1</v>
      </c>
      <c r="AW396" s="195">
        <f t="shared" si="232"/>
        <v>7.6036750986200676</v>
      </c>
      <c r="AX396" s="197">
        <f t="shared" si="226"/>
        <v>73.829499999999996</v>
      </c>
      <c r="AY396" s="197">
        <f t="shared" si="227"/>
        <v>17.7</v>
      </c>
      <c r="AZ396" s="198">
        <f t="shared" si="233"/>
        <v>255.73006981125445</v>
      </c>
      <c r="BA396" s="114"/>
      <c r="BB396" s="55"/>
      <c r="BC396" s="127"/>
      <c r="BD396" s="96"/>
      <c r="BE396" s="133"/>
      <c r="BF396" s="128"/>
      <c r="BG396" s="124"/>
      <c r="BI396" s="96"/>
      <c r="BJ396" s="55"/>
      <c r="BK396" s="95"/>
      <c r="BL396" s="93"/>
    </row>
    <row r="397" spans="1:64" s="54" customFormat="1" outlineLevel="1" x14ac:dyDescent="0.25">
      <c r="A397" s="52"/>
      <c r="B397" s="20" t="s">
        <v>9</v>
      </c>
      <c r="C397" s="20" t="str">
        <f>'Hotter&amp;Drier'!$B$1</f>
        <v>CSIRO Mk3.5</v>
      </c>
      <c r="D397" s="20">
        <v>2011</v>
      </c>
      <c r="E397" s="21">
        <f>'Hotter&amp;Drier'!T39</f>
        <v>17.740000000000002</v>
      </c>
      <c r="F397" s="21">
        <f>'Hotter&amp;Drier'!X39</f>
        <v>73.762450000000001</v>
      </c>
      <c r="G397" s="21"/>
      <c r="H397" s="63">
        <f t="shared" si="217"/>
        <v>2007</v>
      </c>
      <c r="I397" s="59" t="str">
        <f t="shared" si="218"/>
        <v>Pile No X @ Berth Y</v>
      </c>
      <c r="J397" s="188" t="str">
        <f t="shared" si="228"/>
        <v>splash</v>
      </c>
      <c r="K397" s="97" t="str">
        <f t="shared" si="219"/>
        <v>A</v>
      </c>
      <c r="L397" s="104" t="str">
        <f t="shared" si="220"/>
        <v>C1</v>
      </c>
      <c r="M397" s="63" t="str">
        <f t="shared" si="221"/>
        <v>EXP4</v>
      </c>
      <c r="N397" s="63" t="str">
        <f t="shared" si="222"/>
        <v>SITE1</v>
      </c>
      <c r="O397" s="63">
        <f t="shared" si="223"/>
        <v>1</v>
      </c>
      <c r="P397" s="63"/>
      <c r="Q397" s="63"/>
      <c r="R397" s="63"/>
      <c r="S397" s="63"/>
      <c r="T397" s="63"/>
      <c r="U397" s="97"/>
      <c r="V397" s="97"/>
      <c r="W397" s="97"/>
      <c r="X397" s="97"/>
      <c r="Y397" s="97"/>
      <c r="AA397" s="198">
        <f t="shared" si="224"/>
        <v>255.17682217044583</v>
      </c>
      <c r="AB397" s="115"/>
      <c r="AC397" s="106"/>
      <c r="AD397" s="106"/>
      <c r="AE397" s="106"/>
      <c r="AF397" s="116"/>
      <c r="AG397" s="106"/>
      <c r="AH397" s="106"/>
      <c r="AJ397" s="106"/>
      <c r="AK397" s="106"/>
      <c r="AM397" s="125"/>
      <c r="AN397" s="200">
        <f t="shared" si="229"/>
        <v>0</v>
      </c>
      <c r="AO397" s="192">
        <f>VLOOKUP(K397,Coefficients!$J$3:$L$7,3)</f>
        <v>70</v>
      </c>
      <c r="AP397" s="192">
        <f t="shared" si="230"/>
        <v>15.4</v>
      </c>
      <c r="AQ397" s="192">
        <f t="shared" si="231"/>
        <v>1349.04</v>
      </c>
      <c r="AR397" s="192">
        <f>VLOOKUP(L397,Coefficients!$N$3:$P$5,2)</f>
        <v>50</v>
      </c>
      <c r="AS397" s="192">
        <f>VLOOKUP(L397,Coefficients!$N$3:$P$5,3)</f>
        <v>2</v>
      </c>
      <c r="AT397" s="200">
        <f>VLOOKUP(M397,Coefficients!$S$3:$U$6,3)</f>
        <v>1</v>
      </c>
      <c r="AU397" s="196">
        <f>VLOOKUP(N397,Coefficients!$S$10:$U$13,3)</f>
        <v>2</v>
      </c>
      <c r="AV397" s="197">
        <f t="shared" si="225"/>
        <v>1</v>
      </c>
      <c r="AW397" s="195">
        <f t="shared" si="232"/>
        <v>7.6036750986200676</v>
      </c>
      <c r="AX397" s="197">
        <f t="shared" si="226"/>
        <v>73.762450000000001</v>
      </c>
      <c r="AY397" s="197">
        <f t="shared" si="227"/>
        <v>17.740000000000002</v>
      </c>
      <c r="AZ397" s="198">
        <f t="shared" si="233"/>
        <v>255.17682217044583</v>
      </c>
      <c r="BA397" s="114"/>
      <c r="BB397" s="55"/>
      <c r="BC397" s="127"/>
      <c r="BD397" s="96"/>
      <c r="BE397" s="133"/>
      <c r="BF397" s="128"/>
      <c r="BG397" s="124"/>
      <c r="BI397" s="96"/>
      <c r="BJ397" s="55"/>
      <c r="BK397" s="95"/>
      <c r="BL397" s="93"/>
    </row>
    <row r="398" spans="1:64" s="54" customFormat="1" outlineLevel="1" x14ac:dyDescent="0.25">
      <c r="A398" s="52"/>
      <c r="B398" s="20" t="s">
        <v>9</v>
      </c>
      <c r="C398" s="20" t="str">
        <f>'Hotter&amp;Drier'!$B$1</f>
        <v>CSIRO Mk3.5</v>
      </c>
      <c r="D398" s="20">
        <v>2012</v>
      </c>
      <c r="E398" s="21">
        <f>'Hotter&amp;Drier'!T40</f>
        <v>17.78</v>
      </c>
      <c r="F398" s="21">
        <f>'Hotter&amp;Drier'!X40</f>
        <v>73.695400000000006</v>
      </c>
      <c r="G398" s="21"/>
      <c r="H398" s="63">
        <f t="shared" si="217"/>
        <v>2007</v>
      </c>
      <c r="I398" s="59" t="str">
        <f t="shared" si="218"/>
        <v>Pile No X @ Berth Y</v>
      </c>
      <c r="J398" s="188" t="str">
        <f t="shared" si="228"/>
        <v>splash</v>
      </c>
      <c r="K398" s="97" t="str">
        <f t="shared" si="219"/>
        <v>A</v>
      </c>
      <c r="L398" s="104" t="str">
        <f t="shared" si="220"/>
        <v>C1</v>
      </c>
      <c r="M398" s="63" t="str">
        <f t="shared" si="221"/>
        <v>EXP4</v>
      </c>
      <c r="N398" s="63" t="str">
        <f t="shared" si="222"/>
        <v>SITE1</v>
      </c>
      <c r="O398" s="63">
        <f t="shared" si="223"/>
        <v>1</v>
      </c>
      <c r="P398" s="63"/>
      <c r="Q398" s="63"/>
      <c r="R398" s="63"/>
      <c r="S398" s="63"/>
      <c r="T398" s="63"/>
      <c r="U398" s="97"/>
      <c r="V398" s="97"/>
      <c r="W398" s="97"/>
      <c r="X398" s="97"/>
      <c r="Y398" s="97"/>
      <c r="AA398" s="198">
        <f t="shared" si="224"/>
        <v>254.62428752871844</v>
      </c>
      <c r="AB398" s="115"/>
      <c r="AC398" s="106"/>
      <c r="AD398" s="106"/>
      <c r="AE398" s="106"/>
      <c r="AF398" s="116"/>
      <c r="AG398" s="106"/>
      <c r="AH398" s="106"/>
      <c r="AJ398" s="106"/>
      <c r="AK398" s="106"/>
      <c r="AM398" s="125"/>
      <c r="AN398" s="200">
        <f t="shared" si="229"/>
        <v>0</v>
      </c>
      <c r="AO398" s="192">
        <f>VLOOKUP(K398,Coefficients!$J$3:$L$7,3)</f>
        <v>70</v>
      </c>
      <c r="AP398" s="192">
        <f t="shared" si="230"/>
        <v>15.4</v>
      </c>
      <c r="AQ398" s="192">
        <f t="shared" si="231"/>
        <v>1349.04</v>
      </c>
      <c r="AR398" s="192">
        <f>VLOOKUP(L398,Coefficients!$N$3:$P$5,2)</f>
        <v>50</v>
      </c>
      <c r="AS398" s="192">
        <f>VLOOKUP(L398,Coefficients!$N$3:$P$5,3)</f>
        <v>2</v>
      </c>
      <c r="AT398" s="200">
        <f>VLOOKUP(M398,Coefficients!$S$3:$U$6,3)</f>
        <v>1</v>
      </c>
      <c r="AU398" s="196">
        <f>VLOOKUP(N398,Coefficients!$S$10:$U$13,3)</f>
        <v>2</v>
      </c>
      <c r="AV398" s="197">
        <f t="shared" si="225"/>
        <v>1</v>
      </c>
      <c r="AW398" s="195">
        <f t="shared" si="232"/>
        <v>7.6036750986200676</v>
      </c>
      <c r="AX398" s="197">
        <f t="shared" si="226"/>
        <v>73.695400000000006</v>
      </c>
      <c r="AY398" s="197">
        <f t="shared" si="227"/>
        <v>17.78</v>
      </c>
      <c r="AZ398" s="198">
        <f t="shared" si="233"/>
        <v>254.62428752871844</v>
      </c>
      <c r="BA398" s="114"/>
      <c r="BB398" s="55"/>
      <c r="BC398" s="127"/>
      <c r="BD398" s="96"/>
      <c r="BE398" s="133"/>
      <c r="BF398" s="128"/>
      <c r="BG398" s="124"/>
      <c r="BI398" s="96"/>
      <c r="BJ398" s="55"/>
      <c r="BK398" s="95"/>
      <c r="BL398" s="93"/>
    </row>
    <row r="399" spans="1:64" s="54" customFormat="1" outlineLevel="1" x14ac:dyDescent="0.25">
      <c r="A399" s="52"/>
      <c r="B399" s="20" t="s">
        <v>9</v>
      </c>
      <c r="C399" s="20" t="str">
        <f>'Hotter&amp;Drier'!$B$1</f>
        <v>CSIRO Mk3.5</v>
      </c>
      <c r="D399" s="20">
        <v>2013</v>
      </c>
      <c r="E399" s="21">
        <f>'Hotter&amp;Drier'!T41</f>
        <v>17.82</v>
      </c>
      <c r="F399" s="21">
        <f>'Hotter&amp;Drier'!X41</f>
        <v>73.628349999999998</v>
      </c>
      <c r="G399" s="21"/>
      <c r="H399" s="63">
        <f t="shared" si="217"/>
        <v>2007</v>
      </c>
      <c r="I399" s="59" t="str">
        <f t="shared" si="218"/>
        <v>Pile No X @ Berth Y</v>
      </c>
      <c r="J399" s="188" t="str">
        <f t="shared" si="228"/>
        <v>splash</v>
      </c>
      <c r="K399" s="97" t="str">
        <f t="shared" si="219"/>
        <v>A</v>
      </c>
      <c r="L399" s="104" t="str">
        <f t="shared" si="220"/>
        <v>C1</v>
      </c>
      <c r="M399" s="63" t="str">
        <f t="shared" si="221"/>
        <v>EXP4</v>
      </c>
      <c r="N399" s="63" t="str">
        <f t="shared" si="222"/>
        <v>SITE1</v>
      </c>
      <c r="O399" s="63">
        <f t="shared" si="223"/>
        <v>1</v>
      </c>
      <c r="P399" s="63"/>
      <c r="Q399" s="63"/>
      <c r="R399" s="63"/>
      <c r="S399" s="63"/>
      <c r="T399" s="63"/>
      <c r="U399" s="97"/>
      <c r="V399" s="97"/>
      <c r="W399" s="97"/>
      <c r="X399" s="97"/>
      <c r="Y399" s="97"/>
      <c r="AA399" s="198">
        <f t="shared" si="224"/>
        <v>254.07246556104181</v>
      </c>
      <c r="AB399" s="115"/>
      <c r="AC399" s="106"/>
      <c r="AD399" s="106"/>
      <c r="AE399" s="106"/>
      <c r="AF399" s="116"/>
      <c r="AG399" s="106"/>
      <c r="AH399" s="106"/>
      <c r="AJ399" s="106"/>
      <c r="AK399" s="106"/>
      <c r="AM399" s="125"/>
      <c r="AN399" s="200">
        <f t="shared" si="229"/>
        <v>1</v>
      </c>
      <c r="AO399" s="192">
        <f>VLOOKUP(K399,Coefficients!$J$3:$L$7,3)</f>
        <v>70</v>
      </c>
      <c r="AP399" s="192">
        <f t="shared" si="230"/>
        <v>15.4</v>
      </c>
      <c r="AQ399" s="192">
        <f t="shared" si="231"/>
        <v>1349.04</v>
      </c>
      <c r="AR399" s="192">
        <f>VLOOKUP(L399,Coefficients!$N$3:$P$5,2)</f>
        <v>50</v>
      </c>
      <c r="AS399" s="192">
        <f>VLOOKUP(L399,Coefficients!$N$3:$P$5,3)</f>
        <v>2</v>
      </c>
      <c r="AT399" s="200">
        <f>VLOOKUP(M399,Coefficients!$S$3:$U$6,3)</f>
        <v>1</v>
      </c>
      <c r="AU399" s="196">
        <f>VLOOKUP(N399,Coefficients!$S$10:$U$13,3)</f>
        <v>2</v>
      </c>
      <c r="AV399" s="197">
        <f t="shared" si="225"/>
        <v>1</v>
      </c>
      <c r="AW399" s="195">
        <f t="shared" si="232"/>
        <v>7.6036750986200676</v>
      </c>
      <c r="AX399" s="197">
        <f t="shared" si="226"/>
        <v>73.628349999999998</v>
      </c>
      <c r="AY399" s="197">
        <f t="shared" si="227"/>
        <v>17.82</v>
      </c>
      <c r="AZ399" s="198">
        <f t="shared" si="233"/>
        <v>254.07246556104181</v>
      </c>
      <c r="BA399" s="114"/>
      <c r="BB399" s="55"/>
      <c r="BC399" s="127"/>
      <c r="BD399" s="96"/>
      <c r="BE399" s="133"/>
      <c r="BF399" s="128"/>
      <c r="BG399" s="124"/>
      <c r="BI399" s="96"/>
      <c r="BJ399" s="55"/>
      <c r="BK399" s="95"/>
      <c r="BL399" s="93"/>
    </row>
    <row r="400" spans="1:64" s="54" customFormat="1" outlineLevel="1" x14ac:dyDescent="0.25">
      <c r="A400" s="52"/>
      <c r="B400" s="20" t="s">
        <v>9</v>
      </c>
      <c r="C400" s="20" t="str">
        <f>'Hotter&amp;Drier'!$B$1</f>
        <v>CSIRO Mk3.5</v>
      </c>
      <c r="D400" s="20">
        <v>2014</v>
      </c>
      <c r="E400" s="21">
        <f>'Hotter&amp;Drier'!T42</f>
        <v>17.86</v>
      </c>
      <c r="F400" s="21">
        <f>'Hotter&amp;Drier'!X42</f>
        <v>73.561300000000003</v>
      </c>
      <c r="G400" s="21"/>
      <c r="H400" s="63">
        <f t="shared" si="217"/>
        <v>2007</v>
      </c>
      <c r="I400" s="59" t="str">
        <f t="shared" si="218"/>
        <v>Pile No X @ Berth Y</v>
      </c>
      <c r="J400" s="188" t="str">
        <f t="shared" si="228"/>
        <v>splash</v>
      </c>
      <c r="K400" s="97" t="str">
        <f t="shared" si="219"/>
        <v>A</v>
      </c>
      <c r="L400" s="104" t="str">
        <f t="shared" si="220"/>
        <v>C1</v>
      </c>
      <c r="M400" s="63" t="str">
        <f t="shared" si="221"/>
        <v>EXP4</v>
      </c>
      <c r="N400" s="63" t="str">
        <f t="shared" si="222"/>
        <v>SITE1</v>
      </c>
      <c r="O400" s="63">
        <f t="shared" si="223"/>
        <v>1</v>
      </c>
      <c r="P400" s="63"/>
      <c r="Q400" s="63"/>
      <c r="R400" s="63"/>
      <c r="S400" s="63"/>
      <c r="T400" s="63"/>
      <c r="U400" s="97"/>
      <c r="V400" s="97"/>
      <c r="W400" s="97"/>
      <c r="X400" s="97"/>
      <c r="Y400" s="97"/>
      <c r="AA400" s="198">
        <f t="shared" si="224"/>
        <v>253.52135594234991</v>
      </c>
      <c r="AB400" s="115"/>
      <c r="AC400" s="106"/>
      <c r="AD400" s="106"/>
      <c r="AE400" s="106"/>
      <c r="AF400" s="116"/>
      <c r="AG400" s="106"/>
      <c r="AH400" s="106"/>
      <c r="AJ400" s="106"/>
      <c r="AK400" s="106"/>
      <c r="AM400" s="125"/>
      <c r="AN400" s="200">
        <f t="shared" si="229"/>
        <v>2</v>
      </c>
      <c r="AO400" s="192">
        <f>VLOOKUP(K400,Coefficients!$J$3:$L$7,3)</f>
        <v>70</v>
      </c>
      <c r="AP400" s="192">
        <f t="shared" si="230"/>
        <v>15.4</v>
      </c>
      <c r="AQ400" s="192">
        <f t="shared" si="231"/>
        <v>1349.04</v>
      </c>
      <c r="AR400" s="192">
        <f>VLOOKUP(L400,Coefficients!$N$3:$P$5,2)</f>
        <v>50</v>
      </c>
      <c r="AS400" s="192">
        <f>VLOOKUP(L400,Coefficients!$N$3:$P$5,3)</f>
        <v>2</v>
      </c>
      <c r="AT400" s="200">
        <f>VLOOKUP(M400,Coefficients!$S$3:$U$6,3)</f>
        <v>1</v>
      </c>
      <c r="AU400" s="196">
        <f>VLOOKUP(N400,Coefficients!$S$10:$U$13,3)</f>
        <v>2</v>
      </c>
      <c r="AV400" s="197">
        <f t="shared" si="225"/>
        <v>1</v>
      </c>
      <c r="AW400" s="195">
        <f t="shared" si="232"/>
        <v>7.6036750986200676</v>
      </c>
      <c r="AX400" s="197">
        <f t="shared" si="226"/>
        <v>73.561300000000003</v>
      </c>
      <c r="AY400" s="197">
        <f t="shared" si="227"/>
        <v>17.86</v>
      </c>
      <c r="AZ400" s="198">
        <f t="shared" si="233"/>
        <v>253.52135594234991</v>
      </c>
      <c r="BA400" s="114"/>
      <c r="BB400" s="55"/>
      <c r="BC400" s="127"/>
      <c r="BD400" s="96"/>
      <c r="BE400" s="133"/>
      <c r="BF400" s="128"/>
      <c r="BG400" s="124"/>
      <c r="BI400" s="96"/>
      <c r="BJ400" s="55"/>
      <c r="BK400" s="95"/>
      <c r="BL400" s="93"/>
    </row>
    <row r="401" spans="1:64" s="54" customFormat="1" outlineLevel="1" x14ac:dyDescent="0.25">
      <c r="A401" s="52"/>
      <c r="B401" s="20" t="s">
        <v>9</v>
      </c>
      <c r="C401" s="20" t="str">
        <f>'Hotter&amp;Drier'!$B$1</f>
        <v>CSIRO Mk3.5</v>
      </c>
      <c r="D401" s="20">
        <v>2015</v>
      </c>
      <c r="E401" s="21">
        <f>'Hotter&amp;Drier'!T43</f>
        <v>17.900000000000002</v>
      </c>
      <c r="F401" s="21">
        <f>'Hotter&amp;Drier'!X43</f>
        <v>73.494249999999994</v>
      </c>
      <c r="G401" s="21"/>
      <c r="H401" s="63">
        <f t="shared" si="217"/>
        <v>2007</v>
      </c>
      <c r="I401" s="59" t="str">
        <f t="shared" si="218"/>
        <v>Pile No X @ Berth Y</v>
      </c>
      <c r="J401" s="188" t="str">
        <f t="shared" si="228"/>
        <v>splash</v>
      </c>
      <c r="K401" s="97" t="str">
        <f t="shared" si="219"/>
        <v>A</v>
      </c>
      <c r="L401" s="104" t="str">
        <f t="shared" si="220"/>
        <v>C1</v>
      </c>
      <c r="M401" s="63" t="str">
        <f t="shared" si="221"/>
        <v>EXP4</v>
      </c>
      <c r="N401" s="63" t="str">
        <f t="shared" si="222"/>
        <v>SITE1</v>
      </c>
      <c r="O401" s="63">
        <f t="shared" si="223"/>
        <v>1</v>
      </c>
      <c r="P401" s="63"/>
      <c r="Q401" s="63"/>
      <c r="R401" s="63"/>
      <c r="S401" s="63"/>
      <c r="T401" s="63"/>
      <c r="U401" s="97"/>
      <c r="V401" s="97"/>
      <c r="W401" s="97"/>
      <c r="X401" s="97"/>
      <c r="Y401" s="97"/>
      <c r="AA401" s="198">
        <f t="shared" si="224"/>
        <v>252.97095834754089</v>
      </c>
      <c r="AB401" s="115"/>
      <c r="AC401" s="106"/>
      <c r="AD401" s="106"/>
      <c r="AE401" s="106"/>
      <c r="AF401" s="116"/>
      <c r="AG401" s="106"/>
      <c r="AH401" s="106"/>
      <c r="AJ401" s="106"/>
      <c r="AK401" s="106"/>
      <c r="AM401" s="125"/>
      <c r="AN401" s="200">
        <f t="shared" si="229"/>
        <v>3</v>
      </c>
      <c r="AO401" s="192">
        <f>VLOOKUP(K401,Coefficients!$J$3:$L$7,3)</f>
        <v>70</v>
      </c>
      <c r="AP401" s="192">
        <f t="shared" si="230"/>
        <v>15.4</v>
      </c>
      <c r="AQ401" s="192">
        <f t="shared" si="231"/>
        <v>1349.04</v>
      </c>
      <c r="AR401" s="192">
        <f>VLOOKUP(L401,Coefficients!$N$3:$P$5,2)</f>
        <v>50</v>
      </c>
      <c r="AS401" s="192">
        <f>VLOOKUP(L401,Coefficients!$N$3:$P$5,3)</f>
        <v>2</v>
      </c>
      <c r="AT401" s="200">
        <f>VLOOKUP(M401,Coefficients!$S$3:$U$6,3)</f>
        <v>1</v>
      </c>
      <c r="AU401" s="196">
        <f>VLOOKUP(N401,Coefficients!$S$10:$U$13,3)</f>
        <v>2</v>
      </c>
      <c r="AV401" s="197">
        <f t="shared" si="225"/>
        <v>1</v>
      </c>
      <c r="AW401" s="195">
        <f t="shared" si="232"/>
        <v>7.6036750986200676</v>
      </c>
      <c r="AX401" s="197">
        <f t="shared" si="226"/>
        <v>73.494249999999994</v>
      </c>
      <c r="AY401" s="197">
        <f t="shared" si="227"/>
        <v>17.900000000000002</v>
      </c>
      <c r="AZ401" s="198">
        <f t="shared" si="233"/>
        <v>252.97095834754089</v>
      </c>
      <c r="BA401" s="114"/>
      <c r="BB401" s="55"/>
      <c r="BC401" s="127"/>
      <c r="BD401" s="96"/>
      <c r="BE401" s="133"/>
      <c r="BF401" s="128"/>
      <c r="BG401" s="124"/>
      <c r="BI401" s="96"/>
      <c r="BJ401" s="55"/>
      <c r="BK401" s="95"/>
      <c r="BL401" s="93"/>
    </row>
    <row r="402" spans="1:64" s="54" customFormat="1" outlineLevel="1" x14ac:dyDescent="0.25">
      <c r="B402" s="20" t="s">
        <v>9</v>
      </c>
      <c r="C402" s="20" t="str">
        <f>'Hotter&amp;Drier'!$B$1</f>
        <v>CSIRO Mk3.5</v>
      </c>
      <c r="D402" s="20">
        <v>2016</v>
      </c>
      <c r="E402" s="21">
        <f>'Hotter&amp;Drier'!T44</f>
        <v>17.940000000000001</v>
      </c>
      <c r="F402" s="21">
        <f>'Hotter&amp;Drier'!X44</f>
        <v>73.427199999999999</v>
      </c>
      <c r="G402" s="21"/>
      <c r="H402" s="63">
        <f t="shared" si="217"/>
        <v>2007</v>
      </c>
      <c r="I402" s="59" t="str">
        <f t="shared" si="218"/>
        <v>Pile No X @ Berth Y</v>
      </c>
      <c r="J402" s="188" t="str">
        <f t="shared" si="228"/>
        <v>splash</v>
      </c>
      <c r="K402" s="97" t="str">
        <f t="shared" si="219"/>
        <v>A</v>
      </c>
      <c r="L402" s="104" t="str">
        <f t="shared" si="220"/>
        <v>C1</v>
      </c>
      <c r="M402" s="63" t="str">
        <f t="shared" si="221"/>
        <v>EXP4</v>
      </c>
      <c r="N402" s="63" t="str">
        <f t="shared" si="222"/>
        <v>SITE1</v>
      </c>
      <c r="O402" s="63">
        <f t="shared" si="223"/>
        <v>1</v>
      </c>
      <c r="P402" s="63"/>
      <c r="Q402" s="63"/>
      <c r="R402" s="63"/>
      <c r="S402" s="63"/>
      <c r="T402" s="63"/>
      <c r="U402" s="97"/>
      <c r="V402" s="97"/>
      <c r="W402" s="97"/>
      <c r="X402" s="97"/>
      <c r="Y402" s="97"/>
      <c r="AA402" s="198">
        <f t="shared" si="224"/>
        <v>252.42127245148063</v>
      </c>
      <c r="AB402" s="115"/>
      <c r="AC402" s="106"/>
      <c r="AD402" s="106"/>
      <c r="AE402" s="106"/>
      <c r="AF402" s="116"/>
      <c r="AG402" s="106"/>
      <c r="AH402" s="106"/>
      <c r="AJ402" s="106"/>
      <c r="AK402" s="106"/>
      <c r="AM402" s="125"/>
      <c r="AN402" s="200">
        <f t="shared" si="229"/>
        <v>4</v>
      </c>
      <c r="AO402" s="192">
        <f>VLOOKUP(K402,Coefficients!$J$3:$L$7,3)</f>
        <v>70</v>
      </c>
      <c r="AP402" s="192">
        <f t="shared" si="230"/>
        <v>15.4</v>
      </c>
      <c r="AQ402" s="192">
        <f t="shared" si="231"/>
        <v>1349.04</v>
      </c>
      <c r="AR402" s="192">
        <f>VLOOKUP(L402,Coefficients!$N$3:$P$5,2)</f>
        <v>50</v>
      </c>
      <c r="AS402" s="192">
        <f>VLOOKUP(L402,Coefficients!$N$3:$P$5,3)</f>
        <v>2</v>
      </c>
      <c r="AT402" s="200">
        <f>VLOOKUP(M402,Coefficients!$S$3:$U$6,3)</f>
        <v>1</v>
      </c>
      <c r="AU402" s="196">
        <f>VLOOKUP(N402,Coefficients!$S$10:$U$13,3)</f>
        <v>2</v>
      </c>
      <c r="AV402" s="197">
        <f t="shared" si="225"/>
        <v>1</v>
      </c>
      <c r="AW402" s="195">
        <f t="shared" si="232"/>
        <v>7.6036750986200676</v>
      </c>
      <c r="AX402" s="197">
        <f t="shared" si="226"/>
        <v>73.427199999999999</v>
      </c>
      <c r="AY402" s="197">
        <f t="shared" si="227"/>
        <v>17.940000000000001</v>
      </c>
      <c r="AZ402" s="198">
        <f t="shared" si="233"/>
        <v>252.42127245148063</v>
      </c>
      <c r="BA402" s="114"/>
      <c r="BB402" s="55"/>
      <c r="BC402" s="127"/>
      <c r="BD402" s="96"/>
      <c r="BE402" s="133"/>
      <c r="BF402" s="128"/>
      <c r="BG402" s="124"/>
      <c r="BI402" s="96"/>
      <c r="BJ402" s="55"/>
      <c r="BK402" s="95"/>
      <c r="BL402" s="93"/>
    </row>
    <row r="403" spans="1:64" s="54" customFormat="1" outlineLevel="1" x14ac:dyDescent="0.25">
      <c r="B403" s="20" t="s">
        <v>9</v>
      </c>
      <c r="C403" s="20" t="str">
        <f>'Hotter&amp;Drier'!$B$1</f>
        <v>CSIRO Mk3.5</v>
      </c>
      <c r="D403" s="20">
        <v>2017</v>
      </c>
      <c r="E403" s="21">
        <f>'Hotter&amp;Drier'!T45</f>
        <v>17.98</v>
      </c>
      <c r="F403" s="21">
        <f>'Hotter&amp;Drier'!X45</f>
        <v>73.360150000000004</v>
      </c>
      <c r="G403" s="21"/>
      <c r="H403" s="63">
        <f t="shared" si="217"/>
        <v>2007</v>
      </c>
      <c r="I403" s="59" t="str">
        <f t="shared" si="218"/>
        <v>Pile No X @ Berth Y</v>
      </c>
      <c r="J403" s="188" t="str">
        <f t="shared" si="228"/>
        <v>splash</v>
      </c>
      <c r="K403" s="97" t="str">
        <f t="shared" si="219"/>
        <v>A</v>
      </c>
      <c r="L403" s="104" t="str">
        <f t="shared" si="220"/>
        <v>C1</v>
      </c>
      <c r="M403" s="63" t="str">
        <f t="shared" si="221"/>
        <v>EXP4</v>
      </c>
      <c r="N403" s="63" t="str">
        <f t="shared" si="222"/>
        <v>SITE1</v>
      </c>
      <c r="O403" s="63">
        <f t="shared" si="223"/>
        <v>1</v>
      </c>
      <c r="P403" s="63"/>
      <c r="Q403" s="63"/>
      <c r="R403" s="63"/>
      <c r="S403" s="63"/>
      <c r="T403" s="63"/>
      <c r="U403" s="97"/>
      <c r="V403" s="97"/>
      <c r="W403" s="97"/>
      <c r="X403" s="97"/>
      <c r="Y403" s="97"/>
      <c r="AA403" s="198">
        <f t="shared" si="224"/>
        <v>251.87229792899825</v>
      </c>
      <c r="AB403" s="115"/>
      <c r="AC403" s="106"/>
      <c r="AD403" s="106"/>
      <c r="AE403" s="106"/>
      <c r="AF403" s="116"/>
      <c r="AG403" s="106"/>
      <c r="AH403" s="106"/>
      <c r="AJ403" s="106"/>
      <c r="AK403" s="106"/>
      <c r="AM403" s="125"/>
      <c r="AN403" s="200">
        <f t="shared" si="229"/>
        <v>5</v>
      </c>
      <c r="AO403" s="192">
        <f>VLOOKUP(K403,Coefficients!$J$3:$L$7,3)</f>
        <v>70</v>
      </c>
      <c r="AP403" s="192">
        <f t="shared" si="230"/>
        <v>15.4</v>
      </c>
      <c r="AQ403" s="192">
        <f t="shared" si="231"/>
        <v>1349.04</v>
      </c>
      <c r="AR403" s="192">
        <f>VLOOKUP(L403,Coefficients!$N$3:$P$5,2)</f>
        <v>50</v>
      </c>
      <c r="AS403" s="192">
        <f>VLOOKUP(L403,Coefficients!$N$3:$P$5,3)</f>
        <v>2</v>
      </c>
      <c r="AT403" s="200">
        <f>VLOOKUP(M403,Coefficients!$S$3:$U$6,3)</f>
        <v>1</v>
      </c>
      <c r="AU403" s="196">
        <f>VLOOKUP(N403,Coefficients!$S$10:$U$13,3)</f>
        <v>2</v>
      </c>
      <c r="AV403" s="197">
        <f t="shared" si="225"/>
        <v>1</v>
      </c>
      <c r="AW403" s="195">
        <f t="shared" si="232"/>
        <v>7.6036750986200676</v>
      </c>
      <c r="AX403" s="197">
        <f t="shared" si="226"/>
        <v>73.360150000000004</v>
      </c>
      <c r="AY403" s="197">
        <f t="shared" si="227"/>
        <v>17.98</v>
      </c>
      <c r="AZ403" s="198">
        <f t="shared" si="233"/>
        <v>251.87229792899825</v>
      </c>
      <c r="BA403" s="114"/>
      <c r="BB403" s="55"/>
      <c r="BC403" s="127"/>
      <c r="BD403" s="96"/>
      <c r="BE403" s="133"/>
      <c r="BF403" s="128"/>
      <c r="BG403" s="124"/>
      <c r="BI403" s="96"/>
      <c r="BJ403" s="55"/>
      <c r="BK403" s="95"/>
      <c r="BL403" s="93"/>
    </row>
    <row r="404" spans="1:64" s="54" customFormat="1" outlineLevel="1" x14ac:dyDescent="0.25">
      <c r="A404" s="52"/>
      <c r="B404" s="20" t="s">
        <v>9</v>
      </c>
      <c r="C404" s="20" t="str">
        <f>'Hotter&amp;Drier'!$B$1</f>
        <v>CSIRO Mk3.5</v>
      </c>
      <c r="D404" s="20">
        <v>2018</v>
      </c>
      <c r="E404" s="21">
        <f>'Hotter&amp;Drier'!T46</f>
        <v>18.02</v>
      </c>
      <c r="F404" s="21">
        <f>'Hotter&amp;Drier'!X46</f>
        <v>73.293099999999995</v>
      </c>
      <c r="G404" s="21"/>
      <c r="H404" s="63">
        <f t="shared" si="217"/>
        <v>2007</v>
      </c>
      <c r="I404" s="59" t="str">
        <f t="shared" si="218"/>
        <v>Pile No X @ Berth Y</v>
      </c>
      <c r="J404" s="188" t="str">
        <f t="shared" si="228"/>
        <v>splash</v>
      </c>
      <c r="K404" s="97" t="str">
        <f t="shared" si="219"/>
        <v>A</v>
      </c>
      <c r="L404" s="104" t="str">
        <f t="shared" si="220"/>
        <v>C1</v>
      </c>
      <c r="M404" s="63" t="str">
        <f t="shared" si="221"/>
        <v>EXP4</v>
      </c>
      <c r="N404" s="63" t="str">
        <f t="shared" si="222"/>
        <v>SITE1</v>
      </c>
      <c r="O404" s="63">
        <f t="shared" si="223"/>
        <v>1</v>
      </c>
      <c r="P404" s="63"/>
      <c r="Q404" s="63"/>
      <c r="R404" s="63"/>
      <c r="S404" s="63"/>
      <c r="T404" s="63"/>
      <c r="U404" s="97"/>
      <c r="V404" s="97"/>
      <c r="W404" s="97"/>
      <c r="X404" s="97"/>
      <c r="Y404" s="97"/>
      <c r="AA404" s="198">
        <f t="shared" si="224"/>
        <v>251.32403445488887</v>
      </c>
      <c r="AB404" s="115"/>
      <c r="AC404" s="106"/>
      <c r="AD404" s="106"/>
      <c r="AE404" s="106"/>
      <c r="AF404" s="116"/>
      <c r="AG404" s="106"/>
      <c r="AH404" s="106"/>
      <c r="AJ404" s="106"/>
      <c r="AK404" s="106"/>
      <c r="AM404" s="125"/>
      <c r="AN404" s="200">
        <f t="shared" si="229"/>
        <v>6</v>
      </c>
      <c r="AO404" s="192">
        <f>VLOOKUP(K404,Coefficients!$J$3:$L$7,3)</f>
        <v>70</v>
      </c>
      <c r="AP404" s="192">
        <f t="shared" si="230"/>
        <v>15.4</v>
      </c>
      <c r="AQ404" s="192">
        <f t="shared" si="231"/>
        <v>1349.04</v>
      </c>
      <c r="AR404" s="192">
        <f>VLOOKUP(L404,Coefficients!$N$3:$P$5,2)</f>
        <v>50</v>
      </c>
      <c r="AS404" s="192">
        <f>VLOOKUP(L404,Coefficients!$N$3:$P$5,3)</f>
        <v>2</v>
      </c>
      <c r="AT404" s="200">
        <f>VLOOKUP(M404,Coefficients!$S$3:$U$6,3)</f>
        <v>1</v>
      </c>
      <c r="AU404" s="196">
        <f>VLOOKUP(N404,Coefficients!$S$10:$U$13,3)</f>
        <v>2</v>
      </c>
      <c r="AV404" s="197">
        <f t="shared" si="225"/>
        <v>1</v>
      </c>
      <c r="AW404" s="195">
        <f t="shared" si="232"/>
        <v>7.6036750986200676</v>
      </c>
      <c r="AX404" s="197">
        <f t="shared" si="226"/>
        <v>73.293099999999995</v>
      </c>
      <c r="AY404" s="197">
        <f t="shared" si="227"/>
        <v>18.02</v>
      </c>
      <c r="AZ404" s="198">
        <f t="shared" si="233"/>
        <v>251.32403445488887</v>
      </c>
      <c r="BA404" s="114"/>
      <c r="BB404" s="55"/>
      <c r="BC404" s="127"/>
      <c r="BD404" s="96"/>
      <c r="BE404" s="133"/>
      <c r="BF404" s="128"/>
      <c r="BG404" s="124"/>
      <c r="BI404" s="96"/>
      <c r="BJ404" s="55"/>
      <c r="BK404" s="95"/>
      <c r="BL404" s="93"/>
    </row>
    <row r="405" spans="1:64" s="54" customFormat="1" outlineLevel="1" x14ac:dyDescent="0.25">
      <c r="A405" s="52"/>
      <c r="B405" s="20" t="s">
        <v>9</v>
      </c>
      <c r="C405" s="20" t="str">
        <f>'Hotter&amp;Drier'!$B$1</f>
        <v>CSIRO Mk3.5</v>
      </c>
      <c r="D405" s="20">
        <v>2019</v>
      </c>
      <c r="E405" s="21">
        <f>'Hotter&amp;Drier'!T47</f>
        <v>18.060000000000002</v>
      </c>
      <c r="F405" s="21">
        <f>'Hotter&amp;Drier'!X47</f>
        <v>73.226050000000001</v>
      </c>
      <c r="G405" s="21"/>
      <c r="H405" s="63">
        <f t="shared" si="217"/>
        <v>2007</v>
      </c>
      <c r="I405" s="59" t="str">
        <f t="shared" si="218"/>
        <v>Pile No X @ Berth Y</v>
      </c>
      <c r="J405" s="188" t="str">
        <f t="shared" si="228"/>
        <v>splash</v>
      </c>
      <c r="K405" s="97" t="str">
        <f t="shared" si="219"/>
        <v>A</v>
      </c>
      <c r="L405" s="104" t="str">
        <f t="shared" si="220"/>
        <v>C1</v>
      </c>
      <c r="M405" s="63" t="str">
        <f t="shared" si="221"/>
        <v>EXP4</v>
      </c>
      <c r="N405" s="63" t="str">
        <f t="shared" si="222"/>
        <v>SITE1</v>
      </c>
      <c r="O405" s="63">
        <f t="shared" si="223"/>
        <v>1</v>
      </c>
      <c r="P405" s="63"/>
      <c r="Q405" s="63"/>
      <c r="R405" s="63"/>
      <c r="S405" s="63"/>
      <c r="T405" s="63"/>
      <c r="U405" s="97"/>
      <c r="V405" s="97"/>
      <c r="W405" s="97"/>
      <c r="X405" s="97"/>
      <c r="Y405" s="97"/>
      <c r="AA405" s="198">
        <f t="shared" si="224"/>
        <v>250.77648170391089</v>
      </c>
      <c r="AB405" s="115"/>
      <c r="AC405" s="106"/>
      <c r="AD405" s="106"/>
      <c r="AE405" s="106"/>
      <c r="AF405" s="116"/>
      <c r="AG405" s="106"/>
      <c r="AH405" s="106"/>
      <c r="AJ405" s="106"/>
      <c r="AK405" s="106"/>
      <c r="AM405" s="125"/>
      <c r="AN405" s="200">
        <f t="shared" si="229"/>
        <v>7</v>
      </c>
      <c r="AO405" s="192">
        <f>VLOOKUP(K405,Coefficients!$J$3:$L$7,3)</f>
        <v>70</v>
      </c>
      <c r="AP405" s="192">
        <f t="shared" si="230"/>
        <v>15.4</v>
      </c>
      <c r="AQ405" s="192">
        <f t="shared" si="231"/>
        <v>1349.04</v>
      </c>
      <c r="AR405" s="192">
        <f>VLOOKUP(L405,Coefficients!$N$3:$P$5,2)</f>
        <v>50</v>
      </c>
      <c r="AS405" s="192">
        <f>VLOOKUP(L405,Coefficients!$N$3:$P$5,3)</f>
        <v>2</v>
      </c>
      <c r="AT405" s="200">
        <f>VLOOKUP(M405,Coefficients!$S$3:$U$6,3)</f>
        <v>1</v>
      </c>
      <c r="AU405" s="196">
        <f>VLOOKUP(N405,Coefficients!$S$10:$U$13,3)</f>
        <v>2</v>
      </c>
      <c r="AV405" s="197">
        <f t="shared" si="225"/>
        <v>1</v>
      </c>
      <c r="AW405" s="195">
        <f t="shared" si="232"/>
        <v>7.6036750986200676</v>
      </c>
      <c r="AX405" s="197">
        <f t="shared" si="226"/>
        <v>73.226050000000001</v>
      </c>
      <c r="AY405" s="197">
        <f t="shared" si="227"/>
        <v>18.060000000000002</v>
      </c>
      <c r="AZ405" s="198">
        <f t="shared" si="233"/>
        <v>250.77648170391089</v>
      </c>
      <c r="BA405" s="114"/>
      <c r="BB405" s="55"/>
      <c r="BC405" s="127"/>
      <c r="BD405" s="96"/>
      <c r="BE405" s="133"/>
      <c r="BF405" s="128"/>
      <c r="BG405" s="124"/>
      <c r="BI405" s="96"/>
      <c r="BJ405" s="55"/>
      <c r="BK405" s="95"/>
      <c r="BL405" s="93"/>
    </row>
    <row r="406" spans="1:64" s="54" customFormat="1" outlineLevel="1" x14ac:dyDescent="0.25">
      <c r="A406" s="52"/>
      <c r="B406" s="20" t="s">
        <v>9</v>
      </c>
      <c r="C406" s="20" t="str">
        <f>'Hotter&amp;Drier'!$B$1</f>
        <v>CSIRO Mk3.5</v>
      </c>
      <c r="D406" s="20">
        <v>2020</v>
      </c>
      <c r="E406" s="21">
        <f>'Hotter&amp;Drier'!T48</f>
        <v>18.100000000000001</v>
      </c>
      <c r="F406" s="21">
        <f>'Hotter&amp;Drier'!X48</f>
        <v>73.159000000000006</v>
      </c>
      <c r="G406" s="21"/>
      <c r="H406" s="63">
        <f t="shared" si="217"/>
        <v>2007</v>
      </c>
      <c r="I406" s="59" t="str">
        <f t="shared" si="218"/>
        <v>Pile No X @ Berth Y</v>
      </c>
      <c r="J406" s="188" t="str">
        <f t="shared" si="228"/>
        <v>splash</v>
      </c>
      <c r="K406" s="97" t="str">
        <f t="shared" si="219"/>
        <v>A</v>
      </c>
      <c r="L406" s="104" t="str">
        <f t="shared" si="220"/>
        <v>C1</v>
      </c>
      <c r="M406" s="63" t="str">
        <f t="shared" si="221"/>
        <v>EXP4</v>
      </c>
      <c r="N406" s="63" t="str">
        <f t="shared" si="222"/>
        <v>SITE1</v>
      </c>
      <c r="O406" s="63">
        <f t="shared" si="223"/>
        <v>1</v>
      </c>
      <c r="P406" s="63"/>
      <c r="Q406" s="63"/>
      <c r="R406" s="63"/>
      <c r="S406" s="63"/>
      <c r="T406" s="63"/>
      <c r="U406" s="97"/>
      <c r="V406" s="97"/>
      <c r="W406" s="97"/>
      <c r="X406" s="97"/>
      <c r="Y406" s="97"/>
      <c r="AA406" s="198">
        <f t="shared" si="224"/>
        <v>250.22963935078968</v>
      </c>
      <c r="AB406" s="115"/>
      <c r="AC406" s="106"/>
      <c r="AD406" s="106"/>
      <c r="AE406" s="106"/>
      <c r="AF406" s="116"/>
      <c r="AG406" s="106"/>
      <c r="AH406" s="106"/>
      <c r="AJ406" s="106"/>
      <c r="AK406" s="106"/>
      <c r="AM406" s="125"/>
      <c r="AN406" s="200">
        <f t="shared" si="229"/>
        <v>8</v>
      </c>
      <c r="AO406" s="192">
        <f>VLOOKUP(K406,Coefficients!$J$3:$L$7,3)</f>
        <v>70</v>
      </c>
      <c r="AP406" s="192">
        <f t="shared" si="230"/>
        <v>15.4</v>
      </c>
      <c r="AQ406" s="192">
        <f t="shared" si="231"/>
        <v>1349.04</v>
      </c>
      <c r="AR406" s="192">
        <f>VLOOKUP(L406,Coefficients!$N$3:$P$5,2)</f>
        <v>50</v>
      </c>
      <c r="AS406" s="192">
        <f>VLOOKUP(L406,Coefficients!$N$3:$P$5,3)</f>
        <v>2</v>
      </c>
      <c r="AT406" s="200">
        <f>VLOOKUP(M406,Coefficients!$S$3:$U$6,3)</f>
        <v>1</v>
      </c>
      <c r="AU406" s="196">
        <f>VLOOKUP(N406,Coefficients!$S$10:$U$13,3)</f>
        <v>2</v>
      </c>
      <c r="AV406" s="197">
        <f t="shared" si="225"/>
        <v>1</v>
      </c>
      <c r="AW406" s="195">
        <f t="shared" si="232"/>
        <v>7.6036750986200676</v>
      </c>
      <c r="AX406" s="197">
        <f t="shared" si="226"/>
        <v>73.159000000000006</v>
      </c>
      <c r="AY406" s="197">
        <f t="shared" si="227"/>
        <v>18.100000000000001</v>
      </c>
      <c r="AZ406" s="198">
        <f t="shared" si="233"/>
        <v>250.22963935078968</v>
      </c>
      <c r="BA406" s="114"/>
      <c r="BB406" s="55"/>
      <c r="BC406" s="127"/>
      <c r="BD406" s="96"/>
      <c r="BE406" s="133"/>
      <c r="BF406" s="128"/>
      <c r="BG406" s="124"/>
      <c r="BI406" s="96"/>
      <c r="BJ406" s="55"/>
      <c r="BK406" s="95"/>
      <c r="BL406" s="93"/>
    </row>
    <row r="407" spans="1:64" s="54" customFormat="1" outlineLevel="1" x14ac:dyDescent="0.25">
      <c r="A407" s="52"/>
      <c r="B407" s="20" t="s">
        <v>9</v>
      </c>
      <c r="C407" s="20" t="str">
        <f>'Hotter&amp;Drier'!$B$1</f>
        <v>CSIRO Mk3.5</v>
      </c>
      <c r="D407" s="20">
        <v>2021</v>
      </c>
      <c r="E407" s="21">
        <f>'Hotter&amp;Drier'!T49</f>
        <v>18.14</v>
      </c>
      <c r="F407" s="21">
        <f>'Hotter&amp;Drier'!X49</f>
        <v>73.091949999999997</v>
      </c>
      <c r="G407" s="21"/>
      <c r="H407" s="63">
        <f t="shared" si="217"/>
        <v>2007</v>
      </c>
      <c r="I407" s="59" t="str">
        <f t="shared" si="218"/>
        <v>Pile No X @ Berth Y</v>
      </c>
      <c r="J407" s="188" t="str">
        <f t="shared" si="228"/>
        <v>splash</v>
      </c>
      <c r="K407" s="97" t="str">
        <f t="shared" si="219"/>
        <v>A</v>
      </c>
      <c r="L407" s="104" t="str">
        <f t="shared" si="220"/>
        <v>C1</v>
      </c>
      <c r="M407" s="63" t="str">
        <f t="shared" si="221"/>
        <v>EXP4</v>
      </c>
      <c r="N407" s="63" t="str">
        <f t="shared" si="222"/>
        <v>SITE1</v>
      </c>
      <c r="O407" s="63">
        <f t="shared" si="223"/>
        <v>1</v>
      </c>
      <c r="P407" s="63"/>
      <c r="Q407" s="63"/>
      <c r="R407" s="63"/>
      <c r="S407" s="63"/>
      <c r="T407" s="63"/>
      <c r="U407" s="97"/>
      <c r="V407" s="97"/>
      <c r="W407" s="97"/>
      <c r="X407" s="97"/>
      <c r="Y407" s="97"/>
      <c r="AA407" s="198">
        <f t="shared" si="224"/>
        <v>249.68350707021287</v>
      </c>
      <c r="AB407" s="115"/>
      <c r="AC407" s="106"/>
      <c r="AD407" s="106"/>
      <c r="AE407" s="106"/>
      <c r="AF407" s="116"/>
      <c r="AG407" s="106"/>
      <c r="AH407" s="106"/>
      <c r="AJ407" s="106"/>
      <c r="AK407" s="106"/>
      <c r="AM407" s="125"/>
      <c r="AN407" s="200">
        <f t="shared" si="229"/>
        <v>9</v>
      </c>
      <c r="AO407" s="192">
        <f>VLOOKUP(K407,Coefficients!$J$3:$L$7,3)</f>
        <v>70</v>
      </c>
      <c r="AP407" s="192">
        <f t="shared" si="230"/>
        <v>15.4</v>
      </c>
      <c r="AQ407" s="192">
        <f t="shared" si="231"/>
        <v>1349.04</v>
      </c>
      <c r="AR407" s="192">
        <f>VLOOKUP(L407,Coefficients!$N$3:$P$5,2)</f>
        <v>50</v>
      </c>
      <c r="AS407" s="192">
        <f>VLOOKUP(L407,Coefficients!$N$3:$P$5,3)</f>
        <v>2</v>
      </c>
      <c r="AT407" s="200">
        <f>VLOOKUP(M407,Coefficients!$S$3:$U$6,3)</f>
        <v>1</v>
      </c>
      <c r="AU407" s="196">
        <f>VLOOKUP(N407,Coefficients!$S$10:$U$13,3)</f>
        <v>2</v>
      </c>
      <c r="AV407" s="197">
        <f t="shared" si="225"/>
        <v>1</v>
      </c>
      <c r="AW407" s="195">
        <f t="shared" si="232"/>
        <v>7.6036750986200676</v>
      </c>
      <c r="AX407" s="197">
        <f t="shared" si="226"/>
        <v>73.091949999999997</v>
      </c>
      <c r="AY407" s="197">
        <f t="shared" si="227"/>
        <v>18.14</v>
      </c>
      <c r="AZ407" s="198">
        <f t="shared" si="233"/>
        <v>249.68350707021287</v>
      </c>
      <c r="BA407" s="114"/>
      <c r="BB407" s="55"/>
      <c r="BC407" s="127"/>
      <c r="BD407" s="96"/>
      <c r="BE407" s="133"/>
      <c r="BF407" s="128"/>
      <c r="BG407" s="124"/>
      <c r="BI407" s="96"/>
      <c r="BJ407" s="55"/>
      <c r="BK407" s="95"/>
      <c r="BL407" s="93"/>
    </row>
    <row r="408" spans="1:64" s="54" customFormat="1" outlineLevel="1" x14ac:dyDescent="0.25">
      <c r="A408" s="52"/>
      <c r="B408" s="20" t="s">
        <v>9</v>
      </c>
      <c r="C408" s="20" t="str">
        <f>'Hotter&amp;Drier'!$B$1</f>
        <v>CSIRO Mk3.5</v>
      </c>
      <c r="D408" s="20">
        <v>2022</v>
      </c>
      <c r="E408" s="21">
        <f>'Hotter&amp;Drier'!T50</f>
        <v>18.18</v>
      </c>
      <c r="F408" s="21">
        <f>'Hotter&amp;Drier'!X50</f>
        <v>73.024900000000002</v>
      </c>
      <c r="G408" s="21"/>
      <c r="H408" s="63">
        <f t="shared" si="217"/>
        <v>2007</v>
      </c>
      <c r="I408" s="59" t="str">
        <f t="shared" si="218"/>
        <v>Pile No X @ Berth Y</v>
      </c>
      <c r="J408" s="188" t="str">
        <f t="shared" si="228"/>
        <v>splash</v>
      </c>
      <c r="K408" s="97" t="str">
        <f t="shared" si="219"/>
        <v>A</v>
      </c>
      <c r="L408" s="104" t="str">
        <f t="shared" si="220"/>
        <v>C1</v>
      </c>
      <c r="M408" s="63" t="str">
        <f t="shared" si="221"/>
        <v>EXP4</v>
      </c>
      <c r="N408" s="63" t="str">
        <f t="shared" si="222"/>
        <v>SITE1</v>
      </c>
      <c r="O408" s="63">
        <f t="shared" si="223"/>
        <v>1</v>
      </c>
      <c r="P408" s="63"/>
      <c r="Q408" s="63"/>
      <c r="R408" s="63"/>
      <c r="S408" s="63"/>
      <c r="T408" s="63"/>
      <c r="U408" s="97"/>
      <c r="V408" s="97"/>
      <c r="W408" s="97"/>
      <c r="X408" s="97"/>
      <c r="Y408" s="97"/>
      <c r="AA408" s="198">
        <f t="shared" si="224"/>
        <v>249.13808453683433</v>
      </c>
      <c r="AB408" s="115"/>
      <c r="AC408" s="106"/>
      <c r="AD408" s="106"/>
      <c r="AE408" s="106"/>
      <c r="AF408" s="116"/>
      <c r="AG408" s="106"/>
      <c r="AH408" s="106"/>
      <c r="AJ408" s="106"/>
      <c r="AK408" s="106"/>
      <c r="AM408" s="125"/>
      <c r="AN408" s="200">
        <f t="shared" si="229"/>
        <v>10</v>
      </c>
      <c r="AO408" s="192">
        <f>VLOOKUP(K408,Coefficients!$J$3:$L$7,3)</f>
        <v>70</v>
      </c>
      <c r="AP408" s="192">
        <f t="shared" si="230"/>
        <v>15.4</v>
      </c>
      <c r="AQ408" s="192">
        <f t="shared" si="231"/>
        <v>1349.04</v>
      </c>
      <c r="AR408" s="192">
        <f>VLOOKUP(L408,Coefficients!$N$3:$P$5,2)</f>
        <v>50</v>
      </c>
      <c r="AS408" s="192">
        <f>VLOOKUP(L408,Coefficients!$N$3:$P$5,3)</f>
        <v>2</v>
      </c>
      <c r="AT408" s="200">
        <f>VLOOKUP(M408,Coefficients!$S$3:$U$6,3)</f>
        <v>1</v>
      </c>
      <c r="AU408" s="196">
        <f>VLOOKUP(N408,Coefficients!$S$10:$U$13,3)</f>
        <v>2</v>
      </c>
      <c r="AV408" s="197">
        <f t="shared" si="225"/>
        <v>1</v>
      </c>
      <c r="AW408" s="195">
        <f t="shared" si="232"/>
        <v>7.6036750986200676</v>
      </c>
      <c r="AX408" s="197">
        <f t="shared" si="226"/>
        <v>73.024900000000002</v>
      </c>
      <c r="AY408" s="197">
        <f t="shared" si="227"/>
        <v>18.18</v>
      </c>
      <c r="AZ408" s="198">
        <f t="shared" si="233"/>
        <v>249.13808453683433</v>
      </c>
      <c r="BA408" s="114"/>
      <c r="BB408" s="55"/>
      <c r="BC408" s="127"/>
      <c r="BD408" s="96"/>
      <c r="BE408" s="133"/>
      <c r="BF408" s="128"/>
      <c r="BG408" s="124"/>
      <c r="BI408" s="96"/>
      <c r="BJ408" s="55"/>
      <c r="BK408" s="95"/>
      <c r="BL408" s="93"/>
    </row>
    <row r="409" spans="1:64" s="54" customFormat="1" outlineLevel="1" x14ac:dyDescent="0.25">
      <c r="A409" s="52"/>
      <c r="B409" s="20" t="s">
        <v>9</v>
      </c>
      <c r="C409" s="20" t="str">
        <f>'Hotter&amp;Drier'!$B$1</f>
        <v>CSIRO Mk3.5</v>
      </c>
      <c r="D409" s="20">
        <v>2023</v>
      </c>
      <c r="E409" s="21">
        <f>'Hotter&amp;Drier'!T51</f>
        <v>18.220000000000002</v>
      </c>
      <c r="F409" s="21">
        <f>'Hotter&amp;Drier'!X51</f>
        <v>72.957849999999993</v>
      </c>
      <c r="G409" s="21"/>
      <c r="H409" s="63">
        <f t="shared" si="217"/>
        <v>2007</v>
      </c>
      <c r="I409" s="59" t="str">
        <f t="shared" si="218"/>
        <v>Pile No X @ Berth Y</v>
      </c>
      <c r="J409" s="188" t="str">
        <f t="shared" si="228"/>
        <v>splash</v>
      </c>
      <c r="K409" s="97" t="str">
        <f t="shared" si="219"/>
        <v>A</v>
      </c>
      <c r="L409" s="104" t="str">
        <f t="shared" si="220"/>
        <v>C1</v>
      </c>
      <c r="M409" s="63" t="str">
        <f t="shared" si="221"/>
        <v>EXP4</v>
      </c>
      <c r="N409" s="63" t="str">
        <f t="shared" si="222"/>
        <v>SITE1</v>
      </c>
      <c r="O409" s="63">
        <f t="shared" si="223"/>
        <v>1</v>
      </c>
      <c r="P409" s="63"/>
      <c r="Q409" s="63"/>
      <c r="R409" s="63"/>
      <c r="S409" s="63"/>
      <c r="T409" s="63"/>
      <c r="U409" s="97"/>
      <c r="V409" s="97"/>
      <c r="W409" s="97"/>
      <c r="X409" s="97"/>
      <c r="Y409" s="97"/>
      <c r="AA409" s="198">
        <f t="shared" si="224"/>
        <v>248.59337142527085</v>
      </c>
      <c r="AB409" s="115"/>
      <c r="AC409" s="106"/>
      <c r="AD409" s="106"/>
      <c r="AE409" s="106"/>
      <c r="AF409" s="116"/>
      <c r="AG409" s="106"/>
      <c r="AH409" s="106"/>
      <c r="AJ409" s="106"/>
      <c r="AK409" s="106"/>
      <c r="AM409" s="125"/>
      <c r="AN409" s="200">
        <f t="shared" si="229"/>
        <v>11</v>
      </c>
      <c r="AO409" s="192">
        <f>VLOOKUP(K409,Coefficients!$J$3:$L$7,3)</f>
        <v>70</v>
      </c>
      <c r="AP409" s="192">
        <f t="shared" si="230"/>
        <v>15.4</v>
      </c>
      <c r="AQ409" s="192">
        <f t="shared" si="231"/>
        <v>1349.04</v>
      </c>
      <c r="AR409" s="192">
        <f>VLOOKUP(L409,Coefficients!$N$3:$P$5,2)</f>
        <v>50</v>
      </c>
      <c r="AS409" s="192">
        <f>VLOOKUP(L409,Coefficients!$N$3:$P$5,3)</f>
        <v>2</v>
      </c>
      <c r="AT409" s="200">
        <f>VLOOKUP(M409,Coefficients!$S$3:$U$6,3)</f>
        <v>1</v>
      </c>
      <c r="AU409" s="196">
        <f>VLOOKUP(N409,Coefficients!$S$10:$U$13,3)</f>
        <v>2</v>
      </c>
      <c r="AV409" s="197">
        <f t="shared" si="225"/>
        <v>1</v>
      </c>
      <c r="AW409" s="195">
        <f t="shared" si="232"/>
        <v>7.6036750986200676</v>
      </c>
      <c r="AX409" s="197">
        <f t="shared" si="226"/>
        <v>72.957849999999993</v>
      </c>
      <c r="AY409" s="197">
        <f t="shared" si="227"/>
        <v>18.220000000000002</v>
      </c>
      <c r="AZ409" s="198">
        <f t="shared" si="233"/>
        <v>248.59337142527085</v>
      </c>
      <c r="BA409" s="114"/>
      <c r="BB409" s="55"/>
      <c r="BC409" s="127"/>
      <c r="BD409" s="96"/>
      <c r="BE409" s="133"/>
      <c r="BF409" s="128"/>
      <c r="BG409" s="124"/>
      <c r="BI409" s="96"/>
      <c r="BJ409" s="55"/>
      <c r="BK409" s="95"/>
      <c r="BL409" s="93"/>
    </row>
    <row r="410" spans="1:64" s="54" customFormat="1" outlineLevel="1" x14ac:dyDescent="0.25">
      <c r="A410" s="52"/>
      <c r="B410" s="20" t="s">
        <v>9</v>
      </c>
      <c r="C410" s="20" t="str">
        <f>'Hotter&amp;Drier'!$B$1</f>
        <v>CSIRO Mk3.5</v>
      </c>
      <c r="D410" s="20">
        <v>2024</v>
      </c>
      <c r="E410" s="21">
        <f>'Hotter&amp;Drier'!T52</f>
        <v>18.260000000000002</v>
      </c>
      <c r="F410" s="21">
        <f>'Hotter&amp;Drier'!X52</f>
        <v>72.890799999999999</v>
      </c>
      <c r="G410" s="21"/>
      <c r="H410" s="63">
        <f t="shared" si="217"/>
        <v>2007</v>
      </c>
      <c r="I410" s="59" t="str">
        <f t="shared" si="218"/>
        <v>Pile No X @ Berth Y</v>
      </c>
      <c r="J410" s="188" t="str">
        <f t="shared" si="228"/>
        <v>splash</v>
      </c>
      <c r="K410" s="97" t="str">
        <f t="shared" si="219"/>
        <v>A</v>
      </c>
      <c r="L410" s="104" t="str">
        <f t="shared" si="220"/>
        <v>C1</v>
      </c>
      <c r="M410" s="63" t="str">
        <f t="shared" si="221"/>
        <v>EXP4</v>
      </c>
      <c r="N410" s="63" t="str">
        <f t="shared" si="222"/>
        <v>SITE1</v>
      </c>
      <c r="O410" s="63">
        <f t="shared" si="223"/>
        <v>1</v>
      </c>
      <c r="P410" s="63"/>
      <c r="Q410" s="63"/>
      <c r="R410" s="63"/>
      <c r="S410" s="63"/>
      <c r="T410" s="63"/>
      <c r="U410" s="97"/>
      <c r="V410" s="97"/>
      <c r="W410" s="97"/>
      <c r="X410" s="97"/>
      <c r="Y410" s="97"/>
      <c r="AA410" s="198">
        <f t="shared" si="224"/>
        <v>248.04936741010451</v>
      </c>
      <c r="AB410" s="115"/>
      <c r="AC410" s="106"/>
      <c r="AD410" s="106"/>
      <c r="AE410" s="106"/>
      <c r="AF410" s="116"/>
      <c r="AG410" s="106"/>
      <c r="AH410" s="106"/>
      <c r="AJ410" s="106"/>
      <c r="AK410" s="106"/>
      <c r="AM410" s="125"/>
      <c r="AN410" s="200">
        <f t="shared" si="229"/>
        <v>12</v>
      </c>
      <c r="AO410" s="192">
        <f>VLOOKUP(K410,Coefficients!$J$3:$L$7,3)</f>
        <v>70</v>
      </c>
      <c r="AP410" s="192">
        <f t="shared" si="230"/>
        <v>15.4</v>
      </c>
      <c r="AQ410" s="192">
        <f t="shared" si="231"/>
        <v>1349.04</v>
      </c>
      <c r="AR410" s="192">
        <f>VLOOKUP(L410,Coefficients!$N$3:$P$5,2)</f>
        <v>50</v>
      </c>
      <c r="AS410" s="192">
        <f>VLOOKUP(L410,Coefficients!$N$3:$P$5,3)</f>
        <v>2</v>
      </c>
      <c r="AT410" s="200">
        <f>VLOOKUP(M410,Coefficients!$S$3:$U$6,3)</f>
        <v>1</v>
      </c>
      <c r="AU410" s="196">
        <f>VLOOKUP(N410,Coefficients!$S$10:$U$13,3)</f>
        <v>2</v>
      </c>
      <c r="AV410" s="197">
        <f t="shared" si="225"/>
        <v>1</v>
      </c>
      <c r="AW410" s="195">
        <f t="shared" si="232"/>
        <v>7.6036750986200676</v>
      </c>
      <c r="AX410" s="197">
        <f t="shared" si="226"/>
        <v>72.890799999999999</v>
      </c>
      <c r="AY410" s="197">
        <f t="shared" si="227"/>
        <v>18.260000000000002</v>
      </c>
      <c r="AZ410" s="198">
        <f t="shared" si="233"/>
        <v>248.04936741010451</v>
      </c>
      <c r="BA410" s="114"/>
      <c r="BB410" s="55"/>
      <c r="BC410" s="127"/>
      <c r="BD410" s="96"/>
      <c r="BE410" s="133"/>
      <c r="BF410" s="128"/>
      <c r="BG410" s="124"/>
      <c r="BI410" s="96"/>
      <c r="BJ410" s="55"/>
      <c r="BK410" s="95"/>
      <c r="BL410" s="93"/>
    </row>
    <row r="411" spans="1:64" s="54" customFormat="1" outlineLevel="1" x14ac:dyDescent="0.25">
      <c r="A411" s="52"/>
      <c r="B411" s="20" t="s">
        <v>9</v>
      </c>
      <c r="C411" s="20" t="str">
        <f>'Hotter&amp;Drier'!$B$1</f>
        <v>CSIRO Mk3.5</v>
      </c>
      <c r="D411" s="20">
        <v>2025</v>
      </c>
      <c r="E411" s="21">
        <f>'Hotter&amp;Drier'!T53</f>
        <v>18.3</v>
      </c>
      <c r="F411" s="21">
        <f>'Hotter&amp;Drier'!X53</f>
        <v>72.823750000000004</v>
      </c>
      <c r="G411" s="21"/>
      <c r="H411" s="63">
        <f t="shared" si="217"/>
        <v>2007</v>
      </c>
      <c r="I411" s="59" t="str">
        <f t="shared" si="218"/>
        <v>Pile No X @ Berth Y</v>
      </c>
      <c r="J411" s="188" t="str">
        <f t="shared" si="228"/>
        <v>splash</v>
      </c>
      <c r="K411" s="97" t="str">
        <f t="shared" si="219"/>
        <v>A</v>
      </c>
      <c r="L411" s="104" t="str">
        <f t="shared" si="220"/>
        <v>C1</v>
      </c>
      <c r="M411" s="63" t="str">
        <f t="shared" si="221"/>
        <v>EXP4</v>
      </c>
      <c r="N411" s="63" t="str">
        <f t="shared" si="222"/>
        <v>SITE1</v>
      </c>
      <c r="O411" s="63">
        <f t="shared" si="223"/>
        <v>1</v>
      </c>
      <c r="P411" s="63"/>
      <c r="Q411" s="63"/>
      <c r="R411" s="63"/>
      <c r="S411" s="63"/>
      <c r="T411" s="63"/>
      <c r="U411" s="97"/>
      <c r="V411" s="97"/>
      <c r="W411" s="97"/>
      <c r="X411" s="97"/>
      <c r="Y411" s="97"/>
      <c r="AA411" s="198">
        <f t="shared" si="224"/>
        <v>247.50607216587977</v>
      </c>
      <c r="AB411" s="115"/>
      <c r="AC411" s="106"/>
      <c r="AD411" s="106"/>
      <c r="AE411" s="106"/>
      <c r="AF411" s="116"/>
      <c r="AG411" s="106"/>
      <c r="AH411" s="106"/>
      <c r="AJ411" s="106"/>
      <c r="AK411" s="106"/>
      <c r="AM411" s="125"/>
      <c r="AN411" s="200">
        <f t="shared" si="229"/>
        <v>13</v>
      </c>
      <c r="AO411" s="192">
        <f>VLOOKUP(K411,Coefficients!$J$3:$L$7,3)</f>
        <v>70</v>
      </c>
      <c r="AP411" s="192">
        <f t="shared" si="230"/>
        <v>15.4</v>
      </c>
      <c r="AQ411" s="192">
        <f t="shared" si="231"/>
        <v>1349.04</v>
      </c>
      <c r="AR411" s="192">
        <f>VLOOKUP(L411,Coefficients!$N$3:$P$5,2)</f>
        <v>50</v>
      </c>
      <c r="AS411" s="192">
        <f>VLOOKUP(L411,Coefficients!$N$3:$P$5,3)</f>
        <v>2</v>
      </c>
      <c r="AT411" s="200">
        <f>VLOOKUP(M411,Coefficients!$S$3:$U$6,3)</f>
        <v>1</v>
      </c>
      <c r="AU411" s="196">
        <f>VLOOKUP(N411,Coefficients!$S$10:$U$13,3)</f>
        <v>2</v>
      </c>
      <c r="AV411" s="197">
        <f t="shared" si="225"/>
        <v>1</v>
      </c>
      <c r="AW411" s="195">
        <f t="shared" si="232"/>
        <v>7.6036750986200676</v>
      </c>
      <c r="AX411" s="197">
        <f t="shared" si="226"/>
        <v>72.823750000000004</v>
      </c>
      <c r="AY411" s="197">
        <f t="shared" si="227"/>
        <v>18.3</v>
      </c>
      <c r="AZ411" s="198">
        <f t="shared" si="233"/>
        <v>247.50607216587977</v>
      </c>
      <c r="BA411" s="114"/>
      <c r="BB411" s="55"/>
      <c r="BC411" s="127"/>
      <c r="BD411" s="96"/>
      <c r="BE411" s="133"/>
      <c r="BF411" s="128"/>
      <c r="BG411" s="124"/>
      <c r="BI411" s="96"/>
      <c r="BJ411" s="55"/>
      <c r="BK411" s="95"/>
      <c r="BL411" s="93"/>
    </row>
    <row r="412" spans="1:64" s="54" customFormat="1" outlineLevel="1" x14ac:dyDescent="0.25">
      <c r="A412" s="52"/>
      <c r="B412" s="20" t="s">
        <v>9</v>
      </c>
      <c r="C412" s="20" t="str">
        <f>'Hotter&amp;Drier'!$B$1</f>
        <v>CSIRO Mk3.5</v>
      </c>
      <c r="D412" s="20">
        <v>2026</v>
      </c>
      <c r="E412" s="21">
        <f>'Hotter&amp;Drier'!T54</f>
        <v>18.34</v>
      </c>
      <c r="F412" s="21">
        <f>'Hotter&amp;Drier'!X54</f>
        <v>72.756699999999995</v>
      </c>
      <c r="G412" s="21"/>
      <c r="H412" s="63">
        <f t="shared" si="217"/>
        <v>2007</v>
      </c>
      <c r="I412" s="59" t="str">
        <f t="shared" si="218"/>
        <v>Pile No X @ Berth Y</v>
      </c>
      <c r="J412" s="188" t="str">
        <f t="shared" si="228"/>
        <v>splash</v>
      </c>
      <c r="K412" s="97" t="str">
        <f t="shared" si="219"/>
        <v>A</v>
      </c>
      <c r="L412" s="104" t="str">
        <f t="shared" si="220"/>
        <v>C1</v>
      </c>
      <c r="M412" s="63" t="str">
        <f t="shared" si="221"/>
        <v>EXP4</v>
      </c>
      <c r="N412" s="63" t="str">
        <f t="shared" si="222"/>
        <v>SITE1</v>
      </c>
      <c r="O412" s="63">
        <f t="shared" si="223"/>
        <v>1</v>
      </c>
      <c r="P412" s="63"/>
      <c r="Q412" s="63"/>
      <c r="R412" s="63"/>
      <c r="S412" s="63"/>
      <c r="T412" s="63"/>
      <c r="U412" s="97"/>
      <c r="V412" s="97"/>
      <c r="W412" s="97"/>
      <c r="X412" s="97"/>
      <c r="Y412" s="97"/>
      <c r="AA412" s="198">
        <f t="shared" si="224"/>
        <v>246.96348536710613</v>
      </c>
      <c r="AB412" s="115"/>
      <c r="AC412" s="106"/>
      <c r="AD412" s="106"/>
      <c r="AE412" s="106"/>
      <c r="AF412" s="116"/>
      <c r="AG412" s="106"/>
      <c r="AH412" s="106"/>
      <c r="AJ412" s="106"/>
      <c r="AK412" s="106"/>
      <c r="AM412" s="125"/>
      <c r="AN412" s="200">
        <f t="shared" si="229"/>
        <v>14</v>
      </c>
      <c r="AO412" s="192">
        <f>VLOOKUP(K412,Coefficients!$J$3:$L$7,3)</f>
        <v>70</v>
      </c>
      <c r="AP412" s="192">
        <f t="shared" si="230"/>
        <v>15.4</v>
      </c>
      <c r="AQ412" s="192">
        <f t="shared" si="231"/>
        <v>1349.04</v>
      </c>
      <c r="AR412" s="192">
        <f>VLOOKUP(L412,Coefficients!$N$3:$P$5,2)</f>
        <v>50</v>
      </c>
      <c r="AS412" s="192">
        <f>VLOOKUP(L412,Coefficients!$N$3:$P$5,3)</f>
        <v>2</v>
      </c>
      <c r="AT412" s="200">
        <f>VLOOKUP(M412,Coefficients!$S$3:$U$6,3)</f>
        <v>1</v>
      </c>
      <c r="AU412" s="196">
        <f>VLOOKUP(N412,Coefficients!$S$10:$U$13,3)</f>
        <v>2</v>
      </c>
      <c r="AV412" s="197">
        <f t="shared" si="225"/>
        <v>1</v>
      </c>
      <c r="AW412" s="195">
        <f t="shared" si="232"/>
        <v>7.6036750986200676</v>
      </c>
      <c r="AX412" s="197">
        <f t="shared" si="226"/>
        <v>72.756699999999995</v>
      </c>
      <c r="AY412" s="197">
        <f t="shared" si="227"/>
        <v>18.34</v>
      </c>
      <c r="AZ412" s="198">
        <f t="shared" si="233"/>
        <v>246.96348536710613</v>
      </c>
      <c r="BA412" s="114"/>
      <c r="BB412" s="55"/>
      <c r="BC412" s="127"/>
      <c r="BD412" s="96"/>
      <c r="BE412" s="133"/>
      <c r="BF412" s="128"/>
      <c r="BG412" s="124"/>
      <c r="BI412" s="96"/>
      <c r="BJ412" s="55"/>
      <c r="BK412" s="95"/>
      <c r="BL412" s="93"/>
    </row>
    <row r="413" spans="1:64" s="54" customFormat="1" outlineLevel="1" x14ac:dyDescent="0.25">
      <c r="A413" s="52"/>
      <c r="B413" s="20" t="s">
        <v>9</v>
      </c>
      <c r="C413" s="20" t="str">
        <f>'Hotter&amp;Drier'!$B$1</f>
        <v>CSIRO Mk3.5</v>
      </c>
      <c r="D413" s="20">
        <v>2027</v>
      </c>
      <c r="E413" s="21">
        <f>'Hotter&amp;Drier'!T55</f>
        <v>18.380000000000003</v>
      </c>
      <c r="F413" s="21">
        <f>'Hotter&amp;Drier'!X55</f>
        <v>72.68965</v>
      </c>
      <c r="G413" s="21"/>
      <c r="H413" s="63">
        <f t="shared" si="217"/>
        <v>2007</v>
      </c>
      <c r="I413" s="59" t="str">
        <f t="shared" si="218"/>
        <v>Pile No X @ Berth Y</v>
      </c>
      <c r="J413" s="188" t="str">
        <f t="shared" si="228"/>
        <v>splash</v>
      </c>
      <c r="K413" s="97" t="str">
        <f t="shared" si="219"/>
        <v>A</v>
      </c>
      <c r="L413" s="104" t="str">
        <f t="shared" si="220"/>
        <v>C1</v>
      </c>
      <c r="M413" s="63" t="str">
        <f t="shared" si="221"/>
        <v>EXP4</v>
      </c>
      <c r="N413" s="63" t="str">
        <f t="shared" si="222"/>
        <v>SITE1</v>
      </c>
      <c r="O413" s="63">
        <f t="shared" si="223"/>
        <v>1</v>
      </c>
      <c r="P413" s="63"/>
      <c r="Q413" s="63"/>
      <c r="R413" s="63"/>
      <c r="S413" s="63"/>
      <c r="T413" s="63"/>
      <c r="U413" s="97"/>
      <c r="V413" s="97"/>
      <c r="W413" s="97"/>
      <c r="X413" s="97"/>
      <c r="Y413" s="97"/>
      <c r="AA413" s="198">
        <f t="shared" si="224"/>
        <v>246.42160668825656</v>
      </c>
      <c r="AB413" s="115"/>
      <c r="AC413" s="106"/>
      <c r="AD413" s="106"/>
      <c r="AE413" s="106"/>
      <c r="AF413" s="116"/>
      <c r="AG413" s="106"/>
      <c r="AH413" s="106"/>
      <c r="AJ413" s="106"/>
      <c r="AK413" s="106"/>
      <c r="AM413" s="125"/>
      <c r="AN413" s="200">
        <f t="shared" si="229"/>
        <v>15</v>
      </c>
      <c r="AO413" s="192">
        <f>VLOOKUP(K413,Coefficients!$J$3:$L$7,3)</f>
        <v>70</v>
      </c>
      <c r="AP413" s="192">
        <f t="shared" si="230"/>
        <v>15.4</v>
      </c>
      <c r="AQ413" s="192">
        <f t="shared" si="231"/>
        <v>1349.04</v>
      </c>
      <c r="AR413" s="192">
        <f>VLOOKUP(L413,Coefficients!$N$3:$P$5,2)</f>
        <v>50</v>
      </c>
      <c r="AS413" s="192">
        <f>VLOOKUP(L413,Coefficients!$N$3:$P$5,3)</f>
        <v>2</v>
      </c>
      <c r="AT413" s="200">
        <f>VLOOKUP(M413,Coefficients!$S$3:$U$6,3)</f>
        <v>1</v>
      </c>
      <c r="AU413" s="196">
        <f>VLOOKUP(N413,Coefficients!$S$10:$U$13,3)</f>
        <v>2</v>
      </c>
      <c r="AV413" s="197">
        <f t="shared" si="225"/>
        <v>1</v>
      </c>
      <c r="AW413" s="195">
        <f t="shared" si="232"/>
        <v>7.6036750986200676</v>
      </c>
      <c r="AX413" s="197">
        <f t="shared" si="226"/>
        <v>72.68965</v>
      </c>
      <c r="AY413" s="197">
        <f t="shared" si="227"/>
        <v>18.380000000000003</v>
      </c>
      <c r="AZ413" s="198">
        <f t="shared" si="233"/>
        <v>246.42160668825656</v>
      </c>
      <c r="BA413" s="114"/>
      <c r="BB413" s="55"/>
      <c r="BC413" s="127"/>
      <c r="BD413" s="96"/>
      <c r="BE413" s="133"/>
      <c r="BF413" s="128"/>
      <c r="BG413" s="124"/>
      <c r="BI413" s="96"/>
      <c r="BJ413" s="55"/>
      <c r="BK413" s="95"/>
      <c r="BL413" s="93"/>
    </row>
    <row r="414" spans="1:64" s="54" customFormat="1" outlineLevel="1" x14ac:dyDescent="0.25">
      <c r="A414" s="52"/>
      <c r="B414" s="20" t="s">
        <v>9</v>
      </c>
      <c r="C414" s="20" t="str">
        <f>'Hotter&amp;Drier'!$B$1</f>
        <v>CSIRO Mk3.5</v>
      </c>
      <c r="D414" s="20">
        <v>2028</v>
      </c>
      <c r="E414" s="21">
        <f>'Hotter&amp;Drier'!T56</f>
        <v>18.420000000000002</v>
      </c>
      <c r="F414" s="21">
        <f>'Hotter&amp;Drier'!X56</f>
        <v>72.622600000000006</v>
      </c>
      <c r="G414" s="21"/>
      <c r="H414" s="63">
        <f t="shared" si="217"/>
        <v>2007</v>
      </c>
      <c r="I414" s="59" t="str">
        <f t="shared" si="218"/>
        <v>Pile No X @ Berth Y</v>
      </c>
      <c r="J414" s="188" t="str">
        <f t="shared" si="228"/>
        <v>splash</v>
      </c>
      <c r="K414" s="97" t="str">
        <f t="shared" si="219"/>
        <v>A</v>
      </c>
      <c r="L414" s="104" t="str">
        <f t="shared" si="220"/>
        <v>C1</v>
      </c>
      <c r="M414" s="63" t="str">
        <f t="shared" si="221"/>
        <v>EXP4</v>
      </c>
      <c r="N414" s="63" t="str">
        <f t="shared" si="222"/>
        <v>SITE1</v>
      </c>
      <c r="O414" s="63">
        <f t="shared" si="223"/>
        <v>1</v>
      </c>
      <c r="P414" s="63"/>
      <c r="Q414" s="63"/>
      <c r="R414" s="63"/>
      <c r="S414" s="63"/>
      <c r="T414" s="63"/>
      <c r="U414" s="97"/>
      <c r="V414" s="97"/>
      <c r="W414" s="97"/>
      <c r="X414" s="97"/>
      <c r="Y414" s="97"/>
      <c r="AA414" s="198">
        <f t="shared" si="224"/>
        <v>245.8804358037674</v>
      </c>
      <c r="AB414" s="115"/>
      <c r="AC414" s="106"/>
      <c r="AD414" s="106"/>
      <c r="AE414" s="106"/>
      <c r="AF414" s="116"/>
      <c r="AG414" s="106"/>
      <c r="AH414" s="106"/>
      <c r="AJ414" s="106"/>
      <c r="AK414" s="106"/>
      <c r="AM414" s="125"/>
      <c r="AN414" s="200">
        <f t="shared" si="229"/>
        <v>16</v>
      </c>
      <c r="AO414" s="192">
        <f>VLOOKUP(K414,Coefficients!$J$3:$L$7,3)</f>
        <v>70</v>
      </c>
      <c r="AP414" s="192">
        <f t="shared" si="230"/>
        <v>15.4</v>
      </c>
      <c r="AQ414" s="192">
        <f t="shared" si="231"/>
        <v>1349.04</v>
      </c>
      <c r="AR414" s="192">
        <f>VLOOKUP(L414,Coefficients!$N$3:$P$5,2)</f>
        <v>50</v>
      </c>
      <c r="AS414" s="192">
        <f>VLOOKUP(L414,Coefficients!$N$3:$P$5,3)</f>
        <v>2</v>
      </c>
      <c r="AT414" s="200">
        <f>VLOOKUP(M414,Coefficients!$S$3:$U$6,3)</f>
        <v>1</v>
      </c>
      <c r="AU414" s="196">
        <f>VLOOKUP(N414,Coefficients!$S$10:$U$13,3)</f>
        <v>2</v>
      </c>
      <c r="AV414" s="197">
        <f t="shared" si="225"/>
        <v>1</v>
      </c>
      <c r="AW414" s="195">
        <f t="shared" si="232"/>
        <v>7.6036750986200676</v>
      </c>
      <c r="AX414" s="197">
        <f t="shared" si="226"/>
        <v>72.622600000000006</v>
      </c>
      <c r="AY414" s="197">
        <f t="shared" si="227"/>
        <v>18.420000000000002</v>
      </c>
      <c r="AZ414" s="198">
        <f t="shared" si="233"/>
        <v>245.8804358037674</v>
      </c>
      <c r="BA414" s="114"/>
      <c r="BB414" s="55"/>
      <c r="BC414" s="127"/>
      <c r="BD414" s="96"/>
      <c r="BE414" s="133"/>
      <c r="BF414" s="128"/>
      <c r="BG414" s="124"/>
      <c r="BI414" s="96"/>
      <c r="BJ414" s="55"/>
      <c r="BK414" s="95"/>
      <c r="BL414" s="93"/>
    </row>
    <row r="415" spans="1:64" s="54" customFormat="1" outlineLevel="1" x14ac:dyDescent="0.25">
      <c r="A415" s="52"/>
      <c r="B415" s="20" t="s">
        <v>9</v>
      </c>
      <c r="C415" s="20" t="str">
        <f>'Hotter&amp;Drier'!$B$1</f>
        <v>CSIRO Mk3.5</v>
      </c>
      <c r="D415" s="20">
        <v>2029</v>
      </c>
      <c r="E415" s="21">
        <f>'Hotter&amp;Drier'!T57</f>
        <v>18.46</v>
      </c>
      <c r="F415" s="21">
        <f>'Hotter&amp;Drier'!X57</f>
        <v>72.555549999999997</v>
      </c>
      <c r="G415" s="21"/>
      <c r="H415" s="63">
        <f t="shared" si="217"/>
        <v>2007</v>
      </c>
      <c r="I415" s="59" t="str">
        <f t="shared" si="218"/>
        <v>Pile No X @ Berth Y</v>
      </c>
      <c r="J415" s="188" t="str">
        <f t="shared" si="228"/>
        <v>splash</v>
      </c>
      <c r="K415" s="97" t="str">
        <f t="shared" si="219"/>
        <v>A</v>
      </c>
      <c r="L415" s="104" t="str">
        <f t="shared" si="220"/>
        <v>C1</v>
      </c>
      <c r="M415" s="63" t="str">
        <f t="shared" si="221"/>
        <v>EXP4</v>
      </c>
      <c r="N415" s="63" t="str">
        <f t="shared" si="222"/>
        <v>SITE1</v>
      </c>
      <c r="O415" s="63">
        <f t="shared" si="223"/>
        <v>1</v>
      </c>
      <c r="P415" s="63"/>
      <c r="Q415" s="63"/>
      <c r="R415" s="63"/>
      <c r="S415" s="63"/>
      <c r="T415" s="63"/>
      <c r="U415" s="97"/>
      <c r="V415" s="97"/>
      <c r="W415" s="97"/>
      <c r="X415" s="97"/>
      <c r="Y415" s="97"/>
      <c r="AA415" s="198">
        <f t="shared" si="224"/>
        <v>245.33997238803815</v>
      </c>
      <c r="AB415" s="115"/>
      <c r="AC415" s="106"/>
      <c r="AD415" s="106"/>
      <c r="AE415" s="106"/>
      <c r="AF415" s="116"/>
      <c r="AG415" s="106"/>
      <c r="AH415" s="106"/>
      <c r="AJ415" s="106"/>
      <c r="AK415" s="106"/>
      <c r="AM415" s="125"/>
      <c r="AN415" s="200">
        <f t="shared" si="229"/>
        <v>17</v>
      </c>
      <c r="AO415" s="192">
        <f>VLOOKUP(K415,Coefficients!$J$3:$L$7,3)</f>
        <v>70</v>
      </c>
      <c r="AP415" s="192">
        <f t="shared" si="230"/>
        <v>15.4</v>
      </c>
      <c r="AQ415" s="192">
        <f t="shared" si="231"/>
        <v>1349.04</v>
      </c>
      <c r="AR415" s="192">
        <f>VLOOKUP(L415,Coefficients!$N$3:$P$5,2)</f>
        <v>50</v>
      </c>
      <c r="AS415" s="192">
        <f>VLOOKUP(L415,Coefficients!$N$3:$P$5,3)</f>
        <v>2</v>
      </c>
      <c r="AT415" s="200">
        <f>VLOOKUP(M415,Coefficients!$S$3:$U$6,3)</f>
        <v>1</v>
      </c>
      <c r="AU415" s="196">
        <f>VLOOKUP(N415,Coefficients!$S$10:$U$13,3)</f>
        <v>2</v>
      </c>
      <c r="AV415" s="197">
        <f t="shared" si="225"/>
        <v>1</v>
      </c>
      <c r="AW415" s="195">
        <f t="shared" si="232"/>
        <v>7.6036750986200676</v>
      </c>
      <c r="AX415" s="197">
        <f t="shared" si="226"/>
        <v>72.555549999999997</v>
      </c>
      <c r="AY415" s="197">
        <f t="shared" si="227"/>
        <v>18.46</v>
      </c>
      <c r="AZ415" s="198">
        <f t="shared" si="233"/>
        <v>245.33997238803815</v>
      </c>
      <c r="BA415" s="114"/>
      <c r="BB415" s="55"/>
      <c r="BC415" s="127"/>
      <c r="BD415" s="96"/>
      <c r="BE415" s="133"/>
      <c r="BF415" s="128"/>
      <c r="BG415" s="124"/>
      <c r="BI415" s="96"/>
      <c r="BJ415" s="55"/>
      <c r="BK415" s="95"/>
      <c r="BL415" s="93"/>
    </row>
    <row r="416" spans="1:64" s="54" customFormat="1" outlineLevel="1" x14ac:dyDescent="0.25">
      <c r="A416" s="52"/>
      <c r="B416" s="20" t="s">
        <v>9</v>
      </c>
      <c r="C416" s="20" t="str">
        <f>'Hotter&amp;Drier'!$B$1</f>
        <v>CSIRO Mk3.5</v>
      </c>
      <c r="D416" s="20">
        <v>2030</v>
      </c>
      <c r="E416" s="21">
        <f>'Hotter&amp;Drier'!T58</f>
        <v>18.5</v>
      </c>
      <c r="F416" s="21">
        <f>'Hotter&amp;Drier'!X58</f>
        <v>72.488500000000002</v>
      </c>
      <c r="G416" s="21"/>
      <c r="H416" s="63">
        <f t="shared" si="217"/>
        <v>2007</v>
      </c>
      <c r="I416" s="59" t="str">
        <f t="shared" si="218"/>
        <v>Pile No X @ Berth Y</v>
      </c>
      <c r="J416" s="188" t="str">
        <f t="shared" si="228"/>
        <v>splash</v>
      </c>
      <c r="K416" s="97" t="str">
        <f t="shared" si="219"/>
        <v>A</v>
      </c>
      <c r="L416" s="104" t="str">
        <f t="shared" si="220"/>
        <v>C1</v>
      </c>
      <c r="M416" s="63" t="str">
        <f t="shared" si="221"/>
        <v>EXP4</v>
      </c>
      <c r="N416" s="63" t="str">
        <f t="shared" si="222"/>
        <v>SITE1</v>
      </c>
      <c r="O416" s="63">
        <f t="shared" si="223"/>
        <v>1</v>
      </c>
      <c r="P416" s="63"/>
      <c r="Q416" s="63"/>
      <c r="R416" s="63"/>
      <c r="S416" s="63"/>
      <c r="T416" s="63"/>
      <c r="U416" s="97"/>
      <c r="V416" s="97"/>
      <c r="W416" s="97"/>
      <c r="X416" s="97"/>
      <c r="Y416" s="97"/>
      <c r="AA416" s="198">
        <f t="shared" si="224"/>
        <v>244.80021611543199</v>
      </c>
      <c r="AB416" s="115"/>
      <c r="AC416" s="106"/>
      <c r="AD416" s="106"/>
      <c r="AE416" s="106"/>
      <c r="AF416" s="116"/>
      <c r="AG416" s="106"/>
      <c r="AH416" s="106"/>
      <c r="AJ416" s="106"/>
      <c r="AK416" s="106"/>
      <c r="AM416" s="125"/>
      <c r="AN416" s="200">
        <f t="shared" si="229"/>
        <v>18</v>
      </c>
      <c r="AO416" s="192">
        <f>VLOOKUP(K416,Coefficients!$J$3:$L$7,3)</f>
        <v>70</v>
      </c>
      <c r="AP416" s="192">
        <f t="shared" si="230"/>
        <v>15.4</v>
      </c>
      <c r="AQ416" s="192">
        <f t="shared" si="231"/>
        <v>1349.04</v>
      </c>
      <c r="AR416" s="192">
        <f>VLOOKUP(L416,Coefficients!$N$3:$P$5,2)</f>
        <v>50</v>
      </c>
      <c r="AS416" s="192">
        <f>VLOOKUP(L416,Coefficients!$N$3:$P$5,3)</f>
        <v>2</v>
      </c>
      <c r="AT416" s="200">
        <f>VLOOKUP(M416,Coefficients!$S$3:$U$6,3)</f>
        <v>1</v>
      </c>
      <c r="AU416" s="196">
        <f>VLOOKUP(N416,Coefficients!$S$10:$U$13,3)</f>
        <v>2</v>
      </c>
      <c r="AV416" s="197">
        <f t="shared" si="225"/>
        <v>1</v>
      </c>
      <c r="AW416" s="195">
        <f t="shared" si="232"/>
        <v>7.6036750986200676</v>
      </c>
      <c r="AX416" s="197">
        <f t="shared" si="226"/>
        <v>72.488500000000002</v>
      </c>
      <c r="AY416" s="197">
        <f t="shared" si="227"/>
        <v>18.5</v>
      </c>
      <c r="AZ416" s="198">
        <f t="shared" si="233"/>
        <v>244.80021611543199</v>
      </c>
      <c r="BA416" s="114"/>
      <c r="BB416" s="55"/>
      <c r="BC416" s="127"/>
      <c r="BD416" s="96"/>
      <c r="BE416" s="133"/>
      <c r="BF416" s="128"/>
      <c r="BG416" s="124"/>
      <c r="BI416" s="96"/>
      <c r="BJ416" s="55"/>
      <c r="BK416" s="95"/>
      <c r="BL416" s="93"/>
    </row>
    <row r="417" spans="1:64" s="54" customFormat="1" outlineLevel="1" x14ac:dyDescent="0.25">
      <c r="A417" s="52"/>
      <c r="B417" s="20" t="s">
        <v>9</v>
      </c>
      <c r="C417" s="20" t="str">
        <f>'Hotter&amp;Drier'!$B$1</f>
        <v>CSIRO Mk3.5</v>
      </c>
      <c r="D417" s="20">
        <v>2031</v>
      </c>
      <c r="E417" s="21">
        <f>'Hotter&amp;Drier'!T59</f>
        <v>18.555</v>
      </c>
      <c r="F417" s="21">
        <f>'Hotter&amp;Drier'!X59</f>
        <v>72.402824999999993</v>
      </c>
      <c r="G417" s="21"/>
      <c r="H417" s="63">
        <f t="shared" si="217"/>
        <v>2007</v>
      </c>
      <c r="I417" s="59" t="str">
        <f t="shared" si="218"/>
        <v>Pile No X @ Berth Y</v>
      </c>
      <c r="J417" s="188" t="str">
        <f t="shared" si="228"/>
        <v>splash</v>
      </c>
      <c r="K417" s="97" t="str">
        <f t="shared" si="219"/>
        <v>A</v>
      </c>
      <c r="L417" s="104" t="str">
        <f t="shared" si="220"/>
        <v>C1</v>
      </c>
      <c r="M417" s="63" t="str">
        <f t="shared" si="221"/>
        <v>EXP4</v>
      </c>
      <c r="N417" s="63" t="str">
        <f t="shared" si="222"/>
        <v>SITE1</v>
      </c>
      <c r="O417" s="63">
        <f t="shared" si="223"/>
        <v>1</v>
      </c>
      <c r="P417" s="63"/>
      <c r="Q417" s="63"/>
      <c r="R417" s="63"/>
      <c r="S417" s="63"/>
      <c r="T417" s="63"/>
      <c r="U417" s="97"/>
      <c r="V417" s="97"/>
      <c r="W417" s="97"/>
      <c r="X417" s="97"/>
      <c r="Y417" s="97"/>
      <c r="AA417" s="198">
        <f t="shared" si="224"/>
        <v>244.10975238840334</v>
      </c>
      <c r="AB417" s="115"/>
      <c r="AC417" s="106"/>
      <c r="AD417" s="106"/>
      <c r="AE417" s="106"/>
      <c r="AF417" s="116"/>
      <c r="AG417" s="106"/>
      <c r="AH417" s="106"/>
      <c r="AJ417" s="106"/>
      <c r="AK417" s="106"/>
      <c r="AM417" s="125"/>
      <c r="AN417" s="200">
        <f t="shared" si="229"/>
        <v>19</v>
      </c>
      <c r="AO417" s="192">
        <f>VLOOKUP(K417,Coefficients!$J$3:$L$7,3)</f>
        <v>70</v>
      </c>
      <c r="AP417" s="192">
        <f t="shared" si="230"/>
        <v>15.4</v>
      </c>
      <c r="AQ417" s="192">
        <f t="shared" si="231"/>
        <v>1349.04</v>
      </c>
      <c r="AR417" s="192">
        <f>VLOOKUP(L417,Coefficients!$N$3:$P$5,2)</f>
        <v>50</v>
      </c>
      <c r="AS417" s="192">
        <f>VLOOKUP(L417,Coefficients!$N$3:$P$5,3)</f>
        <v>2</v>
      </c>
      <c r="AT417" s="200">
        <f>VLOOKUP(M417,Coefficients!$S$3:$U$6,3)</f>
        <v>1</v>
      </c>
      <c r="AU417" s="196">
        <f>VLOOKUP(N417,Coefficients!$S$10:$U$13,3)</f>
        <v>2</v>
      </c>
      <c r="AV417" s="197">
        <f t="shared" si="225"/>
        <v>1</v>
      </c>
      <c r="AW417" s="195">
        <f t="shared" si="232"/>
        <v>7.6036750986200676</v>
      </c>
      <c r="AX417" s="197">
        <f t="shared" si="226"/>
        <v>72.402824999999993</v>
      </c>
      <c r="AY417" s="197">
        <f t="shared" si="227"/>
        <v>18.555</v>
      </c>
      <c r="AZ417" s="198">
        <f t="shared" si="233"/>
        <v>244.10975238840334</v>
      </c>
      <c r="BA417" s="114"/>
      <c r="BB417" s="55"/>
      <c r="BC417" s="127"/>
      <c r="BD417" s="96"/>
      <c r="BE417" s="133"/>
      <c r="BF417" s="128"/>
      <c r="BG417" s="124"/>
      <c r="BI417" s="96"/>
      <c r="BJ417" s="55"/>
      <c r="BK417" s="95"/>
      <c r="BL417" s="93"/>
    </row>
    <row r="418" spans="1:64" s="54" customFormat="1" outlineLevel="1" x14ac:dyDescent="0.25">
      <c r="A418" s="52"/>
      <c r="B418" s="20" t="s">
        <v>9</v>
      </c>
      <c r="C418" s="20" t="str">
        <f>'Hotter&amp;Drier'!$B$1</f>
        <v>CSIRO Mk3.5</v>
      </c>
      <c r="D418" s="20">
        <v>2032</v>
      </c>
      <c r="E418" s="21">
        <f>'Hotter&amp;Drier'!T60</f>
        <v>18.61</v>
      </c>
      <c r="F418" s="21">
        <f>'Hotter&amp;Drier'!X60</f>
        <v>72.317149999999998</v>
      </c>
      <c r="G418" s="21"/>
      <c r="H418" s="63">
        <f t="shared" si="217"/>
        <v>2007</v>
      </c>
      <c r="I418" s="59" t="str">
        <f t="shared" si="218"/>
        <v>Pile No X @ Berth Y</v>
      </c>
      <c r="J418" s="188" t="str">
        <f t="shared" si="228"/>
        <v>splash</v>
      </c>
      <c r="K418" s="97" t="str">
        <f t="shared" ref="K418:K449" si="234">$K$26</f>
        <v>A</v>
      </c>
      <c r="L418" s="104" t="str">
        <f t="shared" ref="L418:L449" si="235">$L$26</f>
        <v>C1</v>
      </c>
      <c r="M418" s="63" t="str">
        <f t="shared" ref="M418:M449" si="236">$M$26</f>
        <v>EXP4</v>
      </c>
      <c r="N418" s="63" t="str">
        <f t="shared" ref="N418:N449" si="237">$N$26</f>
        <v>SITE1</v>
      </c>
      <c r="O418" s="63">
        <f t="shared" ref="O418:O449" si="238">$O$26</f>
        <v>1</v>
      </c>
      <c r="P418" s="63"/>
      <c r="Q418" s="63"/>
      <c r="R418" s="63"/>
      <c r="S418" s="63"/>
      <c r="T418" s="63"/>
      <c r="U418" s="97"/>
      <c r="V418" s="97"/>
      <c r="W418" s="97"/>
      <c r="X418" s="97"/>
      <c r="Y418" s="97"/>
      <c r="AA418" s="198">
        <f t="shared" ref="AA418:AA449" si="239">AZ418</f>
        <v>243.42045218711283</v>
      </c>
      <c r="AB418" s="115"/>
      <c r="AC418" s="106"/>
      <c r="AD418" s="106"/>
      <c r="AE418" s="106"/>
      <c r="AF418" s="116"/>
      <c r="AG418" s="106"/>
      <c r="AH418" s="106"/>
      <c r="AJ418" s="106"/>
      <c r="AK418" s="106"/>
      <c r="AM418" s="125"/>
      <c r="AN418" s="200">
        <f t="shared" si="229"/>
        <v>20</v>
      </c>
      <c r="AO418" s="192">
        <f>VLOOKUP(K418,Coefficients!$J$3:$L$7,3)</f>
        <v>70</v>
      </c>
      <c r="AP418" s="192">
        <f t="shared" si="230"/>
        <v>15.4</v>
      </c>
      <c r="AQ418" s="192">
        <f t="shared" si="231"/>
        <v>1349.04</v>
      </c>
      <c r="AR418" s="192">
        <f>VLOOKUP(L418,Coefficients!$N$3:$P$5,2)</f>
        <v>50</v>
      </c>
      <c r="AS418" s="192">
        <f>VLOOKUP(L418,Coefficients!$N$3:$P$5,3)</f>
        <v>2</v>
      </c>
      <c r="AT418" s="200">
        <f>VLOOKUP(M418,Coefficients!$S$3:$U$6,3)</f>
        <v>1</v>
      </c>
      <c r="AU418" s="196">
        <f>VLOOKUP(N418,Coefficients!$S$10:$U$13,3)</f>
        <v>2</v>
      </c>
      <c r="AV418" s="197">
        <f t="shared" ref="AV418:AV449" si="240">O418</f>
        <v>1</v>
      </c>
      <c r="AW418" s="195">
        <f t="shared" si="232"/>
        <v>7.6036750986200676</v>
      </c>
      <c r="AX418" s="197">
        <f t="shared" ref="AX418:AX449" si="241">F418</f>
        <v>72.317149999999998</v>
      </c>
      <c r="AY418" s="197">
        <f t="shared" ref="AY418:AY449" si="242">E418</f>
        <v>18.61</v>
      </c>
      <c r="AZ418" s="198">
        <f t="shared" si="233"/>
        <v>243.42045218711283</v>
      </c>
      <c r="BA418" s="114"/>
      <c r="BB418" s="55"/>
      <c r="BC418" s="127"/>
      <c r="BD418" s="96"/>
      <c r="BE418" s="133"/>
      <c r="BF418" s="128"/>
      <c r="BG418" s="124"/>
      <c r="BI418" s="96"/>
      <c r="BJ418" s="55"/>
      <c r="BK418" s="95"/>
      <c r="BL418" s="93"/>
    </row>
    <row r="419" spans="1:64" s="54" customFormat="1" outlineLevel="1" x14ac:dyDescent="0.25">
      <c r="A419" s="52"/>
      <c r="B419" s="20" t="s">
        <v>9</v>
      </c>
      <c r="C419" s="20" t="str">
        <f>'Hotter&amp;Drier'!$B$1</f>
        <v>CSIRO Mk3.5</v>
      </c>
      <c r="D419" s="20">
        <v>2033</v>
      </c>
      <c r="E419" s="21">
        <f>'Hotter&amp;Drier'!T61</f>
        <v>18.664999999999999</v>
      </c>
      <c r="F419" s="21">
        <f>'Hotter&amp;Drier'!X61</f>
        <v>72.231475000000003</v>
      </c>
      <c r="G419" s="21"/>
      <c r="H419" s="63">
        <f t="shared" si="217"/>
        <v>2007</v>
      </c>
      <c r="I419" s="59" t="str">
        <f t="shared" si="218"/>
        <v>Pile No X @ Berth Y</v>
      </c>
      <c r="J419" s="188" t="str">
        <f t="shared" si="228"/>
        <v>splash</v>
      </c>
      <c r="K419" s="97" t="str">
        <f t="shared" si="234"/>
        <v>A</v>
      </c>
      <c r="L419" s="104" t="str">
        <f t="shared" si="235"/>
        <v>C1</v>
      </c>
      <c r="M419" s="63" t="str">
        <f t="shared" si="236"/>
        <v>EXP4</v>
      </c>
      <c r="N419" s="63" t="str">
        <f t="shared" si="237"/>
        <v>SITE1</v>
      </c>
      <c r="O419" s="63">
        <f t="shared" si="238"/>
        <v>1</v>
      </c>
      <c r="P419" s="63"/>
      <c r="Q419" s="63"/>
      <c r="R419" s="63"/>
      <c r="S419" s="63"/>
      <c r="T419" s="63"/>
      <c r="U419" s="97"/>
      <c r="V419" s="97"/>
      <c r="W419" s="97"/>
      <c r="X419" s="97"/>
      <c r="Y419" s="97"/>
      <c r="AA419" s="198">
        <f t="shared" si="239"/>
        <v>242.73231480627265</v>
      </c>
      <c r="AB419" s="115"/>
      <c r="AC419" s="106"/>
      <c r="AD419" s="106"/>
      <c r="AE419" s="106"/>
      <c r="AF419" s="116"/>
      <c r="AG419" s="106"/>
      <c r="AH419" s="106"/>
      <c r="AJ419" s="106"/>
      <c r="AK419" s="106"/>
      <c r="AM419" s="125"/>
      <c r="AN419" s="200">
        <f t="shared" si="229"/>
        <v>21</v>
      </c>
      <c r="AO419" s="192">
        <f>VLOOKUP(K419,Coefficients!$J$3:$L$7,3)</f>
        <v>70</v>
      </c>
      <c r="AP419" s="192">
        <f t="shared" si="230"/>
        <v>15.4</v>
      </c>
      <c r="AQ419" s="192">
        <f t="shared" si="231"/>
        <v>1349.04</v>
      </c>
      <c r="AR419" s="192">
        <f>VLOOKUP(L419,Coefficients!$N$3:$P$5,2)</f>
        <v>50</v>
      </c>
      <c r="AS419" s="192">
        <f>VLOOKUP(L419,Coefficients!$N$3:$P$5,3)</f>
        <v>2</v>
      </c>
      <c r="AT419" s="200">
        <f>VLOOKUP(M419,Coefficients!$S$3:$U$6,3)</f>
        <v>1</v>
      </c>
      <c r="AU419" s="196">
        <f>VLOOKUP(N419,Coefficients!$S$10:$U$13,3)</f>
        <v>2</v>
      </c>
      <c r="AV419" s="197">
        <f t="shared" si="240"/>
        <v>1</v>
      </c>
      <c r="AW419" s="195">
        <f t="shared" si="232"/>
        <v>7.6036750986200676</v>
      </c>
      <c r="AX419" s="197">
        <f t="shared" si="241"/>
        <v>72.231475000000003</v>
      </c>
      <c r="AY419" s="197">
        <f t="shared" si="242"/>
        <v>18.664999999999999</v>
      </c>
      <c r="AZ419" s="198">
        <f t="shared" si="233"/>
        <v>242.73231480627265</v>
      </c>
      <c r="BA419" s="114"/>
      <c r="BB419" s="55"/>
      <c r="BC419" s="127"/>
      <c r="BD419" s="96"/>
      <c r="BE419" s="133"/>
      <c r="BF419" s="128"/>
      <c r="BG419" s="124"/>
      <c r="BI419" s="96"/>
      <c r="BJ419" s="55"/>
      <c r="BK419" s="95"/>
      <c r="BL419" s="93"/>
    </row>
    <row r="420" spans="1:64" s="54" customFormat="1" outlineLevel="1" x14ac:dyDescent="0.25">
      <c r="A420" s="52"/>
      <c r="B420" s="20" t="s">
        <v>9</v>
      </c>
      <c r="C420" s="20" t="str">
        <f>'Hotter&amp;Drier'!$B$1</f>
        <v>CSIRO Mk3.5</v>
      </c>
      <c r="D420" s="20">
        <v>2034</v>
      </c>
      <c r="E420" s="21">
        <f>'Hotter&amp;Drier'!T62</f>
        <v>18.72</v>
      </c>
      <c r="F420" s="21">
        <f>'Hotter&amp;Drier'!X62</f>
        <v>72.145799999999994</v>
      </c>
      <c r="G420" s="21"/>
      <c r="H420" s="63">
        <f t="shared" si="217"/>
        <v>2007</v>
      </c>
      <c r="I420" s="59" t="str">
        <f t="shared" si="218"/>
        <v>Pile No X @ Berth Y</v>
      </c>
      <c r="J420" s="188" t="str">
        <f t="shared" si="228"/>
        <v>splash</v>
      </c>
      <c r="K420" s="97" t="str">
        <f t="shared" si="234"/>
        <v>A</v>
      </c>
      <c r="L420" s="104" t="str">
        <f t="shared" si="235"/>
        <v>C1</v>
      </c>
      <c r="M420" s="63" t="str">
        <f t="shared" si="236"/>
        <v>EXP4</v>
      </c>
      <c r="N420" s="63" t="str">
        <f t="shared" si="237"/>
        <v>SITE1</v>
      </c>
      <c r="O420" s="63">
        <f t="shared" si="238"/>
        <v>1</v>
      </c>
      <c r="P420" s="63"/>
      <c r="Q420" s="63"/>
      <c r="R420" s="63"/>
      <c r="S420" s="63"/>
      <c r="T420" s="63"/>
      <c r="U420" s="97"/>
      <c r="V420" s="97"/>
      <c r="W420" s="97"/>
      <c r="X420" s="97"/>
      <c r="Y420" s="97"/>
      <c r="AA420" s="198">
        <f t="shared" si="239"/>
        <v>242.04533954051638</v>
      </c>
      <c r="AB420" s="115"/>
      <c r="AC420" s="106"/>
      <c r="AD420" s="106"/>
      <c r="AE420" s="106"/>
      <c r="AF420" s="116"/>
      <c r="AG420" s="106"/>
      <c r="AH420" s="106"/>
      <c r="AJ420" s="106"/>
      <c r="AK420" s="106"/>
      <c r="AM420" s="125"/>
      <c r="AN420" s="200">
        <f t="shared" si="229"/>
        <v>22</v>
      </c>
      <c r="AO420" s="192">
        <f>VLOOKUP(K420,Coefficients!$J$3:$L$7,3)</f>
        <v>70</v>
      </c>
      <c r="AP420" s="192">
        <f t="shared" si="230"/>
        <v>15.4</v>
      </c>
      <c r="AQ420" s="192">
        <f t="shared" si="231"/>
        <v>1349.04</v>
      </c>
      <c r="AR420" s="192">
        <f>VLOOKUP(L420,Coefficients!$N$3:$P$5,2)</f>
        <v>50</v>
      </c>
      <c r="AS420" s="192">
        <f>VLOOKUP(L420,Coefficients!$N$3:$P$5,3)</f>
        <v>2</v>
      </c>
      <c r="AT420" s="200">
        <f>VLOOKUP(M420,Coefficients!$S$3:$U$6,3)</f>
        <v>1</v>
      </c>
      <c r="AU420" s="196">
        <f>VLOOKUP(N420,Coefficients!$S$10:$U$13,3)</f>
        <v>2</v>
      </c>
      <c r="AV420" s="197">
        <f t="shared" si="240"/>
        <v>1</v>
      </c>
      <c r="AW420" s="195">
        <f t="shared" si="232"/>
        <v>7.6036750986200676</v>
      </c>
      <c r="AX420" s="197">
        <f t="shared" si="241"/>
        <v>72.145799999999994</v>
      </c>
      <c r="AY420" s="197">
        <f t="shared" si="242"/>
        <v>18.72</v>
      </c>
      <c r="AZ420" s="198">
        <f t="shared" si="233"/>
        <v>242.04533954051638</v>
      </c>
      <c r="BA420" s="114"/>
      <c r="BB420" s="55"/>
      <c r="BC420" s="127"/>
      <c r="BD420" s="96"/>
      <c r="BE420" s="133"/>
      <c r="BF420" s="128"/>
      <c r="BG420" s="124"/>
      <c r="BI420" s="96"/>
      <c r="BJ420" s="55"/>
      <c r="BK420" s="95"/>
      <c r="BL420" s="93"/>
    </row>
    <row r="421" spans="1:64" s="54" customFormat="1" outlineLevel="1" x14ac:dyDescent="0.25">
      <c r="A421" s="52"/>
      <c r="B421" s="20" t="s">
        <v>9</v>
      </c>
      <c r="C421" s="20" t="str">
        <f>'Hotter&amp;Drier'!$B$1</f>
        <v>CSIRO Mk3.5</v>
      </c>
      <c r="D421" s="20">
        <v>2035</v>
      </c>
      <c r="E421" s="21">
        <f>'Hotter&amp;Drier'!T63</f>
        <v>18.774999999999999</v>
      </c>
      <c r="F421" s="21">
        <f>'Hotter&amp;Drier'!X63</f>
        <v>72.060124999999999</v>
      </c>
      <c r="G421" s="21"/>
      <c r="H421" s="63">
        <f t="shared" si="217"/>
        <v>2007</v>
      </c>
      <c r="I421" s="59" t="str">
        <f t="shared" si="218"/>
        <v>Pile No X @ Berth Y</v>
      </c>
      <c r="J421" s="188" t="str">
        <f t="shared" si="228"/>
        <v>splash</v>
      </c>
      <c r="K421" s="97" t="str">
        <f t="shared" si="234"/>
        <v>A</v>
      </c>
      <c r="L421" s="104" t="str">
        <f t="shared" si="235"/>
        <v>C1</v>
      </c>
      <c r="M421" s="63" t="str">
        <f t="shared" si="236"/>
        <v>EXP4</v>
      </c>
      <c r="N421" s="63" t="str">
        <f t="shared" si="237"/>
        <v>SITE1</v>
      </c>
      <c r="O421" s="63">
        <f t="shared" si="238"/>
        <v>1</v>
      </c>
      <c r="P421" s="63"/>
      <c r="Q421" s="63"/>
      <c r="R421" s="63"/>
      <c r="S421" s="63"/>
      <c r="T421" s="63"/>
      <c r="U421" s="97"/>
      <c r="V421" s="97"/>
      <c r="W421" s="97"/>
      <c r="X421" s="97"/>
      <c r="Y421" s="97"/>
      <c r="AA421" s="198">
        <f t="shared" si="239"/>
        <v>241.35952568439762</v>
      </c>
      <c r="AB421" s="115"/>
      <c r="AC421" s="106"/>
      <c r="AD421" s="106"/>
      <c r="AE421" s="106"/>
      <c r="AF421" s="116"/>
      <c r="AG421" s="106"/>
      <c r="AH421" s="106"/>
      <c r="AJ421" s="106"/>
      <c r="AK421" s="106"/>
      <c r="AM421" s="125"/>
      <c r="AN421" s="200">
        <f t="shared" si="229"/>
        <v>23</v>
      </c>
      <c r="AO421" s="192">
        <f>VLOOKUP(K421,Coefficients!$J$3:$L$7,3)</f>
        <v>70</v>
      </c>
      <c r="AP421" s="192">
        <f t="shared" si="230"/>
        <v>15.4</v>
      </c>
      <c r="AQ421" s="192">
        <f t="shared" si="231"/>
        <v>1349.04</v>
      </c>
      <c r="AR421" s="192">
        <f>VLOOKUP(L421,Coefficients!$N$3:$P$5,2)</f>
        <v>50</v>
      </c>
      <c r="AS421" s="192">
        <f>VLOOKUP(L421,Coefficients!$N$3:$P$5,3)</f>
        <v>2</v>
      </c>
      <c r="AT421" s="200">
        <f>VLOOKUP(M421,Coefficients!$S$3:$U$6,3)</f>
        <v>1</v>
      </c>
      <c r="AU421" s="196">
        <f>VLOOKUP(N421,Coefficients!$S$10:$U$13,3)</f>
        <v>2</v>
      </c>
      <c r="AV421" s="197">
        <f t="shared" si="240"/>
        <v>1</v>
      </c>
      <c r="AW421" s="195">
        <f t="shared" si="232"/>
        <v>7.6036750986200676</v>
      </c>
      <c r="AX421" s="197">
        <f t="shared" si="241"/>
        <v>72.060124999999999</v>
      </c>
      <c r="AY421" s="197">
        <f t="shared" si="242"/>
        <v>18.774999999999999</v>
      </c>
      <c r="AZ421" s="198">
        <f t="shared" si="233"/>
        <v>241.35952568439762</v>
      </c>
      <c r="BA421" s="114"/>
      <c r="BB421" s="55"/>
      <c r="BC421" s="127"/>
      <c r="BD421" s="96"/>
      <c r="BE421" s="133"/>
      <c r="BF421" s="128"/>
      <c r="BG421" s="124"/>
      <c r="BI421" s="96"/>
      <c r="BJ421" s="55"/>
      <c r="BK421" s="95"/>
      <c r="BL421" s="93"/>
    </row>
    <row r="422" spans="1:64" s="54" customFormat="1" outlineLevel="1" x14ac:dyDescent="0.25">
      <c r="A422" s="52"/>
      <c r="B422" s="20" t="s">
        <v>9</v>
      </c>
      <c r="C422" s="20" t="str">
        <f>'Hotter&amp;Drier'!$B$1</f>
        <v>CSIRO Mk3.5</v>
      </c>
      <c r="D422" s="20">
        <v>2036</v>
      </c>
      <c r="E422" s="21">
        <f>'Hotter&amp;Drier'!T64</f>
        <v>18.830000000000002</v>
      </c>
      <c r="F422" s="21">
        <f>'Hotter&amp;Drier'!X64</f>
        <v>71.974450000000004</v>
      </c>
      <c r="G422" s="21"/>
      <c r="H422" s="63">
        <f t="shared" si="217"/>
        <v>2007</v>
      </c>
      <c r="I422" s="59" t="str">
        <f t="shared" si="218"/>
        <v>Pile No X @ Berth Y</v>
      </c>
      <c r="J422" s="188" t="str">
        <f t="shared" si="228"/>
        <v>splash</v>
      </c>
      <c r="K422" s="97" t="str">
        <f t="shared" si="234"/>
        <v>A</v>
      </c>
      <c r="L422" s="104" t="str">
        <f t="shared" si="235"/>
        <v>C1</v>
      </c>
      <c r="M422" s="63" t="str">
        <f t="shared" si="236"/>
        <v>EXP4</v>
      </c>
      <c r="N422" s="63" t="str">
        <f t="shared" si="237"/>
        <v>SITE1</v>
      </c>
      <c r="O422" s="63">
        <f t="shared" si="238"/>
        <v>1</v>
      </c>
      <c r="P422" s="63"/>
      <c r="Q422" s="63"/>
      <c r="R422" s="63"/>
      <c r="S422" s="63"/>
      <c r="T422" s="63"/>
      <c r="U422" s="97"/>
      <c r="V422" s="97"/>
      <c r="W422" s="97"/>
      <c r="X422" s="97"/>
      <c r="Y422" s="97"/>
      <c r="AA422" s="198">
        <f t="shared" si="239"/>
        <v>240.67487253238883</v>
      </c>
      <c r="AB422" s="115"/>
      <c r="AC422" s="106"/>
      <c r="AD422" s="106"/>
      <c r="AE422" s="106"/>
      <c r="AF422" s="116"/>
      <c r="AG422" s="106"/>
      <c r="AH422" s="106"/>
      <c r="AJ422" s="106"/>
      <c r="AK422" s="106"/>
      <c r="AM422" s="125"/>
      <c r="AN422" s="200">
        <f t="shared" si="229"/>
        <v>24</v>
      </c>
      <c r="AO422" s="192">
        <f>VLOOKUP(K422,Coefficients!$J$3:$L$7,3)</f>
        <v>70</v>
      </c>
      <c r="AP422" s="192">
        <f t="shared" si="230"/>
        <v>15.4</v>
      </c>
      <c r="AQ422" s="192">
        <f t="shared" si="231"/>
        <v>1349.04</v>
      </c>
      <c r="AR422" s="192">
        <f>VLOOKUP(L422,Coefficients!$N$3:$P$5,2)</f>
        <v>50</v>
      </c>
      <c r="AS422" s="192">
        <f>VLOOKUP(L422,Coefficients!$N$3:$P$5,3)</f>
        <v>2</v>
      </c>
      <c r="AT422" s="200">
        <f>VLOOKUP(M422,Coefficients!$S$3:$U$6,3)</f>
        <v>1</v>
      </c>
      <c r="AU422" s="196">
        <f>VLOOKUP(N422,Coefficients!$S$10:$U$13,3)</f>
        <v>2</v>
      </c>
      <c r="AV422" s="197">
        <f t="shared" si="240"/>
        <v>1</v>
      </c>
      <c r="AW422" s="195">
        <f t="shared" si="232"/>
        <v>7.6036750986200676</v>
      </c>
      <c r="AX422" s="197">
        <f t="shared" si="241"/>
        <v>71.974450000000004</v>
      </c>
      <c r="AY422" s="197">
        <f t="shared" si="242"/>
        <v>18.830000000000002</v>
      </c>
      <c r="AZ422" s="198">
        <f t="shared" si="233"/>
        <v>240.67487253238883</v>
      </c>
      <c r="BA422" s="114"/>
      <c r="BB422" s="55"/>
      <c r="BC422" s="127"/>
      <c r="BD422" s="96"/>
      <c r="BE422" s="133"/>
      <c r="BF422" s="128"/>
      <c r="BG422" s="124"/>
      <c r="BI422" s="96"/>
      <c r="BJ422" s="55"/>
      <c r="BK422" s="95"/>
      <c r="BL422" s="93"/>
    </row>
    <row r="423" spans="1:64" s="54" customFormat="1" outlineLevel="1" x14ac:dyDescent="0.25">
      <c r="A423" s="52"/>
      <c r="B423" s="20" t="s">
        <v>9</v>
      </c>
      <c r="C423" s="20" t="str">
        <f>'Hotter&amp;Drier'!$B$1</f>
        <v>CSIRO Mk3.5</v>
      </c>
      <c r="D423" s="20">
        <v>2037</v>
      </c>
      <c r="E423" s="21">
        <f>'Hotter&amp;Drier'!T65</f>
        <v>18.885000000000002</v>
      </c>
      <c r="F423" s="21">
        <f>'Hotter&amp;Drier'!X65</f>
        <v>71.888774999999995</v>
      </c>
      <c r="G423" s="21"/>
      <c r="H423" s="63">
        <f t="shared" si="217"/>
        <v>2007</v>
      </c>
      <c r="I423" s="59" t="str">
        <f t="shared" si="218"/>
        <v>Pile No X @ Berth Y</v>
      </c>
      <c r="J423" s="188" t="str">
        <f t="shared" si="228"/>
        <v>splash</v>
      </c>
      <c r="K423" s="97" t="str">
        <f t="shared" si="234"/>
        <v>A</v>
      </c>
      <c r="L423" s="104" t="str">
        <f t="shared" si="235"/>
        <v>C1</v>
      </c>
      <c r="M423" s="63" t="str">
        <f t="shared" si="236"/>
        <v>EXP4</v>
      </c>
      <c r="N423" s="63" t="str">
        <f t="shared" si="237"/>
        <v>SITE1</v>
      </c>
      <c r="O423" s="63">
        <f t="shared" si="238"/>
        <v>1</v>
      </c>
      <c r="P423" s="63"/>
      <c r="Q423" s="63"/>
      <c r="R423" s="63"/>
      <c r="S423" s="63"/>
      <c r="T423" s="63"/>
      <c r="U423" s="97"/>
      <c r="V423" s="97"/>
      <c r="W423" s="97"/>
      <c r="X423" s="97"/>
      <c r="Y423" s="97"/>
      <c r="AA423" s="198">
        <f t="shared" si="239"/>
        <v>239.99137937888227</v>
      </c>
      <c r="AB423" s="115"/>
      <c r="AC423" s="106"/>
      <c r="AD423" s="106"/>
      <c r="AE423" s="106"/>
      <c r="AF423" s="116"/>
      <c r="AG423" s="106"/>
      <c r="AH423" s="106"/>
      <c r="AJ423" s="106"/>
      <c r="AK423" s="106"/>
      <c r="AM423" s="125"/>
      <c r="AN423" s="200">
        <f t="shared" si="229"/>
        <v>25</v>
      </c>
      <c r="AO423" s="192">
        <f>VLOOKUP(K423,Coefficients!$J$3:$L$7,3)</f>
        <v>70</v>
      </c>
      <c r="AP423" s="192">
        <f t="shared" si="230"/>
        <v>15.4</v>
      </c>
      <c r="AQ423" s="192">
        <f t="shared" si="231"/>
        <v>1349.04</v>
      </c>
      <c r="AR423" s="192">
        <f>VLOOKUP(L423,Coefficients!$N$3:$P$5,2)</f>
        <v>50</v>
      </c>
      <c r="AS423" s="192">
        <f>VLOOKUP(L423,Coefficients!$N$3:$P$5,3)</f>
        <v>2</v>
      </c>
      <c r="AT423" s="200">
        <f>VLOOKUP(M423,Coefficients!$S$3:$U$6,3)</f>
        <v>1</v>
      </c>
      <c r="AU423" s="196">
        <f>VLOOKUP(N423,Coefficients!$S$10:$U$13,3)</f>
        <v>2</v>
      </c>
      <c r="AV423" s="197">
        <f t="shared" si="240"/>
        <v>1</v>
      </c>
      <c r="AW423" s="195">
        <f t="shared" si="232"/>
        <v>7.6036750986200676</v>
      </c>
      <c r="AX423" s="197">
        <f t="shared" si="241"/>
        <v>71.888774999999995</v>
      </c>
      <c r="AY423" s="197">
        <f t="shared" si="242"/>
        <v>18.885000000000002</v>
      </c>
      <c r="AZ423" s="198">
        <f t="shared" si="233"/>
        <v>239.99137937888227</v>
      </c>
      <c r="BA423" s="114"/>
      <c r="BB423" s="55"/>
      <c r="BC423" s="127"/>
      <c r="BD423" s="96"/>
      <c r="BE423" s="133"/>
      <c r="BF423" s="128"/>
      <c r="BG423" s="124"/>
      <c r="BI423" s="96"/>
      <c r="BJ423" s="55"/>
      <c r="BK423" s="95"/>
      <c r="BL423" s="93"/>
    </row>
    <row r="424" spans="1:64" s="54" customFormat="1" outlineLevel="1" x14ac:dyDescent="0.25">
      <c r="A424" s="52"/>
      <c r="B424" s="20" t="s">
        <v>9</v>
      </c>
      <c r="C424" s="20" t="str">
        <f>'Hotter&amp;Drier'!$B$1</f>
        <v>CSIRO Mk3.5</v>
      </c>
      <c r="D424" s="20">
        <v>2038</v>
      </c>
      <c r="E424" s="21">
        <f>'Hotter&amp;Drier'!T66</f>
        <v>18.940000000000001</v>
      </c>
      <c r="F424" s="21">
        <f>'Hotter&amp;Drier'!X66</f>
        <v>71.803100000000001</v>
      </c>
      <c r="G424" s="21"/>
      <c r="H424" s="63">
        <f t="shared" si="217"/>
        <v>2007</v>
      </c>
      <c r="I424" s="59" t="str">
        <f t="shared" si="218"/>
        <v>Pile No X @ Berth Y</v>
      </c>
      <c r="J424" s="188" t="str">
        <f t="shared" si="228"/>
        <v>splash</v>
      </c>
      <c r="K424" s="97" t="str">
        <f t="shared" si="234"/>
        <v>A</v>
      </c>
      <c r="L424" s="104" t="str">
        <f t="shared" si="235"/>
        <v>C1</v>
      </c>
      <c r="M424" s="63" t="str">
        <f t="shared" si="236"/>
        <v>EXP4</v>
      </c>
      <c r="N424" s="63" t="str">
        <f t="shared" si="237"/>
        <v>SITE1</v>
      </c>
      <c r="O424" s="63">
        <f t="shared" si="238"/>
        <v>1</v>
      </c>
      <c r="P424" s="63"/>
      <c r="Q424" s="63"/>
      <c r="R424" s="63"/>
      <c r="S424" s="63"/>
      <c r="T424" s="63"/>
      <c r="U424" s="97"/>
      <c r="V424" s="97"/>
      <c r="W424" s="97"/>
      <c r="X424" s="97"/>
      <c r="Y424" s="97"/>
      <c r="AA424" s="198">
        <f t="shared" si="239"/>
        <v>239.30904551818867</v>
      </c>
      <c r="AB424" s="115"/>
      <c r="AC424" s="106"/>
      <c r="AD424" s="106"/>
      <c r="AE424" s="106"/>
      <c r="AF424" s="116"/>
      <c r="AG424" s="106"/>
      <c r="AH424" s="106"/>
      <c r="AJ424" s="106"/>
      <c r="AK424" s="106"/>
      <c r="AM424" s="125"/>
      <c r="AN424" s="200">
        <f t="shared" si="229"/>
        <v>26</v>
      </c>
      <c r="AO424" s="192">
        <f>VLOOKUP(K424,Coefficients!$J$3:$L$7,3)</f>
        <v>70</v>
      </c>
      <c r="AP424" s="192">
        <f t="shared" si="230"/>
        <v>15.4</v>
      </c>
      <c r="AQ424" s="192">
        <f t="shared" si="231"/>
        <v>1349.04</v>
      </c>
      <c r="AR424" s="192">
        <f>VLOOKUP(L424,Coefficients!$N$3:$P$5,2)</f>
        <v>50</v>
      </c>
      <c r="AS424" s="192">
        <f>VLOOKUP(L424,Coefficients!$N$3:$P$5,3)</f>
        <v>2</v>
      </c>
      <c r="AT424" s="200">
        <f>VLOOKUP(M424,Coefficients!$S$3:$U$6,3)</f>
        <v>1</v>
      </c>
      <c r="AU424" s="196">
        <f>VLOOKUP(N424,Coefficients!$S$10:$U$13,3)</f>
        <v>2</v>
      </c>
      <c r="AV424" s="197">
        <f t="shared" si="240"/>
        <v>1</v>
      </c>
      <c r="AW424" s="195">
        <f t="shared" si="232"/>
        <v>7.6036750986200676</v>
      </c>
      <c r="AX424" s="197">
        <f t="shared" si="241"/>
        <v>71.803100000000001</v>
      </c>
      <c r="AY424" s="197">
        <f t="shared" si="242"/>
        <v>18.940000000000001</v>
      </c>
      <c r="AZ424" s="198">
        <f t="shared" si="233"/>
        <v>239.30904551818867</v>
      </c>
      <c r="BA424" s="114"/>
      <c r="BB424" s="55"/>
      <c r="BC424" s="127"/>
      <c r="BD424" s="96"/>
      <c r="BE424" s="133"/>
      <c r="BF424" s="128"/>
      <c r="BG424" s="124"/>
      <c r="BI424" s="96"/>
      <c r="BJ424" s="55"/>
      <c r="BK424" s="95"/>
      <c r="BL424" s="93"/>
    </row>
    <row r="425" spans="1:64" s="54" customFormat="1" outlineLevel="1" x14ac:dyDescent="0.25">
      <c r="A425" s="52"/>
      <c r="B425" s="20" t="s">
        <v>9</v>
      </c>
      <c r="C425" s="20" t="str">
        <f>'Hotter&amp;Drier'!$B$1</f>
        <v>CSIRO Mk3.5</v>
      </c>
      <c r="D425" s="20">
        <v>2039</v>
      </c>
      <c r="E425" s="21">
        <f>'Hotter&amp;Drier'!T67</f>
        <v>18.995000000000001</v>
      </c>
      <c r="F425" s="21">
        <f>'Hotter&amp;Drier'!X67</f>
        <v>71.717424999999992</v>
      </c>
      <c r="G425" s="21"/>
      <c r="H425" s="63">
        <f t="shared" si="217"/>
        <v>2007</v>
      </c>
      <c r="I425" s="59" t="str">
        <f t="shared" si="218"/>
        <v>Pile No X @ Berth Y</v>
      </c>
      <c r="J425" s="188" t="str">
        <f t="shared" si="228"/>
        <v>splash</v>
      </c>
      <c r="K425" s="97" t="str">
        <f t="shared" si="234"/>
        <v>A</v>
      </c>
      <c r="L425" s="104" t="str">
        <f t="shared" si="235"/>
        <v>C1</v>
      </c>
      <c r="M425" s="63" t="str">
        <f t="shared" si="236"/>
        <v>EXP4</v>
      </c>
      <c r="N425" s="63" t="str">
        <f t="shared" si="237"/>
        <v>SITE1</v>
      </c>
      <c r="O425" s="63">
        <f t="shared" si="238"/>
        <v>1</v>
      </c>
      <c r="P425" s="63"/>
      <c r="Q425" s="63"/>
      <c r="R425" s="63"/>
      <c r="S425" s="63"/>
      <c r="T425" s="63"/>
      <c r="U425" s="97"/>
      <c r="V425" s="97"/>
      <c r="W425" s="97"/>
      <c r="X425" s="97"/>
      <c r="Y425" s="97"/>
      <c r="AA425" s="198">
        <f t="shared" si="239"/>
        <v>238.62787024453658</v>
      </c>
      <c r="AB425" s="115"/>
      <c r="AC425" s="106"/>
      <c r="AD425" s="106"/>
      <c r="AE425" s="106"/>
      <c r="AF425" s="116"/>
      <c r="AG425" s="106"/>
      <c r="AH425" s="106"/>
      <c r="AJ425" s="106"/>
      <c r="AK425" s="106"/>
      <c r="AM425" s="125"/>
      <c r="AN425" s="200">
        <f t="shared" si="229"/>
        <v>27</v>
      </c>
      <c r="AO425" s="192">
        <f>VLOOKUP(K425,Coefficients!$J$3:$L$7,3)</f>
        <v>70</v>
      </c>
      <c r="AP425" s="192">
        <f t="shared" si="230"/>
        <v>15.4</v>
      </c>
      <c r="AQ425" s="192">
        <f t="shared" si="231"/>
        <v>1349.04</v>
      </c>
      <c r="AR425" s="192">
        <f>VLOOKUP(L425,Coefficients!$N$3:$P$5,2)</f>
        <v>50</v>
      </c>
      <c r="AS425" s="192">
        <f>VLOOKUP(L425,Coefficients!$N$3:$P$5,3)</f>
        <v>2</v>
      </c>
      <c r="AT425" s="200">
        <f>VLOOKUP(M425,Coefficients!$S$3:$U$6,3)</f>
        <v>1</v>
      </c>
      <c r="AU425" s="196">
        <f>VLOOKUP(N425,Coefficients!$S$10:$U$13,3)</f>
        <v>2</v>
      </c>
      <c r="AV425" s="197">
        <f t="shared" si="240"/>
        <v>1</v>
      </c>
      <c r="AW425" s="195">
        <f t="shared" si="232"/>
        <v>7.6036750986200676</v>
      </c>
      <c r="AX425" s="197">
        <f t="shared" si="241"/>
        <v>71.717424999999992</v>
      </c>
      <c r="AY425" s="197">
        <f t="shared" si="242"/>
        <v>18.995000000000001</v>
      </c>
      <c r="AZ425" s="198">
        <f t="shared" si="233"/>
        <v>238.62787024453658</v>
      </c>
      <c r="BA425" s="114"/>
      <c r="BB425" s="55"/>
      <c r="BC425" s="127"/>
      <c r="BD425" s="96"/>
      <c r="BE425" s="133"/>
      <c r="BF425" s="128"/>
      <c r="BG425" s="124"/>
      <c r="BI425" s="96"/>
      <c r="BJ425" s="55"/>
      <c r="BK425" s="95"/>
      <c r="BL425" s="93"/>
    </row>
    <row r="426" spans="1:64" s="54" customFormat="1" outlineLevel="1" x14ac:dyDescent="0.25">
      <c r="A426" s="52"/>
      <c r="B426" s="20" t="s">
        <v>9</v>
      </c>
      <c r="C426" s="20" t="str">
        <f>'Hotter&amp;Drier'!$B$1</f>
        <v>CSIRO Mk3.5</v>
      </c>
      <c r="D426" s="20">
        <v>2040</v>
      </c>
      <c r="E426" s="21">
        <f>'Hotter&amp;Drier'!T68</f>
        <v>19.05</v>
      </c>
      <c r="F426" s="21">
        <f>'Hotter&amp;Drier'!X68</f>
        <v>71.631749999999997</v>
      </c>
      <c r="G426" s="21"/>
      <c r="H426" s="63">
        <f t="shared" si="217"/>
        <v>2007</v>
      </c>
      <c r="I426" s="59" t="str">
        <f t="shared" si="218"/>
        <v>Pile No X @ Berth Y</v>
      </c>
      <c r="J426" s="188" t="str">
        <f t="shared" si="228"/>
        <v>splash</v>
      </c>
      <c r="K426" s="97" t="str">
        <f t="shared" si="234"/>
        <v>A</v>
      </c>
      <c r="L426" s="104" t="str">
        <f t="shared" si="235"/>
        <v>C1</v>
      </c>
      <c r="M426" s="63" t="str">
        <f t="shared" si="236"/>
        <v>EXP4</v>
      </c>
      <c r="N426" s="63" t="str">
        <f t="shared" si="237"/>
        <v>SITE1</v>
      </c>
      <c r="O426" s="63">
        <f t="shared" si="238"/>
        <v>1</v>
      </c>
      <c r="P426" s="63"/>
      <c r="Q426" s="63"/>
      <c r="R426" s="63"/>
      <c r="S426" s="63"/>
      <c r="T426" s="63"/>
      <c r="U426" s="97"/>
      <c r="V426" s="97"/>
      <c r="W426" s="97"/>
      <c r="X426" s="97"/>
      <c r="Y426" s="97"/>
      <c r="AA426" s="198">
        <f t="shared" si="239"/>
        <v>237.94785285207388</v>
      </c>
      <c r="AB426" s="115"/>
      <c r="AC426" s="106"/>
      <c r="AD426" s="106"/>
      <c r="AE426" s="106"/>
      <c r="AF426" s="116"/>
      <c r="AG426" s="106"/>
      <c r="AH426" s="106"/>
      <c r="AJ426" s="106"/>
      <c r="AK426" s="106"/>
      <c r="AM426" s="125"/>
      <c r="AN426" s="200">
        <f t="shared" si="229"/>
        <v>28</v>
      </c>
      <c r="AO426" s="192">
        <f>VLOOKUP(K426,Coefficients!$J$3:$L$7,3)</f>
        <v>70</v>
      </c>
      <c r="AP426" s="192">
        <f t="shared" si="230"/>
        <v>15.4</v>
      </c>
      <c r="AQ426" s="192">
        <f t="shared" si="231"/>
        <v>1349.04</v>
      </c>
      <c r="AR426" s="192">
        <f>VLOOKUP(L426,Coefficients!$N$3:$P$5,2)</f>
        <v>50</v>
      </c>
      <c r="AS426" s="192">
        <f>VLOOKUP(L426,Coefficients!$N$3:$P$5,3)</f>
        <v>2</v>
      </c>
      <c r="AT426" s="200">
        <f>VLOOKUP(M426,Coefficients!$S$3:$U$6,3)</f>
        <v>1</v>
      </c>
      <c r="AU426" s="196">
        <f>VLOOKUP(N426,Coefficients!$S$10:$U$13,3)</f>
        <v>2</v>
      </c>
      <c r="AV426" s="197">
        <f t="shared" si="240"/>
        <v>1</v>
      </c>
      <c r="AW426" s="195">
        <f t="shared" si="232"/>
        <v>7.6036750986200676</v>
      </c>
      <c r="AX426" s="197">
        <f t="shared" si="241"/>
        <v>71.631749999999997</v>
      </c>
      <c r="AY426" s="197">
        <f t="shared" si="242"/>
        <v>19.05</v>
      </c>
      <c r="AZ426" s="198">
        <f t="shared" si="233"/>
        <v>237.94785285207388</v>
      </c>
      <c r="BA426" s="114"/>
      <c r="BB426" s="55"/>
      <c r="BC426" s="127"/>
      <c r="BD426" s="96"/>
      <c r="BE426" s="133"/>
      <c r="BF426" s="128"/>
      <c r="BG426" s="124"/>
      <c r="BI426" s="96"/>
      <c r="BJ426" s="55"/>
      <c r="BK426" s="95"/>
      <c r="BL426" s="93"/>
    </row>
    <row r="427" spans="1:64" s="54" customFormat="1" outlineLevel="1" x14ac:dyDescent="0.25">
      <c r="A427" s="52"/>
      <c r="B427" s="20" t="s">
        <v>9</v>
      </c>
      <c r="C427" s="20" t="str">
        <f>'Hotter&amp;Drier'!$B$1</f>
        <v>CSIRO Mk3.5</v>
      </c>
      <c r="D427" s="20">
        <v>2041</v>
      </c>
      <c r="E427" s="21">
        <f>'Hotter&amp;Drier'!T69</f>
        <v>19.105</v>
      </c>
      <c r="F427" s="21">
        <f>'Hotter&amp;Drier'!X69</f>
        <v>71.546075000000002</v>
      </c>
      <c r="G427" s="21"/>
      <c r="H427" s="63">
        <f t="shared" si="217"/>
        <v>2007</v>
      </c>
      <c r="I427" s="59" t="str">
        <f t="shared" si="218"/>
        <v>Pile No X @ Berth Y</v>
      </c>
      <c r="J427" s="188" t="str">
        <f t="shared" si="228"/>
        <v>splash</v>
      </c>
      <c r="K427" s="97" t="str">
        <f t="shared" si="234"/>
        <v>A</v>
      </c>
      <c r="L427" s="104" t="str">
        <f t="shared" si="235"/>
        <v>C1</v>
      </c>
      <c r="M427" s="63" t="str">
        <f t="shared" si="236"/>
        <v>EXP4</v>
      </c>
      <c r="N427" s="63" t="str">
        <f t="shared" si="237"/>
        <v>SITE1</v>
      </c>
      <c r="O427" s="63">
        <f t="shared" si="238"/>
        <v>1</v>
      </c>
      <c r="P427" s="63"/>
      <c r="Q427" s="63"/>
      <c r="R427" s="63"/>
      <c r="S427" s="63"/>
      <c r="T427" s="63"/>
      <c r="U427" s="97"/>
      <c r="V427" s="97"/>
      <c r="W427" s="97"/>
      <c r="X427" s="97"/>
      <c r="Y427" s="97"/>
      <c r="AA427" s="198">
        <f t="shared" si="239"/>
        <v>237.26899263486314</v>
      </c>
      <c r="AB427" s="115"/>
      <c r="AC427" s="106"/>
      <c r="AD427" s="106"/>
      <c r="AE427" s="106"/>
      <c r="AF427" s="116"/>
      <c r="AG427" s="106"/>
      <c r="AH427" s="106"/>
      <c r="AJ427" s="106"/>
      <c r="AK427" s="106"/>
      <c r="AM427" s="125"/>
      <c r="AN427" s="200">
        <f t="shared" si="229"/>
        <v>29</v>
      </c>
      <c r="AO427" s="192">
        <f>VLOOKUP(K427,Coefficients!$J$3:$L$7,3)</f>
        <v>70</v>
      </c>
      <c r="AP427" s="192">
        <f t="shared" si="230"/>
        <v>15.4</v>
      </c>
      <c r="AQ427" s="192">
        <f t="shared" si="231"/>
        <v>1349.04</v>
      </c>
      <c r="AR427" s="192">
        <f>VLOOKUP(L427,Coefficients!$N$3:$P$5,2)</f>
        <v>50</v>
      </c>
      <c r="AS427" s="192">
        <f>VLOOKUP(L427,Coefficients!$N$3:$P$5,3)</f>
        <v>2</v>
      </c>
      <c r="AT427" s="200">
        <f>VLOOKUP(M427,Coefficients!$S$3:$U$6,3)</f>
        <v>1</v>
      </c>
      <c r="AU427" s="196">
        <f>VLOOKUP(N427,Coefficients!$S$10:$U$13,3)</f>
        <v>2</v>
      </c>
      <c r="AV427" s="197">
        <f t="shared" si="240"/>
        <v>1</v>
      </c>
      <c r="AW427" s="195">
        <f t="shared" si="232"/>
        <v>7.6036750986200676</v>
      </c>
      <c r="AX427" s="197">
        <f t="shared" si="241"/>
        <v>71.546075000000002</v>
      </c>
      <c r="AY427" s="197">
        <f t="shared" si="242"/>
        <v>19.105</v>
      </c>
      <c r="AZ427" s="198">
        <f t="shared" si="233"/>
        <v>237.26899263486314</v>
      </c>
      <c r="BA427" s="114"/>
      <c r="BB427" s="55"/>
      <c r="BC427" s="127"/>
      <c r="BD427" s="96"/>
      <c r="BE427" s="133"/>
      <c r="BF427" s="128"/>
      <c r="BG427" s="124"/>
      <c r="BI427" s="96"/>
      <c r="BJ427" s="55"/>
      <c r="BK427" s="95"/>
      <c r="BL427" s="93"/>
    </row>
    <row r="428" spans="1:64" s="54" customFormat="1" outlineLevel="1" x14ac:dyDescent="0.25">
      <c r="A428" s="52"/>
      <c r="B428" s="20" t="s">
        <v>9</v>
      </c>
      <c r="C428" s="20" t="str">
        <f>'Hotter&amp;Drier'!$B$1</f>
        <v>CSIRO Mk3.5</v>
      </c>
      <c r="D428" s="20">
        <v>2042</v>
      </c>
      <c r="E428" s="21">
        <f>'Hotter&amp;Drier'!T70</f>
        <v>19.16</v>
      </c>
      <c r="F428" s="21">
        <f>'Hotter&amp;Drier'!X70</f>
        <v>71.460399999999993</v>
      </c>
      <c r="G428" s="21"/>
      <c r="H428" s="63">
        <f t="shared" si="217"/>
        <v>2007</v>
      </c>
      <c r="I428" s="59" t="str">
        <f t="shared" si="218"/>
        <v>Pile No X @ Berth Y</v>
      </c>
      <c r="J428" s="188" t="str">
        <f t="shared" si="228"/>
        <v>splash</v>
      </c>
      <c r="K428" s="97" t="str">
        <f t="shared" si="234"/>
        <v>A</v>
      </c>
      <c r="L428" s="104" t="str">
        <f t="shared" si="235"/>
        <v>C1</v>
      </c>
      <c r="M428" s="63" t="str">
        <f t="shared" si="236"/>
        <v>EXP4</v>
      </c>
      <c r="N428" s="63" t="str">
        <f t="shared" si="237"/>
        <v>SITE1</v>
      </c>
      <c r="O428" s="63">
        <f t="shared" si="238"/>
        <v>1</v>
      </c>
      <c r="P428" s="63"/>
      <c r="Q428" s="63"/>
      <c r="R428" s="63"/>
      <c r="S428" s="63"/>
      <c r="T428" s="63"/>
      <c r="U428" s="97"/>
      <c r="V428" s="97"/>
      <c r="W428" s="97"/>
      <c r="X428" s="97"/>
      <c r="Y428" s="97"/>
      <c r="AA428" s="198">
        <f t="shared" si="239"/>
        <v>236.59128888688446</v>
      </c>
      <c r="AB428" s="115"/>
      <c r="AC428" s="106"/>
      <c r="AD428" s="106"/>
      <c r="AE428" s="106"/>
      <c r="AF428" s="116"/>
      <c r="AG428" s="106"/>
      <c r="AH428" s="106"/>
      <c r="AJ428" s="106"/>
      <c r="AK428" s="106"/>
      <c r="AM428" s="125"/>
      <c r="AN428" s="200">
        <f t="shared" si="229"/>
        <v>30</v>
      </c>
      <c r="AO428" s="192">
        <f>VLOOKUP(K428,Coefficients!$J$3:$L$7,3)</f>
        <v>70</v>
      </c>
      <c r="AP428" s="192">
        <f t="shared" si="230"/>
        <v>15.4</v>
      </c>
      <c r="AQ428" s="192">
        <f t="shared" si="231"/>
        <v>1349.04</v>
      </c>
      <c r="AR428" s="192">
        <f>VLOOKUP(L428,Coefficients!$N$3:$P$5,2)</f>
        <v>50</v>
      </c>
      <c r="AS428" s="192">
        <f>VLOOKUP(L428,Coefficients!$N$3:$P$5,3)</f>
        <v>2</v>
      </c>
      <c r="AT428" s="200">
        <f>VLOOKUP(M428,Coefficients!$S$3:$U$6,3)</f>
        <v>1</v>
      </c>
      <c r="AU428" s="196">
        <f>VLOOKUP(N428,Coefficients!$S$10:$U$13,3)</f>
        <v>2</v>
      </c>
      <c r="AV428" s="197">
        <f t="shared" si="240"/>
        <v>1</v>
      </c>
      <c r="AW428" s="195">
        <f t="shared" si="232"/>
        <v>7.6036750986200676</v>
      </c>
      <c r="AX428" s="197">
        <f t="shared" si="241"/>
        <v>71.460399999999993</v>
      </c>
      <c r="AY428" s="197">
        <f t="shared" si="242"/>
        <v>19.16</v>
      </c>
      <c r="AZ428" s="198">
        <f t="shared" si="233"/>
        <v>236.59128888688446</v>
      </c>
      <c r="BA428" s="114"/>
      <c r="BB428" s="55"/>
      <c r="BC428" s="127"/>
      <c r="BD428" s="96"/>
      <c r="BE428" s="133"/>
      <c r="BF428" s="128"/>
      <c r="BG428" s="124"/>
      <c r="BI428" s="96"/>
      <c r="BJ428" s="55"/>
      <c r="BK428" s="95"/>
      <c r="BL428" s="93"/>
    </row>
    <row r="429" spans="1:64" s="54" customFormat="1" outlineLevel="1" x14ac:dyDescent="0.25">
      <c r="A429" s="52"/>
      <c r="B429" s="20" t="s">
        <v>9</v>
      </c>
      <c r="C429" s="20" t="str">
        <f>'Hotter&amp;Drier'!$B$1</f>
        <v>CSIRO Mk3.5</v>
      </c>
      <c r="D429" s="20">
        <v>2043</v>
      </c>
      <c r="E429" s="21">
        <f>'Hotter&amp;Drier'!T71</f>
        <v>19.215</v>
      </c>
      <c r="F429" s="21">
        <f>'Hotter&amp;Drier'!X71</f>
        <v>71.374724999999998</v>
      </c>
      <c r="G429" s="21"/>
      <c r="H429" s="63">
        <f t="shared" si="217"/>
        <v>2007</v>
      </c>
      <c r="I429" s="59" t="str">
        <f t="shared" si="218"/>
        <v>Pile No X @ Berth Y</v>
      </c>
      <c r="J429" s="188" t="str">
        <f t="shared" si="228"/>
        <v>splash</v>
      </c>
      <c r="K429" s="97" t="str">
        <f t="shared" si="234"/>
        <v>A</v>
      </c>
      <c r="L429" s="104" t="str">
        <f t="shared" si="235"/>
        <v>C1</v>
      </c>
      <c r="M429" s="63" t="str">
        <f t="shared" si="236"/>
        <v>EXP4</v>
      </c>
      <c r="N429" s="63" t="str">
        <f t="shared" si="237"/>
        <v>SITE1</v>
      </c>
      <c r="O429" s="63">
        <f t="shared" si="238"/>
        <v>1</v>
      </c>
      <c r="P429" s="63"/>
      <c r="Q429" s="63"/>
      <c r="R429" s="63"/>
      <c r="S429" s="63"/>
      <c r="T429" s="63"/>
      <c r="U429" s="97"/>
      <c r="V429" s="97"/>
      <c r="W429" s="97"/>
      <c r="X429" s="97"/>
      <c r="Y429" s="97"/>
      <c r="AA429" s="198">
        <f t="shared" si="239"/>
        <v>235.91474090203499</v>
      </c>
      <c r="AB429" s="115"/>
      <c r="AC429" s="106"/>
      <c r="AD429" s="106"/>
      <c r="AE429" s="106"/>
      <c r="AF429" s="116"/>
      <c r="AG429" s="106"/>
      <c r="AH429" s="106"/>
      <c r="AJ429" s="106"/>
      <c r="AK429" s="106"/>
      <c r="AM429" s="125"/>
      <c r="AN429" s="200">
        <f t="shared" si="229"/>
        <v>31</v>
      </c>
      <c r="AO429" s="192">
        <f>VLOOKUP(K429,Coefficients!$J$3:$L$7,3)</f>
        <v>70</v>
      </c>
      <c r="AP429" s="192">
        <f t="shared" si="230"/>
        <v>15.4</v>
      </c>
      <c r="AQ429" s="192">
        <f t="shared" si="231"/>
        <v>1349.04</v>
      </c>
      <c r="AR429" s="192">
        <f>VLOOKUP(L429,Coefficients!$N$3:$P$5,2)</f>
        <v>50</v>
      </c>
      <c r="AS429" s="192">
        <f>VLOOKUP(L429,Coefficients!$N$3:$P$5,3)</f>
        <v>2</v>
      </c>
      <c r="AT429" s="200">
        <f>VLOOKUP(M429,Coefficients!$S$3:$U$6,3)</f>
        <v>1</v>
      </c>
      <c r="AU429" s="196">
        <f>VLOOKUP(N429,Coefficients!$S$10:$U$13,3)</f>
        <v>2</v>
      </c>
      <c r="AV429" s="197">
        <f t="shared" si="240"/>
        <v>1</v>
      </c>
      <c r="AW429" s="195">
        <f t="shared" si="232"/>
        <v>7.6036750986200676</v>
      </c>
      <c r="AX429" s="197">
        <f t="shared" si="241"/>
        <v>71.374724999999998</v>
      </c>
      <c r="AY429" s="197">
        <f t="shared" si="242"/>
        <v>19.215</v>
      </c>
      <c r="AZ429" s="198">
        <f t="shared" si="233"/>
        <v>235.91474090203499</v>
      </c>
      <c r="BA429" s="114"/>
      <c r="BB429" s="55"/>
      <c r="BC429" s="127"/>
      <c r="BD429" s="96"/>
      <c r="BE429" s="133"/>
      <c r="BF429" s="128"/>
      <c r="BG429" s="124"/>
      <c r="BI429" s="96"/>
      <c r="BJ429" s="55"/>
      <c r="BK429" s="95"/>
      <c r="BL429" s="93"/>
    </row>
    <row r="430" spans="1:64" s="54" customFormat="1" outlineLevel="1" x14ac:dyDescent="0.25">
      <c r="A430" s="52"/>
      <c r="B430" s="20" t="s">
        <v>9</v>
      </c>
      <c r="C430" s="20" t="str">
        <f>'Hotter&amp;Drier'!$B$1</f>
        <v>CSIRO Mk3.5</v>
      </c>
      <c r="D430" s="20">
        <v>2044</v>
      </c>
      <c r="E430" s="21">
        <f>'Hotter&amp;Drier'!T72</f>
        <v>19.27</v>
      </c>
      <c r="F430" s="21">
        <f>'Hotter&amp;Drier'!X72</f>
        <v>71.289050000000003</v>
      </c>
      <c r="G430" s="21"/>
      <c r="H430" s="63">
        <f t="shared" si="217"/>
        <v>2007</v>
      </c>
      <c r="I430" s="59" t="str">
        <f t="shared" si="218"/>
        <v>Pile No X @ Berth Y</v>
      </c>
      <c r="J430" s="188" t="str">
        <f t="shared" si="228"/>
        <v>splash</v>
      </c>
      <c r="K430" s="97" t="str">
        <f t="shared" si="234"/>
        <v>A</v>
      </c>
      <c r="L430" s="104" t="str">
        <f t="shared" si="235"/>
        <v>C1</v>
      </c>
      <c r="M430" s="63" t="str">
        <f t="shared" si="236"/>
        <v>EXP4</v>
      </c>
      <c r="N430" s="63" t="str">
        <f t="shared" si="237"/>
        <v>SITE1</v>
      </c>
      <c r="O430" s="63">
        <f t="shared" si="238"/>
        <v>1</v>
      </c>
      <c r="P430" s="63"/>
      <c r="Q430" s="63"/>
      <c r="R430" s="63"/>
      <c r="S430" s="63"/>
      <c r="T430" s="63"/>
      <c r="U430" s="97"/>
      <c r="V430" s="97"/>
      <c r="W430" s="97"/>
      <c r="X430" s="97"/>
      <c r="Y430" s="97"/>
      <c r="AA430" s="198">
        <f t="shared" si="239"/>
        <v>235.23934797412591</v>
      </c>
      <c r="AB430" s="115"/>
      <c r="AC430" s="106"/>
      <c r="AD430" s="106"/>
      <c r="AE430" s="106"/>
      <c r="AF430" s="116"/>
      <c r="AG430" s="106"/>
      <c r="AH430" s="106"/>
      <c r="AJ430" s="106"/>
      <c r="AK430" s="106"/>
      <c r="AM430" s="125"/>
      <c r="AN430" s="200">
        <f t="shared" si="229"/>
        <v>32</v>
      </c>
      <c r="AO430" s="192">
        <f>VLOOKUP(K430,Coefficients!$J$3:$L$7,3)</f>
        <v>70</v>
      </c>
      <c r="AP430" s="192">
        <f t="shared" si="230"/>
        <v>15.4</v>
      </c>
      <c r="AQ430" s="192">
        <f t="shared" si="231"/>
        <v>1349.04</v>
      </c>
      <c r="AR430" s="192">
        <f>VLOOKUP(L430,Coefficients!$N$3:$P$5,2)</f>
        <v>50</v>
      </c>
      <c r="AS430" s="192">
        <f>VLOOKUP(L430,Coefficients!$N$3:$P$5,3)</f>
        <v>2</v>
      </c>
      <c r="AT430" s="200">
        <f>VLOOKUP(M430,Coefficients!$S$3:$U$6,3)</f>
        <v>1</v>
      </c>
      <c r="AU430" s="196">
        <f>VLOOKUP(N430,Coefficients!$S$10:$U$13,3)</f>
        <v>2</v>
      </c>
      <c r="AV430" s="197">
        <f t="shared" si="240"/>
        <v>1</v>
      </c>
      <c r="AW430" s="195">
        <f t="shared" si="232"/>
        <v>7.6036750986200676</v>
      </c>
      <c r="AX430" s="197">
        <f t="shared" si="241"/>
        <v>71.289050000000003</v>
      </c>
      <c r="AY430" s="197">
        <f t="shared" si="242"/>
        <v>19.27</v>
      </c>
      <c r="AZ430" s="198">
        <f t="shared" si="233"/>
        <v>235.23934797412591</v>
      </c>
      <c r="BA430" s="114"/>
      <c r="BB430" s="55"/>
      <c r="BC430" s="127"/>
      <c r="BD430" s="96"/>
      <c r="BE430" s="133"/>
      <c r="BF430" s="128"/>
      <c r="BG430" s="124"/>
      <c r="BI430" s="96"/>
      <c r="BJ430" s="55"/>
      <c r="BK430" s="95"/>
      <c r="BL430" s="93"/>
    </row>
    <row r="431" spans="1:64" s="54" customFormat="1" outlineLevel="1" x14ac:dyDescent="0.25">
      <c r="A431" s="52"/>
      <c r="B431" s="20" t="s">
        <v>9</v>
      </c>
      <c r="C431" s="20" t="str">
        <f>'Hotter&amp;Drier'!$B$1</f>
        <v>CSIRO Mk3.5</v>
      </c>
      <c r="D431" s="20">
        <v>2045</v>
      </c>
      <c r="E431" s="21">
        <f>'Hotter&amp;Drier'!T73</f>
        <v>19.324999999999999</v>
      </c>
      <c r="F431" s="21">
        <f>'Hotter&amp;Drier'!X73</f>
        <v>71.203374999999994</v>
      </c>
      <c r="G431" s="21"/>
      <c r="H431" s="63">
        <f t="shared" si="217"/>
        <v>2007</v>
      </c>
      <c r="I431" s="59" t="str">
        <f t="shared" si="218"/>
        <v>Pile No X @ Berth Y</v>
      </c>
      <c r="J431" s="188" t="str">
        <f t="shared" si="228"/>
        <v>splash</v>
      </c>
      <c r="K431" s="97" t="str">
        <f t="shared" si="234"/>
        <v>A</v>
      </c>
      <c r="L431" s="104" t="str">
        <f t="shared" si="235"/>
        <v>C1</v>
      </c>
      <c r="M431" s="63" t="str">
        <f t="shared" si="236"/>
        <v>EXP4</v>
      </c>
      <c r="N431" s="63" t="str">
        <f t="shared" si="237"/>
        <v>SITE1</v>
      </c>
      <c r="O431" s="63">
        <f t="shared" si="238"/>
        <v>1</v>
      </c>
      <c r="P431" s="63"/>
      <c r="Q431" s="63"/>
      <c r="R431" s="63"/>
      <c r="S431" s="63"/>
      <c r="T431" s="63"/>
      <c r="U431" s="97"/>
      <c r="V431" s="97"/>
      <c r="W431" s="97"/>
      <c r="X431" s="97"/>
      <c r="Y431" s="97"/>
      <c r="AA431" s="198">
        <f t="shared" si="239"/>
        <v>234.56510939688462</v>
      </c>
      <c r="AB431" s="115"/>
      <c r="AC431" s="106"/>
      <c r="AD431" s="106"/>
      <c r="AE431" s="106"/>
      <c r="AF431" s="116"/>
      <c r="AG431" s="106"/>
      <c r="AH431" s="106"/>
      <c r="AJ431" s="106"/>
      <c r="AK431" s="106"/>
      <c r="AM431" s="125"/>
      <c r="AN431" s="200">
        <f t="shared" si="229"/>
        <v>33</v>
      </c>
      <c r="AO431" s="192">
        <f>VLOOKUP(K431,Coefficients!$J$3:$L$7,3)</f>
        <v>70</v>
      </c>
      <c r="AP431" s="192">
        <f t="shared" si="230"/>
        <v>15.4</v>
      </c>
      <c r="AQ431" s="192">
        <f t="shared" si="231"/>
        <v>1349.04</v>
      </c>
      <c r="AR431" s="192">
        <f>VLOOKUP(L431,Coefficients!$N$3:$P$5,2)</f>
        <v>50</v>
      </c>
      <c r="AS431" s="192">
        <f>VLOOKUP(L431,Coefficients!$N$3:$P$5,3)</f>
        <v>2</v>
      </c>
      <c r="AT431" s="200">
        <f>VLOOKUP(M431,Coefficients!$S$3:$U$6,3)</f>
        <v>1</v>
      </c>
      <c r="AU431" s="196">
        <f>VLOOKUP(N431,Coefficients!$S$10:$U$13,3)</f>
        <v>2</v>
      </c>
      <c r="AV431" s="197">
        <f t="shared" si="240"/>
        <v>1</v>
      </c>
      <c r="AW431" s="195">
        <f t="shared" si="232"/>
        <v>7.6036750986200676</v>
      </c>
      <c r="AX431" s="197">
        <f t="shared" si="241"/>
        <v>71.203374999999994</v>
      </c>
      <c r="AY431" s="197">
        <f t="shared" si="242"/>
        <v>19.324999999999999</v>
      </c>
      <c r="AZ431" s="198">
        <f t="shared" si="233"/>
        <v>234.56510939688462</v>
      </c>
      <c r="BA431" s="114"/>
      <c r="BB431" s="55"/>
      <c r="BC431" s="127"/>
      <c r="BD431" s="96"/>
      <c r="BE431" s="133"/>
      <c r="BF431" s="128"/>
      <c r="BG431" s="124"/>
      <c r="BI431" s="96"/>
      <c r="BJ431" s="55"/>
      <c r="BK431" s="95"/>
      <c r="BL431" s="93"/>
    </row>
    <row r="432" spans="1:64" s="54" customFormat="1" outlineLevel="1" x14ac:dyDescent="0.25">
      <c r="A432" s="52"/>
      <c r="B432" s="20" t="s">
        <v>9</v>
      </c>
      <c r="C432" s="20" t="str">
        <f>'Hotter&amp;Drier'!$B$1</f>
        <v>CSIRO Mk3.5</v>
      </c>
      <c r="D432" s="20">
        <v>2046</v>
      </c>
      <c r="E432" s="21">
        <f>'Hotter&amp;Drier'!T74</f>
        <v>19.38</v>
      </c>
      <c r="F432" s="21">
        <f>'Hotter&amp;Drier'!X74</f>
        <v>71.117699999999999</v>
      </c>
      <c r="G432" s="21"/>
      <c r="H432" s="63">
        <f t="shared" si="217"/>
        <v>2007</v>
      </c>
      <c r="I432" s="59" t="str">
        <f t="shared" si="218"/>
        <v>Pile No X @ Berth Y</v>
      </c>
      <c r="J432" s="188" t="str">
        <f t="shared" si="228"/>
        <v>splash</v>
      </c>
      <c r="K432" s="97" t="str">
        <f t="shared" si="234"/>
        <v>A</v>
      </c>
      <c r="L432" s="104" t="str">
        <f t="shared" si="235"/>
        <v>C1</v>
      </c>
      <c r="M432" s="63" t="str">
        <f t="shared" si="236"/>
        <v>EXP4</v>
      </c>
      <c r="N432" s="63" t="str">
        <f t="shared" si="237"/>
        <v>SITE1</v>
      </c>
      <c r="O432" s="63">
        <f t="shared" si="238"/>
        <v>1</v>
      </c>
      <c r="P432" s="63"/>
      <c r="Q432" s="63"/>
      <c r="R432" s="63"/>
      <c r="S432" s="63"/>
      <c r="T432" s="63"/>
      <c r="U432" s="97"/>
      <c r="V432" s="97"/>
      <c r="W432" s="97"/>
      <c r="X432" s="97"/>
      <c r="Y432" s="97"/>
      <c r="AA432" s="198">
        <f t="shared" si="239"/>
        <v>233.89202446395242</v>
      </c>
      <c r="AB432" s="115"/>
      <c r="AC432" s="106"/>
      <c r="AD432" s="106"/>
      <c r="AE432" s="106"/>
      <c r="AF432" s="116"/>
      <c r="AG432" s="106"/>
      <c r="AH432" s="106"/>
      <c r="AJ432" s="106"/>
      <c r="AK432" s="106"/>
      <c r="AM432" s="125"/>
      <c r="AN432" s="200">
        <f t="shared" si="229"/>
        <v>34</v>
      </c>
      <c r="AO432" s="192">
        <f>VLOOKUP(K432,Coefficients!$J$3:$L$7,3)</f>
        <v>70</v>
      </c>
      <c r="AP432" s="192">
        <f t="shared" si="230"/>
        <v>15.4</v>
      </c>
      <c r="AQ432" s="192">
        <f t="shared" si="231"/>
        <v>1349.04</v>
      </c>
      <c r="AR432" s="192">
        <f>VLOOKUP(L432,Coefficients!$N$3:$P$5,2)</f>
        <v>50</v>
      </c>
      <c r="AS432" s="192">
        <f>VLOOKUP(L432,Coefficients!$N$3:$P$5,3)</f>
        <v>2</v>
      </c>
      <c r="AT432" s="200">
        <f>VLOOKUP(M432,Coefficients!$S$3:$U$6,3)</f>
        <v>1</v>
      </c>
      <c r="AU432" s="196">
        <f>VLOOKUP(N432,Coefficients!$S$10:$U$13,3)</f>
        <v>2</v>
      </c>
      <c r="AV432" s="197">
        <f t="shared" si="240"/>
        <v>1</v>
      </c>
      <c r="AW432" s="195">
        <f t="shared" si="232"/>
        <v>7.6036750986200676</v>
      </c>
      <c r="AX432" s="197">
        <f t="shared" si="241"/>
        <v>71.117699999999999</v>
      </c>
      <c r="AY432" s="197">
        <f t="shared" si="242"/>
        <v>19.38</v>
      </c>
      <c r="AZ432" s="198">
        <f t="shared" si="233"/>
        <v>233.89202446395242</v>
      </c>
      <c r="BA432" s="114"/>
      <c r="BB432" s="55"/>
      <c r="BC432" s="127"/>
      <c r="BD432" s="96"/>
      <c r="BE432" s="133"/>
      <c r="BF432" s="128"/>
      <c r="BG432" s="124"/>
      <c r="BI432" s="96"/>
      <c r="BJ432" s="55"/>
      <c r="BK432" s="95"/>
      <c r="BL432" s="93"/>
    </row>
    <row r="433" spans="1:64" s="54" customFormat="1" outlineLevel="1" x14ac:dyDescent="0.25">
      <c r="A433" s="52"/>
      <c r="B433" s="20" t="s">
        <v>9</v>
      </c>
      <c r="C433" s="20" t="str">
        <f>'Hotter&amp;Drier'!$B$1</f>
        <v>CSIRO Mk3.5</v>
      </c>
      <c r="D433" s="20">
        <v>2047</v>
      </c>
      <c r="E433" s="21">
        <f>'Hotter&amp;Drier'!T75</f>
        <v>19.434999999999999</v>
      </c>
      <c r="F433" s="21">
        <f>'Hotter&amp;Drier'!X75</f>
        <v>71.03202499999999</v>
      </c>
      <c r="G433" s="21"/>
      <c r="H433" s="63">
        <f t="shared" si="217"/>
        <v>2007</v>
      </c>
      <c r="I433" s="59" t="str">
        <f t="shared" si="218"/>
        <v>Pile No X @ Berth Y</v>
      </c>
      <c r="J433" s="188" t="str">
        <f t="shared" si="228"/>
        <v>splash</v>
      </c>
      <c r="K433" s="97" t="str">
        <f t="shared" si="234"/>
        <v>A</v>
      </c>
      <c r="L433" s="104" t="str">
        <f t="shared" si="235"/>
        <v>C1</v>
      </c>
      <c r="M433" s="63" t="str">
        <f t="shared" si="236"/>
        <v>EXP4</v>
      </c>
      <c r="N433" s="63" t="str">
        <f t="shared" si="237"/>
        <v>SITE1</v>
      </c>
      <c r="O433" s="63">
        <f t="shared" si="238"/>
        <v>1</v>
      </c>
      <c r="P433" s="63"/>
      <c r="Q433" s="63"/>
      <c r="R433" s="63"/>
      <c r="S433" s="63"/>
      <c r="T433" s="63"/>
      <c r="U433" s="97"/>
      <c r="V433" s="97"/>
      <c r="W433" s="97"/>
      <c r="X433" s="97"/>
      <c r="Y433" s="97"/>
      <c r="AA433" s="198">
        <f t="shared" si="239"/>
        <v>233.22009246888513</v>
      </c>
      <c r="AB433" s="115"/>
      <c r="AC433" s="106"/>
      <c r="AD433" s="106"/>
      <c r="AE433" s="106"/>
      <c r="AF433" s="116"/>
      <c r="AG433" s="106"/>
      <c r="AH433" s="106"/>
      <c r="AJ433" s="106"/>
      <c r="AK433" s="106"/>
      <c r="AM433" s="125"/>
      <c r="AN433" s="200">
        <f t="shared" si="229"/>
        <v>35</v>
      </c>
      <c r="AO433" s="192">
        <f>VLOOKUP(K433,Coefficients!$J$3:$L$7,3)</f>
        <v>70</v>
      </c>
      <c r="AP433" s="192">
        <f t="shared" si="230"/>
        <v>15.4</v>
      </c>
      <c r="AQ433" s="192">
        <f t="shared" si="231"/>
        <v>1349.04</v>
      </c>
      <c r="AR433" s="192">
        <f>VLOOKUP(L433,Coefficients!$N$3:$P$5,2)</f>
        <v>50</v>
      </c>
      <c r="AS433" s="192">
        <f>VLOOKUP(L433,Coefficients!$N$3:$P$5,3)</f>
        <v>2</v>
      </c>
      <c r="AT433" s="200">
        <f>VLOOKUP(M433,Coefficients!$S$3:$U$6,3)</f>
        <v>1</v>
      </c>
      <c r="AU433" s="196">
        <f>VLOOKUP(N433,Coefficients!$S$10:$U$13,3)</f>
        <v>2</v>
      </c>
      <c r="AV433" s="197">
        <f t="shared" si="240"/>
        <v>1</v>
      </c>
      <c r="AW433" s="195">
        <f t="shared" si="232"/>
        <v>7.6036750986200676</v>
      </c>
      <c r="AX433" s="197">
        <f t="shared" si="241"/>
        <v>71.03202499999999</v>
      </c>
      <c r="AY433" s="197">
        <f t="shared" si="242"/>
        <v>19.434999999999999</v>
      </c>
      <c r="AZ433" s="198">
        <f t="shared" si="233"/>
        <v>233.22009246888513</v>
      </c>
      <c r="BA433" s="114"/>
      <c r="BB433" s="55"/>
      <c r="BC433" s="127"/>
      <c r="BD433" s="96"/>
      <c r="BE433" s="133"/>
      <c r="BF433" s="128"/>
      <c r="BG433" s="124"/>
      <c r="BI433" s="96"/>
      <c r="BJ433" s="55"/>
      <c r="BK433" s="95"/>
      <c r="BL433" s="93"/>
    </row>
    <row r="434" spans="1:64" s="54" customFormat="1" outlineLevel="1" x14ac:dyDescent="0.25">
      <c r="A434" s="52"/>
      <c r="B434" s="20" t="s">
        <v>9</v>
      </c>
      <c r="C434" s="20" t="str">
        <f>'Hotter&amp;Drier'!$B$1</f>
        <v>CSIRO Mk3.5</v>
      </c>
      <c r="D434" s="20">
        <v>2048</v>
      </c>
      <c r="E434" s="21">
        <f>'Hotter&amp;Drier'!T76</f>
        <v>19.490000000000002</v>
      </c>
      <c r="F434" s="21">
        <f>'Hotter&amp;Drier'!X76</f>
        <v>70.946349999999995</v>
      </c>
      <c r="G434" s="21"/>
      <c r="H434" s="63">
        <f t="shared" si="217"/>
        <v>2007</v>
      </c>
      <c r="I434" s="59" t="str">
        <f t="shared" si="218"/>
        <v>Pile No X @ Berth Y</v>
      </c>
      <c r="J434" s="188" t="str">
        <f t="shared" si="228"/>
        <v>splash</v>
      </c>
      <c r="K434" s="97" t="str">
        <f t="shared" si="234"/>
        <v>A</v>
      </c>
      <c r="L434" s="104" t="str">
        <f t="shared" si="235"/>
        <v>C1</v>
      </c>
      <c r="M434" s="63" t="str">
        <f t="shared" si="236"/>
        <v>EXP4</v>
      </c>
      <c r="N434" s="63" t="str">
        <f t="shared" si="237"/>
        <v>SITE1</v>
      </c>
      <c r="O434" s="63">
        <f t="shared" si="238"/>
        <v>1</v>
      </c>
      <c r="P434" s="63"/>
      <c r="Q434" s="63"/>
      <c r="R434" s="63"/>
      <c r="S434" s="63"/>
      <c r="T434" s="63"/>
      <c r="U434" s="97"/>
      <c r="V434" s="97"/>
      <c r="W434" s="97"/>
      <c r="X434" s="97"/>
      <c r="Y434" s="97"/>
      <c r="AA434" s="198">
        <f t="shared" si="239"/>
        <v>232.54931270515146</v>
      </c>
      <c r="AB434" s="115"/>
      <c r="AC434" s="106"/>
      <c r="AD434" s="106"/>
      <c r="AE434" s="106"/>
      <c r="AF434" s="116"/>
      <c r="AG434" s="106"/>
      <c r="AH434" s="106"/>
      <c r="AJ434" s="106"/>
      <c r="AK434" s="106"/>
      <c r="AM434" s="125"/>
      <c r="AN434" s="200">
        <f t="shared" si="229"/>
        <v>36</v>
      </c>
      <c r="AO434" s="192">
        <f>VLOOKUP(K434,Coefficients!$J$3:$L$7,3)</f>
        <v>70</v>
      </c>
      <c r="AP434" s="192">
        <f t="shared" si="230"/>
        <v>15.4</v>
      </c>
      <c r="AQ434" s="192">
        <f t="shared" si="231"/>
        <v>1349.04</v>
      </c>
      <c r="AR434" s="192">
        <f>VLOOKUP(L434,Coefficients!$N$3:$P$5,2)</f>
        <v>50</v>
      </c>
      <c r="AS434" s="192">
        <f>VLOOKUP(L434,Coefficients!$N$3:$P$5,3)</f>
        <v>2</v>
      </c>
      <c r="AT434" s="200">
        <f>VLOOKUP(M434,Coefficients!$S$3:$U$6,3)</f>
        <v>1</v>
      </c>
      <c r="AU434" s="196">
        <f>VLOOKUP(N434,Coefficients!$S$10:$U$13,3)</f>
        <v>2</v>
      </c>
      <c r="AV434" s="197">
        <f t="shared" si="240"/>
        <v>1</v>
      </c>
      <c r="AW434" s="195">
        <f t="shared" si="232"/>
        <v>7.6036750986200676</v>
      </c>
      <c r="AX434" s="197">
        <f t="shared" si="241"/>
        <v>70.946349999999995</v>
      </c>
      <c r="AY434" s="197">
        <f t="shared" si="242"/>
        <v>19.490000000000002</v>
      </c>
      <c r="AZ434" s="198">
        <f t="shared" si="233"/>
        <v>232.54931270515146</v>
      </c>
      <c r="BA434" s="114"/>
      <c r="BB434" s="55"/>
      <c r="BC434" s="127"/>
      <c r="BD434" s="96"/>
      <c r="BE434" s="133"/>
      <c r="BF434" s="128"/>
      <c r="BG434" s="124"/>
      <c r="BI434" s="96"/>
      <c r="BJ434" s="55"/>
      <c r="BK434" s="95"/>
      <c r="BL434" s="93"/>
    </row>
    <row r="435" spans="1:64" s="54" customFormat="1" outlineLevel="1" x14ac:dyDescent="0.25">
      <c r="A435" s="52"/>
      <c r="B435" s="20" t="s">
        <v>9</v>
      </c>
      <c r="C435" s="20" t="str">
        <f>'Hotter&amp;Drier'!$B$1</f>
        <v>CSIRO Mk3.5</v>
      </c>
      <c r="D435" s="20">
        <v>2049</v>
      </c>
      <c r="E435" s="21">
        <f>'Hotter&amp;Drier'!T77</f>
        <v>19.545000000000002</v>
      </c>
      <c r="F435" s="21">
        <f>'Hotter&amp;Drier'!X77</f>
        <v>70.860675000000001</v>
      </c>
      <c r="G435" s="21"/>
      <c r="H435" s="63">
        <f t="shared" si="217"/>
        <v>2007</v>
      </c>
      <c r="I435" s="59" t="str">
        <f t="shared" si="218"/>
        <v>Pile No X @ Berth Y</v>
      </c>
      <c r="J435" s="188" t="str">
        <f t="shared" si="228"/>
        <v>splash</v>
      </c>
      <c r="K435" s="97" t="str">
        <f t="shared" si="234"/>
        <v>A</v>
      </c>
      <c r="L435" s="104" t="str">
        <f t="shared" si="235"/>
        <v>C1</v>
      </c>
      <c r="M435" s="63" t="str">
        <f t="shared" si="236"/>
        <v>EXP4</v>
      </c>
      <c r="N435" s="63" t="str">
        <f t="shared" si="237"/>
        <v>SITE1</v>
      </c>
      <c r="O435" s="63">
        <f t="shared" si="238"/>
        <v>1</v>
      </c>
      <c r="P435" s="63"/>
      <c r="Q435" s="63"/>
      <c r="R435" s="63"/>
      <c r="S435" s="63"/>
      <c r="T435" s="63"/>
      <c r="U435" s="97"/>
      <c r="V435" s="97"/>
      <c r="W435" s="97"/>
      <c r="X435" s="97"/>
      <c r="Y435" s="97"/>
      <c r="AA435" s="198">
        <f t="shared" si="239"/>
        <v>231.87968446613306</v>
      </c>
      <c r="AB435" s="115"/>
      <c r="AC435" s="106"/>
      <c r="AD435" s="106"/>
      <c r="AE435" s="106"/>
      <c r="AF435" s="116"/>
      <c r="AG435" s="106"/>
      <c r="AH435" s="106"/>
      <c r="AJ435" s="106"/>
      <c r="AK435" s="106"/>
      <c r="AM435" s="125"/>
      <c r="AN435" s="200">
        <f t="shared" si="229"/>
        <v>37</v>
      </c>
      <c r="AO435" s="192">
        <f>VLOOKUP(K435,Coefficients!$J$3:$L$7,3)</f>
        <v>70</v>
      </c>
      <c r="AP435" s="192">
        <f t="shared" si="230"/>
        <v>15.4</v>
      </c>
      <c r="AQ435" s="192">
        <f t="shared" si="231"/>
        <v>1349.04</v>
      </c>
      <c r="AR435" s="192">
        <f>VLOOKUP(L435,Coefficients!$N$3:$P$5,2)</f>
        <v>50</v>
      </c>
      <c r="AS435" s="192">
        <f>VLOOKUP(L435,Coefficients!$N$3:$P$5,3)</f>
        <v>2</v>
      </c>
      <c r="AT435" s="200">
        <f>VLOOKUP(M435,Coefficients!$S$3:$U$6,3)</f>
        <v>1</v>
      </c>
      <c r="AU435" s="196">
        <f>VLOOKUP(N435,Coefficients!$S$10:$U$13,3)</f>
        <v>2</v>
      </c>
      <c r="AV435" s="197">
        <f t="shared" si="240"/>
        <v>1</v>
      </c>
      <c r="AW435" s="195">
        <f t="shared" si="232"/>
        <v>7.6036750986200676</v>
      </c>
      <c r="AX435" s="197">
        <f t="shared" si="241"/>
        <v>70.860675000000001</v>
      </c>
      <c r="AY435" s="197">
        <f t="shared" si="242"/>
        <v>19.545000000000002</v>
      </c>
      <c r="AZ435" s="198">
        <f t="shared" si="233"/>
        <v>231.87968446613306</v>
      </c>
      <c r="BA435" s="114"/>
      <c r="BB435" s="55"/>
      <c r="BC435" s="127"/>
      <c r="BD435" s="96"/>
      <c r="BE435" s="133"/>
      <c r="BF435" s="128"/>
      <c r="BG435" s="124"/>
      <c r="BI435" s="96"/>
      <c r="BJ435" s="55"/>
      <c r="BK435" s="95"/>
      <c r="BL435" s="93"/>
    </row>
    <row r="436" spans="1:64" s="54" customFormat="1" outlineLevel="1" x14ac:dyDescent="0.25">
      <c r="A436" s="52"/>
      <c r="B436" s="20" t="s">
        <v>9</v>
      </c>
      <c r="C436" s="20" t="str">
        <f>'Hotter&amp;Drier'!$B$1</f>
        <v>CSIRO Mk3.5</v>
      </c>
      <c r="D436" s="20">
        <v>2050</v>
      </c>
      <c r="E436" s="21">
        <f>'Hotter&amp;Drier'!T78</f>
        <v>19.600000000000001</v>
      </c>
      <c r="F436" s="21">
        <f>'Hotter&amp;Drier'!X78</f>
        <v>70.775000000000006</v>
      </c>
      <c r="G436" s="21"/>
      <c r="H436" s="63">
        <f t="shared" si="217"/>
        <v>2007</v>
      </c>
      <c r="I436" s="59" t="str">
        <f t="shared" si="218"/>
        <v>Pile No X @ Berth Y</v>
      </c>
      <c r="J436" s="188" t="str">
        <f t="shared" si="228"/>
        <v>splash</v>
      </c>
      <c r="K436" s="97" t="str">
        <f t="shared" si="234"/>
        <v>A</v>
      </c>
      <c r="L436" s="104" t="str">
        <f t="shared" si="235"/>
        <v>C1</v>
      </c>
      <c r="M436" s="63" t="str">
        <f t="shared" si="236"/>
        <v>EXP4</v>
      </c>
      <c r="N436" s="63" t="str">
        <f t="shared" si="237"/>
        <v>SITE1</v>
      </c>
      <c r="O436" s="63">
        <f t="shared" si="238"/>
        <v>1</v>
      </c>
      <c r="P436" s="63"/>
      <c r="Q436" s="63"/>
      <c r="R436" s="63"/>
      <c r="S436" s="63"/>
      <c r="T436" s="63"/>
      <c r="U436" s="97"/>
      <c r="V436" s="97"/>
      <c r="W436" s="97"/>
      <c r="X436" s="97"/>
      <c r="Y436" s="97"/>
      <c r="AA436" s="198">
        <f t="shared" si="239"/>
        <v>231.21120704512569</v>
      </c>
      <c r="AB436" s="115"/>
      <c r="AC436" s="106"/>
      <c r="AD436" s="106"/>
      <c r="AE436" s="106"/>
      <c r="AF436" s="116"/>
      <c r="AG436" s="106"/>
      <c r="AH436" s="106"/>
      <c r="AJ436" s="106"/>
      <c r="AK436" s="106"/>
      <c r="AM436" s="125"/>
      <c r="AN436" s="200">
        <f t="shared" si="229"/>
        <v>38</v>
      </c>
      <c r="AO436" s="192">
        <f>VLOOKUP(K436,Coefficients!$J$3:$L$7,3)</f>
        <v>70</v>
      </c>
      <c r="AP436" s="192">
        <f t="shared" si="230"/>
        <v>15.4</v>
      </c>
      <c r="AQ436" s="192">
        <f t="shared" si="231"/>
        <v>1349.04</v>
      </c>
      <c r="AR436" s="192">
        <f>VLOOKUP(L436,Coefficients!$N$3:$P$5,2)</f>
        <v>50</v>
      </c>
      <c r="AS436" s="192">
        <f>VLOOKUP(L436,Coefficients!$N$3:$P$5,3)</f>
        <v>2</v>
      </c>
      <c r="AT436" s="200">
        <f>VLOOKUP(M436,Coefficients!$S$3:$U$6,3)</f>
        <v>1</v>
      </c>
      <c r="AU436" s="196">
        <f>VLOOKUP(N436,Coefficients!$S$10:$U$13,3)</f>
        <v>2</v>
      </c>
      <c r="AV436" s="197">
        <f t="shared" si="240"/>
        <v>1</v>
      </c>
      <c r="AW436" s="195">
        <f t="shared" si="232"/>
        <v>7.6036750986200676</v>
      </c>
      <c r="AX436" s="197">
        <f t="shared" si="241"/>
        <v>70.775000000000006</v>
      </c>
      <c r="AY436" s="197">
        <f t="shared" si="242"/>
        <v>19.600000000000001</v>
      </c>
      <c r="AZ436" s="198">
        <f t="shared" si="233"/>
        <v>231.21120704512569</v>
      </c>
      <c r="BA436" s="114"/>
      <c r="BB436" s="55"/>
      <c r="BC436" s="127"/>
      <c r="BD436" s="96"/>
      <c r="BE436" s="133"/>
      <c r="BF436" s="128"/>
      <c r="BG436" s="124"/>
      <c r="BI436" s="96"/>
      <c r="BJ436" s="55"/>
      <c r="BK436" s="95"/>
      <c r="BL436" s="93"/>
    </row>
    <row r="437" spans="1:64" s="54" customFormat="1" outlineLevel="1" x14ac:dyDescent="0.25">
      <c r="A437" s="52"/>
      <c r="B437" s="20" t="s">
        <v>9</v>
      </c>
      <c r="C437" s="20" t="str">
        <f>'Hotter&amp;Drier'!$B$1</f>
        <v>CSIRO Mk3.5</v>
      </c>
      <c r="D437" s="20">
        <v>2051</v>
      </c>
      <c r="E437" s="21">
        <f>'Hotter&amp;Drier'!T79</f>
        <v>19.63</v>
      </c>
      <c r="F437" s="21">
        <f>'Hotter&amp;Drier'!X79</f>
        <v>70.722849999999994</v>
      </c>
      <c r="G437" s="21"/>
      <c r="H437" s="63">
        <f t="shared" si="217"/>
        <v>2007</v>
      </c>
      <c r="I437" s="59" t="str">
        <f t="shared" si="218"/>
        <v>Pile No X @ Berth Y</v>
      </c>
      <c r="J437" s="188" t="str">
        <f t="shared" si="228"/>
        <v>splash</v>
      </c>
      <c r="K437" s="97" t="str">
        <f t="shared" si="234"/>
        <v>A</v>
      </c>
      <c r="L437" s="104" t="str">
        <f t="shared" si="235"/>
        <v>C1</v>
      </c>
      <c r="M437" s="63" t="str">
        <f t="shared" si="236"/>
        <v>EXP4</v>
      </c>
      <c r="N437" s="63" t="str">
        <f t="shared" si="237"/>
        <v>SITE1</v>
      </c>
      <c r="O437" s="63">
        <f t="shared" si="238"/>
        <v>1</v>
      </c>
      <c r="P437" s="63"/>
      <c r="Q437" s="63"/>
      <c r="R437" s="63"/>
      <c r="S437" s="63"/>
      <c r="T437" s="63"/>
      <c r="U437" s="97"/>
      <c r="V437" s="97"/>
      <c r="W437" s="97"/>
      <c r="X437" s="97"/>
      <c r="Y437" s="97"/>
      <c r="AA437" s="198">
        <f t="shared" si="239"/>
        <v>230.80639621263879</v>
      </c>
      <c r="AB437" s="115"/>
      <c r="AC437" s="106"/>
      <c r="AD437" s="106"/>
      <c r="AE437" s="106"/>
      <c r="AF437" s="116"/>
      <c r="AG437" s="106"/>
      <c r="AH437" s="106"/>
      <c r="AJ437" s="106"/>
      <c r="AK437" s="106"/>
      <c r="AM437" s="125"/>
      <c r="AN437" s="200">
        <f t="shared" si="229"/>
        <v>39</v>
      </c>
      <c r="AO437" s="192">
        <f>VLOOKUP(K437,Coefficients!$J$3:$L$7,3)</f>
        <v>70</v>
      </c>
      <c r="AP437" s="192">
        <f t="shared" si="230"/>
        <v>15.4</v>
      </c>
      <c r="AQ437" s="192">
        <f t="shared" si="231"/>
        <v>1349.04</v>
      </c>
      <c r="AR437" s="192">
        <f>VLOOKUP(L437,Coefficients!$N$3:$P$5,2)</f>
        <v>50</v>
      </c>
      <c r="AS437" s="192">
        <f>VLOOKUP(L437,Coefficients!$N$3:$P$5,3)</f>
        <v>2</v>
      </c>
      <c r="AT437" s="200">
        <f>VLOOKUP(M437,Coefficients!$S$3:$U$6,3)</f>
        <v>1</v>
      </c>
      <c r="AU437" s="196">
        <f>VLOOKUP(N437,Coefficients!$S$10:$U$13,3)</f>
        <v>2</v>
      </c>
      <c r="AV437" s="197">
        <f t="shared" si="240"/>
        <v>1</v>
      </c>
      <c r="AW437" s="195">
        <f t="shared" si="232"/>
        <v>7.6036750986200676</v>
      </c>
      <c r="AX437" s="197">
        <f t="shared" si="241"/>
        <v>70.722849999999994</v>
      </c>
      <c r="AY437" s="197">
        <f t="shared" si="242"/>
        <v>19.63</v>
      </c>
      <c r="AZ437" s="198">
        <f t="shared" si="233"/>
        <v>230.80639621263879</v>
      </c>
      <c r="BA437" s="114"/>
      <c r="BB437" s="55"/>
      <c r="BC437" s="127"/>
      <c r="BD437" s="96"/>
      <c r="BE437" s="133"/>
      <c r="BF437" s="128"/>
      <c r="BG437" s="124"/>
      <c r="BI437" s="96"/>
      <c r="BJ437" s="55"/>
      <c r="BK437" s="95"/>
      <c r="BL437" s="93"/>
    </row>
    <row r="438" spans="1:64" s="54" customFormat="1" outlineLevel="1" x14ac:dyDescent="0.25">
      <c r="A438" s="52"/>
      <c r="B438" s="20" t="s">
        <v>9</v>
      </c>
      <c r="C438" s="20" t="str">
        <f>'Hotter&amp;Drier'!$B$1</f>
        <v>CSIRO Mk3.5</v>
      </c>
      <c r="D438" s="20">
        <v>2052</v>
      </c>
      <c r="E438" s="21">
        <f>'Hotter&amp;Drier'!T80</f>
        <v>19.66</v>
      </c>
      <c r="F438" s="21">
        <f>'Hotter&amp;Drier'!X80</f>
        <v>70.670699999999997</v>
      </c>
      <c r="G438" s="21"/>
      <c r="H438" s="63">
        <f t="shared" si="217"/>
        <v>2007</v>
      </c>
      <c r="I438" s="59" t="str">
        <f t="shared" si="218"/>
        <v>Pile No X @ Berth Y</v>
      </c>
      <c r="J438" s="188" t="str">
        <f t="shared" si="228"/>
        <v>splash</v>
      </c>
      <c r="K438" s="97" t="str">
        <f t="shared" si="234"/>
        <v>A</v>
      </c>
      <c r="L438" s="104" t="str">
        <f t="shared" si="235"/>
        <v>C1</v>
      </c>
      <c r="M438" s="63" t="str">
        <f t="shared" si="236"/>
        <v>EXP4</v>
      </c>
      <c r="N438" s="63" t="str">
        <f t="shared" si="237"/>
        <v>SITE1</v>
      </c>
      <c r="O438" s="63">
        <f t="shared" si="238"/>
        <v>1</v>
      </c>
      <c r="P438" s="63"/>
      <c r="Q438" s="63"/>
      <c r="R438" s="63"/>
      <c r="S438" s="63"/>
      <c r="T438" s="63"/>
      <c r="U438" s="97"/>
      <c r="V438" s="97"/>
      <c r="W438" s="97"/>
      <c r="X438" s="97"/>
      <c r="Y438" s="97"/>
      <c r="AA438" s="198">
        <f t="shared" si="239"/>
        <v>230.40200599387077</v>
      </c>
      <c r="AB438" s="115"/>
      <c r="AC438" s="106"/>
      <c r="AD438" s="106"/>
      <c r="AE438" s="106"/>
      <c r="AF438" s="116"/>
      <c r="AG438" s="106"/>
      <c r="AH438" s="106"/>
      <c r="AJ438" s="106"/>
      <c r="AK438" s="106"/>
      <c r="AM438" s="125"/>
      <c r="AN438" s="200">
        <f t="shared" si="229"/>
        <v>40</v>
      </c>
      <c r="AO438" s="192">
        <f>VLOOKUP(K438,Coefficients!$J$3:$L$7,3)</f>
        <v>70</v>
      </c>
      <c r="AP438" s="192">
        <f t="shared" si="230"/>
        <v>15.4</v>
      </c>
      <c r="AQ438" s="192">
        <f t="shared" si="231"/>
        <v>1349.04</v>
      </c>
      <c r="AR438" s="192">
        <f>VLOOKUP(L438,Coefficients!$N$3:$P$5,2)</f>
        <v>50</v>
      </c>
      <c r="AS438" s="192">
        <f>VLOOKUP(L438,Coefficients!$N$3:$P$5,3)</f>
        <v>2</v>
      </c>
      <c r="AT438" s="200">
        <f>VLOOKUP(M438,Coefficients!$S$3:$U$6,3)</f>
        <v>1</v>
      </c>
      <c r="AU438" s="196">
        <f>VLOOKUP(N438,Coefficients!$S$10:$U$13,3)</f>
        <v>2</v>
      </c>
      <c r="AV438" s="197">
        <f t="shared" si="240"/>
        <v>1</v>
      </c>
      <c r="AW438" s="195">
        <f t="shared" si="232"/>
        <v>7.6036750986200676</v>
      </c>
      <c r="AX438" s="197">
        <f t="shared" si="241"/>
        <v>70.670699999999997</v>
      </c>
      <c r="AY438" s="197">
        <f t="shared" si="242"/>
        <v>19.66</v>
      </c>
      <c r="AZ438" s="198">
        <f t="shared" si="233"/>
        <v>230.40200599387077</v>
      </c>
      <c r="BA438" s="114"/>
      <c r="BB438" s="55"/>
      <c r="BC438" s="127"/>
      <c r="BD438" s="96"/>
      <c r="BE438" s="133"/>
      <c r="BF438" s="128"/>
      <c r="BG438" s="124"/>
      <c r="BI438" s="96"/>
      <c r="BJ438" s="55"/>
      <c r="BK438" s="95"/>
      <c r="BL438" s="93"/>
    </row>
    <row r="439" spans="1:64" s="54" customFormat="1" outlineLevel="1" x14ac:dyDescent="0.25">
      <c r="A439" s="52"/>
      <c r="B439" s="20" t="s">
        <v>9</v>
      </c>
      <c r="C439" s="20" t="str">
        <f>'Hotter&amp;Drier'!$B$1</f>
        <v>CSIRO Mk3.5</v>
      </c>
      <c r="D439" s="20">
        <v>2053</v>
      </c>
      <c r="E439" s="21">
        <f>'Hotter&amp;Drier'!T81</f>
        <v>19.690000000000001</v>
      </c>
      <c r="F439" s="21">
        <f>'Hotter&amp;Drier'!X81</f>
        <v>70.618549999999999</v>
      </c>
      <c r="G439" s="21"/>
      <c r="H439" s="63">
        <f t="shared" si="217"/>
        <v>2007</v>
      </c>
      <c r="I439" s="59" t="str">
        <f t="shared" si="218"/>
        <v>Pile No X @ Berth Y</v>
      </c>
      <c r="J439" s="188" t="str">
        <f t="shared" si="228"/>
        <v>splash</v>
      </c>
      <c r="K439" s="97" t="str">
        <f t="shared" si="234"/>
        <v>A</v>
      </c>
      <c r="L439" s="104" t="str">
        <f t="shared" si="235"/>
        <v>C1</v>
      </c>
      <c r="M439" s="63" t="str">
        <f t="shared" si="236"/>
        <v>EXP4</v>
      </c>
      <c r="N439" s="63" t="str">
        <f t="shared" si="237"/>
        <v>SITE1</v>
      </c>
      <c r="O439" s="63">
        <f t="shared" si="238"/>
        <v>1</v>
      </c>
      <c r="P439" s="63"/>
      <c r="Q439" s="63"/>
      <c r="R439" s="63"/>
      <c r="S439" s="63"/>
      <c r="T439" s="63"/>
      <c r="U439" s="97"/>
      <c r="V439" s="97"/>
      <c r="W439" s="97"/>
      <c r="X439" s="97"/>
      <c r="Y439" s="97"/>
      <c r="AA439" s="198">
        <f t="shared" si="239"/>
        <v>229.99803623778038</v>
      </c>
      <c r="AB439" s="115"/>
      <c r="AC439" s="106"/>
      <c r="AD439" s="106"/>
      <c r="AE439" s="106"/>
      <c r="AF439" s="116"/>
      <c r="AG439" s="106"/>
      <c r="AH439" s="106"/>
      <c r="AJ439" s="106"/>
      <c r="AK439" s="106"/>
      <c r="AM439" s="125"/>
      <c r="AN439" s="200">
        <f t="shared" si="229"/>
        <v>41</v>
      </c>
      <c r="AO439" s="192">
        <f>VLOOKUP(K439,Coefficients!$J$3:$L$7,3)</f>
        <v>70</v>
      </c>
      <c r="AP439" s="192">
        <f t="shared" si="230"/>
        <v>15.4</v>
      </c>
      <c r="AQ439" s="192">
        <f t="shared" si="231"/>
        <v>1349.04</v>
      </c>
      <c r="AR439" s="192">
        <f>VLOOKUP(L439,Coefficients!$N$3:$P$5,2)</f>
        <v>50</v>
      </c>
      <c r="AS439" s="192">
        <f>VLOOKUP(L439,Coefficients!$N$3:$P$5,3)</f>
        <v>2</v>
      </c>
      <c r="AT439" s="200">
        <f>VLOOKUP(M439,Coefficients!$S$3:$U$6,3)</f>
        <v>1</v>
      </c>
      <c r="AU439" s="196">
        <f>VLOOKUP(N439,Coefficients!$S$10:$U$13,3)</f>
        <v>2</v>
      </c>
      <c r="AV439" s="197">
        <f t="shared" si="240"/>
        <v>1</v>
      </c>
      <c r="AW439" s="195">
        <f t="shared" si="232"/>
        <v>7.6036750986200676</v>
      </c>
      <c r="AX439" s="197">
        <f t="shared" si="241"/>
        <v>70.618549999999999</v>
      </c>
      <c r="AY439" s="197">
        <f t="shared" si="242"/>
        <v>19.690000000000001</v>
      </c>
      <c r="AZ439" s="198">
        <f t="shared" si="233"/>
        <v>229.99803623778038</v>
      </c>
      <c r="BA439" s="114"/>
      <c r="BB439" s="55"/>
      <c r="BC439" s="127"/>
      <c r="BD439" s="96"/>
      <c r="BE439" s="133"/>
      <c r="BF439" s="128"/>
      <c r="BG439" s="124"/>
      <c r="BI439" s="96"/>
      <c r="BJ439" s="55"/>
      <c r="BK439" s="95"/>
      <c r="BL439" s="93"/>
    </row>
    <row r="440" spans="1:64" s="54" customFormat="1" outlineLevel="1" x14ac:dyDescent="0.25">
      <c r="A440" s="52"/>
      <c r="B440" s="20" t="s">
        <v>9</v>
      </c>
      <c r="C440" s="20" t="str">
        <f>'Hotter&amp;Drier'!$B$1</f>
        <v>CSIRO Mk3.5</v>
      </c>
      <c r="D440" s="20">
        <v>2054</v>
      </c>
      <c r="E440" s="21">
        <f>'Hotter&amp;Drier'!T82</f>
        <v>19.72</v>
      </c>
      <c r="F440" s="21">
        <f>'Hotter&amp;Drier'!X82</f>
        <v>70.566400000000002</v>
      </c>
      <c r="G440" s="21"/>
      <c r="H440" s="63">
        <f t="shared" si="217"/>
        <v>2007</v>
      </c>
      <c r="I440" s="59" t="str">
        <f t="shared" si="218"/>
        <v>Pile No X @ Berth Y</v>
      </c>
      <c r="J440" s="188" t="str">
        <f t="shared" si="228"/>
        <v>splash</v>
      </c>
      <c r="K440" s="97" t="str">
        <f t="shared" si="234"/>
        <v>A</v>
      </c>
      <c r="L440" s="104" t="str">
        <f t="shared" si="235"/>
        <v>C1</v>
      </c>
      <c r="M440" s="63" t="str">
        <f t="shared" si="236"/>
        <v>EXP4</v>
      </c>
      <c r="N440" s="63" t="str">
        <f t="shared" si="237"/>
        <v>SITE1</v>
      </c>
      <c r="O440" s="63">
        <f t="shared" si="238"/>
        <v>1</v>
      </c>
      <c r="P440" s="63"/>
      <c r="Q440" s="63"/>
      <c r="R440" s="63"/>
      <c r="S440" s="63"/>
      <c r="T440" s="63"/>
      <c r="U440" s="97"/>
      <c r="V440" s="97"/>
      <c r="W440" s="97"/>
      <c r="X440" s="97"/>
      <c r="Y440" s="97"/>
      <c r="AA440" s="198">
        <f t="shared" si="239"/>
        <v>229.59448679330947</v>
      </c>
      <c r="AB440" s="115"/>
      <c r="AC440" s="106"/>
      <c r="AD440" s="106"/>
      <c r="AE440" s="106"/>
      <c r="AF440" s="116"/>
      <c r="AG440" s="106"/>
      <c r="AH440" s="106"/>
      <c r="AJ440" s="106"/>
      <c r="AK440" s="106"/>
      <c r="AM440" s="125"/>
      <c r="AN440" s="200">
        <f t="shared" si="229"/>
        <v>42</v>
      </c>
      <c r="AO440" s="192">
        <f>VLOOKUP(K440,Coefficients!$J$3:$L$7,3)</f>
        <v>70</v>
      </c>
      <c r="AP440" s="192">
        <f t="shared" si="230"/>
        <v>15.4</v>
      </c>
      <c r="AQ440" s="192">
        <f t="shared" si="231"/>
        <v>1349.04</v>
      </c>
      <c r="AR440" s="192">
        <f>VLOOKUP(L440,Coefficients!$N$3:$P$5,2)</f>
        <v>50</v>
      </c>
      <c r="AS440" s="192">
        <f>VLOOKUP(L440,Coefficients!$N$3:$P$5,3)</f>
        <v>2</v>
      </c>
      <c r="AT440" s="200">
        <f>VLOOKUP(M440,Coefficients!$S$3:$U$6,3)</f>
        <v>1</v>
      </c>
      <c r="AU440" s="196">
        <f>VLOOKUP(N440,Coefficients!$S$10:$U$13,3)</f>
        <v>2</v>
      </c>
      <c r="AV440" s="197">
        <f t="shared" si="240"/>
        <v>1</v>
      </c>
      <c r="AW440" s="195">
        <f t="shared" si="232"/>
        <v>7.6036750986200676</v>
      </c>
      <c r="AX440" s="197">
        <f t="shared" si="241"/>
        <v>70.566400000000002</v>
      </c>
      <c r="AY440" s="197">
        <f t="shared" si="242"/>
        <v>19.72</v>
      </c>
      <c r="AZ440" s="198">
        <f t="shared" si="233"/>
        <v>229.59448679330947</v>
      </c>
      <c r="BA440" s="114"/>
      <c r="BB440" s="55"/>
      <c r="BC440" s="127"/>
      <c r="BD440" s="96"/>
      <c r="BE440" s="133"/>
      <c r="BF440" s="128"/>
      <c r="BG440" s="124"/>
      <c r="BI440" s="96"/>
      <c r="BJ440" s="55"/>
      <c r="BK440" s="95"/>
      <c r="BL440" s="93"/>
    </row>
    <row r="441" spans="1:64" s="54" customFormat="1" outlineLevel="1" x14ac:dyDescent="0.25">
      <c r="A441" s="52"/>
      <c r="B441" s="20" t="s">
        <v>9</v>
      </c>
      <c r="C441" s="20" t="str">
        <f>'Hotter&amp;Drier'!$B$1</f>
        <v>CSIRO Mk3.5</v>
      </c>
      <c r="D441" s="20">
        <v>2055</v>
      </c>
      <c r="E441" s="21">
        <f>'Hotter&amp;Drier'!T83</f>
        <v>19.75</v>
      </c>
      <c r="F441" s="21">
        <f>'Hotter&amp;Drier'!X83</f>
        <v>70.514250000000004</v>
      </c>
      <c r="G441" s="21"/>
      <c r="H441" s="63">
        <f t="shared" si="217"/>
        <v>2007</v>
      </c>
      <c r="I441" s="59" t="str">
        <f t="shared" si="218"/>
        <v>Pile No X @ Berth Y</v>
      </c>
      <c r="J441" s="188" t="str">
        <f t="shared" si="228"/>
        <v>splash</v>
      </c>
      <c r="K441" s="97" t="str">
        <f t="shared" si="234"/>
        <v>A</v>
      </c>
      <c r="L441" s="104" t="str">
        <f t="shared" si="235"/>
        <v>C1</v>
      </c>
      <c r="M441" s="63" t="str">
        <f t="shared" si="236"/>
        <v>EXP4</v>
      </c>
      <c r="N441" s="63" t="str">
        <f t="shared" si="237"/>
        <v>SITE1</v>
      </c>
      <c r="O441" s="63">
        <f t="shared" si="238"/>
        <v>1</v>
      </c>
      <c r="P441" s="63"/>
      <c r="Q441" s="63"/>
      <c r="R441" s="63"/>
      <c r="S441" s="63"/>
      <c r="T441" s="63"/>
      <c r="U441" s="97"/>
      <c r="V441" s="97"/>
      <c r="W441" s="97"/>
      <c r="X441" s="97"/>
      <c r="Y441" s="97"/>
      <c r="AA441" s="198">
        <f t="shared" si="239"/>
        <v>229.19135750938545</v>
      </c>
      <c r="AB441" s="115"/>
      <c r="AC441" s="106"/>
      <c r="AD441" s="106"/>
      <c r="AE441" s="106"/>
      <c r="AF441" s="116"/>
      <c r="AG441" s="106"/>
      <c r="AH441" s="106"/>
      <c r="AJ441" s="106"/>
      <c r="AK441" s="106"/>
      <c r="AM441" s="125"/>
      <c r="AN441" s="200">
        <f t="shared" si="229"/>
        <v>43</v>
      </c>
      <c r="AO441" s="192">
        <f>VLOOKUP(K441,Coefficients!$J$3:$L$7,3)</f>
        <v>70</v>
      </c>
      <c r="AP441" s="192">
        <f t="shared" si="230"/>
        <v>15.4</v>
      </c>
      <c r="AQ441" s="192">
        <f t="shared" si="231"/>
        <v>1349.04</v>
      </c>
      <c r="AR441" s="192">
        <f>VLOOKUP(L441,Coefficients!$N$3:$P$5,2)</f>
        <v>50</v>
      </c>
      <c r="AS441" s="192">
        <f>VLOOKUP(L441,Coefficients!$N$3:$P$5,3)</f>
        <v>2</v>
      </c>
      <c r="AT441" s="200">
        <f>VLOOKUP(M441,Coefficients!$S$3:$U$6,3)</f>
        <v>1</v>
      </c>
      <c r="AU441" s="196">
        <f>VLOOKUP(N441,Coefficients!$S$10:$U$13,3)</f>
        <v>2</v>
      </c>
      <c r="AV441" s="197">
        <f t="shared" si="240"/>
        <v>1</v>
      </c>
      <c r="AW441" s="195">
        <f t="shared" si="232"/>
        <v>7.6036750986200676</v>
      </c>
      <c r="AX441" s="197">
        <f t="shared" si="241"/>
        <v>70.514250000000004</v>
      </c>
      <c r="AY441" s="197">
        <f t="shared" si="242"/>
        <v>19.75</v>
      </c>
      <c r="AZ441" s="198">
        <f t="shared" si="233"/>
        <v>229.19135750938545</v>
      </c>
      <c r="BA441" s="114"/>
      <c r="BB441" s="55"/>
      <c r="BC441" s="127"/>
      <c r="BD441" s="96"/>
      <c r="BE441" s="133"/>
      <c r="BF441" s="128"/>
      <c r="BG441" s="124"/>
      <c r="BI441" s="96"/>
      <c r="BJ441" s="55"/>
      <c r="BK441" s="95"/>
      <c r="BL441" s="93"/>
    </row>
    <row r="442" spans="1:64" s="54" customFormat="1" outlineLevel="1" x14ac:dyDescent="0.25">
      <c r="A442" s="52"/>
      <c r="B442" s="20" t="s">
        <v>9</v>
      </c>
      <c r="C442" s="20" t="str">
        <f>'Hotter&amp;Drier'!$B$1</f>
        <v>CSIRO Mk3.5</v>
      </c>
      <c r="D442" s="20">
        <v>2056</v>
      </c>
      <c r="E442" s="21">
        <f>'Hotter&amp;Drier'!T84</f>
        <v>19.78</v>
      </c>
      <c r="F442" s="21">
        <f>'Hotter&amp;Drier'!X84</f>
        <v>70.462099999999992</v>
      </c>
      <c r="G442" s="21"/>
      <c r="H442" s="63">
        <f t="shared" si="217"/>
        <v>2007</v>
      </c>
      <c r="I442" s="59" t="str">
        <f t="shared" si="218"/>
        <v>Pile No X @ Berth Y</v>
      </c>
      <c r="J442" s="188" t="str">
        <f t="shared" si="228"/>
        <v>splash</v>
      </c>
      <c r="K442" s="97" t="str">
        <f t="shared" si="234"/>
        <v>A</v>
      </c>
      <c r="L442" s="104" t="str">
        <f t="shared" si="235"/>
        <v>C1</v>
      </c>
      <c r="M442" s="63" t="str">
        <f t="shared" si="236"/>
        <v>EXP4</v>
      </c>
      <c r="N442" s="63" t="str">
        <f t="shared" si="237"/>
        <v>SITE1</v>
      </c>
      <c r="O442" s="63">
        <f t="shared" si="238"/>
        <v>1</v>
      </c>
      <c r="P442" s="63"/>
      <c r="Q442" s="63"/>
      <c r="R442" s="63"/>
      <c r="S442" s="63"/>
      <c r="T442" s="63"/>
      <c r="U442" s="97"/>
      <c r="V442" s="97"/>
      <c r="W442" s="97"/>
      <c r="X442" s="97"/>
      <c r="Y442" s="97"/>
      <c r="AA442" s="198">
        <f t="shared" si="239"/>
        <v>228.7886482349171</v>
      </c>
      <c r="AB442" s="115"/>
      <c r="AC442" s="106"/>
      <c r="AD442" s="106"/>
      <c r="AE442" s="106"/>
      <c r="AF442" s="116"/>
      <c r="AG442" s="106"/>
      <c r="AH442" s="106"/>
      <c r="AJ442" s="106"/>
      <c r="AK442" s="106"/>
      <c r="AM442" s="125"/>
      <c r="AN442" s="200">
        <f t="shared" si="229"/>
        <v>44</v>
      </c>
      <c r="AO442" s="192">
        <f>VLOOKUP(K442,Coefficients!$J$3:$L$7,3)</f>
        <v>70</v>
      </c>
      <c r="AP442" s="192">
        <f t="shared" si="230"/>
        <v>15.4</v>
      </c>
      <c r="AQ442" s="192">
        <f t="shared" si="231"/>
        <v>1349.04</v>
      </c>
      <c r="AR442" s="192">
        <f>VLOOKUP(L442,Coefficients!$N$3:$P$5,2)</f>
        <v>50</v>
      </c>
      <c r="AS442" s="192">
        <f>VLOOKUP(L442,Coefficients!$N$3:$P$5,3)</f>
        <v>2</v>
      </c>
      <c r="AT442" s="200">
        <f>VLOOKUP(M442,Coefficients!$S$3:$U$6,3)</f>
        <v>1</v>
      </c>
      <c r="AU442" s="196">
        <f>VLOOKUP(N442,Coefficients!$S$10:$U$13,3)</f>
        <v>2</v>
      </c>
      <c r="AV442" s="197">
        <f t="shared" si="240"/>
        <v>1</v>
      </c>
      <c r="AW442" s="195">
        <f t="shared" si="232"/>
        <v>7.6036750986200676</v>
      </c>
      <c r="AX442" s="197">
        <f t="shared" si="241"/>
        <v>70.462099999999992</v>
      </c>
      <c r="AY442" s="197">
        <f t="shared" si="242"/>
        <v>19.78</v>
      </c>
      <c r="AZ442" s="198">
        <f t="shared" si="233"/>
        <v>228.7886482349171</v>
      </c>
      <c r="BA442" s="114"/>
      <c r="BB442" s="55"/>
      <c r="BC442" s="127"/>
      <c r="BD442" s="96"/>
      <c r="BE442" s="133"/>
      <c r="BF442" s="128"/>
      <c r="BG442" s="124"/>
      <c r="BI442" s="96"/>
      <c r="BJ442" s="55"/>
      <c r="BK442" s="95"/>
      <c r="BL442" s="93"/>
    </row>
    <row r="443" spans="1:64" s="54" customFormat="1" outlineLevel="1" x14ac:dyDescent="0.25">
      <c r="A443" s="52"/>
      <c r="B443" s="20" t="s">
        <v>9</v>
      </c>
      <c r="C443" s="20" t="str">
        <f>'Hotter&amp;Drier'!$B$1</f>
        <v>CSIRO Mk3.5</v>
      </c>
      <c r="D443" s="20">
        <v>2057</v>
      </c>
      <c r="E443" s="21">
        <f>'Hotter&amp;Drier'!T85</f>
        <v>19.809999999999999</v>
      </c>
      <c r="F443" s="21">
        <f>'Hotter&amp;Drier'!X85</f>
        <v>70.409949999999995</v>
      </c>
      <c r="G443" s="21"/>
      <c r="H443" s="63">
        <f t="shared" si="217"/>
        <v>2007</v>
      </c>
      <c r="I443" s="59" t="str">
        <f t="shared" si="218"/>
        <v>Pile No X @ Berth Y</v>
      </c>
      <c r="J443" s="188" t="str">
        <f t="shared" si="228"/>
        <v>splash</v>
      </c>
      <c r="K443" s="97" t="str">
        <f t="shared" si="234"/>
        <v>A</v>
      </c>
      <c r="L443" s="104" t="str">
        <f t="shared" si="235"/>
        <v>C1</v>
      </c>
      <c r="M443" s="63" t="str">
        <f t="shared" si="236"/>
        <v>EXP4</v>
      </c>
      <c r="N443" s="63" t="str">
        <f t="shared" si="237"/>
        <v>SITE1</v>
      </c>
      <c r="O443" s="63">
        <f t="shared" si="238"/>
        <v>1</v>
      </c>
      <c r="P443" s="63"/>
      <c r="Q443" s="63"/>
      <c r="R443" s="63"/>
      <c r="S443" s="63"/>
      <c r="T443" s="63"/>
      <c r="U443" s="97"/>
      <c r="V443" s="97"/>
      <c r="W443" s="97"/>
      <c r="X443" s="97"/>
      <c r="Y443" s="97"/>
      <c r="AA443" s="198">
        <f t="shared" si="239"/>
        <v>228.38635881879893</v>
      </c>
      <c r="AB443" s="115"/>
      <c r="AC443" s="106"/>
      <c r="AD443" s="106"/>
      <c r="AE443" s="106"/>
      <c r="AF443" s="116"/>
      <c r="AG443" s="106"/>
      <c r="AH443" s="106"/>
      <c r="AJ443" s="106"/>
      <c r="AK443" s="106"/>
      <c r="AM443" s="125"/>
      <c r="AN443" s="200">
        <f t="shared" si="229"/>
        <v>45</v>
      </c>
      <c r="AO443" s="192">
        <f>VLOOKUP(K443,Coefficients!$J$3:$L$7,3)</f>
        <v>70</v>
      </c>
      <c r="AP443" s="192">
        <f t="shared" si="230"/>
        <v>15.4</v>
      </c>
      <c r="AQ443" s="192">
        <f t="shared" si="231"/>
        <v>1349.04</v>
      </c>
      <c r="AR443" s="192">
        <f>VLOOKUP(L443,Coefficients!$N$3:$P$5,2)</f>
        <v>50</v>
      </c>
      <c r="AS443" s="192">
        <f>VLOOKUP(L443,Coefficients!$N$3:$P$5,3)</f>
        <v>2</v>
      </c>
      <c r="AT443" s="200">
        <f>VLOOKUP(M443,Coefficients!$S$3:$U$6,3)</f>
        <v>1</v>
      </c>
      <c r="AU443" s="196">
        <f>VLOOKUP(N443,Coefficients!$S$10:$U$13,3)</f>
        <v>2</v>
      </c>
      <c r="AV443" s="197">
        <f t="shared" si="240"/>
        <v>1</v>
      </c>
      <c r="AW443" s="195">
        <f t="shared" si="232"/>
        <v>7.6036750986200676</v>
      </c>
      <c r="AX443" s="197">
        <f t="shared" si="241"/>
        <v>70.409949999999995</v>
      </c>
      <c r="AY443" s="197">
        <f t="shared" si="242"/>
        <v>19.809999999999999</v>
      </c>
      <c r="AZ443" s="198">
        <f t="shared" si="233"/>
        <v>228.38635881879893</v>
      </c>
      <c r="BA443" s="114"/>
      <c r="BB443" s="55"/>
      <c r="BC443" s="127"/>
      <c r="BD443" s="96"/>
      <c r="BE443" s="133"/>
      <c r="BF443" s="128"/>
      <c r="BG443" s="124"/>
      <c r="BI443" s="96"/>
      <c r="BJ443" s="55"/>
      <c r="BK443" s="95"/>
      <c r="BL443" s="93"/>
    </row>
    <row r="444" spans="1:64" s="54" customFormat="1" outlineLevel="1" x14ac:dyDescent="0.25">
      <c r="A444" s="52"/>
      <c r="B444" s="20" t="s">
        <v>9</v>
      </c>
      <c r="C444" s="20" t="str">
        <f>'Hotter&amp;Drier'!$B$1</f>
        <v>CSIRO Mk3.5</v>
      </c>
      <c r="D444" s="20">
        <v>2058</v>
      </c>
      <c r="E444" s="21">
        <f>'Hotter&amp;Drier'!T86</f>
        <v>19.84</v>
      </c>
      <c r="F444" s="21">
        <f>'Hotter&amp;Drier'!X86</f>
        <v>70.357799999999997</v>
      </c>
      <c r="G444" s="21"/>
      <c r="H444" s="63">
        <f t="shared" si="217"/>
        <v>2007</v>
      </c>
      <c r="I444" s="59" t="str">
        <f t="shared" si="218"/>
        <v>Pile No X @ Berth Y</v>
      </c>
      <c r="J444" s="188" t="str">
        <f t="shared" si="228"/>
        <v>splash</v>
      </c>
      <c r="K444" s="97" t="str">
        <f t="shared" si="234"/>
        <v>A</v>
      </c>
      <c r="L444" s="104" t="str">
        <f t="shared" si="235"/>
        <v>C1</v>
      </c>
      <c r="M444" s="63" t="str">
        <f t="shared" si="236"/>
        <v>EXP4</v>
      </c>
      <c r="N444" s="63" t="str">
        <f t="shared" si="237"/>
        <v>SITE1</v>
      </c>
      <c r="O444" s="63">
        <f t="shared" si="238"/>
        <v>1</v>
      </c>
      <c r="P444" s="63"/>
      <c r="Q444" s="63"/>
      <c r="R444" s="63"/>
      <c r="S444" s="63"/>
      <c r="T444" s="63"/>
      <c r="U444" s="97"/>
      <c r="V444" s="97"/>
      <c r="W444" s="97"/>
      <c r="X444" s="97"/>
      <c r="Y444" s="97"/>
      <c r="AA444" s="198">
        <f t="shared" si="239"/>
        <v>227.98448910990643</v>
      </c>
      <c r="AB444" s="115"/>
      <c r="AC444" s="106"/>
      <c r="AD444" s="106"/>
      <c r="AE444" s="106"/>
      <c r="AF444" s="116"/>
      <c r="AG444" s="106"/>
      <c r="AH444" s="106"/>
      <c r="AJ444" s="106"/>
      <c r="AK444" s="106"/>
      <c r="AM444" s="125"/>
      <c r="AN444" s="200">
        <f t="shared" si="229"/>
        <v>46</v>
      </c>
      <c r="AO444" s="192">
        <f>VLOOKUP(K444,Coefficients!$J$3:$L$7,3)</f>
        <v>70</v>
      </c>
      <c r="AP444" s="192">
        <f t="shared" si="230"/>
        <v>15.4</v>
      </c>
      <c r="AQ444" s="192">
        <f t="shared" si="231"/>
        <v>1349.04</v>
      </c>
      <c r="AR444" s="192">
        <f>VLOOKUP(L444,Coefficients!$N$3:$P$5,2)</f>
        <v>50</v>
      </c>
      <c r="AS444" s="192">
        <f>VLOOKUP(L444,Coefficients!$N$3:$P$5,3)</f>
        <v>2</v>
      </c>
      <c r="AT444" s="200">
        <f>VLOOKUP(M444,Coefficients!$S$3:$U$6,3)</f>
        <v>1</v>
      </c>
      <c r="AU444" s="196">
        <f>VLOOKUP(N444,Coefficients!$S$10:$U$13,3)</f>
        <v>2</v>
      </c>
      <c r="AV444" s="197">
        <f t="shared" si="240"/>
        <v>1</v>
      </c>
      <c r="AW444" s="195">
        <f t="shared" si="232"/>
        <v>7.6036750986200676</v>
      </c>
      <c r="AX444" s="197">
        <f t="shared" si="241"/>
        <v>70.357799999999997</v>
      </c>
      <c r="AY444" s="197">
        <f t="shared" si="242"/>
        <v>19.84</v>
      </c>
      <c r="AZ444" s="198">
        <f t="shared" si="233"/>
        <v>227.98448910990643</v>
      </c>
      <c r="BA444" s="114"/>
      <c r="BB444" s="55"/>
      <c r="BC444" s="127"/>
      <c r="BD444" s="96"/>
      <c r="BE444" s="133"/>
      <c r="BF444" s="128"/>
      <c r="BG444" s="124"/>
      <c r="BI444" s="96"/>
      <c r="BJ444" s="55"/>
      <c r="BK444" s="95"/>
      <c r="BL444" s="93"/>
    </row>
    <row r="445" spans="1:64" s="54" customFormat="1" outlineLevel="1" x14ac:dyDescent="0.25">
      <c r="A445" s="52"/>
      <c r="B445" s="20" t="s">
        <v>9</v>
      </c>
      <c r="C445" s="20" t="str">
        <f>'Hotter&amp;Drier'!$B$1</f>
        <v>CSIRO Mk3.5</v>
      </c>
      <c r="D445" s="20">
        <v>2059</v>
      </c>
      <c r="E445" s="21">
        <f>'Hotter&amp;Drier'!T87</f>
        <v>19.869999999999997</v>
      </c>
      <c r="F445" s="21">
        <f>'Hotter&amp;Drier'!X87</f>
        <v>70.30565</v>
      </c>
      <c r="G445" s="21"/>
      <c r="H445" s="63">
        <f t="shared" si="217"/>
        <v>2007</v>
      </c>
      <c r="I445" s="59" t="str">
        <f t="shared" si="218"/>
        <v>Pile No X @ Berth Y</v>
      </c>
      <c r="J445" s="188" t="str">
        <f t="shared" si="228"/>
        <v>splash</v>
      </c>
      <c r="K445" s="97" t="str">
        <f t="shared" si="234"/>
        <v>A</v>
      </c>
      <c r="L445" s="104" t="str">
        <f t="shared" si="235"/>
        <v>C1</v>
      </c>
      <c r="M445" s="63" t="str">
        <f t="shared" si="236"/>
        <v>EXP4</v>
      </c>
      <c r="N445" s="63" t="str">
        <f t="shared" si="237"/>
        <v>SITE1</v>
      </c>
      <c r="O445" s="63">
        <f t="shared" si="238"/>
        <v>1</v>
      </c>
      <c r="P445" s="63"/>
      <c r="Q445" s="63"/>
      <c r="R445" s="63"/>
      <c r="S445" s="63"/>
      <c r="T445" s="63"/>
      <c r="U445" s="97"/>
      <c r="V445" s="97"/>
      <c r="W445" s="97"/>
      <c r="X445" s="97"/>
      <c r="Y445" s="97"/>
      <c r="AA445" s="198">
        <f t="shared" si="239"/>
        <v>227.58303895709986</v>
      </c>
      <c r="AB445" s="115"/>
      <c r="AC445" s="106"/>
      <c r="AD445" s="106"/>
      <c r="AE445" s="106"/>
      <c r="AF445" s="116"/>
      <c r="AG445" s="106"/>
      <c r="AH445" s="106"/>
      <c r="AJ445" s="106"/>
      <c r="AK445" s="106"/>
      <c r="AM445" s="125"/>
      <c r="AN445" s="200">
        <f t="shared" si="229"/>
        <v>47</v>
      </c>
      <c r="AO445" s="192">
        <f>VLOOKUP(K445,Coefficients!$J$3:$L$7,3)</f>
        <v>70</v>
      </c>
      <c r="AP445" s="192">
        <f t="shared" si="230"/>
        <v>15.4</v>
      </c>
      <c r="AQ445" s="192">
        <f t="shared" si="231"/>
        <v>1349.04</v>
      </c>
      <c r="AR445" s="192">
        <f>VLOOKUP(L445,Coefficients!$N$3:$P$5,2)</f>
        <v>50</v>
      </c>
      <c r="AS445" s="192">
        <f>VLOOKUP(L445,Coefficients!$N$3:$P$5,3)</f>
        <v>2</v>
      </c>
      <c r="AT445" s="200">
        <f>VLOOKUP(M445,Coefficients!$S$3:$U$6,3)</f>
        <v>1</v>
      </c>
      <c r="AU445" s="196">
        <f>VLOOKUP(N445,Coefficients!$S$10:$U$13,3)</f>
        <v>2</v>
      </c>
      <c r="AV445" s="197">
        <f t="shared" si="240"/>
        <v>1</v>
      </c>
      <c r="AW445" s="195">
        <f t="shared" si="232"/>
        <v>7.6036750986200676</v>
      </c>
      <c r="AX445" s="197">
        <f t="shared" si="241"/>
        <v>70.30565</v>
      </c>
      <c r="AY445" s="197">
        <f t="shared" si="242"/>
        <v>19.869999999999997</v>
      </c>
      <c r="AZ445" s="198">
        <f t="shared" si="233"/>
        <v>227.58303895709986</v>
      </c>
      <c r="BA445" s="114"/>
      <c r="BB445" s="55"/>
      <c r="BC445" s="127"/>
      <c r="BD445" s="96"/>
      <c r="BE445" s="133"/>
      <c r="BF445" s="128"/>
      <c r="BG445" s="124"/>
      <c r="BI445" s="96"/>
      <c r="BJ445" s="55"/>
      <c r="BK445" s="95"/>
      <c r="BL445" s="93"/>
    </row>
    <row r="446" spans="1:64" s="54" customFormat="1" outlineLevel="1" x14ac:dyDescent="0.25">
      <c r="A446" s="52"/>
      <c r="B446" s="20" t="s">
        <v>9</v>
      </c>
      <c r="C446" s="20" t="str">
        <f>'Hotter&amp;Drier'!$B$1</f>
        <v>CSIRO Mk3.5</v>
      </c>
      <c r="D446" s="20">
        <v>2060</v>
      </c>
      <c r="E446" s="21">
        <f>'Hotter&amp;Drier'!T88</f>
        <v>19.899999999999999</v>
      </c>
      <c r="F446" s="21">
        <f>'Hotter&amp;Drier'!X88</f>
        <v>70.253500000000003</v>
      </c>
      <c r="G446" s="21"/>
      <c r="H446" s="63">
        <f t="shared" si="217"/>
        <v>2007</v>
      </c>
      <c r="I446" s="59" t="str">
        <f t="shared" si="218"/>
        <v>Pile No X @ Berth Y</v>
      </c>
      <c r="J446" s="188" t="str">
        <f t="shared" si="228"/>
        <v>splash</v>
      </c>
      <c r="K446" s="97" t="str">
        <f t="shared" si="234"/>
        <v>A</v>
      </c>
      <c r="L446" s="104" t="str">
        <f t="shared" si="235"/>
        <v>C1</v>
      </c>
      <c r="M446" s="63" t="str">
        <f t="shared" si="236"/>
        <v>EXP4</v>
      </c>
      <c r="N446" s="63" t="str">
        <f t="shared" si="237"/>
        <v>SITE1</v>
      </c>
      <c r="O446" s="63">
        <f t="shared" si="238"/>
        <v>1</v>
      </c>
      <c r="P446" s="63"/>
      <c r="Q446" s="63"/>
      <c r="R446" s="63"/>
      <c r="S446" s="63"/>
      <c r="T446" s="63"/>
      <c r="U446" s="97"/>
      <c r="V446" s="97"/>
      <c r="W446" s="97"/>
      <c r="X446" s="97"/>
      <c r="Y446" s="97"/>
      <c r="AA446" s="198">
        <f t="shared" si="239"/>
        <v>227.18200820922416</v>
      </c>
      <c r="AB446" s="115"/>
      <c r="AC446" s="106"/>
      <c r="AD446" s="106"/>
      <c r="AE446" s="106"/>
      <c r="AF446" s="116"/>
      <c r="AG446" s="106"/>
      <c r="AH446" s="106"/>
      <c r="AJ446" s="106"/>
      <c r="AK446" s="106"/>
      <c r="AM446" s="125"/>
      <c r="AN446" s="200">
        <f t="shared" si="229"/>
        <v>48</v>
      </c>
      <c r="AO446" s="192">
        <f>VLOOKUP(K446,Coefficients!$J$3:$L$7,3)</f>
        <v>70</v>
      </c>
      <c r="AP446" s="192">
        <f t="shared" si="230"/>
        <v>15.4</v>
      </c>
      <c r="AQ446" s="192">
        <f t="shared" si="231"/>
        <v>1349.04</v>
      </c>
      <c r="AR446" s="192">
        <f>VLOOKUP(L446,Coefficients!$N$3:$P$5,2)</f>
        <v>50</v>
      </c>
      <c r="AS446" s="192">
        <f>VLOOKUP(L446,Coefficients!$N$3:$P$5,3)</f>
        <v>2</v>
      </c>
      <c r="AT446" s="200">
        <f>VLOOKUP(M446,Coefficients!$S$3:$U$6,3)</f>
        <v>1</v>
      </c>
      <c r="AU446" s="196">
        <f>VLOOKUP(N446,Coefficients!$S$10:$U$13,3)</f>
        <v>2</v>
      </c>
      <c r="AV446" s="197">
        <f t="shared" si="240"/>
        <v>1</v>
      </c>
      <c r="AW446" s="195">
        <f t="shared" si="232"/>
        <v>7.6036750986200676</v>
      </c>
      <c r="AX446" s="197">
        <f t="shared" si="241"/>
        <v>70.253500000000003</v>
      </c>
      <c r="AY446" s="197">
        <f t="shared" si="242"/>
        <v>19.899999999999999</v>
      </c>
      <c r="AZ446" s="198">
        <f t="shared" si="233"/>
        <v>227.18200820922416</v>
      </c>
      <c r="BA446" s="114"/>
      <c r="BB446" s="55"/>
      <c r="BC446" s="127"/>
      <c r="BD446" s="96"/>
      <c r="BE446" s="133"/>
      <c r="BF446" s="128"/>
      <c r="BG446" s="124"/>
      <c r="BI446" s="96"/>
      <c r="BJ446" s="55"/>
      <c r="BK446" s="95"/>
      <c r="BL446" s="93"/>
    </row>
    <row r="447" spans="1:64" s="54" customFormat="1" outlineLevel="1" x14ac:dyDescent="0.25">
      <c r="A447" s="52"/>
      <c r="B447" s="20" t="s">
        <v>9</v>
      </c>
      <c r="C447" s="20" t="str">
        <f>'Hotter&amp;Drier'!$B$1</f>
        <v>CSIRO Mk3.5</v>
      </c>
      <c r="D447" s="20">
        <v>2061</v>
      </c>
      <c r="E447" s="21">
        <f>'Hotter&amp;Drier'!T89</f>
        <v>19.93</v>
      </c>
      <c r="F447" s="21">
        <f>'Hotter&amp;Drier'!X89</f>
        <v>70.201349999999991</v>
      </c>
      <c r="G447" s="21"/>
      <c r="H447" s="63">
        <f t="shared" si="217"/>
        <v>2007</v>
      </c>
      <c r="I447" s="59" t="str">
        <f t="shared" si="218"/>
        <v>Pile No X @ Berth Y</v>
      </c>
      <c r="J447" s="188" t="str">
        <f t="shared" si="228"/>
        <v>splash</v>
      </c>
      <c r="K447" s="97" t="str">
        <f t="shared" si="234"/>
        <v>A</v>
      </c>
      <c r="L447" s="104" t="str">
        <f t="shared" si="235"/>
        <v>C1</v>
      </c>
      <c r="M447" s="63" t="str">
        <f t="shared" si="236"/>
        <v>EXP4</v>
      </c>
      <c r="N447" s="63" t="str">
        <f t="shared" si="237"/>
        <v>SITE1</v>
      </c>
      <c r="O447" s="63">
        <f t="shared" si="238"/>
        <v>1</v>
      </c>
      <c r="P447" s="63"/>
      <c r="Q447" s="63"/>
      <c r="R447" s="63"/>
      <c r="S447" s="63"/>
      <c r="T447" s="63"/>
      <c r="U447" s="97"/>
      <c r="V447" s="97"/>
      <c r="W447" s="97"/>
      <c r="X447" s="97"/>
      <c r="Y447" s="97"/>
      <c r="AA447" s="198">
        <f t="shared" si="239"/>
        <v>226.78139671510468</v>
      </c>
      <c r="AB447" s="115"/>
      <c r="AC447" s="106"/>
      <c r="AD447" s="106"/>
      <c r="AE447" s="106"/>
      <c r="AF447" s="116"/>
      <c r="AG447" s="106"/>
      <c r="AH447" s="106"/>
      <c r="AJ447" s="106"/>
      <c r="AK447" s="106"/>
      <c r="AM447" s="125"/>
      <c r="AN447" s="200">
        <f t="shared" si="229"/>
        <v>49</v>
      </c>
      <c r="AO447" s="192">
        <f>VLOOKUP(K447,Coefficients!$J$3:$L$7,3)</f>
        <v>70</v>
      </c>
      <c r="AP447" s="192">
        <f t="shared" si="230"/>
        <v>15.4</v>
      </c>
      <c r="AQ447" s="192">
        <f t="shared" si="231"/>
        <v>1349.04</v>
      </c>
      <c r="AR447" s="192">
        <f>VLOOKUP(L447,Coefficients!$N$3:$P$5,2)</f>
        <v>50</v>
      </c>
      <c r="AS447" s="192">
        <f>VLOOKUP(L447,Coefficients!$N$3:$P$5,3)</f>
        <v>2</v>
      </c>
      <c r="AT447" s="200">
        <f>VLOOKUP(M447,Coefficients!$S$3:$U$6,3)</f>
        <v>1</v>
      </c>
      <c r="AU447" s="196">
        <f>VLOOKUP(N447,Coefficients!$S$10:$U$13,3)</f>
        <v>2</v>
      </c>
      <c r="AV447" s="197">
        <f t="shared" si="240"/>
        <v>1</v>
      </c>
      <c r="AW447" s="195">
        <f t="shared" si="232"/>
        <v>7.6036750986200676</v>
      </c>
      <c r="AX447" s="197">
        <f t="shared" si="241"/>
        <v>70.201349999999991</v>
      </c>
      <c r="AY447" s="197">
        <f t="shared" si="242"/>
        <v>19.93</v>
      </c>
      <c r="AZ447" s="198">
        <f t="shared" si="233"/>
        <v>226.78139671510468</v>
      </c>
      <c r="BA447" s="114"/>
      <c r="BB447" s="55"/>
      <c r="BC447" s="127"/>
      <c r="BD447" s="96"/>
      <c r="BE447" s="133"/>
      <c r="BF447" s="128"/>
      <c r="BG447" s="124"/>
      <c r="BI447" s="96"/>
      <c r="BJ447" s="55"/>
      <c r="BK447" s="95"/>
      <c r="BL447" s="93"/>
    </row>
    <row r="448" spans="1:64" s="54" customFormat="1" outlineLevel="1" x14ac:dyDescent="0.25">
      <c r="A448" s="52"/>
      <c r="B448" s="20" t="s">
        <v>9</v>
      </c>
      <c r="C448" s="20" t="str">
        <f>'Hotter&amp;Drier'!$B$1</f>
        <v>CSIRO Mk3.5</v>
      </c>
      <c r="D448" s="20">
        <v>2062</v>
      </c>
      <c r="E448" s="21">
        <f>'Hotter&amp;Drier'!T90</f>
        <v>19.959999999999997</v>
      </c>
      <c r="F448" s="21">
        <f>'Hotter&amp;Drier'!X90</f>
        <v>70.149199999999993</v>
      </c>
      <c r="G448" s="21"/>
      <c r="H448" s="63">
        <f t="shared" si="217"/>
        <v>2007</v>
      </c>
      <c r="I448" s="59" t="str">
        <f t="shared" si="218"/>
        <v>Pile No X @ Berth Y</v>
      </c>
      <c r="J448" s="188" t="str">
        <f t="shared" si="228"/>
        <v>splash</v>
      </c>
      <c r="K448" s="97" t="str">
        <f t="shared" si="234"/>
        <v>A</v>
      </c>
      <c r="L448" s="104" t="str">
        <f t="shared" si="235"/>
        <v>C1</v>
      </c>
      <c r="M448" s="63" t="str">
        <f t="shared" si="236"/>
        <v>EXP4</v>
      </c>
      <c r="N448" s="63" t="str">
        <f t="shared" si="237"/>
        <v>SITE1</v>
      </c>
      <c r="O448" s="63">
        <f t="shared" si="238"/>
        <v>1</v>
      </c>
      <c r="P448" s="63"/>
      <c r="Q448" s="63"/>
      <c r="R448" s="63"/>
      <c r="S448" s="63"/>
      <c r="T448" s="63"/>
      <c r="U448" s="97"/>
      <c r="V448" s="97"/>
      <c r="W448" s="97"/>
      <c r="X448" s="97"/>
      <c r="Y448" s="97"/>
      <c r="AA448" s="198">
        <f t="shared" si="239"/>
        <v>226.38120432355248</v>
      </c>
      <c r="AB448" s="115"/>
      <c r="AC448" s="106"/>
      <c r="AD448" s="106"/>
      <c r="AE448" s="106"/>
      <c r="AF448" s="116"/>
      <c r="AG448" s="106"/>
      <c r="AH448" s="106"/>
      <c r="AJ448" s="106"/>
      <c r="AK448" s="106"/>
      <c r="AM448" s="125"/>
      <c r="AN448" s="200">
        <f t="shared" si="229"/>
        <v>50</v>
      </c>
      <c r="AO448" s="192">
        <f>VLOOKUP(K448,Coefficients!$J$3:$L$7,3)</f>
        <v>70</v>
      </c>
      <c r="AP448" s="192">
        <f t="shared" si="230"/>
        <v>15.4</v>
      </c>
      <c r="AQ448" s="192">
        <f t="shared" si="231"/>
        <v>1349.04</v>
      </c>
      <c r="AR448" s="192">
        <f>VLOOKUP(L448,Coefficients!$N$3:$P$5,2)</f>
        <v>50</v>
      </c>
      <c r="AS448" s="192">
        <f>VLOOKUP(L448,Coefficients!$N$3:$P$5,3)</f>
        <v>2</v>
      </c>
      <c r="AT448" s="200">
        <f>VLOOKUP(M448,Coefficients!$S$3:$U$6,3)</f>
        <v>1</v>
      </c>
      <c r="AU448" s="196">
        <f>VLOOKUP(N448,Coefficients!$S$10:$U$13,3)</f>
        <v>2</v>
      </c>
      <c r="AV448" s="197">
        <f t="shared" si="240"/>
        <v>1</v>
      </c>
      <c r="AW448" s="195">
        <f t="shared" si="232"/>
        <v>7.6036750986200676</v>
      </c>
      <c r="AX448" s="197">
        <f t="shared" si="241"/>
        <v>70.149199999999993</v>
      </c>
      <c r="AY448" s="197">
        <f t="shared" si="242"/>
        <v>19.959999999999997</v>
      </c>
      <c r="AZ448" s="198">
        <f t="shared" si="233"/>
        <v>226.38120432355248</v>
      </c>
      <c r="BA448" s="114"/>
      <c r="BB448" s="55"/>
      <c r="BC448" s="127"/>
      <c r="BD448" s="96"/>
      <c r="BE448" s="133"/>
      <c r="BF448" s="128"/>
      <c r="BG448" s="124"/>
      <c r="BI448" s="96"/>
      <c r="BJ448" s="55"/>
      <c r="BK448" s="95"/>
      <c r="BL448" s="93"/>
    </row>
    <row r="449" spans="1:64" s="54" customFormat="1" outlineLevel="1" x14ac:dyDescent="0.25">
      <c r="A449" s="52"/>
      <c r="B449" s="20" t="s">
        <v>9</v>
      </c>
      <c r="C449" s="20" t="str">
        <f>'Hotter&amp;Drier'!$B$1</f>
        <v>CSIRO Mk3.5</v>
      </c>
      <c r="D449" s="20">
        <v>2063</v>
      </c>
      <c r="E449" s="21">
        <f>'Hotter&amp;Drier'!T91</f>
        <v>19.989999999999998</v>
      </c>
      <c r="F449" s="21">
        <f>'Hotter&amp;Drier'!X91</f>
        <v>70.097049999999996</v>
      </c>
      <c r="G449" s="21"/>
      <c r="H449" s="63">
        <f t="shared" si="217"/>
        <v>2007</v>
      </c>
      <c r="I449" s="59" t="str">
        <f t="shared" si="218"/>
        <v>Pile No X @ Berth Y</v>
      </c>
      <c r="J449" s="188" t="str">
        <f t="shared" si="228"/>
        <v>splash</v>
      </c>
      <c r="K449" s="97" t="str">
        <f t="shared" si="234"/>
        <v>A</v>
      </c>
      <c r="L449" s="104" t="str">
        <f t="shared" si="235"/>
        <v>C1</v>
      </c>
      <c r="M449" s="63" t="str">
        <f t="shared" si="236"/>
        <v>EXP4</v>
      </c>
      <c r="N449" s="63" t="str">
        <f t="shared" si="237"/>
        <v>SITE1</v>
      </c>
      <c r="O449" s="63">
        <f t="shared" si="238"/>
        <v>1</v>
      </c>
      <c r="P449" s="63"/>
      <c r="Q449" s="63"/>
      <c r="R449" s="63"/>
      <c r="S449" s="63"/>
      <c r="T449" s="63"/>
      <c r="U449" s="97"/>
      <c r="V449" s="97"/>
      <c r="W449" s="97"/>
      <c r="X449" s="97"/>
      <c r="Y449" s="97"/>
      <c r="AA449" s="198">
        <f t="shared" si="239"/>
        <v>225.98143088336079</v>
      </c>
      <c r="AB449" s="115"/>
      <c r="AC449" s="106"/>
      <c r="AD449" s="106"/>
      <c r="AE449" s="106"/>
      <c r="AF449" s="116"/>
      <c r="AG449" s="106"/>
      <c r="AH449" s="106"/>
      <c r="AJ449" s="106"/>
      <c r="AK449" s="106"/>
      <c r="AM449" s="125"/>
      <c r="AN449" s="200">
        <f t="shared" si="229"/>
        <v>51</v>
      </c>
      <c r="AO449" s="192">
        <f>VLOOKUP(K449,Coefficients!$J$3:$L$7,3)</f>
        <v>70</v>
      </c>
      <c r="AP449" s="192">
        <f t="shared" si="230"/>
        <v>15.4</v>
      </c>
      <c r="AQ449" s="192">
        <f t="shared" si="231"/>
        <v>1349.04</v>
      </c>
      <c r="AR449" s="192">
        <f>VLOOKUP(L449,Coefficients!$N$3:$P$5,2)</f>
        <v>50</v>
      </c>
      <c r="AS449" s="192">
        <f>VLOOKUP(L449,Coefficients!$N$3:$P$5,3)</f>
        <v>2</v>
      </c>
      <c r="AT449" s="200">
        <f>VLOOKUP(M449,Coefficients!$S$3:$U$6,3)</f>
        <v>1</v>
      </c>
      <c r="AU449" s="196">
        <f>VLOOKUP(N449,Coefficients!$S$10:$U$13,3)</f>
        <v>2</v>
      </c>
      <c r="AV449" s="197">
        <f t="shared" si="240"/>
        <v>1</v>
      </c>
      <c r="AW449" s="195">
        <f t="shared" si="232"/>
        <v>7.6036750986200676</v>
      </c>
      <c r="AX449" s="197">
        <f t="shared" si="241"/>
        <v>70.097049999999996</v>
      </c>
      <c r="AY449" s="197">
        <f t="shared" si="242"/>
        <v>19.989999999999998</v>
      </c>
      <c r="AZ449" s="198">
        <f t="shared" si="233"/>
        <v>225.98143088336079</v>
      </c>
      <c r="BA449" s="114"/>
      <c r="BB449" s="55"/>
      <c r="BC449" s="127"/>
      <c r="BD449" s="96"/>
      <c r="BE449" s="133"/>
      <c r="BF449" s="128"/>
      <c r="BG449" s="124"/>
      <c r="BI449" s="96"/>
      <c r="BJ449" s="55"/>
      <c r="BK449" s="95"/>
      <c r="BL449" s="93"/>
    </row>
    <row r="450" spans="1:64" s="54" customFormat="1" outlineLevel="1" x14ac:dyDescent="0.25">
      <c r="A450" s="52"/>
      <c r="B450" s="20" t="s">
        <v>9</v>
      </c>
      <c r="C450" s="20" t="str">
        <f>'Hotter&amp;Drier'!$B$1</f>
        <v>CSIRO Mk3.5</v>
      </c>
      <c r="D450" s="20">
        <v>2064</v>
      </c>
      <c r="E450" s="21">
        <f>'Hotter&amp;Drier'!T92</f>
        <v>20.019999999999996</v>
      </c>
      <c r="F450" s="21">
        <f>'Hotter&amp;Drier'!X92</f>
        <v>70.044899999999998</v>
      </c>
      <c r="G450" s="21"/>
      <c r="H450" s="63">
        <f t="shared" ref="H450:H456" si="243">$H$26</f>
        <v>2007</v>
      </c>
      <c r="I450" s="59" t="str">
        <f t="shared" ref="I450:I456" si="244">$I$26</f>
        <v>Pile No X @ Berth Y</v>
      </c>
      <c r="J450" s="188" t="str">
        <f t="shared" si="228"/>
        <v>splash</v>
      </c>
      <c r="K450" s="97" t="str">
        <f t="shared" ref="K450:K456" si="245">$K$26</f>
        <v>A</v>
      </c>
      <c r="L450" s="104" t="str">
        <f t="shared" ref="L450:L456" si="246">$L$26</f>
        <v>C1</v>
      </c>
      <c r="M450" s="63" t="str">
        <f t="shared" ref="M450:M456" si="247">$M$26</f>
        <v>EXP4</v>
      </c>
      <c r="N450" s="63" t="str">
        <f t="shared" ref="N450:N456" si="248">$N$26</f>
        <v>SITE1</v>
      </c>
      <c r="O450" s="63">
        <f t="shared" ref="O450:O456" si="249">$O$26</f>
        <v>1</v>
      </c>
      <c r="P450" s="63"/>
      <c r="Q450" s="63"/>
      <c r="R450" s="63"/>
      <c r="S450" s="63"/>
      <c r="T450" s="63"/>
      <c r="U450" s="97"/>
      <c r="V450" s="97"/>
      <c r="W450" s="97"/>
      <c r="X450" s="97"/>
      <c r="Y450" s="97"/>
      <c r="AA450" s="198">
        <f t="shared" ref="AA450:AA456" si="250">AZ450</f>
        <v>225.58207624330583</v>
      </c>
      <c r="AB450" s="115"/>
      <c r="AC450" s="106"/>
      <c r="AD450" s="106"/>
      <c r="AE450" s="106"/>
      <c r="AF450" s="116"/>
      <c r="AG450" s="106"/>
      <c r="AH450" s="106"/>
      <c r="AJ450" s="106"/>
      <c r="AK450" s="106"/>
      <c r="AM450" s="125"/>
      <c r="AN450" s="200">
        <f t="shared" si="229"/>
        <v>52</v>
      </c>
      <c r="AO450" s="192">
        <f>VLOOKUP(K450,Coefficients!$J$3:$L$7,3)</f>
        <v>70</v>
      </c>
      <c r="AP450" s="192">
        <f t="shared" si="230"/>
        <v>15.4</v>
      </c>
      <c r="AQ450" s="192">
        <f t="shared" si="231"/>
        <v>1349.04</v>
      </c>
      <c r="AR450" s="192">
        <f>VLOOKUP(L450,Coefficients!$N$3:$P$5,2)</f>
        <v>50</v>
      </c>
      <c r="AS450" s="192">
        <f>VLOOKUP(L450,Coefficients!$N$3:$P$5,3)</f>
        <v>2</v>
      </c>
      <c r="AT450" s="200">
        <f>VLOOKUP(M450,Coefficients!$S$3:$U$6,3)</f>
        <v>1</v>
      </c>
      <c r="AU450" s="196">
        <f>VLOOKUP(N450,Coefficients!$S$10:$U$13,3)</f>
        <v>2</v>
      </c>
      <c r="AV450" s="197">
        <f t="shared" ref="AV450:AV456" si="251">O450</f>
        <v>1</v>
      </c>
      <c r="AW450" s="195">
        <f t="shared" si="232"/>
        <v>7.6036750986200676</v>
      </c>
      <c r="AX450" s="197">
        <f t="shared" ref="AX450:AX456" si="252">F450</f>
        <v>70.044899999999998</v>
      </c>
      <c r="AY450" s="197">
        <f t="shared" ref="AY450:AY456" si="253">E450</f>
        <v>20.019999999999996</v>
      </c>
      <c r="AZ450" s="198">
        <f t="shared" si="233"/>
        <v>225.58207624330583</v>
      </c>
      <c r="BA450" s="114"/>
      <c r="BB450" s="55"/>
      <c r="BC450" s="127"/>
      <c r="BD450" s="96"/>
      <c r="BE450" s="133"/>
      <c r="BF450" s="128"/>
      <c r="BG450" s="124"/>
      <c r="BI450" s="96"/>
      <c r="BJ450" s="55"/>
      <c r="BK450" s="95"/>
      <c r="BL450" s="93"/>
    </row>
    <row r="451" spans="1:64" s="54" customFormat="1" outlineLevel="1" x14ac:dyDescent="0.25">
      <c r="A451" s="52"/>
      <c r="B451" s="20" t="s">
        <v>9</v>
      </c>
      <c r="C451" s="20" t="str">
        <f>'Hotter&amp;Drier'!$B$1</f>
        <v>CSIRO Mk3.5</v>
      </c>
      <c r="D451" s="20">
        <v>2065</v>
      </c>
      <c r="E451" s="21">
        <f>'Hotter&amp;Drier'!T93</f>
        <v>20.049999999999997</v>
      </c>
      <c r="F451" s="21">
        <f>'Hotter&amp;Drier'!X93</f>
        <v>69.992750000000001</v>
      </c>
      <c r="G451" s="21"/>
      <c r="H451" s="63">
        <f t="shared" si="243"/>
        <v>2007</v>
      </c>
      <c r="I451" s="59" t="str">
        <f t="shared" si="244"/>
        <v>Pile No X @ Berth Y</v>
      </c>
      <c r="J451" s="188" t="str">
        <f t="shared" ref="J451:J456" si="254">$J$26</f>
        <v>splash</v>
      </c>
      <c r="K451" s="97" t="str">
        <f t="shared" si="245"/>
        <v>A</v>
      </c>
      <c r="L451" s="104" t="str">
        <f t="shared" si="246"/>
        <v>C1</v>
      </c>
      <c r="M451" s="63" t="str">
        <f t="shared" si="247"/>
        <v>EXP4</v>
      </c>
      <c r="N451" s="63" t="str">
        <f t="shared" si="248"/>
        <v>SITE1</v>
      </c>
      <c r="O451" s="63">
        <f t="shared" si="249"/>
        <v>1</v>
      </c>
      <c r="P451" s="63"/>
      <c r="Q451" s="63"/>
      <c r="R451" s="63"/>
      <c r="S451" s="63"/>
      <c r="T451" s="63"/>
      <c r="U451" s="97"/>
      <c r="V451" s="97"/>
      <c r="W451" s="97"/>
      <c r="X451" s="97"/>
      <c r="Y451" s="97"/>
      <c r="AA451" s="198">
        <f t="shared" si="250"/>
        <v>225.18314025214784</v>
      </c>
      <c r="AB451" s="115"/>
      <c r="AC451" s="106"/>
      <c r="AD451" s="106"/>
      <c r="AE451" s="106"/>
      <c r="AF451" s="116"/>
      <c r="AG451" s="106"/>
      <c r="AH451" s="106"/>
      <c r="AJ451" s="106"/>
      <c r="AK451" s="106"/>
      <c r="AM451" s="125"/>
      <c r="AN451" s="200">
        <f t="shared" ref="AN451:AN456" si="255">MAX(0,D451-$C$20)</f>
        <v>53</v>
      </c>
      <c r="AO451" s="192">
        <f>VLOOKUP(K451,Coefficients!$J$3:$L$7,3)</f>
        <v>70</v>
      </c>
      <c r="AP451" s="192">
        <f t="shared" ref="AP451:AP456" si="256">0.22*AO451</f>
        <v>15.4</v>
      </c>
      <c r="AQ451" s="192">
        <f t="shared" ref="AQ451:AQ456" si="257">AP451/100*365*24</f>
        <v>1349.04</v>
      </c>
      <c r="AR451" s="192">
        <f>VLOOKUP(L451,Coefficients!$N$3:$P$5,2)</f>
        <v>50</v>
      </c>
      <c r="AS451" s="192">
        <f>VLOOKUP(L451,Coefficients!$N$3:$P$5,3)</f>
        <v>2</v>
      </c>
      <c r="AT451" s="200">
        <f>VLOOKUP(M451,Coefficients!$S$3:$U$6,3)</f>
        <v>1</v>
      </c>
      <c r="AU451" s="196">
        <f>VLOOKUP(N451,Coefficients!$S$10:$U$13,3)</f>
        <v>2</v>
      </c>
      <c r="AV451" s="197">
        <f t="shared" si="251"/>
        <v>1</v>
      </c>
      <c r="AW451" s="195">
        <f t="shared" ref="AW451:AW456" si="258">MAX(1,AU451*(AR451*AT451*(0.9*EXP((-10*AV451))+0.1*EXP(-AV451))+AS451*EXP((-0.02*AV451))))</f>
        <v>7.6036750986200676</v>
      </c>
      <c r="AX451" s="197">
        <f t="shared" si="252"/>
        <v>69.992750000000001</v>
      </c>
      <c r="AY451" s="197">
        <f t="shared" si="253"/>
        <v>20.049999999999997</v>
      </c>
      <c r="AZ451" s="198">
        <f t="shared" ref="AZ451:AZ456" si="259">(0.0157*AX451^2.3)*((AQ451/3800)^0.15)*((1+AW451/50)^0.22)*(EXP(-0.0019*(AY451+20)))</f>
        <v>225.18314025214784</v>
      </c>
      <c r="BA451" s="114"/>
      <c r="BB451" s="55"/>
      <c r="BC451" s="127"/>
      <c r="BD451" s="96"/>
      <c r="BE451" s="133"/>
      <c r="BF451" s="128"/>
      <c r="BG451" s="124"/>
      <c r="BI451" s="96"/>
      <c r="BJ451" s="55"/>
      <c r="BK451" s="95"/>
      <c r="BL451" s="93"/>
    </row>
    <row r="452" spans="1:64" s="54" customFormat="1" outlineLevel="1" x14ac:dyDescent="0.25">
      <c r="A452" s="52"/>
      <c r="B452" s="20" t="s">
        <v>9</v>
      </c>
      <c r="C452" s="20" t="str">
        <f>'Hotter&amp;Drier'!$B$1</f>
        <v>CSIRO Mk3.5</v>
      </c>
      <c r="D452" s="20">
        <v>2066</v>
      </c>
      <c r="E452" s="21">
        <f>'Hotter&amp;Drier'!T94</f>
        <v>20.079999999999998</v>
      </c>
      <c r="F452" s="21">
        <f>'Hotter&amp;Drier'!X94</f>
        <v>69.940599999999989</v>
      </c>
      <c r="G452" s="21"/>
      <c r="H452" s="63">
        <f t="shared" si="243"/>
        <v>2007</v>
      </c>
      <c r="I452" s="59" t="str">
        <f t="shared" si="244"/>
        <v>Pile No X @ Berth Y</v>
      </c>
      <c r="J452" s="188" t="str">
        <f t="shared" si="254"/>
        <v>splash</v>
      </c>
      <c r="K452" s="97" t="str">
        <f t="shared" si="245"/>
        <v>A</v>
      </c>
      <c r="L452" s="104" t="str">
        <f t="shared" si="246"/>
        <v>C1</v>
      </c>
      <c r="M452" s="63" t="str">
        <f t="shared" si="247"/>
        <v>EXP4</v>
      </c>
      <c r="N452" s="63" t="str">
        <f t="shared" si="248"/>
        <v>SITE1</v>
      </c>
      <c r="O452" s="63">
        <f t="shared" si="249"/>
        <v>1</v>
      </c>
      <c r="P452" s="63"/>
      <c r="Q452" s="63"/>
      <c r="R452" s="63"/>
      <c r="S452" s="63"/>
      <c r="T452" s="63"/>
      <c r="U452" s="97"/>
      <c r="V452" s="97"/>
      <c r="W452" s="97"/>
      <c r="X452" s="97"/>
      <c r="Y452" s="97"/>
      <c r="AA452" s="198">
        <f t="shared" si="250"/>
        <v>224.78462275862918</v>
      </c>
      <c r="AB452" s="115"/>
      <c r="AC452" s="106"/>
      <c r="AD452" s="106"/>
      <c r="AE452" s="106"/>
      <c r="AF452" s="116"/>
      <c r="AG452" s="106"/>
      <c r="AH452" s="106"/>
      <c r="AJ452" s="106"/>
      <c r="AK452" s="106"/>
      <c r="AM452" s="125"/>
      <c r="AN452" s="200">
        <f t="shared" si="255"/>
        <v>54</v>
      </c>
      <c r="AO452" s="192">
        <f>VLOOKUP(K452,Coefficients!$J$3:$L$7,3)</f>
        <v>70</v>
      </c>
      <c r="AP452" s="192">
        <f t="shared" si="256"/>
        <v>15.4</v>
      </c>
      <c r="AQ452" s="192">
        <f t="shared" si="257"/>
        <v>1349.04</v>
      </c>
      <c r="AR452" s="192">
        <f>VLOOKUP(L452,Coefficients!$N$3:$P$5,2)</f>
        <v>50</v>
      </c>
      <c r="AS452" s="192">
        <f>VLOOKUP(L452,Coefficients!$N$3:$P$5,3)</f>
        <v>2</v>
      </c>
      <c r="AT452" s="200">
        <f>VLOOKUP(M452,Coefficients!$S$3:$U$6,3)</f>
        <v>1</v>
      </c>
      <c r="AU452" s="196">
        <f>VLOOKUP(N452,Coefficients!$S$10:$U$13,3)</f>
        <v>2</v>
      </c>
      <c r="AV452" s="197">
        <f t="shared" si="251"/>
        <v>1</v>
      </c>
      <c r="AW452" s="195">
        <f t="shared" si="258"/>
        <v>7.6036750986200676</v>
      </c>
      <c r="AX452" s="197">
        <f t="shared" si="252"/>
        <v>69.940599999999989</v>
      </c>
      <c r="AY452" s="197">
        <f t="shared" si="253"/>
        <v>20.079999999999998</v>
      </c>
      <c r="AZ452" s="198">
        <f t="shared" si="259"/>
        <v>224.78462275862918</v>
      </c>
      <c r="BA452" s="114"/>
      <c r="BB452" s="55"/>
      <c r="BC452" s="127"/>
      <c r="BD452" s="96"/>
      <c r="BE452" s="133"/>
      <c r="BF452" s="128"/>
      <c r="BG452" s="124"/>
      <c r="BI452" s="96"/>
      <c r="BJ452" s="55"/>
      <c r="BK452" s="95"/>
      <c r="BL452" s="93"/>
    </row>
    <row r="453" spans="1:64" s="54" customFormat="1" outlineLevel="1" x14ac:dyDescent="0.25">
      <c r="A453" s="52"/>
      <c r="B453" s="20" t="s">
        <v>9</v>
      </c>
      <c r="C453" s="20" t="str">
        <f>'Hotter&amp;Drier'!$B$1</f>
        <v>CSIRO Mk3.5</v>
      </c>
      <c r="D453" s="20">
        <v>2067</v>
      </c>
      <c r="E453" s="21">
        <f>'Hotter&amp;Drier'!T95</f>
        <v>20.109999999999996</v>
      </c>
      <c r="F453" s="21">
        <f>'Hotter&amp;Drier'!X95</f>
        <v>69.888449999999992</v>
      </c>
      <c r="G453" s="21"/>
      <c r="H453" s="63">
        <f t="shared" si="243"/>
        <v>2007</v>
      </c>
      <c r="I453" s="59" t="str">
        <f t="shared" si="244"/>
        <v>Pile No X @ Berth Y</v>
      </c>
      <c r="J453" s="188" t="str">
        <f t="shared" si="254"/>
        <v>splash</v>
      </c>
      <c r="K453" s="97" t="str">
        <f t="shared" si="245"/>
        <v>A</v>
      </c>
      <c r="L453" s="104" t="str">
        <f t="shared" si="246"/>
        <v>C1</v>
      </c>
      <c r="M453" s="63" t="str">
        <f t="shared" si="247"/>
        <v>EXP4</v>
      </c>
      <c r="N453" s="63" t="str">
        <f t="shared" si="248"/>
        <v>SITE1</v>
      </c>
      <c r="O453" s="63">
        <f t="shared" si="249"/>
        <v>1</v>
      </c>
      <c r="P453" s="63"/>
      <c r="Q453" s="63"/>
      <c r="R453" s="63"/>
      <c r="S453" s="63"/>
      <c r="T453" s="63"/>
      <c r="U453" s="97"/>
      <c r="V453" s="97"/>
      <c r="W453" s="97"/>
      <c r="X453" s="97"/>
      <c r="Y453" s="97"/>
      <c r="AA453" s="198">
        <f t="shared" si="250"/>
        <v>224.38652361147615</v>
      </c>
      <c r="AB453" s="115"/>
      <c r="AC453" s="106"/>
      <c r="AD453" s="106"/>
      <c r="AE453" s="106"/>
      <c r="AF453" s="116"/>
      <c r="AG453" s="106"/>
      <c r="AH453" s="106"/>
      <c r="AJ453" s="106"/>
      <c r="AK453" s="106"/>
      <c r="AM453" s="125"/>
      <c r="AN453" s="200">
        <f t="shared" si="255"/>
        <v>55</v>
      </c>
      <c r="AO453" s="192">
        <f>VLOOKUP(K453,Coefficients!$J$3:$L$7,3)</f>
        <v>70</v>
      </c>
      <c r="AP453" s="192">
        <f t="shared" si="256"/>
        <v>15.4</v>
      </c>
      <c r="AQ453" s="192">
        <f t="shared" si="257"/>
        <v>1349.04</v>
      </c>
      <c r="AR453" s="192">
        <f>VLOOKUP(L453,Coefficients!$N$3:$P$5,2)</f>
        <v>50</v>
      </c>
      <c r="AS453" s="192">
        <f>VLOOKUP(L453,Coefficients!$N$3:$P$5,3)</f>
        <v>2</v>
      </c>
      <c r="AT453" s="200">
        <f>VLOOKUP(M453,Coefficients!$S$3:$U$6,3)</f>
        <v>1</v>
      </c>
      <c r="AU453" s="196">
        <f>VLOOKUP(N453,Coefficients!$S$10:$U$13,3)</f>
        <v>2</v>
      </c>
      <c r="AV453" s="197">
        <f t="shared" si="251"/>
        <v>1</v>
      </c>
      <c r="AW453" s="195">
        <f t="shared" si="258"/>
        <v>7.6036750986200676</v>
      </c>
      <c r="AX453" s="197">
        <f t="shared" si="252"/>
        <v>69.888449999999992</v>
      </c>
      <c r="AY453" s="197">
        <f t="shared" si="253"/>
        <v>20.109999999999996</v>
      </c>
      <c r="AZ453" s="198">
        <f t="shared" si="259"/>
        <v>224.38652361147615</v>
      </c>
      <c r="BA453" s="114"/>
      <c r="BB453" s="55"/>
      <c r="BC453" s="127"/>
      <c r="BD453" s="96"/>
      <c r="BE453" s="133"/>
      <c r="BF453" s="128"/>
      <c r="BG453" s="124"/>
      <c r="BI453" s="96"/>
      <c r="BJ453" s="55"/>
      <c r="BK453" s="95"/>
      <c r="BL453" s="93"/>
    </row>
    <row r="454" spans="1:64" s="54" customFormat="1" outlineLevel="1" x14ac:dyDescent="0.25">
      <c r="A454" s="52"/>
      <c r="B454" s="20" t="s">
        <v>9</v>
      </c>
      <c r="C454" s="20" t="str">
        <f>'Hotter&amp;Drier'!$B$1</f>
        <v>CSIRO Mk3.5</v>
      </c>
      <c r="D454" s="20">
        <v>2068</v>
      </c>
      <c r="E454" s="21">
        <f>'Hotter&amp;Drier'!T96</f>
        <v>20.139999999999997</v>
      </c>
      <c r="F454" s="21">
        <f>'Hotter&amp;Drier'!X96</f>
        <v>69.836299999999994</v>
      </c>
      <c r="G454" s="21"/>
      <c r="H454" s="63">
        <f t="shared" si="243"/>
        <v>2007</v>
      </c>
      <c r="I454" s="59" t="str">
        <f t="shared" si="244"/>
        <v>Pile No X @ Berth Y</v>
      </c>
      <c r="J454" s="188" t="str">
        <f t="shared" si="254"/>
        <v>splash</v>
      </c>
      <c r="K454" s="97" t="str">
        <f t="shared" si="245"/>
        <v>A</v>
      </c>
      <c r="L454" s="104" t="str">
        <f t="shared" si="246"/>
        <v>C1</v>
      </c>
      <c r="M454" s="63" t="str">
        <f t="shared" si="247"/>
        <v>EXP4</v>
      </c>
      <c r="N454" s="63" t="str">
        <f t="shared" si="248"/>
        <v>SITE1</v>
      </c>
      <c r="O454" s="63">
        <f t="shared" si="249"/>
        <v>1</v>
      </c>
      <c r="P454" s="63"/>
      <c r="Q454" s="63"/>
      <c r="R454" s="63"/>
      <c r="S454" s="63"/>
      <c r="T454" s="63"/>
      <c r="U454" s="97"/>
      <c r="V454" s="97"/>
      <c r="W454" s="97"/>
      <c r="X454" s="97"/>
      <c r="Y454" s="97"/>
      <c r="AA454" s="198">
        <f t="shared" si="250"/>
        <v>223.98884265939722</v>
      </c>
      <c r="AB454" s="115"/>
      <c r="AC454" s="106"/>
      <c r="AD454" s="106"/>
      <c r="AE454" s="106"/>
      <c r="AF454" s="116"/>
      <c r="AG454" s="106"/>
      <c r="AH454" s="106"/>
      <c r="AJ454" s="106"/>
      <c r="AK454" s="106"/>
      <c r="AM454" s="125"/>
      <c r="AN454" s="200">
        <f t="shared" si="255"/>
        <v>56</v>
      </c>
      <c r="AO454" s="192">
        <f>VLOOKUP(K454,Coefficients!$J$3:$L$7,3)</f>
        <v>70</v>
      </c>
      <c r="AP454" s="192">
        <f t="shared" si="256"/>
        <v>15.4</v>
      </c>
      <c r="AQ454" s="192">
        <f t="shared" si="257"/>
        <v>1349.04</v>
      </c>
      <c r="AR454" s="192">
        <f>VLOOKUP(L454,Coefficients!$N$3:$P$5,2)</f>
        <v>50</v>
      </c>
      <c r="AS454" s="192">
        <f>VLOOKUP(L454,Coefficients!$N$3:$P$5,3)</f>
        <v>2</v>
      </c>
      <c r="AT454" s="200">
        <f>VLOOKUP(M454,Coefficients!$S$3:$U$6,3)</f>
        <v>1</v>
      </c>
      <c r="AU454" s="196">
        <f>VLOOKUP(N454,Coefficients!$S$10:$U$13,3)</f>
        <v>2</v>
      </c>
      <c r="AV454" s="197">
        <f t="shared" si="251"/>
        <v>1</v>
      </c>
      <c r="AW454" s="195">
        <f t="shared" si="258"/>
        <v>7.6036750986200676</v>
      </c>
      <c r="AX454" s="197">
        <f t="shared" si="252"/>
        <v>69.836299999999994</v>
      </c>
      <c r="AY454" s="197">
        <f t="shared" si="253"/>
        <v>20.139999999999997</v>
      </c>
      <c r="AZ454" s="198">
        <f t="shared" si="259"/>
        <v>223.98884265939722</v>
      </c>
      <c r="BA454" s="114"/>
      <c r="BB454" s="55"/>
      <c r="BC454" s="127"/>
      <c r="BD454" s="96"/>
      <c r="BE454" s="133"/>
      <c r="BF454" s="128"/>
      <c r="BG454" s="124"/>
      <c r="BI454" s="96"/>
      <c r="BJ454" s="55"/>
      <c r="BK454" s="95"/>
      <c r="BL454" s="93"/>
    </row>
    <row r="455" spans="1:64" s="54" customFormat="1" outlineLevel="1" x14ac:dyDescent="0.25">
      <c r="A455" s="52"/>
      <c r="B455" s="20" t="s">
        <v>9</v>
      </c>
      <c r="C455" s="20" t="str">
        <f>'Hotter&amp;Drier'!$B$1</f>
        <v>CSIRO Mk3.5</v>
      </c>
      <c r="D455" s="20">
        <v>2069</v>
      </c>
      <c r="E455" s="21">
        <f>'Hotter&amp;Drier'!T97</f>
        <v>20.169999999999998</v>
      </c>
      <c r="F455" s="21">
        <f>'Hotter&amp;Drier'!X97</f>
        <v>69.784149999999997</v>
      </c>
      <c r="G455" s="21"/>
      <c r="H455" s="63">
        <f t="shared" si="243"/>
        <v>2007</v>
      </c>
      <c r="I455" s="59" t="str">
        <f t="shared" si="244"/>
        <v>Pile No X @ Berth Y</v>
      </c>
      <c r="J455" s="188" t="str">
        <f t="shared" si="254"/>
        <v>splash</v>
      </c>
      <c r="K455" s="97" t="str">
        <f t="shared" si="245"/>
        <v>A</v>
      </c>
      <c r="L455" s="104" t="str">
        <f t="shared" si="246"/>
        <v>C1</v>
      </c>
      <c r="M455" s="63" t="str">
        <f t="shared" si="247"/>
        <v>EXP4</v>
      </c>
      <c r="N455" s="63" t="str">
        <f t="shared" si="248"/>
        <v>SITE1</v>
      </c>
      <c r="O455" s="63">
        <f t="shared" si="249"/>
        <v>1</v>
      </c>
      <c r="P455" s="63"/>
      <c r="Q455" s="63"/>
      <c r="R455" s="63"/>
      <c r="S455" s="63"/>
      <c r="T455" s="63"/>
      <c r="U455" s="97"/>
      <c r="V455" s="97"/>
      <c r="W455" s="97"/>
      <c r="X455" s="97"/>
      <c r="Y455" s="97"/>
      <c r="AA455" s="198">
        <f t="shared" si="250"/>
        <v>223.5915797510842</v>
      </c>
      <c r="AB455" s="115"/>
      <c r="AC455" s="106"/>
      <c r="AD455" s="106"/>
      <c r="AE455" s="106"/>
      <c r="AF455" s="116"/>
      <c r="AG455" s="106"/>
      <c r="AH455" s="106"/>
      <c r="AJ455" s="106"/>
      <c r="AK455" s="106"/>
      <c r="AM455" s="125"/>
      <c r="AN455" s="200">
        <f t="shared" si="255"/>
        <v>57</v>
      </c>
      <c r="AO455" s="192">
        <f>VLOOKUP(K455,Coefficients!$J$3:$L$7,3)</f>
        <v>70</v>
      </c>
      <c r="AP455" s="192">
        <f t="shared" si="256"/>
        <v>15.4</v>
      </c>
      <c r="AQ455" s="192">
        <f t="shared" si="257"/>
        <v>1349.04</v>
      </c>
      <c r="AR455" s="192">
        <f>VLOOKUP(L455,Coefficients!$N$3:$P$5,2)</f>
        <v>50</v>
      </c>
      <c r="AS455" s="192">
        <f>VLOOKUP(L455,Coefficients!$N$3:$P$5,3)</f>
        <v>2</v>
      </c>
      <c r="AT455" s="200">
        <f>VLOOKUP(M455,Coefficients!$S$3:$U$6,3)</f>
        <v>1</v>
      </c>
      <c r="AU455" s="196">
        <f>VLOOKUP(N455,Coefficients!$S$10:$U$13,3)</f>
        <v>2</v>
      </c>
      <c r="AV455" s="197">
        <f t="shared" si="251"/>
        <v>1</v>
      </c>
      <c r="AW455" s="195">
        <f t="shared" si="258"/>
        <v>7.6036750986200676</v>
      </c>
      <c r="AX455" s="197">
        <f t="shared" si="252"/>
        <v>69.784149999999997</v>
      </c>
      <c r="AY455" s="197">
        <f t="shared" si="253"/>
        <v>20.169999999999998</v>
      </c>
      <c r="AZ455" s="198">
        <f t="shared" si="259"/>
        <v>223.5915797510842</v>
      </c>
      <c r="BA455" s="114"/>
      <c r="BB455" s="55"/>
      <c r="BC455" s="127"/>
      <c r="BD455" s="96"/>
      <c r="BE455" s="133"/>
      <c r="BF455" s="128"/>
      <c r="BG455" s="124"/>
      <c r="BI455" s="96"/>
      <c r="BJ455" s="55"/>
      <c r="BK455" s="95"/>
      <c r="BL455" s="93"/>
    </row>
    <row r="456" spans="1:64" s="54" customFormat="1" outlineLevel="1" x14ac:dyDescent="0.25">
      <c r="A456" s="52"/>
      <c r="B456" s="20" t="s">
        <v>9</v>
      </c>
      <c r="C456" s="20" t="str">
        <f>'Hotter&amp;Drier'!$B$1</f>
        <v>CSIRO Mk3.5</v>
      </c>
      <c r="D456" s="20">
        <v>2070</v>
      </c>
      <c r="E456" s="21">
        <f>'Hotter&amp;Drier'!T98</f>
        <v>20.2</v>
      </c>
      <c r="F456" s="21">
        <f>'Hotter&amp;Drier'!X98</f>
        <v>69.731999999999999</v>
      </c>
      <c r="G456" s="21"/>
      <c r="H456" s="63">
        <f t="shared" si="243"/>
        <v>2007</v>
      </c>
      <c r="I456" s="59" t="str">
        <f t="shared" si="244"/>
        <v>Pile No X @ Berth Y</v>
      </c>
      <c r="J456" s="188" t="str">
        <f t="shared" si="254"/>
        <v>splash</v>
      </c>
      <c r="K456" s="97" t="str">
        <f t="shared" si="245"/>
        <v>A</v>
      </c>
      <c r="L456" s="104" t="str">
        <f t="shared" si="246"/>
        <v>C1</v>
      </c>
      <c r="M456" s="63" t="str">
        <f t="shared" si="247"/>
        <v>EXP4</v>
      </c>
      <c r="N456" s="63" t="str">
        <f t="shared" si="248"/>
        <v>SITE1</v>
      </c>
      <c r="O456" s="63">
        <f t="shared" si="249"/>
        <v>1</v>
      </c>
      <c r="P456" s="63"/>
      <c r="Q456" s="63"/>
      <c r="R456" s="63"/>
      <c r="S456" s="63"/>
      <c r="T456" s="63"/>
      <c r="U456" s="97"/>
      <c r="V456" s="97"/>
      <c r="W456" s="97"/>
      <c r="X456" s="97"/>
      <c r="Y456" s="97"/>
      <c r="AA456" s="198">
        <f t="shared" si="250"/>
        <v>223.19473473521231</v>
      </c>
      <c r="AB456" s="115"/>
      <c r="AC456" s="106"/>
      <c r="AD456" s="106"/>
      <c r="AE456" s="106"/>
      <c r="AF456" s="116"/>
      <c r="AG456" s="106"/>
      <c r="AH456" s="106"/>
      <c r="AJ456" s="106"/>
      <c r="AK456" s="106"/>
      <c r="AM456" s="125"/>
      <c r="AN456" s="200">
        <f t="shared" si="255"/>
        <v>58</v>
      </c>
      <c r="AO456" s="192">
        <f>VLOOKUP(K456,Coefficients!$J$3:$L$7,3)</f>
        <v>70</v>
      </c>
      <c r="AP456" s="192">
        <f t="shared" si="256"/>
        <v>15.4</v>
      </c>
      <c r="AQ456" s="192">
        <f t="shared" si="257"/>
        <v>1349.04</v>
      </c>
      <c r="AR456" s="192">
        <f>VLOOKUP(L456,Coefficients!$N$3:$P$5,2)</f>
        <v>50</v>
      </c>
      <c r="AS456" s="192">
        <f>VLOOKUP(L456,Coefficients!$N$3:$P$5,3)</f>
        <v>2</v>
      </c>
      <c r="AT456" s="200">
        <f>VLOOKUP(M456,Coefficients!$S$3:$U$6,3)</f>
        <v>1</v>
      </c>
      <c r="AU456" s="196">
        <f>VLOOKUP(N456,Coefficients!$S$10:$U$13,3)</f>
        <v>2</v>
      </c>
      <c r="AV456" s="197">
        <f t="shared" si="251"/>
        <v>1</v>
      </c>
      <c r="AW456" s="195">
        <f t="shared" si="258"/>
        <v>7.6036750986200676</v>
      </c>
      <c r="AX456" s="197">
        <f t="shared" si="252"/>
        <v>69.731999999999999</v>
      </c>
      <c r="AY456" s="197">
        <f t="shared" si="253"/>
        <v>20.2</v>
      </c>
      <c r="AZ456" s="198">
        <f t="shared" si="259"/>
        <v>223.19473473521231</v>
      </c>
      <c r="BA456" s="114"/>
      <c r="BB456" s="55"/>
      <c r="BC456" s="127"/>
      <c r="BD456" s="96"/>
      <c r="BE456" s="133"/>
      <c r="BF456" s="128"/>
      <c r="BG456" s="124"/>
      <c r="BI456" s="96"/>
      <c r="BJ456" s="55"/>
      <c r="BK456" s="95"/>
      <c r="BL456" s="93"/>
    </row>
    <row r="457" spans="1:64" s="10" customFormat="1" x14ac:dyDescent="0.25">
      <c r="A457" s="33" t="s">
        <v>120</v>
      </c>
      <c r="B457" s="33" t="str">
        <f>B458&amp;" "&amp;C458</f>
        <v>A1B MIROC-Medres</v>
      </c>
      <c r="C457" s="31"/>
      <c r="D457" s="26"/>
      <c r="E457" s="26"/>
      <c r="F457" s="26"/>
      <c r="G457" s="26"/>
      <c r="K457" s="92"/>
      <c r="L457" s="92"/>
      <c r="M457" s="19"/>
      <c r="N457" s="19"/>
      <c r="O457" s="19"/>
      <c r="P457" s="19"/>
      <c r="Q457" s="19"/>
      <c r="R457" s="19"/>
      <c r="S457" s="19"/>
      <c r="T457" s="19"/>
      <c r="U457" s="98"/>
      <c r="V457" s="98"/>
      <c r="W457" s="98"/>
      <c r="X457" s="98"/>
      <c r="Y457" s="98"/>
      <c r="AA457" s="45"/>
      <c r="AB457" s="131"/>
      <c r="AC457" s="45"/>
      <c r="AD457" s="45"/>
      <c r="AE457" s="45"/>
      <c r="AF457" s="132"/>
      <c r="AG457" s="45"/>
      <c r="AH457" s="45"/>
      <c r="AJ457" s="98"/>
      <c r="AK457" s="98"/>
      <c r="AM457" s="98"/>
      <c r="AN457" s="126"/>
      <c r="AO457" s="41"/>
      <c r="AP457" s="41"/>
      <c r="AQ457" s="193"/>
      <c r="AR457" s="41"/>
      <c r="AS457" s="41"/>
      <c r="AT457" s="19"/>
      <c r="AU457" s="43"/>
      <c r="AV457" s="43"/>
      <c r="AW457" s="43"/>
      <c r="AX457" s="19"/>
      <c r="AY457" s="41"/>
      <c r="AZ457" s="45"/>
      <c r="BA457" s="47"/>
      <c r="BB457" s="19"/>
      <c r="BC457" s="19"/>
      <c r="BD457" s="27"/>
      <c r="BE457" s="134"/>
      <c r="BF457" s="50"/>
      <c r="BG457" s="27"/>
      <c r="BI457" s="27"/>
      <c r="BJ457" s="27"/>
      <c r="BK457" s="27"/>
      <c r="BL457" s="92"/>
    </row>
    <row r="458" spans="1:64" s="54" customFormat="1" outlineLevel="1" x14ac:dyDescent="0.25">
      <c r="A458" s="52"/>
      <c r="B458" s="20" t="s">
        <v>9</v>
      </c>
      <c r="C458" s="20" t="str">
        <f>'Cooler&amp;Wetter'!$B$1</f>
        <v>MIROC-Medres</v>
      </c>
      <c r="D458" s="20">
        <v>2000</v>
      </c>
      <c r="E458" s="21">
        <f>'Cooler&amp;Wetter'!T28</f>
        <v>17.416666666666668</v>
      </c>
      <c r="F458" s="21">
        <f>'Cooler&amp;Wetter'!X28</f>
        <v>74.599333333333334</v>
      </c>
      <c r="G458" s="21"/>
      <c r="H458" s="63">
        <f t="shared" ref="H458:H521" si="260">$H$26</f>
        <v>2007</v>
      </c>
      <c r="I458" s="59" t="str">
        <f t="shared" ref="I458:I521" si="261">$I$26</f>
        <v>Pile No X @ Berth Y</v>
      </c>
      <c r="J458" s="188" t="str">
        <f>$J$26</f>
        <v>splash</v>
      </c>
      <c r="K458" s="97" t="str">
        <f t="shared" ref="K458:K489" si="262">$K$26</f>
        <v>A</v>
      </c>
      <c r="L458" s="104" t="str">
        <f t="shared" ref="L458:L489" si="263">$L$26</f>
        <v>C1</v>
      </c>
      <c r="M458" s="63" t="str">
        <f t="shared" ref="M458:M489" si="264">$M$26</f>
        <v>EXP4</v>
      </c>
      <c r="N458" s="63" t="str">
        <f t="shared" ref="N458:N489" si="265">$N$26</f>
        <v>SITE1</v>
      </c>
      <c r="O458" s="63">
        <f t="shared" ref="O458:O489" si="266">$O$26</f>
        <v>1</v>
      </c>
      <c r="P458" s="63"/>
      <c r="Q458" s="63"/>
      <c r="R458" s="63"/>
      <c r="S458" s="63"/>
      <c r="T458" s="63"/>
      <c r="U458" s="97"/>
      <c r="V458" s="97"/>
      <c r="W458" s="97"/>
      <c r="X458" s="97"/>
      <c r="Y458" s="97"/>
      <c r="AA458" s="198">
        <f t="shared" ref="AA458:AA489" si="267">AZ458</f>
        <v>262.04575959786655</v>
      </c>
      <c r="AB458" s="115"/>
      <c r="AC458" s="106"/>
      <c r="AD458" s="106"/>
      <c r="AE458" s="106"/>
      <c r="AF458" s="116"/>
      <c r="AG458" s="106"/>
      <c r="AH458" s="106"/>
      <c r="AJ458" s="106"/>
      <c r="AK458" s="106"/>
      <c r="AM458" s="125"/>
      <c r="AN458" s="200">
        <f>MAX(0,D458-$C$20)</f>
        <v>0</v>
      </c>
      <c r="AO458" s="192">
        <f>VLOOKUP(K458,Coefficients!$J$3:$L$7,3)</f>
        <v>70</v>
      </c>
      <c r="AP458" s="192">
        <f>0.22*AO458</f>
        <v>15.4</v>
      </c>
      <c r="AQ458" s="192">
        <f>AP458/100*365*24</f>
        <v>1349.04</v>
      </c>
      <c r="AR458" s="192">
        <f>VLOOKUP(L458,Coefficients!$N$3:$P$5,2)</f>
        <v>50</v>
      </c>
      <c r="AS458" s="192">
        <f>VLOOKUP(L458,Coefficients!$N$3:$P$5,3)</f>
        <v>2</v>
      </c>
      <c r="AT458" s="200">
        <f>VLOOKUP(M458,Coefficients!$S$3:$U$6,3)</f>
        <v>1</v>
      </c>
      <c r="AU458" s="196">
        <f>VLOOKUP(N458,Coefficients!$S$10:$U$13,3)</f>
        <v>2</v>
      </c>
      <c r="AV458" s="197">
        <f t="shared" ref="AV458:AV489" si="268">O458</f>
        <v>1</v>
      </c>
      <c r="AW458" s="195">
        <f>MAX(1,AU458*(AR458*AT458*(0.9*EXP((-10*AV458))+0.1*EXP(-AV458))+AS458*EXP((-0.02*AV458))))</f>
        <v>7.6036750986200676</v>
      </c>
      <c r="AX458" s="197">
        <f t="shared" ref="AX458:AX489" si="269">F458</f>
        <v>74.599333333333334</v>
      </c>
      <c r="AY458" s="197">
        <f t="shared" ref="AY458:AY489" si="270">E458</f>
        <v>17.416666666666668</v>
      </c>
      <c r="AZ458" s="198">
        <f>(0.0157*AX458^2.3)*((AQ458/3800)^0.15)*((1+AW458/50)^0.22)*(EXP(-0.0019*(AY458+20)))</f>
        <v>262.04575959786655</v>
      </c>
      <c r="BA458" s="114"/>
      <c r="BB458" s="55"/>
      <c r="BC458" s="127"/>
      <c r="BD458" s="96"/>
      <c r="BE458" s="133"/>
      <c r="BF458" s="128"/>
      <c r="BG458" s="124"/>
      <c r="BI458" s="96"/>
      <c r="BJ458" s="55"/>
      <c r="BK458" s="95"/>
      <c r="BL458" s="93"/>
    </row>
    <row r="459" spans="1:64" s="54" customFormat="1" outlineLevel="1" x14ac:dyDescent="0.25">
      <c r="A459" s="52"/>
      <c r="B459" s="20" t="s">
        <v>9</v>
      </c>
      <c r="C459" s="20" t="str">
        <f>'Cooler&amp;Wetter'!$B$1</f>
        <v>MIROC-Medres</v>
      </c>
      <c r="D459" s="20">
        <v>2001</v>
      </c>
      <c r="E459" s="21">
        <f>'Cooler&amp;Wetter'!T29</f>
        <v>17.428333333333335</v>
      </c>
      <c r="F459" s="21">
        <f>'Cooler&amp;Wetter'!X29</f>
        <v>74.60926666666667</v>
      </c>
      <c r="G459" s="21"/>
      <c r="H459" s="63">
        <f t="shared" si="260"/>
        <v>2007</v>
      </c>
      <c r="I459" s="59" t="str">
        <f t="shared" si="261"/>
        <v>Pile No X @ Berth Y</v>
      </c>
      <c r="J459" s="188" t="str">
        <f t="shared" ref="J459:J522" si="271">$J$26</f>
        <v>splash</v>
      </c>
      <c r="K459" s="97" t="str">
        <f t="shared" si="262"/>
        <v>A</v>
      </c>
      <c r="L459" s="104" t="str">
        <f t="shared" si="263"/>
        <v>C1</v>
      </c>
      <c r="M459" s="63" t="str">
        <f t="shared" si="264"/>
        <v>EXP4</v>
      </c>
      <c r="N459" s="63" t="str">
        <f t="shared" si="265"/>
        <v>SITE1</v>
      </c>
      <c r="O459" s="63">
        <f t="shared" si="266"/>
        <v>1</v>
      </c>
      <c r="P459" s="63"/>
      <c r="Q459" s="63"/>
      <c r="R459" s="63"/>
      <c r="S459" s="63"/>
      <c r="T459" s="63"/>
      <c r="U459" s="97"/>
      <c r="V459" s="97"/>
      <c r="W459" s="97"/>
      <c r="X459" s="97"/>
      <c r="Y459" s="97"/>
      <c r="AA459" s="198">
        <f t="shared" si="267"/>
        <v>262.12020984298567</v>
      </c>
      <c r="AB459" s="115"/>
      <c r="AC459" s="106"/>
      <c r="AD459" s="106"/>
      <c r="AE459" s="106"/>
      <c r="AF459" s="116"/>
      <c r="AG459" s="106"/>
      <c r="AH459" s="106"/>
      <c r="AJ459" s="106"/>
      <c r="AK459" s="106"/>
      <c r="AM459" s="125"/>
      <c r="AN459" s="200">
        <f t="shared" ref="AN459:AN522" si="272">MAX(0,D459-$C$20)</f>
        <v>0</v>
      </c>
      <c r="AO459" s="192">
        <f>VLOOKUP(K459,Coefficients!$J$3:$L$7,3)</f>
        <v>70</v>
      </c>
      <c r="AP459" s="192">
        <f t="shared" ref="AP459:AP522" si="273">0.22*AO459</f>
        <v>15.4</v>
      </c>
      <c r="AQ459" s="192">
        <f t="shared" ref="AQ459:AQ522" si="274">AP459/100*365*24</f>
        <v>1349.04</v>
      </c>
      <c r="AR459" s="192">
        <f>VLOOKUP(L459,Coefficients!$N$3:$P$5,2)</f>
        <v>50</v>
      </c>
      <c r="AS459" s="192">
        <f>VLOOKUP(L459,Coefficients!$N$3:$P$5,3)</f>
        <v>2</v>
      </c>
      <c r="AT459" s="200">
        <f>VLOOKUP(M459,Coefficients!$S$3:$U$6,3)</f>
        <v>1</v>
      </c>
      <c r="AU459" s="196">
        <f>VLOOKUP(N459,Coefficients!$S$10:$U$13,3)</f>
        <v>2</v>
      </c>
      <c r="AV459" s="197">
        <f t="shared" si="268"/>
        <v>1</v>
      </c>
      <c r="AW459" s="195">
        <f t="shared" ref="AW459:AW522" si="275">MAX(1,AU459*(AR459*AT459*(0.9*EXP((-10*AV459))+0.1*EXP(-AV459))+AS459*EXP((-0.02*AV459))))</f>
        <v>7.6036750986200676</v>
      </c>
      <c r="AX459" s="197">
        <f t="shared" si="269"/>
        <v>74.60926666666667</v>
      </c>
      <c r="AY459" s="197">
        <f t="shared" si="270"/>
        <v>17.428333333333335</v>
      </c>
      <c r="AZ459" s="198">
        <f t="shared" ref="AZ459:AZ522" si="276">(0.0157*AX459^2.3)*((AQ459/3800)^0.15)*((1+AW459/50)^0.22)*(EXP(-0.0019*(AY459+20)))</f>
        <v>262.12020984298567</v>
      </c>
      <c r="BA459" s="114"/>
      <c r="BB459" s="55"/>
      <c r="BC459" s="127"/>
      <c r="BD459" s="96"/>
      <c r="BE459" s="133"/>
      <c r="BF459" s="128"/>
      <c r="BG459" s="124"/>
      <c r="BI459" s="96"/>
      <c r="BJ459" s="55"/>
      <c r="BK459" s="95"/>
      <c r="BL459" s="93"/>
    </row>
    <row r="460" spans="1:64" s="54" customFormat="1" outlineLevel="1" x14ac:dyDescent="0.25">
      <c r="A460" s="52"/>
      <c r="B460" s="20" t="s">
        <v>9</v>
      </c>
      <c r="C460" s="20" t="str">
        <f>'Cooler&amp;Wetter'!$B$1</f>
        <v>MIROC-Medres</v>
      </c>
      <c r="D460" s="20">
        <v>2002</v>
      </c>
      <c r="E460" s="21">
        <f>'Cooler&amp;Wetter'!T30</f>
        <v>17.440000000000001</v>
      </c>
      <c r="F460" s="21">
        <f>'Cooler&amp;Wetter'!X30</f>
        <v>74.619200000000006</v>
      </c>
      <c r="G460" s="21"/>
      <c r="H460" s="63">
        <f t="shared" si="260"/>
        <v>2007</v>
      </c>
      <c r="I460" s="59" t="str">
        <f t="shared" si="261"/>
        <v>Pile No X @ Berth Y</v>
      </c>
      <c r="J460" s="188" t="str">
        <f t="shared" si="271"/>
        <v>splash</v>
      </c>
      <c r="K460" s="97" t="str">
        <f t="shared" si="262"/>
        <v>A</v>
      </c>
      <c r="L460" s="104" t="str">
        <f t="shared" si="263"/>
        <v>C1</v>
      </c>
      <c r="M460" s="63" t="str">
        <f t="shared" si="264"/>
        <v>EXP4</v>
      </c>
      <c r="N460" s="63" t="str">
        <f t="shared" si="265"/>
        <v>SITE1</v>
      </c>
      <c r="O460" s="63">
        <f t="shared" si="266"/>
        <v>1</v>
      </c>
      <c r="P460" s="63"/>
      <c r="Q460" s="63"/>
      <c r="R460" s="63"/>
      <c r="S460" s="63"/>
      <c r="T460" s="63"/>
      <c r="U460" s="97"/>
      <c r="V460" s="97"/>
      <c r="W460" s="97"/>
      <c r="X460" s="97"/>
      <c r="Y460" s="97"/>
      <c r="AA460" s="198">
        <f t="shared" si="267"/>
        <v>262.19467055081356</v>
      </c>
      <c r="AB460" s="115"/>
      <c r="AC460" s="106"/>
      <c r="AD460" s="106"/>
      <c r="AE460" s="106"/>
      <c r="AF460" s="116"/>
      <c r="AG460" s="106"/>
      <c r="AH460" s="106"/>
      <c r="AJ460" s="106"/>
      <c r="AK460" s="106"/>
      <c r="AM460" s="125"/>
      <c r="AN460" s="200">
        <f t="shared" si="272"/>
        <v>0</v>
      </c>
      <c r="AO460" s="192">
        <f>VLOOKUP(K460,Coefficients!$J$3:$L$7,3)</f>
        <v>70</v>
      </c>
      <c r="AP460" s="192">
        <f t="shared" si="273"/>
        <v>15.4</v>
      </c>
      <c r="AQ460" s="192">
        <f t="shared" si="274"/>
        <v>1349.04</v>
      </c>
      <c r="AR460" s="192">
        <f>VLOOKUP(L460,Coefficients!$N$3:$P$5,2)</f>
        <v>50</v>
      </c>
      <c r="AS460" s="192">
        <f>VLOOKUP(L460,Coefficients!$N$3:$P$5,3)</f>
        <v>2</v>
      </c>
      <c r="AT460" s="200">
        <f>VLOOKUP(M460,Coefficients!$S$3:$U$6,3)</f>
        <v>1</v>
      </c>
      <c r="AU460" s="196">
        <f>VLOOKUP(N460,Coefficients!$S$10:$U$13,3)</f>
        <v>2</v>
      </c>
      <c r="AV460" s="197">
        <f t="shared" si="268"/>
        <v>1</v>
      </c>
      <c r="AW460" s="195">
        <f t="shared" si="275"/>
        <v>7.6036750986200676</v>
      </c>
      <c r="AX460" s="197">
        <f t="shared" si="269"/>
        <v>74.619200000000006</v>
      </c>
      <c r="AY460" s="197">
        <f t="shared" si="270"/>
        <v>17.440000000000001</v>
      </c>
      <c r="AZ460" s="198">
        <f t="shared" si="276"/>
        <v>262.19467055081356</v>
      </c>
      <c r="BA460" s="114"/>
      <c r="BB460" s="55"/>
      <c r="BC460" s="127"/>
      <c r="BD460" s="96"/>
      <c r="BE460" s="133"/>
      <c r="BF460" s="128"/>
      <c r="BG460" s="124"/>
      <c r="BI460" s="96"/>
      <c r="BJ460" s="55"/>
      <c r="BK460" s="95"/>
      <c r="BL460" s="93"/>
    </row>
    <row r="461" spans="1:64" s="54" customFormat="1" outlineLevel="1" x14ac:dyDescent="0.25">
      <c r="A461" s="52"/>
      <c r="B461" s="20" t="s">
        <v>9</v>
      </c>
      <c r="C461" s="20" t="str">
        <f>'Cooler&amp;Wetter'!$B$1</f>
        <v>MIROC-Medres</v>
      </c>
      <c r="D461" s="20">
        <v>2003</v>
      </c>
      <c r="E461" s="21">
        <f>'Cooler&amp;Wetter'!T31</f>
        <v>17.451666666666668</v>
      </c>
      <c r="F461" s="21">
        <f>'Cooler&amp;Wetter'!X31</f>
        <v>74.629133333333328</v>
      </c>
      <c r="G461" s="21"/>
      <c r="H461" s="63">
        <f t="shared" si="260"/>
        <v>2007</v>
      </c>
      <c r="I461" s="59" t="str">
        <f t="shared" si="261"/>
        <v>Pile No X @ Berth Y</v>
      </c>
      <c r="J461" s="188" t="str">
        <f t="shared" si="271"/>
        <v>splash</v>
      </c>
      <c r="K461" s="97" t="str">
        <f t="shared" si="262"/>
        <v>A</v>
      </c>
      <c r="L461" s="104" t="str">
        <f t="shared" si="263"/>
        <v>C1</v>
      </c>
      <c r="M461" s="63" t="str">
        <f t="shared" si="264"/>
        <v>EXP4</v>
      </c>
      <c r="N461" s="63" t="str">
        <f t="shared" si="265"/>
        <v>SITE1</v>
      </c>
      <c r="O461" s="63">
        <f t="shared" si="266"/>
        <v>1</v>
      </c>
      <c r="P461" s="63"/>
      <c r="Q461" s="63"/>
      <c r="R461" s="63"/>
      <c r="S461" s="63"/>
      <c r="T461" s="63"/>
      <c r="U461" s="97"/>
      <c r="V461" s="97"/>
      <c r="W461" s="97"/>
      <c r="X461" s="97"/>
      <c r="Y461" s="97"/>
      <c r="AA461" s="198">
        <f t="shared" si="267"/>
        <v>262.2691417210973</v>
      </c>
      <c r="AB461" s="115"/>
      <c r="AC461" s="106"/>
      <c r="AD461" s="106"/>
      <c r="AE461" s="106"/>
      <c r="AF461" s="116"/>
      <c r="AG461" s="106"/>
      <c r="AH461" s="106"/>
      <c r="AJ461" s="106"/>
      <c r="AK461" s="106"/>
      <c r="AM461" s="125"/>
      <c r="AN461" s="200">
        <f t="shared" si="272"/>
        <v>0</v>
      </c>
      <c r="AO461" s="192">
        <f>VLOOKUP(K461,Coefficients!$J$3:$L$7,3)</f>
        <v>70</v>
      </c>
      <c r="AP461" s="192">
        <f t="shared" si="273"/>
        <v>15.4</v>
      </c>
      <c r="AQ461" s="192">
        <f t="shared" si="274"/>
        <v>1349.04</v>
      </c>
      <c r="AR461" s="192">
        <f>VLOOKUP(L461,Coefficients!$N$3:$P$5,2)</f>
        <v>50</v>
      </c>
      <c r="AS461" s="192">
        <f>VLOOKUP(L461,Coefficients!$N$3:$P$5,3)</f>
        <v>2</v>
      </c>
      <c r="AT461" s="200">
        <f>VLOOKUP(M461,Coefficients!$S$3:$U$6,3)</f>
        <v>1</v>
      </c>
      <c r="AU461" s="196">
        <f>VLOOKUP(N461,Coefficients!$S$10:$U$13,3)</f>
        <v>2</v>
      </c>
      <c r="AV461" s="197">
        <f t="shared" si="268"/>
        <v>1</v>
      </c>
      <c r="AW461" s="195">
        <f t="shared" si="275"/>
        <v>7.6036750986200676</v>
      </c>
      <c r="AX461" s="197">
        <f t="shared" si="269"/>
        <v>74.629133333333328</v>
      </c>
      <c r="AY461" s="197">
        <f t="shared" si="270"/>
        <v>17.451666666666668</v>
      </c>
      <c r="AZ461" s="198">
        <f t="shared" si="276"/>
        <v>262.2691417210973</v>
      </c>
      <c r="BA461" s="114"/>
      <c r="BB461" s="55"/>
      <c r="BC461" s="127"/>
      <c r="BD461" s="96"/>
      <c r="BE461" s="133"/>
      <c r="BF461" s="128"/>
      <c r="BG461" s="124"/>
      <c r="BI461" s="96"/>
      <c r="BJ461" s="55"/>
      <c r="BK461" s="95"/>
      <c r="BL461" s="93"/>
    </row>
    <row r="462" spans="1:64" s="54" customFormat="1" outlineLevel="1" x14ac:dyDescent="0.25">
      <c r="A462" s="52"/>
      <c r="B462" s="20" t="s">
        <v>9</v>
      </c>
      <c r="C462" s="20" t="str">
        <f>'Cooler&amp;Wetter'!$B$1</f>
        <v>MIROC-Medres</v>
      </c>
      <c r="D462" s="20">
        <v>2004</v>
      </c>
      <c r="E462" s="21">
        <f>'Cooler&amp;Wetter'!T32</f>
        <v>17.463333333333335</v>
      </c>
      <c r="F462" s="21">
        <f>'Cooler&amp;Wetter'!X32</f>
        <v>74.639066666666665</v>
      </c>
      <c r="G462" s="21"/>
      <c r="H462" s="63">
        <f t="shared" si="260"/>
        <v>2007</v>
      </c>
      <c r="I462" s="59" t="str">
        <f t="shared" si="261"/>
        <v>Pile No X @ Berth Y</v>
      </c>
      <c r="J462" s="188" t="str">
        <f t="shared" si="271"/>
        <v>splash</v>
      </c>
      <c r="K462" s="97" t="str">
        <f t="shared" si="262"/>
        <v>A</v>
      </c>
      <c r="L462" s="104" t="str">
        <f t="shared" si="263"/>
        <v>C1</v>
      </c>
      <c r="M462" s="63" t="str">
        <f t="shared" si="264"/>
        <v>EXP4</v>
      </c>
      <c r="N462" s="63" t="str">
        <f t="shared" si="265"/>
        <v>SITE1</v>
      </c>
      <c r="O462" s="63">
        <f t="shared" si="266"/>
        <v>1</v>
      </c>
      <c r="P462" s="63"/>
      <c r="Q462" s="63"/>
      <c r="R462" s="63"/>
      <c r="S462" s="63"/>
      <c r="T462" s="63"/>
      <c r="U462" s="97"/>
      <c r="V462" s="97"/>
      <c r="W462" s="97"/>
      <c r="X462" s="97"/>
      <c r="Y462" s="97"/>
      <c r="AA462" s="198">
        <f t="shared" si="267"/>
        <v>262.34362335358344</v>
      </c>
      <c r="AB462" s="115"/>
      <c r="AC462" s="106"/>
      <c r="AD462" s="106"/>
      <c r="AE462" s="106"/>
      <c r="AF462" s="116"/>
      <c r="AG462" s="106"/>
      <c r="AH462" s="106"/>
      <c r="AJ462" s="106"/>
      <c r="AK462" s="106"/>
      <c r="AM462" s="125"/>
      <c r="AN462" s="200">
        <f t="shared" si="272"/>
        <v>0</v>
      </c>
      <c r="AO462" s="192">
        <f>VLOOKUP(K462,Coefficients!$J$3:$L$7,3)</f>
        <v>70</v>
      </c>
      <c r="AP462" s="192">
        <f t="shared" si="273"/>
        <v>15.4</v>
      </c>
      <c r="AQ462" s="192">
        <f t="shared" si="274"/>
        <v>1349.04</v>
      </c>
      <c r="AR462" s="192">
        <f>VLOOKUP(L462,Coefficients!$N$3:$P$5,2)</f>
        <v>50</v>
      </c>
      <c r="AS462" s="192">
        <f>VLOOKUP(L462,Coefficients!$N$3:$P$5,3)</f>
        <v>2</v>
      </c>
      <c r="AT462" s="200">
        <f>VLOOKUP(M462,Coefficients!$S$3:$U$6,3)</f>
        <v>1</v>
      </c>
      <c r="AU462" s="196">
        <f>VLOOKUP(N462,Coefficients!$S$10:$U$13,3)</f>
        <v>2</v>
      </c>
      <c r="AV462" s="197">
        <f t="shared" si="268"/>
        <v>1</v>
      </c>
      <c r="AW462" s="195">
        <f t="shared" si="275"/>
        <v>7.6036750986200676</v>
      </c>
      <c r="AX462" s="197">
        <f t="shared" si="269"/>
        <v>74.639066666666665</v>
      </c>
      <c r="AY462" s="197">
        <f t="shared" si="270"/>
        <v>17.463333333333335</v>
      </c>
      <c r="AZ462" s="198">
        <f t="shared" si="276"/>
        <v>262.34362335358344</v>
      </c>
      <c r="BA462" s="114"/>
      <c r="BB462" s="55"/>
      <c r="BC462" s="127"/>
      <c r="BD462" s="96"/>
      <c r="BE462" s="133"/>
      <c r="BF462" s="128"/>
      <c r="BG462" s="124"/>
      <c r="BI462" s="96"/>
      <c r="BJ462" s="55"/>
      <c r="BK462" s="95"/>
      <c r="BL462" s="93"/>
    </row>
    <row r="463" spans="1:64" s="54" customFormat="1" outlineLevel="1" x14ac:dyDescent="0.25">
      <c r="A463" s="52"/>
      <c r="B463" s="20" t="s">
        <v>9</v>
      </c>
      <c r="C463" s="20" t="str">
        <f>'Cooler&amp;Wetter'!$B$1</f>
        <v>MIROC-Medres</v>
      </c>
      <c r="D463" s="20">
        <v>2005</v>
      </c>
      <c r="E463" s="21">
        <f>'Cooler&amp;Wetter'!T33</f>
        <v>17.475000000000001</v>
      </c>
      <c r="F463" s="21">
        <f>'Cooler&amp;Wetter'!X33</f>
        <v>74.649000000000001</v>
      </c>
      <c r="G463" s="21"/>
      <c r="H463" s="63">
        <f t="shared" si="260"/>
        <v>2007</v>
      </c>
      <c r="I463" s="59" t="str">
        <f t="shared" si="261"/>
        <v>Pile No X @ Berth Y</v>
      </c>
      <c r="J463" s="188" t="str">
        <f t="shared" si="271"/>
        <v>splash</v>
      </c>
      <c r="K463" s="97" t="str">
        <f t="shared" si="262"/>
        <v>A</v>
      </c>
      <c r="L463" s="104" t="str">
        <f t="shared" si="263"/>
        <v>C1</v>
      </c>
      <c r="M463" s="63" t="str">
        <f t="shared" si="264"/>
        <v>EXP4</v>
      </c>
      <c r="N463" s="63" t="str">
        <f t="shared" si="265"/>
        <v>SITE1</v>
      </c>
      <c r="O463" s="63">
        <f t="shared" si="266"/>
        <v>1</v>
      </c>
      <c r="P463" s="63"/>
      <c r="Q463" s="63"/>
      <c r="R463" s="63"/>
      <c r="S463" s="63"/>
      <c r="T463" s="63"/>
      <c r="U463" s="97"/>
      <c r="V463" s="97"/>
      <c r="W463" s="97"/>
      <c r="X463" s="97"/>
      <c r="Y463" s="97"/>
      <c r="AA463" s="198">
        <f t="shared" si="267"/>
        <v>262.41811544801823</v>
      </c>
      <c r="AB463" s="115"/>
      <c r="AC463" s="106"/>
      <c r="AD463" s="106"/>
      <c r="AE463" s="106"/>
      <c r="AF463" s="116"/>
      <c r="AG463" s="106"/>
      <c r="AH463" s="106"/>
      <c r="AJ463" s="106"/>
      <c r="AK463" s="106"/>
      <c r="AM463" s="125"/>
      <c r="AN463" s="200">
        <f t="shared" si="272"/>
        <v>0</v>
      </c>
      <c r="AO463" s="192">
        <f>VLOOKUP(K463,Coefficients!$J$3:$L$7,3)</f>
        <v>70</v>
      </c>
      <c r="AP463" s="192">
        <f t="shared" si="273"/>
        <v>15.4</v>
      </c>
      <c r="AQ463" s="192">
        <f t="shared" si="274"/>
        <v>1349.04</v>
      </c>
      <c r="AR463" s="192">
        <f>VLOOKUP(L463,Coefficients!$N$3:$P$5,2)</f>
        <v>50</v>
      </c>
      <c r="AS463" s="192">
        <f>VLOOKUP(L463,Coefficients!$N$3:$P$5,3)</f>
        <v>2</v>
      </c>
      <c r="AT463" s="200">
        <f>VLOOKUP(M463,Coefficients!$S$3:$U$6,3)</f>
        <v>1</v>
      </c>
      <c r="AU463" s="196">
        <f>VLOOKUP(N463,Coefficients!$S$10:$U$13,3)</f>
        <v>2</v>
      </c>
      <c r="AV463" s="197">
        <f t="shared" si="268"/>
        <v>1</v>
      </c>
      <c r="AW463" s="195">
        <f t="shared" si="275"/>
        <v>7.6036750986200676</v>
      </c>
      <c r="AX463" s="197">
        <f t="shared" si="269"/>
        <v>74.649000000000001</v>
      </c>
      <c r="AY463" s="197">
        <f t="shared" si="270"/>
        <v>17.475000000000001</v>
      </c>
      <c r="AZ463" s="198">
        <f t="shared" si="276"/>
        <v>262.41811544801823</v>
      </c>
      <c r="BA463" s="114"/>
      <c r="BB463" s="55"/>
      <c r="BC463" s="127"/>
      <c r="BD463" s="96"/>
      <c r="BE463" s="133"/>
      <c r="BF463" s="128"/>
      <c r="BG463" s="124"/>
      <c r="BI463" s="96"/>
      <c r="BJ463" s="55"/>
      <c r="BK463" s="95"/>
      <c r="BL463" s="93"/>
    </row>
    <row r="464" spans="1:64" s="54" customFormat="1" outlineLevel="1" x14ac:dyDescent="0.25">
      <c r="A464" s="52"/>
      <c r="B464" s="20" t="s">
        <v>9</v>
      </c>
      <c r="C464" s="20" t="str">
        <f>'Cooler&amp;Wetter'!$B$1</f>
        <v>MIROC-Medres</v>
      </c>
      <c r="D464" s="20">
        <v>2006</v>
      </c>
      <c r="E464" s="21">
        <f>'Cooler&amp;Wetter'!T34</f>
        <v>17.486666666666668</v>
      </c>
      <c r="F464" s="21">
        <f>'Cooler&amp;Wetter'!X34</f>
        <v>74.658933333333337</v>
      </c>
      <c r="G464" s="21"/>
      <c r="H464" s="63">
        <f t="shared" si="260"/>
        <v>2007</v>
      </c>
      <c r="I464" s="59" t="str">
        <f t="shared" si="261"/>
        <v>Pile No X @ Berth Y</v>
      </c>
      <c r="J464" s="188" t="str">
        <f t="shared" si="271"/>
        <v>splash</v>
      </c>
      <c r="K464" s="97" t="str">
        <f t="shared" si="262"/>
        <v>A</v>
      </c>
      <c r="L464" s="104" t="str">
        <f t="shared" si="263"/>
        <v>C1</v>
      </c>
      <c r="M464" s="63" t="str">
        <f t="shared" si="264"/>
        <v>EXP4</v>
      </c>
      <c r="N464" s="63" t="str">
        <f t="shared" si="265"/>
        <v>SITE1</v>
      </c>
      <c r="O464" s="63">
        <f t="shared" si="266"/>
        <v>1</v>
      </c>
      <c r="P464" s="63"/>
      <c r="Q464" s="63"/>
      <c r="R464" s="63"/>
      <c r="S464" s="63"/>
      <c r="T464" s="63"/>
      <c r="U464" s="97"/>
      <c r="V464" s="97"/>
      <c r="W464" s="97"/>
      <c r="X464" s="97"/>
      <c r="Y464" s="97"/>
      <c r="AA464" s="198">
        <f t="shared" si="267"/>
        <v>262.49261800414752</v>
      </c>
      <c r="AB464" s="115"/>
      <c r="AC464" s="106"/>
      <c r="AD464" s="106"/>
      <c r="AE464" s="106"/>
      <c r="AF464" s="116"/>
      <c r="AG464" s="106"/>
      <c r="AH464" s="106"/>
      <c r="AJ464" s="106"/>
      <c r="AK464" s="106"/>
      <c r="AM464" s="125"/>
      <c r="AN464" s="200">
        <f t="shared" si="272"/>
        <v>0</v>
      </c>
      <c r="AO464" s="192">
        <f>VLOOKUP(K464,Coefficients!$J$3:$L$7,3)</f>
        <v>70</v>
      </c>
      <c r="AP464" s="192">
        <f t="shared" si="273"/>
        <v>15.4</v>
      </c>
      <c r="AQ464" s="192">
        <f t="shared" si="274"/>
        <v>1349.04</v>
      </c>
      <c r="AR464" s="192">
        <f>VLOOKUP(L464,Coefficients!$N$3:$P$5,2)</f>
        <v>50</v>
      </c>
      <c r="AS464" s="192">
        <f>VLOOKUP(L464,Coefficients!$N$3:$P$5,3)</f>
        <v>2</v>
      </c>
      <c r="AT464" s="200">
        <f>VLOOKUP(M464,Coefficients!$S$3:$U$6,3)</f>
        <v>1</v>
      </c>
      <c r="AU464" s="196">
        <f>VLOOKUP(N464,Coefficients!$S$10:$U$13,3)</f>
        <v>2</v>
      </c>
      <c r="AV464" s="197">
        <f t="shared" si="268"/>
        <v>1</v>
      </c>
      <c r="AW464" s="195">
        <f t="shared" si="275"/>
        <v>7.6036750986200676</v>
      </c>
      <c r="AX464" s="197">
        <f t="shared" si="269"/>
        <v>74.658933333333337</v>
      </c>
      <c r="AY464" s="197">
        <f t="shared" si="270"/>
        <v>17.486666666666668</v>
      </c>
      <c r="AZ464" s="198">
        <f t="shared" si="276"/>
        <v>262.49261800414752</v>
      </c>
      <c r="BA464" s="114"/>
      <c r="BB464" s="55"/>
      <c r="BC464" s="127"/>
      <c r="BD464" s="96"/>
      <c r="BE464" s="133"/>
      <c r="BF464" s="128"/>
      <c r="BG464" s="124"/>
      <c r="BI464" s="96"/>
      <c r="BJ464" s="55"/>
      <c r="BK464" s="95"/>
      <c r="BL464" s="93"/>
    </row>
    <row r="465" spans="1:64" s="54" customFormat="1" outlineLevel="1" x14ac:dyDescent="0.25">
      <c r="A465" s="52"/>
      <c r="B465" s="20" t="s">
        <v>9</v>
      </c>
      <c r="C465" s="20" t="str">
        <f>'Cooler&amp;Wetter'!$B$1</f>
        <v>MIROC-Medres</v>
      </c>
      <c r="D465" s="20">
        <v>2007</v>
      </c>
      <c r="E465" s="21">
        <f>'Cooler&amp;Wetter'!T35</f>
        <v>17.498333333333335</v>
      </c>
      <c r="F465" s="21">
        <f>'Cooler&amp;Wetter'!X35</f>
        <v>74.668866666666673</v>
      </c>
      <c r="G465" s="21"/>
      <c r="H465" s="63">
        <f t="shared" si="260"/>
        <v>2007</v>
      </c>
      <c r="I465" s="59" t="str">
        <f t="shared" si="261"/>
        <v>Pile No X @ Berth Y</v>
      </c>
      <c r="J465" s="188" t="str">
        <f t="shared" si="271"/>
        <v>splash</v>
      </c>
      <c r="K465" s="97" t="str">
        <f t="shared" si="262"/>
        <v>A</v>
      </c>
      <c r="L465" s="104" t="str">
        <f t="shared" si="263"/>
        <v>C1</v>
      </c>
      <c r="M465" s="63" t="str">
        <f t="shared" si="264"/>
        <v>EXP4</v>
      </c>
      <c r="N465" s="63" t="str">
        <f t="shared" si="265"/>
        <v>SITE1</v>
      </c>
      <c r="O465" s="63">
        <f t="shared" si="266"/>
        <v>1</v>
      </c>
      <c r="P465" s="63"/>
      <c r="Q465" s="63"/>
      <c r="R465" s="63"/>
      <c r="S465" s="63"/>
      <c r="T465" s="63"/>
      <c r="U465" s="97"/>
      <c r="V465" s="97"/>
      <c r="W465" s="97"/>
      <c r="X465" s="97"/>
      <c r="Y465" s="97"/>
      <c r="AA465" s="198">
        <f t="shared" si="267"/>
        <v>262.56713102171881</v>
      </c>
      <c r="AB465" s="115"/>
      <c r="AC465" s="106"/>
      <c r="AD465" s="106"/>
      <c r="AE465" s="106"/>
      <c r="AF465" s="116"/>
      <c r="AG465" s="106"/>
      <c r="AH465" s="106"/>
      <c r="AJ465" s="106"/>
      <c r="AK465" s="106"/>
      <c r="AM465" s="125"/>
      <c r="AN465" s="200">
        <f t="shared" si="272"/>
        <v>0</v>
      </c>
      <c r="AO465" s="192">
        <f>VLOOKUP(K465,Coefficients!$J$3:$L$7,3)</f>
        <v>70</v>
      </c>
      <c r="AP465" s="192">
        <f t="shared" si="273"/>
        <v>15.4</v>
      </c>
      <c r="AQ465" s="192">
        <f t="shared" si="274"/>
        <v>1349.04</v>
      </c>
      <c r="AR465" s="192">
        <f>VLOOKUP(L465,Coefficients!$N$3:$P$5,2)</f>
        <v>50</v>
      </c>
      <c r="AS465" s="192">
        <f>VLOOKUP(L465,Coefficients!$N$3:$P$5,3)</f>
        <v>2</v>
      </c>
      <c r="AT465" s="200">
        <f>VLOOKUP(M465,Coefficients!$S$3:$U$6,3)</f>
        <v>1</v>
      </c>
      <c r="AU465" s="196">
        <f>VLOOKUP(N465,Coefficients!$S$10:$U$13,3)</f>
        <v>2</v>
      </c>
      <c r="AV465" s="197">
        <f t="shared" si="268"/>
        <v>1</v>
      </c>
      <c r="AW465" s="195">
        <f t="shared" si="275"/>
        <v>7.6036750986200676</v>
      </c>
      <c r="AX465" s="197">
        <f t="shared" si="269"/>
        <v>74.668866666666673</v>
      </c>
      <c r="AY465" s="197">
        <f t="shared" si="270"/>
        <v>17.498333333333335</v>
      </c>
      <c r="AZ465" s="198">
        <f t="shared" si="276"/>
        <v>262.56713102171881</v>
      </c>
      <c r="BA465" s="114"/>
      <c r="BB465" s="55"/>
      <c r="BC465" s="127"/>
      <c r="BD465" s="96"/>
      <c r="BE465" s="133"/>
      <c r="BF465" s="128"/>
      <c r="BG465" s="124"/>
      <c r="BI465" s="96"/>
      <c r="BJ465" s="55"/>
      <c r="BK465" s="95"/>
      <c r="BL465" s="93"/>
    </row>
    <row r="466" spans="1:64" s="54" customFormat="1" outlineLevel="1" x14ac:dyDescent="0.25">
      <c r="A466" s="52"/>
      <c r="B466" s="20" t="s">
        <v>9</v>
      </c>
      <c r="C466" s="20" t="str">
        <f>'Cooler&amp;Wetter'!$B$1</f>
        <v>MIROC-Medres</v>
      </c>
      <c r="D466" s="20">
        <v>2008</v>
      </c>
      <c r="E466" s="21">
        <f>'Cooler&amp;Wetter'!T36</f>
        <v>17.510000000000002</v>
      </c>
      <c r="F466" s="21">
        <f>'Cooler&amp;Wetter'!X36</f>
        <v>74.678799999999995</v>
      </c>
      <c r="G466" s="21"/>
      <c r="H466" s="63">
        <f t="shared" si="260"/>
        <v>2007</v>
      </c>
      <c r="I466" s="59" t="str">
        <f t="shared" si="261"/>
        <v>Pile No X @ Berth Y</v>
      </c>
      <c r="J466" s="188" t="str">
        <f t="shared" si="271"/>
        <v>splash</v>
      </c>
      <c r="K466" s="97" t="str">
        <f t="shared" si="262"/>
        <v>A</v>
      </c>
      <c r="L466" s="104" t="str">
        <f t="shared" si="263"/>
        <v>C1</v>
      </c>
      <c r="M466" s="63" t="str">
        <f t="shared" si="264"/>
        <v>EXP4</v>
      </c>
      <c r="N466" s="63" t="str">
        <f t="shared" si="265"/>
        <v>SITE1</v>
      </c>
      <c r="O466" s="63">
        <f t="shared" si="266"/>
        <v>1</v>
      </c>
      <c r="P466" s="63"/>
      <c r="Q466" s="63"/>
      <c r="R466" s="63"/>
      <c r="S466" s="63"/>
      <c r="T466" s="63"/>
      <c r="U466" s="97"/>
      <c r="V466" s="97"/>
      <c r="W466" s="97"/>
      <c r="X466" s="97"/>
      <c r="Y466" s="97"/>
      <c r="AA466" s="198">
        <f t="shared" si="267"/>
        <v>262.64165450047693</v>
      </c>
      <c r="AB466" s="115"/>
      <c r="AC466" s="106"/>
      <c r="AD466" s="106"/>
      <c r="AE466" s="106"/>
      <c r="AF466" s="116"/>
      <c r="AG466" s="106"/>
      <c r="AH466" s="106"/>
      <c r="AJ466" s="106"/>
      <c r="AK466" s="106"/>
      <c r="AM466" s="125"/>
      <c r="AN466" s="200">
        <f t="shared" si="272"/>
        <v>0</v>
      </c>
      <c r="AO466" s="192">
        <f>VLOOKUP(K466,Coefficients!$J$3:$L$7,3)</f>
        <v>70</v>
      </c>
      <c r="AP466" s="192">
        <f t="shared" si="273"/>
        <v>15.4</v>
      </c>
      <c r="AQ466" s="192">
        <f t="shared" si="274"/>
        <v>1349.04</v>
      </c>
      <c r="AR466" s="192">
        <f>VLOOKUP(L466,Coefficients!$N$3:$P$5,2)</f>
        <v>50</v>
      </c>
      <c r="AS466" s="192">
        <f>VLOOKUP(L466,Coefficients!$N$3:$P$5,3)</f>
        <v>2</v>
      </c>
      <c r="AT466" s="200">
        <f>VLOOKUP(M466,Coefficients!$S$3:$U$6,3)</f>
        <v>1</v>
      </c>
      <c r="AU466" s="196">
        <f>VLOOKUP(N466,Coefficients!$S$10:$U$13,3)</f>
        <v>2</v>
      </c>
      <c r="AV466" s="197">
        <f t="shared" si="268"/>
        <v>1</v>
      </c>
      <c r="AW466" s="195">
        <f t="shared" si="275"/>
        <v>7.6036750986200676</v>
      </c>
      <c r="AX466" s="197">
        <f t="shared" si="269"/>
        <v>74.678799999999995</v>
      </c>
      <c r="AY466" s="197">
        <f t="shared" si="270"/>
        <v>17.510000000000002</v>
      </c>
      <c r="AZ466" s="198">
        <f t="shared" si="276"/>
        <v>262.64165450047693</v>
      </c>
      <c r="BA466" s="114"/>
      <c r="BB466" s="55"/>
      <c r="BC466" s="127"/>
      <c r="BD466" s="96"/>
      <c r="BE466" s="133"/>
      <c r="BF466" s="128"/>
      <c r="BG466" s="124"/>
      <c r="BI466" s="96"/>
      <c r="BJ466" s="55"/>
      <c r="BK466" s="95"/>
      <c r="BL466" s="93"/>
    </row>
    <row r="467" spans="1:64" s="54" customFormat="1" outlineLevel="1" x14ac:dyDescent="0.25">
      <c r="A467" s="52"/>
      <c r="B467" s="20" t="s">
        <v>9</v>
      </c>
      <c r="C467" s="20" t="str">
        <f>'Cooler&amp;Wetter'!$B$1</f>
        <v>MIROC-Medres</v>
      </c>
      <c r="D467" s="20">
        <v>2009</v>
      </c>
      <c r="E467" s="21">
        <f>'Cooler&amp;Wetter'!T37</f>
        <v>17.521666666666668</v>
      </c>
      <c r="F467" s="21">
        <f>'Cooler&amp;Wetter'!X37</f>
        <v>74.688733333333332</v>
      </c>
      <c r="G467" s="21"/>
      <c r="H467" s="63">
        <f t="shared" si="260"/>
        <v>2007</v>
      </c>
      <c r="I467" s="59" t="str">
        <f t="shared" si="261"/>
        <v>Pile No X @ Berth Y</v>
      </c>
      <c r="J467" s="188" t="str">
        <f t="shared" si="271"/>
        <v>splash</v>
      </c>
      <c r="K467" s="97" t="str">
        <f t="shared" si="262"/>
        <v>A</v>
      </c>
      <c r="L467" s="104" t="str">
        <f t="shared" si="263"/>
        <v>C1</v>
      </c>
      <c r="M467" s="63" t="str">
        <f t="shared" si="264"/>
        <v>EXP4</v>
      </c>
      <c r="N467" s="63" t="str">
        <f t="shared" si="265"/>
        <v>SITE1</v>
      </c>
      <c r="O467" s="63">
        <f t="shared" si="266"/>
        <v>1</v>
      </c>
      <c r="P467" s="63"/>
      <c r="Q467" s="63"/>
      <c r="R467" s="63"/>
      <c r="S467" s="63"/>
      <c r="T467" s="63"/>
      <c r="U467" s="97"/>
      <c r="V467" s="97"/>
      <c r="W467" s="97"/>
      <c r="X467" s="97"/>
      <c r="Y467" s="97"/>
      <c r="AA467" s="198">
        <f t="shared" si="267"/>
        <v>262.71618844016803</v>
      </c>
      <c r="AB467" s="115"/>
      <c r="AC467" s="106"/>
      <c r="AD467" s="106"/>
      <c r="AE467" s="106"/>
      <c r="AF467" s="116"/>
      <c r="AG467" s="106"/>
      <c r="AH467" s="106"/>
      <c r="AJ467" s="106"/>
      <c r="AK467" s="106"/>
      <c r="AM467" s="125"/>
      <c r="AN467" s="200">
        <f t="shared" si="272"/>
        <v>0</v>
      </c>
      <c r="AO467" s="192">
        <f>VLOOKUP(K467,Coefficients!$J$3:$L$7,3)</f>
        <v>70</v>
      </c>
      <c r="AP467" s="192">
        <f t="shared" si="273"/>
        <v>15.4</v>
      </c>
      <c r="AQ467" s="192">
        <f t="shared" si="274"/>
        <v>1349.04</v>
      </c>
      <c r="AR467" s="192">
        <f>VLOOKUP(L467,Coefficients!$N$3:$P$5,2)</f>
        <v>50</v>
      </c>
      <c r="AS467" s="192">
        <f>VLOOKUP(L467,Coefficients!$N$3:$P$5,3)</f>
        <v>2</v>
      </c>
      <c r="AT467" s="200">
        <f>VLOOKUP(M467,Coefficients!$S$3:$U$6,3)</f>
        <v>1</v>
      </c>
      <c r="AU467" s="196">
        <f>VLOOKUP(N467,Coefficients!$S$10:$U$13,3)</f>
        <v>2</v>
      </c>
      <c r="AV467" s="197">
        <f t="shared" si="268"/>
        <v>1</v>
      </c>
      <c r="AW467" s="195">
        <f t="shared" si="275"/>
        <v>7.6036750986200676</v>
      </c>
      <c r="AX467" s="197">
        <f t="shared" si="269"/>
        <v>74.688733333333332</v>
      </c>
      <c r="AY467" s="197">
        <f t="shared" si="270"/>
        <v>17.521666666666668</v>
      </c>
      <c r="AZ467" s="198">
        <f t="shared" si="276"/>
        <v>262.71618844016803</v>
      </c>
      <c r="BA467" s="114"/>
      <c r="BB467" s="55"/>
      <c r="BC467" s="127"/>
      <c r="BD467" s="96"/>
      <c r="BE467" s="133"/>
      <c r="BF467" s="128"/>
      <c r="BG467" s="124"/>
      <c r="BI467" s="96"/>
      <c r="BJ467" s="55"/>
      <c r="BK467" s="95"/>
      <c r="BL467" s="93"/>
    </row>
    <row r="468" spans="1:64" s="54" customFormat="1" outlineLevel="1" x14ac:dyDescent="0.25">
      <c r="A468" s="52"/>
      <c r="B468" s="20" t="s">
        <v>9</v>
      </c>
      <c r="C468" s="20" t="str">
        <f>'Cooler&amp;Wetter'!$B$1</f>
        <v>MIROC-Medres</v>
      </c>
      <c r="D468" s="20">
        <v>2010</v>
      </c>
      <c r="E468" s="21">
        <f>'Cooler&amp;Wetter'!T38</f>
        <v>17.533333333333335</v>
      </c>
      <c r="F468" s="21">
        <f>'Cooler&amp;Wetter'!X38</f>
        <v>74.698666666666668</v>
      </c>
      <c r="G468" s="21"/>
      <c r="H468" s="63">
        <f t="shared" si="260"/>
        <v>2007</v>
      </c>
      <c r="I468" s="59" t="str">
        <f t="shared" si="261"/>
        <v>Pile No X @ Berth Y</v>
      </c>
      <c r="J468" s="188" t="str">
        <f t="shared" si="271"/>
        <v>splash</v>
      </c>
      <c r="K468" s="97" t="str">
        <f t="shared" si="262"/>
        <v>A</v>
      </c>
      <c r="L468" s="104" t="str">
        <f t="shared" si="263"/>
        <v>C1</v>
      </c>
      <c r="M468" s="63" t="str">
        <f t="shared" si="264"/>
        <v>EXP4</v>
      </c>
      <c r="N468" s="63" t="str">
        <f t="shared" si="265"/>
        <v>SITE1</v>
      </c>
      <c r="O468" s="63">
        <f t="shared" si="266"/>
        <v>1</v>
      </c>
      <c r="P468" s="63"/>
      <c r="Q468" s="63"/>
      <c r="R468" s="63"/>
      <c r="S468" s="63"/>
      <c r="T468" s="63"/>
      <c r="U468" s="97"/>
      <c r="V468" s="97"/>
      <c r="W468" s="97"/>
      <c r="X468" s="97"/>
      <c r="Y468" s="97"/>
      <c r="AA468" s="198">
        <f t="shared" si="267"/>
        <v>262.79073284053936</v>
      </c>
      <c r="AB468" s="115"/>
      <c r="AC468" s="106"/>
      <c r="AD468" s="106"/>
      <c r="AE468" s="106"/>
      <c r="AF468" s="116"/>
      <c r="AG468" s="106"/>
      <c r="AH468" s="106"/>
      <c r="AJ468" s="106"/>
      <c r="AK468" s="106"/>
      <c r="AM468" s="125"/>
      <c r="AN468" s="200">
        <f t="shared" si="272"/>
        <v>0</v>
      </c>
      <c r="AO468" s="192">
        <f>VLOOKUP(K468,Coefficients!$J$3:$L$7,3)</f>
        <v>70</v>
      </c>
      <c r="AP468" s="192">
        <f t="shared" si="273"/>
        <v>15.4</v>
      </c>
      <c r="AQ468" s="192">
        <f t="shared" si="274"/>
        <v>1349.04</v>
      </c>
      <c r="AR468" s="192">
        <f>VLOOKUP(L468,Coefficients!$N$3:$P$5,2)</f>
        <v>50</v>
      </c>
      <c r="AS468" s="192">
        <f>VLOOKUP(L468,Coefficients!$N$3:$P$5,3)</f>
        <v>2</v>
      </c>
      <c r="AT468" s="200">
        <f>VLOOKUP(M468,Coefficients!$S$3:$U$6,3)</f>
        <v>1</v>
      </c>
      <c r="AU468" s="196">
        <f>VLOOKUP(N468,Coefficients!$S$10:$U$13,3)</f>
        <v>2</v>
      </c>
      <c r="AV468" s="197">
        <f t="shared" si="268"/>
        <v>1</v>
      </c>
      <c r="AW468" s="195">
        <f t="shared" si="275"/>
        <v>7.6036750986200676</v>
      </c>
      <c r="AX468" s="197">
        <f t="shared" si="269"/>
        <v>74.698666666666668</v>
      </c>
      <c r="AY468" s="197">
        <f t="shared" si="270"/>
        <v>17.533333333333335</v>
      </c>
      <c r="AZ468" s="198">
        <f t="shared" si="276"/>
        <v>262.79073284053936</v>
      </c>
      <c r="BA468" s="114"/>
      <c r="BB468" s="55"/>
      <c r="BC468" s="127"/>
      <c r="BD468" s="96"/>
      <c r="BE468" s="133"/>
      <c r="BF468" s="128"/>
      <c r="BG468" s="124"/>
      <c r="BI468" s="96"/>
      <c r="BJ468" s="55"/>
      <c r="BK468" s="95"/>
      <c r="BL468" s="93"/>
    </row>
    <row r="469" spans="1:64" s="54" customFormat="1" outlineLevel="1" x14ac:dyDescent="0.25">
      <c r="A469" s="52"/>
      <c r="B469" s="20" t="s">
        <v>9</v>
      </c>
      <c r="C469" s="20" t="str">
        <f>'Cooler&amp;Wetter'!$B$1</f>
        <v>MIROC-Medres</v>
      </c>
      <c r="D469" s="20">
        <v>2011</v>
      </c>
      <c r="E469" s="21">
        <f>'Cooler&amp;Wetter'!T39</f>
        <v>17.556666666666668</v>
      </c>
      <c r="F469" s="21">
        <f>'Cooler&amp;Wetter'!X39</f>
        <v>74.71853333333334</v>
      </c>
      <c r="G469" s="21"/>
      <c r="H469" s="63">
        <f t="shared" si="260"/>
        <v>2007</v>
      </c>
      <c r="I469" s="59" t="str">
        <f t="shared" si="261"/>
        <v>Pile No X @ Berth Y</v>
      </c>
      <c r="J469" s="188" t="str">
        <f t="shared" si="271"/>
        <v>splash</v>
      </c>
      <c r="K469" s="97" t="str">
        <f t="shared" si="262"/>
        <v>A</v>
      </c>
      <c r="L469" s="104" t="str">
        <f t="shared" si="263"/>
        <v>C1</v>
      </c>
      <c r="M469" s="63" t="str">
        <f t="shared" si="264"/>
        <v>EXP4</v>
      </c>
      <c r="N469" s="63" t="str">
        <f t="shared" si="265"/>
        <v>SITE1</v>
      </c>
      <c r="O469" s="63">
        <f t="shared" si="266"/>
        <v>1</v>
      </c>
      <c r="P469" s="63"/>
      <c r="Q469" s="63"/>
      <c r="R469" s="63"/>
      <c r="S469" s="63"/>
      <c r="T469" s="63"/>
      <c r="U469" s="97"/>
      <c r="V469" s="97"/>
      <c r="W469" s="97"/>
      <c r="X469" s="97"/>
      <c r="Y469" s="97"/>
      <c r="AA469" s="198">
        <f t="shared" si="267"/>
        <v>262.93985302230323</v>
      </c>
      <c r="AB469" s="115"/>
      <c r="AC469" s="106"/>
      <c r="AD469" s="106"/>
      <c r="AE469" s="106"/>
      <c r="AF469" s="116"/>
      <c r="AG469" s="106"/>
      <c r="AH469" s="106"/>
      <c r="AJ469" s="106"/>
      <c r="AK469" s="106"/>
      <c r="AM469" s="125"/>
      <c r="AN469" s="200">
        <f t="shared" si="272"/>
        <v>0</v>
      </c>
      <c r="AO469" s="192">
        <f>VLOOKUP(K469,Coefficients!$J$3:$L$7,3)</f>
        <v>70</v>
      </c>
      <c r="AP469" s="192">
        <f t="shared" si="273"/>
        <v>15.4</v>
      </c>
      <c r="AQ469" s="192">
        <f t="shared" si="274"/>
        <v>1349.04</v>
      </c>
      <c r="AR469" s="192">
        <f>VLOOKUP(L469,Coefficients!$N$3:$P$5,2)</f>
        <v>50</v>
      </c>
      <c r="AS469" s="192">
        <f>VLOOKUP(L469,Coefficients!$N$3:$P$5,3)</f>
        <v>2</v>
      </c>
      <c r="AT469" s="200">
        <f>VLOOKUP(M469,Coefficients!$S$3:$U$6,3)</f>
        <v>1</v>
      </c>
      <c r="AU469" s="196">
        <f>VLOOKUP(N469,Coefficients!$S$10:$U$13,3)</f>
        <v>2</v>
      </c>
      <c r="AV469" s="197">
        <f t="shared" si="268"/>
        <v>1</v>
      </c>
      <c r="AW469" s="195">
        <f t="shared" si="275"/>
        <v>7.6036750986200676</v>
      </c>
      <c r="AX469" s="197">
        <f t="shared" si="269"/>
        <v>74.71853333333334</v>
      </c>
      <c r="AY469" s="197">
        <f t="shared" si="270"/>
        <v>17.556666666666668</v>
      </c>
      <c r="AZ469" s="198">
        <f t="shared" si="276"/>
        <v>262.93985302230323</v>
      </c>
      <c r="BA469" s="114"/>
      <c r="BB469" s="55"/>
      <c r="BC469" s="127"/>
      <c r="BD469" s="96"/>
      <c r="BE469" s="133"/>
      <c r="BF469" s="128"/>
      <c r="BG469" s="124"/>
      <c r="BI469" s="96"/>
      <c r="BJ469" s="55"/>
      <c r="BK469" s="95"/>
      <c r="BL469" s="93"/>
    </row>
    <row r="470" spans="1:64" s="54" customFormat="1" outlineLevel="1" x14ac:dyDescent="0.25">
      <c r="A470" s="52"/>
      <c r="B470" s="20" t="s">
        <v>9</v>
      </c>
      <c r="C470" s="20" t="str">
        <f>'Cooler&amp;Wetter'!$B$1</f>
        <v>MIROC-Medres</v>
      </c>
      <c r="D470" s="20">
        <v>2012</v>
      </c>
      <c r="E470" s="21">
        <f>'Cooler&amp;Wetter'!T40</f>
        <v>17.580000000000002</v>
      </c>
      <c r="F470" s="21">
        <f>'Cooler&amp;Wetter'!X40</f>
        <v>74.738399999999999</v>
      </c>
      <c r="G470" s="21"/>
      <c r="H470" s="63">
        <f t="shared" si="260"/>
        <v>2007</v>
      </c>
      <c r="I470" s="59" t="str">
        <f t="shared" si="261"/>
        <v>Pile No X @ Berth Y</v>
      </c>
      <c r="J470" s="188" t="str">
        <f t="shared" si="271"/>
        <v>splash</v>
      </c>
      <c r="K470" s="97" t="str">
        <f t="shared" si="262"/>
        <v>A</v>
      </c>
      <c r="L470" s="104" t="str">
        <f t="shared" si="263"/>
        <v>C1</v>
      </c>
      <c r="M470" s="63" t="str">
        <f t="shared" si="264"/>
        <v>EXP4</v>
      </c>
      <c r="N470" s="63" t="str">
        <f t="shared" si="265"/>
        <v>SITE1</v>
      </c>
      <c r="O470" s="63">
        <f t="shared" si="266"/>
        <v>1</v>
      </c>
      <c r="P470" s="63"/>
      <c r="Q470" s="63"/>
      <c r="R470" s="63"/>
      <c r="S470" s="63"/>
      <c r="T470" s="63"/>
      <c r="U470" s="97"/>
      <c r="V470" s="97"/>
      <c r="W470" s="97"/>
      <c r="X470" s="97"/>
      <c r="Y470" s="97"/>
      <c r="AA470" s="198">
        <f t="shared" si="267"/>
        <v>263.08901504373489</v>
      </c>
      <c r="AB470" s="115"/>
      <c r="AC470" s="106"/>
      <c r="AD470" s="106"/>
      <c r="AE470" s="106"/>
      <c r="AF470" s="116"/>
      <c r="AG470" s="106"/>
      <c r="AH470" s="106"/>
      <c r="AJ470" s="106"/>
      <c r="AK470" s="106"/>
      <c r="AM470" s="125"/>
      <c r="AN470" s="200">
        <f t="shared" si="272"/>
        <v>0</v>
      </c>
      <c r="AO470" s="192">
        <f>VLOOKUP(K470,Coefficients!$J$3:$L$7,3)</f>
        <v>70</v>
      </c>
      <c r="AP470" s="192">
        <f t="shared" si="273"/>
        <v>15.4</v>
      </c>
      <c r="AQ470" s="192">
        <f t="shared" si="274"/>
        <v>1349.04</v>
      </c>
      <c r="AR470" s="192">
        <f>VLOOKUP(L470,Coefficients!$N$3:$P$5,2)</f>
        <v>50</v>
      </c>
      <c r="AS470" s="192">
        <f>VLOOKUP(L470,Coefficients!$N$3:$P$5,3)</f>
        <v>2</v>
      </c>
      <c r="AT470" s="200">
        <f>VLOOKUP(M470,Coefficients!$S$3:$U$6,3)</f>
        <v>1</v>
      </c>
      <c r="AU470" s="196">
        <f>VLOOKUP(N470,Coefficients!$S$10:$U$13,3)</f>
        <v>2</v>
      </c>
      <c r="AV470" s="197">
        <f t="shared" si="268"/>
        <v>1</v>
      </c>
      <c r="AW470" s="195">
        <f t="shared" si="275"/>
        <v>7.6036750986200676</v>
      </c>
      <c r="AX470" s="197">
        <f t="shared" si="269"/>
        <v>74.738399999999999</v>
      </c>
      <c r="AY470" s="197">
        <f t="shared" si="270"/>
        <v>17.580000000000002</v>
      </c>
      <c r="AZ470" s="198">
        <f t="shared" si="276"/>
        <v>263.08901504373489</v>
      </c>
      <c r="BA470" s="114"/>
      <c r="BB470" s="55"/>
      <c r="BC470" s="127"/>
      <c r="BD470" s="96"/>
      <c r="BE470" s="133"/>
      <c r="BF470" s="128"/>
      <c r="BG470" s="124"/>
      <c r="BI470" s="96"/>
      <c r="BJ470" s="55"/>
      <c r="BK470" s="95"/>
      <c r="BL470" s="93"/>
    </row>
    <row r="471" spans="1:64" s="54" customFormat="1" outlineLevel="1" x14ac:dyDescent="0.25">
      <c r="A471" s="52"/>
      <c r="B471" s="20" t="s">
        <v>9</v>
      </c>
      <c r="C471" s="20" t="str">
        <f>'Cooler&amp;Wetter'!$B$1</f>
        <v>MIROC-Medres</v>
      </c>
      <c r="D471" s="20">
        <v>2013</v>
      </c>
      <c r="E471" s="21">
        <f>'Cooler&amp;Wetter'!T41</f>
        <v>17.603333333333335</v>
      </c>
      <c r="F471" s="21">
        <f>'Cooler&amp;Wetter'!X41</f>
        <v>74.758266666666671</v>
      </c>
      <c r="G471" s="21"/>
      <c r="H471" s="63">
        <f t="shared" si="260"/>
        <v>2007</v>
      </c>
      <c r="I471" s="59" t="str">
        <f t="shared" si="261"/>
        <v>Pile No X @ Berth Y</v>
      </c>
      <c r="J471" s="188" t="str">
        <f t="shared" si="271"/>
        <v>splash</v>
      </c>
      <c r="K471" s="97" t="str">
        <f t="shared" si="262"/>
        <v>A</v>
      </c>
      <c r="L471" s="104" t="str">
        <f t="shared" si="263"/>
        <v>C1</v>
      </c>
      <c r="M471" s="63" t="str">
        <f t="shared" si="264"/>
        <v>EXP4</v>
      </c>
      <c r="N471" s="63" t="str">
        <f t="shared" si="265"/>
        <v>SITE1</v>
      </c>
      <c r="O471" s="63">
        <f t="shared" si="266"/>
        <v>1</v>
      </c>
      <c r="P471" s="63"/>
      <c r="Q471" s="63"/>
      <c r="R471" s="63"/>
      <c r="S471" s="63"/>
      <c r="T471" s="63"/>
      <c r="U471" s="97"/>
      <c r="V471" s="97"/>
      <c r="W471" s="97"/>
      <c r="X471" s="97"/>
      <c r="Y471" s="97"/>
      <c r="AA471" s="198">
        <f t="shared" si="267"/>
        <v>263.23821890280135</v>
      </c>
      <c r="AB471" s="115"/>
      <c r="AC471" s="106"/>
      <c r="AD471" s="106"/>
      <c r="AE471" s="106"/>
      <c r="AF471" s="116"/>
      <c r="AG471" s="106"/>
      <c r="AH471" s="106"/>
      <c r="AJ471" s="106"/>
      <c r="AK471" s="106"/>
      <c r="AM471" s="125"/>
      <c r="AN471" s="200">
        <f t="shared" si="272"/>
        <v>1</v>
      </c>
      <c r="AO471" s="192">
        <f>VLOOKUP(K471,Coefficients!$J$3:$L$7,3)</f>
        <v>70</v>
      </c>
      <c r="AP471" s="192">
        <f t="shared" si="273"/>
        <v>15.4</v>
      </c>
      <c r="AQ471" s="192">
        <f t="shared" si="274"/>
        <v>1349.04</v>
      </c>
      <c r="AR471" s="192">
        <f>VLOOKUP(L471,Coefficients!$N$3:$P$5,2)</f>
        <v>50</v>
      </c>
      <c r="AS471" s="192">
        <f>VLOOKUP(L471,Coefficients!$N$3:$P$5,3)</f>
        <v>2</v>
      </c>
      <c r="AT471" s="200">
        <f>VLOOKUP(M471,Coefficients!$S$3:$U$6,3)</f>
        <v>1</v>
      </c>
      <c r="AU471" s="196">
        <f>VLOOKUP(N471,Coefficients!$S$10:$U$13,3)</f>
        <v>2</v>
      </c>
      <c r="AV471" s="197">
        <f t="shared" si="268"/>
        <v>1</v>
      </c>
      <c r="AW471" s="195">
        <f t="shared" si="275"/>
        <v>7.6036750986200676</v>
      </c>
      <c r="AX471" s="197">
        <f t="shared" si="269"/>
        <v>74.758266666666671</v>
      </c>
      <c r="AY471" s="197">
        <f t="shared" si="270"/>
        <v>17.603333333333335</v>
      </c>
      <c r="AZ471" s="198">
        <f t="shared" si="276"/>
        <v>263.23821890280135</v>
      </c>
      <c r="BA471" s="114"/>
      <c r="BB471" s="55"/>
      <c r="BC471" s="127"/>
      <c r="BD471" s="96"/>
      <c r="BE471" s="133"/>
      <c r="BF471" s="128"/>
      <c r="BG471" s="124"/>
      <c r="BI471" s="96"/>
      <c r="BJ471" s="55"/>
      <c r="BK471" s="95"/>
      <c r="BL471" s="93"/>
    </row>
    <row r="472" spans="1:64" s="54" customFormat="1" outlineLevel="1" x14ac:dyDescent="0.25">
      <c r="A472" s="52"/>
      <c r="B472" s="20" t="s">
        <v>9</v>
      </c>
      <c r="C472" s="20" t="str">
        <f>'Cooler&amp;Wetter'!$B$1</f>
        <v>MIROC-Medres</v>
      </c>
      <c r="D472" s="20">
        <v>2014</v>
      </c>
      <c r="E472" s="21">
        <f>'Cooler&amp;Wetter'!T42</f>
        <v>17.626666666666669</v>
      </c>
      <c r="F472" s="21">
        <f>'Cooler&amp;Wetter'!X42</f>
        <v>74.778133333333329</v>
      </c>
      <c r="G472" s="21"/>
      <c r="H472" s="63">
        <f t="shared" si="260"/>
        <v>2007</v>
      </c>
      <c r="I472" s="59" t="str">
        <f t="shared" si="261"/>
        <v>Pile No X @ Berth Y</v>
      </c>
      <c r="J472" s="188" t="str">
        <f t="shared" si="271"/>
        <v>splash</v>
      </c>
      <c r="K472" s="97" t="str">
        <f t="shared" si="262"/>
        <v>A</v>
      </c>
      <c r="L472" s="104" t="str">
        <f t="shared" si="263"/>
        <v>C1</v>
      </c>
      <c r="M472" s="63" t="str">
        <f t="shared" si="264"/>
        <v>EXP4</v>
      </c>
      <c r="N472" s="63" t="str">
        <f t="shared" si="265"/>
        <v>SITE1</v>
      </c>
      <c r="O472" s="63">
        <f t="shared" si="266"/>
        <v>1</v>
      </c>
      <c r="P472" s="63"/>
      <c r="Q472" s="63"/>
      <c r="R472" s="63"/>
      <c r="S472" s="63"/>
      <c r="T472" s="63"/>
      <c r="U472" s="97"/>
      <c r="V472" s="97"/>
      <c r="W472" s="97"/>
      <c r="X472" s="97"/>
      <c r="Y472" s="97"/>
      <c r="AA472" s="198">
        <f t="shared" si="267"/>
        <v>263.3874645974671</v>
      </c>
      <c r="AB472" s="115"/>
      <c r="AC472" s="106"/>
      <c r="AD472" s="106"/>
      <c r="AE472" s="106"/>
      <c r="AF472" s="116"/>
      <c r="AG472" s="106"/>
      <c r="AH472" s="106"/>
      <c r="AJ472" s="106"/>
      <c r="AK472" s="106"/>
      <c r="AM472" s="125"/>
      <c r="AN472" s="200">
        <f t="shared" si="272"/>
        <v>2</v>
      </c>
      <c r="AO472" s="192">
        <f>VLOOKUP(K472,Coefficients!$J$3:$L$7,3)</f>
        <v>70</v>
      </c>
      <c r="AP472" s="192">
        <f t="shared" si="273"/>
        <v>15.4</v>
      </c>
      <c r="AQ472" s="192">
        <f t="shared" si="274"/>
        <v>1349.04</v>
      </c>
      <c r="AR472" s="192">
        <f>VLOOKUP(L472,Coefficients!$N$3:$P$5,2)</f>
        <v>50</v>
      </c>
      <c r="AS472" s="192">
        <f>VLOOKUP(L472,Coefficients!$N$3:$P$5,3)</f>
        <v>2</v>
      </c>
      <c r="AT472" s="200">
        <f>VLOOKUP(M472,Coefficients!$S$3:$U$6,3)</f>
        <v>1</v>
      </c>
      <c r="AU472" s="196">
        <f>VLOOKUP(N472,Coefficients!$S$10:$U$13,3)</f>
        <v>2</v>
      </c>
      <c r="AV472" s="197">
        <f t="shared" si="268"/>
        <v>1</v>
      </c>
      <c r="AW472" s="195">
        <f t="shared" si="275"/>
        <v>7.6036750986200676</v>
      </c>
      <c r="AX472" s="197">
        <f t="shared" si="269"/>
        <v>74.778133333333329</v>
      </c>
      <c r="AY472" s="197">
        <f t="shared" si="270"/>
        <v>17.626666666666669</v>
      </c>
      <c r="AZ472" s="198">
        <f t="shared" si="276"/>
        <v>263.3874645974671</v>
      </c>
      <c r="BA472" s="114"/>
      <c r="BB472" s="55"/>
      <c r="BC472" s="127"/>
      <c r="BD472" s="96"/>
      <c r="BE472" s="133"/>
      <c r="BF472" s="128"/>
      <c r="BG472" s="124"/>
      <c r="BI472" s="96"/>
      <c r="BJ472" s="55"/>
      <c r="BK472" s="95"/>
      <c r="BL472" s="93"/>
    </row>
    <row r="473" spans="1:64" s="54" customFormat="1" outlineLevel="1" x14ac:dyDescent="0.25">
      <c r="A473" s="52"/>
      <c r="B473" s="20" t="s">
        <v>9</v>
      </c>
      <c r="C473" s="20" t="str">
        <f>'Cooler&amp;Wetter'!$B$1</f>
        <v>MIROC-Medres</v>
      </c>
      <c r="D473" s="20">
        <v>2015</v>
      </c>
      <c r="E473" s="21">
        <f>'Cooler&amp;Wetter'!T43</f>
        <v>17.650000000000002</v>
      </c>
      <c r="F473" s="21">
        <f>'Cooler&amp;Wetter'!X43</f>
        <v>74.798000000000002</v>
      </c>
      <c r="G473" s="21"/>
      <c r="H473" s="63">
        <f t="shared" si="260"/>
        <v>2007</v>
      </c>
      <c r="I473" s="59" t="str">
        <f t="shared" si="261"/>
        <v>Pile No X @ Berth Y</v>
      </c>
      <c r="J473" s="188" t="str">
        <f t="shared" si="271"/>
        <v>splash</v>
      </c>
      <c r="K473" s="97" t="str">
        <f t="shared" si="262"/>
        <v>A</v>
      </c>
      <c r="L473" s="104" t="str">
        <f t="shared" si="263"/>
        <v>C1</v>
      </c>
      <c r="M473" s="63" t="str">
        <f t="shared" si="264"/>
        <v>EXP4</v>
      </c>
      <c r="N473" s="63" t="str">
        <f t="shared" si="265"/>
        <v>SITE1</v>
      </c>
      <c r="O473" s="63">
        <f t="shared" si="266"/>
        <v>1</v>
      </c>
      <c r="P473" s="63"/>
      <c r="Q473" s="63"/>
      <c r="R473" s="63"/>
      <c r="S473" s="63"/>
      <c r="T473" s="63"/>
      <c r="U473" s="97"/>
      <c r="V473" s="97"/>
      <c r="W473" s="97"/>
      <c r="X473" s="97"/>
      <c r="Y473" s="97"/>
      <c r="AA473" s="198">
        <f t="shared" si="267"/>
        <v>263.5367521256963</v>
      </c>
      <c r="AB473" s="115"/>
      <c r="AC473" s="106"/>
      <c r="AD473" s="106"/>
      <c r="AE473" s="106"/>
      <c r="AF473" s="116"/>
      <c r="AG473" s="106"/>
      <c r="AH473" s="106"/>
      <c r="AJ473" s="106"/>
      <c r="AK473" s="106"/>
      <c r="AM473" s="125"/>
      <c r="AN473" s="200">
        <f t="shared" si="272"/>
        <v>3</v>
      </c>
      <c r="AO473" s="192">
        <f>VLOOKUP(K473,Coefficients!$J$3:$L$7,3)</f>
        <v>70</v>
      </c>
      <c r="AP473" s="192">
        <f t="shared" si="273"/>
        <v>15.4</v>
      </c>
      <c r="AQ473" s="192">
        <f t="shared" si="274"/>
        <v>1349.04</v>
      </c>
      <c r="AR473" s="192">
        <f>VLOOKUP(L473,Coefficients!$N$3:$P$5,2)</f>
        <v>50</v>
      </c>
      <c r="AS473" s="192">
        <f>VLOOKUP(L473,Coefficients!$N$3:$P$5,3)</f>
        <v>2</v>
      </c>
      <c r="AT473" s="200">
        <f>VLOOKUP(M473,Coefficients!$S$3:$U$6,3)</f>
        <v>1</v>
      </c>
      <c r="AU473" s="196">
        <f>VLOOKUP(N473,Coefficients!$S$10:$U$13,3)</f>
        <v>2</v>
      </c>
      <c r="AV473" s="197">
        <f t="shared" si="268"/>
        <v>1</v>
      </c>
      <c r="AW473" s="195">
        <f t="shared" si="275"/>
        <v>7.6036750986200676</v>
      </c>
      <c r="AX473" s="197">
        <f t="shared" si="269"/>
        <v>74.798000000000002</v>
      </c>
      <c r="AY473" s="197">
        <f t="shared" si="270"/>
        <v>17.650000000000002</v>
      </c>
      <c r="AZ473" s="198">
        <f t="shared" si="276"/>
        <v>263.5367521256963</v>
      </c>
      <c r="BA473" s="114"/>
      <c r="BB473" s="55"/>
      <c r="BC473" s="127"/>
      <c r="BD473" s="96"/>
      <c r="BE473" s="133"/>
      <c r="BF473" s="128"/>
      <c r="BG473" s="124"/>
      <c r="BI473" s="96"/>
      <c r="BJ473" s="55"/>
      <c r="BK473" s="95"/>
      <c r="BL473" s="93"/>
    </row>
    <row r="474" spans="1:64" s="54" customFormat="1" outlineLevel="1" x14ac:dyDescent="0.25">
      <c r="A474" s="52"/>
      <c r="B474" s="20" t="s">
        <v>9</v>
      </c>
      <c r="C474" s="20" t="str">
        <f>'Cooler&amp;Wetter'!$B$1</f>
        <v>MIROC-Medres</v>
      </c>
      <c r="D474" s="20">
        <v>2016</v>
      </c>
      <c r="E474" s="21">
        <f>'Cooler&amp;Wetter'!T44</f>
        <v>17.673333333333336</v>
      </c>
      <c r="F474" s="21">
        <f>'Cooler&amp;Wetter'!X44</f>
        <v>74.81786666666666</v>
      </c>
      <c r="G474" s="21"/>
      <c r="H474" s="63">
        <f t="shared" si="260"/>
        <v>2007</v>
      </c>
      <c r="I474" s="59" t="str">
        <f t="shared" si="261"/>
        <v>Pile No X @ Berth Y</v>
      </c>
      <c r="J474" s="188" t="str">
        <f t="shared" si="271"/>
        <v>splash</v>
      </c>
      <c r="K474" s="97" t="str">
        <f t="shared" si="262"/>
        <v>A</v>
      </c>
      <c r="L474" s="104" t="str">
        <f t="shared" si="263"/>
        <v>C1</v>
      </c>
      <c r="M474" s="63" t="str">
        <f t="shared" si="264"/>
        <v>EXP4</v>
      </c>
      <c r="N474" s="63" t="str">
        <f t="shared" si="265"/>
        <v>SITE1</v>
      </c>
      <c r="O474" s="63">
        <f t="shared" si="266"/>
        <v>1</v>
      </c>
      <c r="P474" s="63"/>
      <c r="Q474" s="63"/>
      <c r="R474" s="63"/>
      <c r="S474" s="63"/>
      <c r="T474" s="63"/>
      <c r="U474" s="97"/>
      <c r="V474" s="97"/>
      <c r="W474" s="97"/>
      <c r="X474" s="97"/>
      <c r="Y474" s="97"/>
      <c r="AA474" s="198">
        <f t="shared" si="267"/>
        <v>263.68608148545104</v>
      </c>
      <c r="AB474" s="115"/>
      <c r="AC474" s="106"/>
      <c r="AD474" s="106"/>
      <c r="AE474" s="106"/>
      <c r="AF474" s="116"/>
      <c r="AG474" s="106"/>
      <c r="AH474" s="106"/>
      <c r="AJ474" s="106"/>
      <c r="AK474" s="106"/>
      <c r="AM474" s="125"/>
      <c r="AN474" s="200">
        <f t="shared" si="272"/>
        <v>4</v>
      </c>
      <c r="AO474" s="192">
        <f>VLOOKUP(K474,Coefficients!$J$3:$L$7,3)</f>
        <v>70</v>
      </c>
      <c r="AP474" s="192">
        <f t="shared" si="273"/>
        <v>15.4</v>
      </c>
      <c r="AQ474" s="192">
        <f t="shared" si="274"/>
        <v>1349.04</v>
      </c>
      <c r="AR474" s="192">
        <f>VLOOKUP(L474,Coefficients!$N$3:$P$5,2)</f>
        <v>50</v>
      </c>
      <c r="AS474" s="192">
        <f>VLOOKUP(L474,Coefficients!$N$3:$P$5,3)</f>
        <v>2</v>
      </c>
      <c r="AT474" s="200">
        <f>VLOOKUP(M474,Coefficients!$S$3:$U$6,3)</f>
        <v>1</v>
      </c>
      <c r="AU474" s="196">
        <f>VLOOKUP(N474,Coefficients!$S$10:$U$13,3)</f>
        <v>2</v>
      </c>
      <c r="AV474" s="197">
        <f t="shared" si="268"/>
        <v>1</v>
      </c>
      <c r="AW474" s="195">
        <f t="shared" si="275"/>
        <v>7.6036750986200676</v>
      </c>
      <c r="AX474" s="197">
        <f t="shared" si="269"/>
        <v>74.81786666666666</v>
      </c>
      <c r="AY474" s="197">
        <f t="shared" si="270"/>
        <v>17.673333333333336</v>
      </c>
      <c r="AZ474" s="198">
        <f t="shared" si="276"/>
        <v>263.68608148545104</v>
      </c>
      <c r="BA474" s="114"/>
      <c r="BB474" s="55"/>
      <c r="BC474" s="127"/>
      <c r="BD474" s="96"/>
      <c r="BE474" s="133"/>
      <c r="BF474" s="128"/>
      <c r="BG474" s="124"/>
      <c r="BI474" s="96"/>
      <c r="BJ474" s="55"/>
      <c r="BK474" s="95"/>
      <c r="BL474" s="93"/>
    </row>
    <row r="475" spans="1:64" s="54" customFormat="1" outlineLevel="1" x14ac:dyDescent="0.25">
      <c r="A475" s="52"/>
      <c r="B475" s="20" t="s">
        <v>9</v>
      </c>
      <c r="C475" s="20" t="str">
        <f>'Cooler&amp;Wetter'!$B$1</f>
        <v>MIROC-Medres</v>
      </c>
      <c r="D475" s="20">
        <v>2017</v>
      </c>
      <c r="E475" s="21">
        <f>'Cooler&amp;Wetter'!T45</f>
        <v>17.696666666666669</v>
      </c>
      <c r="F475" s="21">
        <f>'Cooler&amp;Wetter'!X45</f>
        <v>74.837733333333333</v>
      </c>
      <c r="G475" s="21"/>
      <c r="H475" s="63">
        <f t="shared" si="260"/>
        <v>2007</v>
      </c>
      <c r="I475" s="59" t="str">
        <f t="shared" si="261"/>
        <v>Pile No X @ Berth Y</v>
      </c>
      <c r="J475" s="188" t="str">
        <f t="shared" si="271"/>
        <v>splash</v>
      </c>
      <c r="K475" s="97" t="str">
        <f t="shared" si="262"/>
        <v>A</v>
      </c>
      <c r="L475" s="104" t="str">
        <f t="shared" si="263"/>
        <v>C1</v>
      </c>
      <c r="M475" s="63" t="str">
        <f t="shared" si="264"/>
        <v>EXP4</v>
      </c>
      <c r="N475" s="63" t="str">
        <f t="shared" si="265"/>
        <v>SITE1</v>
      </c>
      <c r="O475" s="63">
        <f t="shared" si="266"/>
        <v>1</v>
      </c>
      <c r="P475" s="63"/>
      <c r="Q475" s="63"/>
      <c r="R475" s="63"/>
      <c r="S475" s="63"/>
      <c r="T475" s="63"/>
      <c r="U475" s="97"/>
      <c r="V475" s="97"/>
      <c r="W475" s="97"/>
      <c r="X475" s="97"/>
      <c r="Y475" s="97"/>
      <c r="AA475" s="198">
        <f t="shared" si="267"/>
        <v>263.83545267469367</v>
      </c>
      <c r="AB475" s="115"/>
      <c r="AC475" s="106"/>
      <c r="AD475" s="106"/>
      <c r="AE475" s="106"/>
      <c r="AF475" s="116"/>
      <c r="AG475" s="106"/>
      <c r="AH475" s="106"/>
      <c r="AJ475" s="106"/>
      <c r="AK475" s="106"/>
      <c r="AM475" s="125"/>
      <c r="AN475" s="200">
        <f t="shared" si="272"/>
        <v>5</v>
      </c>
      <c r="AO475" s="192">
        <f>VLOOKUP(K475,Coefficients!$J$3:$L$7,3)</f>
        <v>70</v>
      </c>
      <c r="AP475" s="192">
        <f t="shared" si="273"/>
        <v>15.4</v>
      </c>
      <c r="AQ475" s="192">
        <f t="shared" si="274"/>
        <v>1349.04</v>
      </c>
      <c r="AR475" s="192">
        <f>VLOOKUP(L475,Coefficients!$N$3:$P$5,2)</f>
        <v>50</v>
      </c>
      <c r="AS475" s="192">
        <f>VLOOKUP(L475,Coefficients!$N$3:$P$5,3)</f>
        <v>2</v>
      </c>
      <c r="AT475" s="200">
        <f>VLOOKUP(M475,Coefficients!$S$3:$U$6,3)</f>
        <v>1</v>
      </c>
      <c r="AU475" s="196">
        <f>VLOOKUP(N475,Coefficients!$S$10:$U$13,3)</f>
        <v>2</v>
      </c>
      <c r="AV475" s="197">
        <f t="shared" si="268"/>
        <v>1</v>
      </c>
      <c r="AW475" s="195">
        <f t="shared" si="275"/>
        <v>7.6036750986200676</v>
      </c>
      <c r="AX475" s="197">
        <f t="shared" si="269"/>
        <v>74.837733333333333</v>
      </c>
      <c r="AY475" s="197">
        <f t="shared" si="270"/>
        <v>17.696666666666669</v>
      </c>
      <c r="AZ475" s="198">
        <f t="shared" si="276"/>
        <v>263.83545267469367</v>
      </c>
      <c r="BA475" s="114"/>
      <c r="BB475" s="55"/>
      <c r="BC475" s="127"/>
      <c r="BD475" s="96"/>
      <c r="BE475" s="133"/>
      <c r="BF475" s="128"/>
      <c r="BG475" s="124"/>
      <c r="BI475" s="96"/>
      <c r="BJ475" s="55"/>
      <c r="BK475" s="95"/>
      <c r="BL475" s="93"/>
    </row>
    <row r="476" spans="1:64" s="54" customFormat="1" outlineLevel="1" x14ac:dyDescent="0.25">
      <c r="A476" s="52"/>
      <c r="B476" s="20" t="s">
        <v>9</v>
      </c>
      <c r="C476" s="20" t="str">
        <f>'Cooler&amp;Wetter'!$B$1</f>
        <v>MIROC-Medres</v>
      </c>
      <c r="D476" s="20">
        <v>2018</v>
      </c>
      <c r="E476" s="21">
        <f>'Cooler&amp;Wetter'!T46</f>
        <v>17.72</v>
      </c>
      <c r="F476" s="21">
        <f>'Cooler&amp;Wetter'!X46</f>
        <v>74.857600000000005</v>
      </c>
      <c r="G476" s="21"/>
      <c r="H476" s="63">
        <f t="shared" si="260"/>
        <v>2007</v>
      </c>
      <c r="I476" s="59" t="str">
        <f t="shared" si="261"/>
        <v>Pile No X @ Berth Y</v>
      </c>
      <c r="J476" s="188" t="str">
        <f t="shared" si="271"/>
        <v>splash</v>
      </c>
      <c r="K476" s="97" t="str">
        <f t="shared" si="262"/>
        <v>A</v>
      </c>
      <c r="L476" s="104" t="str">
        <f t="shared" si="263"/>
        <v>C1</v>
      </c>
      <c r="M476" s="63" t="str">
        <f t="shared" si="264"/>
        <v>EXP4</v>
      </c>
      <c r="N476" s="63" t="str">
        <f t="shared" si="265"/>
        <v>SITE1</v>
      </c>
      <c r="O476" s="63">
        <f t="shared" si="266"/>
        <v>1</v>
      </c>
      <c r="P476" s="63"/>
      <c r="Q476" s="63"/>
      <c r="R476" s="63"/>
      <c r="S476" s="63"/>
      <c r="T476" s="63"/>
      <c r="U476" s="97"/>
      <c r="V476" s="97"/>
      <c r="W476" s="97"/>
      <c r="X476" s="97"/>
      <c r="Y476" s="97"/>
      <c r="AA476" s="198">
        <f t="shared" si="267"/>
        <v>263.98486569138595</v>
      </c>
      <c r="AB476" s="115"/>
      <c r="AC476" s="106"/>
      <c r="AD476" s="106"/>
      <c r="AE476" s="106"/>
      <c r="AF476" s="116"/>
      <c r="AG476" s="106"/>
      <c r="AH476" s="106"/>
      <c r="AJ476" s="106"/>
      <c r="AK476" s="106"/>
      <c r="AM476" s="125"/>
      <c r="AN476" s="200">
        <f t="shared" si="272"/>
        <v>6</v>
      </c>
      <c r="AO476" s="192">
        <f>VLOOKUP(K476,Coefficients!$J$3:$L$7,3)</f>
        <v>70</v>
      </c>
      <c r="AP476" s="192">
        <f t="shared" si="273"/>
        <v>15.4</v>
      </c>
      <c r="AQ476" s="192">
        <f t="shared" si="274"/>
        <v>1349.04</v>
      </c>
      <c r="AR476" s="192">
        <f>VLOOKUP(L476,Coefficients!$N$3:$P$5,2)</f>
        <v>50</v>
      </c>
      <c r="AS476" s="192">
        <f>VLOOKUP(L476,Coefficients!$N$3:$P$5,3)</f>
        <v>2</v>
      </c>
      <c r="AT476" s="200">
        <f>VLOOKUP(M476,Coefficients!$S$3:$U$6,3)</f>
        <v>1</v>
      </c>
      <c r="AU476" s="196">
        <f>VLOOKUP(N476,Coefficients!$S$10:$U$13,3)</f>
        <v>2</v>
      </c>
      <c r="AV476" s="197">
        <f t="shared" si="268"/>
        <v>1</v>
      </c>
      <c r="AW476" s="195">
        <f t="shared" si="275"/>
        <v>7.6036750986200676</v>
      </c>
      <c r="AX476" s="197">
        <f t="shared" si="269"/>
        <v>74.857600000000005</v>
      </c>
      <c r="AY476" s="197">
        <f t="shared" si="270"/>
        <v>17.72</v>
      </c>
      <c r="AZ476" s="198">
        <f t="shared" si="276"/>
        <v>263.98486569138595</v>
      </c>
      <c r="BA476" s="114"/>
      <c r="BB476" s="55"/>
      <c r="BC476" s="127"/>
      <c r="BD476" s="96"/>
      <c r="BE476" s="133"/>
      <c r="BF476" s="128"/>
      <c r="BG476" s="124"/>
      <c r="BI476" s="96"/>
      <c r="BJ476" s="55"/>
      <c r="BK476" s="95"/>
      <c r="BL476" s="93"/>
    </row>
    <row r="477" spans="1:64" s="54" customFormat="1" outlineLevel="1" x14ac:dyDescent="0.25">
      <c r="A477" s="52"/>
      <c r="B477" s="20" t="s">
        <v>9</v>
      </c>
      <c r="C477" s="20" t="str">
        <f>'Cooler&amp;Wetter'!$B$1</f>
        <v>MIROC-Medres</v>
      </c>
      <c r="D477" s="20">
        <v>2019</v>
      </c>
      <c r="E477" s="21">
        <f>'Cooler&amp;Wetter'!T47</f>
        <v>17.743333333333332</v>
      </c>
      <c r="F477" s="21">
        <f>'Cooler&amp;Wetter'!X47</f>
        <v>74.877466666666663</v>
      </c>
      <c r="G477" s="21"/>
      <c r="H477" s="63">
        <f t="shared" si="260"/>
        <v>2007</v>
      </c>
      <c r="I477" s="59" t="str">
        <f t="shared" si="261"/>
        <v>Pile No X @ Berth Y</v>
      </c>
      <c r="J477" s="188" t="str">
        <f t="shared" si="271"/>
        <v>splash</v>
      </c>
      <c r="K477" s="97" t="str">
        <f t="shared" si="262"/>
        <v>A</v>
      </c>
      <c r="L477" s="104" t="str">
        <f t="shared" si="263"/>
        <v>C1</v>
      </c>
      <c r="M477" s="63" t="str">
        <f t="shared" si="264"/>
        <v>EXP4</v>
      </c>
      <c r="N477" s="63" t="str">
        <f t="shared" si="265"/>
        <v>SITE1</v>
      </c>
      <c r="O477" s="63">
        <f t="shared" si="266"/>
        <v>1</v>
      </c>
      <c r="P477" s="63"/>
      <c r="Q477" s="63"/>
      <c r="R477" s="63"/>
      <c r="S477" s="63"/>
      <c r="T477" s="63"/>
      <c r="U477" s="97"/>
      <c r="V477" s="97"/>
      <c r="W477" s="97"/>
      <c r="X477" s="97"/>
      <c r="Y477" s="97"/>
      <c r="AA477" s="198">
        <f t="shared" si="267"/>
        <v>264.13432053348646</v>
      </c>
      <c r="AB477" s="115"/>
      <c r="AC477" s="106"/>
      <c r="AD477" s="106"/>
      <c r="AE477" s="106"/>
      <c r="AF477" s="116"/>
      <c r="AG477" s="106"/>
      <c r="AH477" s="106"/>
      <c r="AJ477" s="106"/>
      <c r="AK477" s="106"/>
      <c r="AM477" s="125"/>
      <c r="AN477" s="200">
        <f t="shared" si="272"/>
        <v>7</v>
      </c>
      <c r="AO477" s="192">
        <f>VLOOKUP(K477,Coefficients!$J$3:$L$7,3)</f>
        <v>70</v>
      </c>
      <c r="AP477" s="192">
        <f t="shared" si="273"/>
        <v>15.4</v>
      </c>
      <c r="AQ477" s="192">
        <f t="shared" si="274"/>
        <v>1349.04</v>
      </c>
      <c r="AR477" s="192">
        <f>VLOOKUP(L477,Coefficients!$N$3:$P$5,2)</f>
        <v>50</v>
      </c>
      <c r="AS477" s="192">
        <f>VLOOKUP(L477,Coefficients!$N$3:$P$5,3)</f>
        <v>2</v>
      </c>
      <c r="AT477" s="200">
        <f>VLOOKUP(M477,Coefficients!$S$3:$U$6,3)</f>
        <v>1</v>
      </c>
      <c r="AU477" s="196">
        <f>VLOOKUP(N477,Coefficients!$S$10:$U$13,3)</f>
        <v>2</v>
      </c>
      <c r="AV477" s="197">
        <f t="shared" si="268"/>
        <v>1</v>
      </c>
      <c r="AW477" s="195">
        <f t="shared" si="275"/>
        <v>7.6036750986200676</v>
      </c>
      <c r="AX477" s="197">
        <f t="shared" si="269"/>
        <v>74.877466666666663</v>
      </c>
      <c r="AY477" s="197">
        <f t="shared" si="270"/>
        <v>17.743333333333332</v>
      </c>
      <c r="AZ477" s="198">
        <f t="shared" si="276"/>
        <v>264.13432053348646</v>
      </c>
      <c r="BA477" s="114"/>
      <c r="BB477" s="55"/>
      <c r="BC477" s="127"/>
      <c r="BD477" s="96"/>
      <c r="BE477" s="133"/>
      <c r="BF477" s="128"/>
      <c r="BG477" s="124"/>
      <c r="BI477" s="96"/>
      <c r="BJ477" s="55"/>
      <c r="BK477" s="95"/>
      <c r="BL477" s="93"/>
    </row>
    <row r="478" spans="1:64" s="54" customFormat="1" outlineLevel="1" x14ac:dyDescent="0.25">
      <c r="A478" s="52"/>
      <c r="B478" s="20" t="s">
        <v>9</v>
      </c>
      <c r="C478" s="20" t="str">
        <f>'Cooler&amp;Wetter'!$B$1</f>
        <v>MIROC-Medres</v>
      </c>
      <c r="D478" s="20">
        <v>2020</v>
      </c>
      <c r="E478" s="21">
        <f>'Cooler&amp;Wetter'!T48</f>
        <v>17.766666666666666</v>
      </c>
      <c r="F478" s="21">
        <f>'Cooler&amp;Wetter'!X48</f>
        <v>74.897333333333336</v>
      </c>
      <c r="G478" s="21"/>
      <c r="H478" s="63">
        <f t="shared" si="260"/>
        <v>2007</v>
      </c>
      <c r="I478" s="59" t="str">
        <f t="shared" si="261"/>
        <v>Pile No X @ Berth Y</v>
      </c>
      <c r="J478" s="188" t="str">
        <f t="shared" si="271"/>
        <v>splash</v>
      </c>
      <c r="K478" s="97" t="str">
        <f t="shared" si="262"/>
        <v>A</v>
      </c>
      <c r="L478" s="104" t="str">
        <f t="shared" si="263"/>
        <v>C1</v>
      </c>
      <c r="M478" s="63" t="str">
        <f t="shared" si="264"/>
        <v>EXP4</v>
      </c>
      <c r="N478" s="63" t="str">
        <f t="shared" si="265"/>
        <v>SITE1</v>
      </c>
      <c r="O478" s="63">
        <f t="shared" si="266"/>
        <v>1</v>
      </c>
      <c r="P478" s="63"/>
      <c r="Q478" s="63"/>
      <c r="R478" s="63"/>
      <c r="S478" s="63"/>
      <c r="T478" s="63"/>
      <c r="U478" s="97"/>
      <c r="V478" s="97"/>
      <c r="W478" s="97"/>
      <c r="X478" s="97"/>
      <c r="Y478" s="97"/>
      <c r="AA478" s="198">
        <f t="shared" si="267"/>
        <v>264.28381719895435</v>
      </c>
      <c r="AB478" s="115"/>
      <c r="AC478" s="106"/>
      <c r="AD478" s="106"/>
      <c r="AE478" s="106"/>
      <c r="AF478" s="116"/>
      <c r="AG478" s="106"/>
      <c r="AH478" s="106"/>
      <c r="AJ478" s="106"/>
      <c r="AK478" s="106"/>
      <c r="AM478" s="125"/>
      <c r="AN478" s="200">
        <f t="shared" si="272"/>
        <v>8</v>
      </c>
      <c r="AO478" s="192">
        <f>VLOOKUP(K478,Coefficients!$J$3:$L$7,3)</f>
        <v>70</v>
      </c>
      <c r="AP478" s="192">
        <f t="shared" si="273"/>
        <v>15.4</v>
      </c>
      <c r="AQ478" s="192">
        <f t="shared" si="274"/>
        <v>1349.04</v>
      </c>
      <c r="AR478" s="192">
        <f>VLOOKUP(L478,Coefficients!$N$3:$P$5,2)</f>
        <v>50</v>
      </c>
      <c r="AS478" s="192">
        <f>VLOOKUP(L478,Coefficients!$N$3:$P$5,3)</f>
        <v>2</v>
      </c>
      <c r="AT478" s="200">
        <f>VLOOKUP(M478,Coefficients!$S$3:$U$6,3)</f>
        <v>1</v>
      </c>
      <c r="AU478" s="196">
        <f>VLOOKUP(N478,Coefficients!$S$10:$U$13,3)</f>
        <v>2</v>
      </c>
      <c r="AV478" s="197">
        <f t="shared" si="268"/>
        <v>1</v>
      </c>
      <c r="AW478" s="195">
        <f t="shared" si="275"/>
        <v>7.6036750986200676</v>
      </c>
      <c r="AX478" s="197">
        <f t="shared" si="269"/>
        <v>74.897333333333336</v>
      </c>
      <c r="AY478" s="197">
        <f t="shared" si="270"/>
        <v>17.766666666666666</v>
      </c>
      <c r="AZ478" s="198">
        <f t="shared" si="276"/>
        <v>264.28381719895435</v>
      </c>
      <c r="BA478" s="114"/>
      <c r="BB478" s="55"/>
      <c r="BC478" s="127"/>
      <c r="BD478" s="96"/>
      <c r="BE478" s="133"/>
      <c r="BF478" s="128"/>
      <c r="BG478" s="124"/>
      <c r="BI478" s="96"/>
      <c r="BJ478" s="55"/>
      <c r="BK478" s="95"/>
      <c r="BL478" s="93"/>
    </row>
    <row r="479" spans="1:64" s="54" customFormat="1" outlineLevel="1" x14ac:dyDescent="0.25">
      <c r="A479" s="52"/>
      <c r="B479" s="20" t="s">
        <v>9</v>
      </c>
      <c r="C479" s="20" t="str">
        <f>'Cooler&amp;Wetter'!$B$1</f>
        <v>MIROC-Medres</v>
      </c>
      <c r="D479" s="20">
        <v>2021</v>
      </c>
      <c r="E479" s="21">
        <f>'Cooler&amp;Wetter'!T49</f>
        <v>17.79</v>
      </c>
      <c r="F479" s="21">
        <f>'Cooler&amp;Wetter'!X49</f>
        <v>74.917199999999994</v>
      </c>
      <c r="G479" s="21"/>
      <c r="H479" s="63">
        <f t="shared" si="260"/>
        <v>2007</v>
      </c>
      <c r="I479" s="59" t="str">
        <f t="shared" si="261"/>
        <v>Pile No X @ Berth Y</v>
      </c>
      <c r="J479" s="188" t="str">
        <f t="shared" si="271"/>
        <v>splash</v>
      </c>
      <c r="K479" s="97" t="str">
        <f t="shared" si="262"/>
        <v>A</v>
      </c>
      <c r="L479" s="104" t="str">
        <f t="shared" si="263"/>
        <v>C1</v>
      </c>
      <c r="M479" s="63" t="str">
        <f t="shared" si="264"/>
        <v>EXP4</v>
      </c>
      <c r="N479" s="63" t="str">
        <f t="shared" si="265"/>
        <v>SITE1</v>
      </c>
      <c r="O479" s="63">
        <f t="shared" si="266"/>
        <v>1</v>
      </c>
      <c r="P479" s="63"/>
      <c r="Q479" s="63"/>
      <c r="R479" s="63"/>
      <c r="S479" s="63"/>
      <c r="T479" s="63"/>
      <c r="U479" s="97"/>
      <c r="V479" s="97"/>
      <c r="W479" s="97"/>
      <c r="X479" s="97"/>
      <c r="Y479" s="97"/>
      <c r="AA479" s="198">
        <f t="shared" si="267"/>
        <v>264.4333556857481</v>
      </c>
      <c r="AB479" s="115"/>
      <c r="AC479" s="106"/>
      <c r="AD479" s="106"/>
      <c r="AE479" s="106"/>
      <c r="AF479" s="116"/>
      <c r="AG479" s="106"/>
      <c r="AH479" s="106"/>
      <c r="AJ479" s="106"/>
      <c r="AK479" s="106"/>
      <c r="AM479" s="125"/>
      <c r="AN479" s="200">
        <f t="shared" si="272"/>
        <v>9</v>
      </c>
      <c r="AO479" s="192">
        <f>VLOOKUP(K479,Coefficients!$J$3:$L$7,3)</f>
        <v>70</v>
      </c>
      <c r="AP479" s="192">
        <f t="shared" si="273"/>
        <v>15.4</v>
      </c>
      <c r="AQ479" s="192">
        <f t="shared" si="274"/>
        <v>1349.04</v>
      </c>
      <c r="AR479" s="192">
        <f>VLOOKUP(L479,Coefficients!$N$3:$P$5,2)</f>
        <v>50</v>
      </c>
      <c r="AS479" s="192">
        <f>VLOOKUP(L479,Coefficients!$N$3:$P$5,3)</f>
        <v>2</v>
      </c>
      <c r="AT479" s="200">
        <f>VLOOKUP(M479,Coefficients!$S$3:$U$6,3)</f>
        <v>1</v>
      </c>
      <c r="AU479" s="196">
        <f>VLOOKUP(N479,Coefficients!$S$10:$U$13,3)</f>
        <v>2</v>
      </c>
      <c r="AV479" s="197">
        <f t="shared" si="268"/>
        <v>1</v>
      </c>
      <c r="AW479" s="195">
        <f t="shared" si="275"/>
        <v>7.6036750986200676</v>
      </c>
      <c r="AX479" s="197">
        <f t="shared" si="269"/>
        <v>74.917199999999994</v>
      </c>
      <c r="AY479" s="197">
        <f t="shared" si="270"/>
        <v>17.79</v>
      </c>
      <c r="AZ479" s="198">
        <f t="shared" si="276"/>
        <v>264.4333556857481</v>
      </c>
      <c r="BA479" s="114"/>
      <c r="BB479" s="55"/>
      <c r="BC479" s="127"/>
      <c r="BD479" s="96"/>
      <c r="BE479" s="133"/>
      <c r="BF479" s="128"/>
      <c r="BG479" s="124"/>
      <c r="BI479" s="96"/>
      <c r="BJ479" s="55"/>
      <c r="BK479" s="95"/>
      <c r="BL479" s="93"/>
    </row>
    <row r="480" spans="1:64" s="54" customFormat="1" outlineLevel="1" x14ac:dyDescent="0.25">
      <c r="A480" s="52"/>
      <c r="B480" s="20" t="s">
        <v>9</v>
      </c>
      <c r="C480" s="20" t="str">
        <f>'Cooler&amp;Wetter'!$B$1</f>
        <v>MIROC-Medres</v>
      </c>
      <c r="D480" s="20">
        <v>2022</v>
      </c>
      <c r="E480" s="21">
        <f>'Cooler&amp;Wetter'!T50</f>
        <v>17.813333333333333</v>
      </c>
      <c r="F480" s="21">
        <f>'Cooler&amp;Wetter'!X50</f>
        <v>74.937066666666666</v>
      </c>
      <c r="G480" s="21"/>
      <c r="H480" s="63">
        <f t="shared" si="260"/>
        <v>2007</v>
      </c>
      <c r="I480" s="59" t="str">
        <f t="shared" si="261"/>
        <v>Pile No X @ Berth Y</v>
      </c>
      <c r="J480" s="188" t="str">
        <f t="shared" si="271"/>
        <v>splash</v>
      </c>
      <c r="K480" s="97" t="str">
        <f t="shared" si="262"/>
        <v>A</v>
      </c>
      <c r="L480" s="104" t="str">
        <f t="shared" si="263"/>
        <v>C1</v>
      </c>
      <c r="M480" s="63" t="str">
        <f t="shared" si="264"/>
        <v>EXP4</v>
      </c>
      <c r="N480" s="63" t="str">
        <f t="shared" si="265"/>
        <v>SITE1</v>
      </c>
      <c r="O480" s="63">
        <f t="shared" si="266"/>
        <v>1</v>
      </c>
      <c r="P480" s="63"/>
      <c r="Q480" s="63"/>
      <c r="R480" s="63"/>
      <c r="S480" s="63"/>
      <c r="T480" s="63"/>
      <c r="U480" s="97"/>
      <c r="V480" s="97"/>
      <c r="W480" s="97"/>
      <c r="X480" s="97"/>
      <c r="Y480" s="97"/>
      <c r="AA480" s="198">
        <f t="shared" si="267"/>
        <v>264.58293599182434</v>
      </c>
      <c r="AB480" s="115"/>
      <c r="AC480" s="106"/>
      <c r="AD480" s="106"/>
      <c r="AE480" s="106"/>
      <c r="AF480" s="116"/>
      <c r="AG480" s="106"/>
      <c r="AH480" s="106"/>
      <c r="AJ480" s="106"/>
      <c r="AK480" s="106"/>
      <c r="AM480" s="125"/>
      <c r="AN480" s="200">
        <f t="shared" si="272"/>
        <v>10</v>
      </c>
      <c r="AO480" s="192">
        <f>VLOOKUP(K480,Coefficients!$J$3:$L$7,3)</f>
        <v>70</v>
      </c>
      <c r="AP480" s="192">
        <f t="shared" si="273"/>
        <v>15.4</v>
      </c>
      <c r="AQ480" s="192">
        <f t="shared" si="274"/>
        <v>1349.04</v>
      </c>
      <c r="AR480" s="192">
        <f>VLOOKUP(L480,Coefficients!$N$3:$P$5,2)</f>
        <v>50</v>
      </c>
      <c r="AS480" s="192">
        <f>VLOOKUP(L480,Coefficients!$N$3:$P$5,3)</f>
        <v>2</v>
      </c>
      <c r="AT480" s="200">
        <f>VLOOKUP(M480,Coefficients!$S$3:$U$6,3)</f>
        <v>1</v>
      </c>
      <c r="AU480" s="196">
        <f>VLOOKUP(N480,Coefficients!$S$10:$U$13,3)</f>
        <v>2</v>
      </c>
      <c r="AV480" s="197">
        <f t="shared" si="268"/>
        <v>1</v>
      </c>
      <c r="AW480" s="195">
        <f t="shared" si="275"/>
        <v>7.6036750986200676</v>
      </c>
      <c r="AX480" s="197">
        <f t="shared" si="269"/>
        <v>74.937066666666666</v>
      </c>
      <c r="AY480" s="197">
        <f t="shared" si="270"/>
        <v>17.813333333333333</v>
      </c>
      <c r="AZ480" s="198">
        <f t="shared" si="276"/>
        <v>264.58293599182434</v>
      </c>
      <c r="BA480" s="114"/>
      <c r="BB480" s="55"/>
      <c r="BC480" s="127"/>
      <c r="BD480" s="96"/>
      <c r="BE480" s="133"/>
      <c r="BF480" s="128"/>
      <c r="BG480" s="124"/>
      <c r="BI480" s="96"/>
      <c r="BJ480" s="55"/>
      <c r="BK480" s="95"/>
      <c r="BL480" s="93"/>
    </row>
    <row r="481" spans="1:64" s="54" customFormat="1" outlineLevel="1" x14ac:dyDescent="0.25">
      <c r="A481" s="52"/>
      <c r="B481" s="20" t="s">
        <v>9</v>
      </c>
      <c r="C481" s="20" t="str">
        <f>'Cooler&amp;Wetter'!$B$1</f>
        <v>MIROC-Medres</v>
      </c>
      <c r="D481" s="20">
        <v>2023</v>
      </c>
      <c r="E481" s="21">
        <f>'Cooler&amp;Wetter'!T51</f>
        <v>17.836666666666666</v>
      </c>
      <c r="F481" s="21">
        <f>'Cooler&amp;Wetter'!X51</f>
        <v>74.956933333333339</v>
      </c>
      <c r="G481" s="21"/>
      <c r="H481" s="63">
        <f t="shared" si="260"/>
        <v>2007</v>
      </c>
      <c r="I481" s="59" t="str">
        <f t="shared" si="261"/>
        <v>Pile No X @ Berth Y</v>
      </c>
      <c r="J481" s="188" t="str">
        <f t="shared" si="271"/>
        <v>splash</v>
      </c>
      <c r="K481" s="97" t="str">
        <f t="shared" si="262"/>
        <v>A</v>
      </c>
      <c r="L481" s="104" t="str">
        <f t="shared" si="263"/>
        <v>C1</v>
      </c>
      <c r="M481" s="63" t="str">
        <f t="shared" si="264"/>
        <v>EXP4</v>
      </c>
      <c r="N481" s="63" t="str">
        <f t="shared" si="265"/>
        <v>SITE1</v>
      </c>
      <c r="O481" s="63">
        <f t="shared" si="266"/>
        <v>1</v>
      </c>
      <c r="P481" s="63"/>
      <c r="Q481" s="63"/>
      <c r="R481" s="63"/>
      <c r="S481" s="63"/>
      <c r="T481" s="63"/>
      <c r="U481" s="97"/>
      <c r="V481" s="97"/>
      <c r="W481" s="97"/>
      <c r="X481" s="97"/>
      <c r="Y481" s="97"/>
      <c r="AA481" s="198">
        <f t="shared" si="267"/>
        <v>264.73255811513872</v>
      </c>
      <c r="AB481" s="115"/>
      <c r="AC481" s="106"/>
      <c r="AD481" s="106"/>
      <c r="AE481" s="106"/>
      <c r="AF481" s="116"/>
      <c r="AG481" s="106"/>
      <c r="AH481" s="106"/>
      <c r="AJ481" s="106"/>
      <c r="AK481" s="106"/>
      <c r="AM481" s="125"/>
      <c r="AN481" s="200">
        <f t="shared" si="272"/>
        <v>11</v>
      </c>
      <c r="AO481" s="192">
        <f>VLOOKUP(K481,Coefficients!$J$3:$L$7,3)</f>
        <v>70</v>
      </c>
      <c r="AP481" s="192">
        <f t="shared" si="273"/>
        <v>15.4</v>
      </c>
      <c r="AQ481" s="192">
        <f t="shared" si="274"/>
        <v>1349.04</v>
      </c>
      <c r="AR481" s="192">
        <f>VLOOKUP(L481,Coefficients!$N$3:$P$5,2)</f>
        <v>50</v>
      </c>
      <c r="AS481" s="192">
        <f>VLOOKUP(L481,Coefficients!$N$3:$P$5,3)</f>
        <v>2</v>
      </c>
      <c r="AT481" s="200">
        <f>VLOOKUP(M481,Coefficients!$S$3:$U$6,3)</f>
        <v>1</v>
      </c>
      <c r="AU481" s="196">
        <f>VLOOKUP(N481,Coefficients!$S$10:$U$13,3)</f>
        <v>2</v>
      </c>
      <c r="AV481" s="197">
        <f t="shared" si="268"/>
        <v>1</v>
      </c>
      <c r="AW481" s="195">
        <f t="shared" si="275"/>
        <v>7.6036750986200676</v>
      </c>
      <c r="AX481" s="197">
        <f t="shared" si="269"/>
        <v>74.956933333333339</v>
      </c>
      <c r="AY481" s="197">
        <f t="shared" si="270"/>
        <v>17.836666666666666</v>
      </c>
      <c r="AZ481" s="198">
        <f t="shared" si="276"/>
        <v>264.73255811513872</v>
      </c>
      <c r="BA481" s="114"/>
      <c r="BB481" s="55"/>
      <c r="BC481" s="127"/>
      <c r="BD481" s="96"/>
      <c r="BE481" s="133"/>
      <c r="BF481" s="128"/>
      <c r="BG481" s="124"/>
      <c r="BI481" s="96"/>
      <c r="BJ481" s="55"/>
      <c r="BK481" s="95"/>
      <c r="BL481" s="93"/>
    </row>
    <row r="482" spans="1:64" s="54" customFormat="1" outlineLevel="1" x14ac:dyDescent="0.25">
      <c r="A482" s="52"/>
      <c r="B482" s="20" t="s">
        <v>9</v>
      </c>
      <c r="C482" s="20" t="str">
        <f>'Cooler&amp;Wetter'!$B$1</f>
        <v>MIROC-Medres</v>
      </c>
      <c r="D482" s="20">
        <v>2024</v>
      </c>
      <c r="E482" s="21">
        <f>'Cooler&amp;Wetter'!T52</f>
        <v>17.86</v>
      </c>
      <c r="F482" s="21">
        <f>'Cooler&amp;Wetter'!X52</f>
        <v>74.976799999999997</v>
      </c>
      <c r="G482" s="21"/>
      <c r="H482" s="63">
        <f t="shared" si="260"/>
        <v>2007</v>
      </c>
      <c r="I482" s="59" t="str">
        <f t="shared" si="261"/>
        <v>Pile No X @ Berth Y</v>
      </c>
      <c r="J482" s="188" t="str">
        <f t="shared" si="271"/>
        <v>splash</v>
      </c>
      <c r="K482" s="97" t="str">
        <f t="shared" si="262"/>
        <v>A</v>
      </c>
      <c r="L482" s="104" t="str">
        <f t="shared" si="263"/>
        <v>C1</v>
      </c>
      <c r="M482" s="63" t="str">
        <f t="shared" si="264"/>
        <v>EXP4</v>
      </c>
      <c r="N482" s="63" t="str">
        <f t="shared" si="265"/>
        <v>SITE1</v>
      </c>
      <c r="O482" s="63">
        <f t="shared" si="266"/>
        <v>1</v>
      </c>
      <c r="P482" s="63"/>
      <c r="Q482" s="63"/>
      <c r="R482" s="63"/>
      <c r="S482" s="63"/>
      <c r="T482" s="63"/>
      <c r="U482" s="97"/>
      <c r="V482" s="97"/>
      <c r="W482" s="97"/>
      <c r="X482" s="97"/>
      <c r="Y482" s="97"/>
      <c r="AA482" s="198">
        <f t="shared" si="267"/>
        <v>264.88222205364571</v>
      </c>
      <c r="AB482" s="115"/>
      <c r="AC482" s="106"/>
      <c r="AD482" s="106"/>
      <c r="AE482" s="106"/>
      <c r="AF482" s="116"/>
      <c r="AG482" s="106"/>
      <c r="AH482" s="106"/>
      <c r="AJ482" s="106"/>
      <c r="AK482" s="106"/>
      <c r="AM482" s="125"/>
      <c r="AN482" s="200">
        <f t="shared" si="272"/>
        <v>12</v>
      </c>
      <c r="AO482" s="192">
        <f>VLOOKUP(K482,Coefficients!$J$3:$L$7,3)</f>
        <v>70</v>
      </c>
      <c r="AP482" s="192">
        <f t="shared" si="273"/>
        <v>15.4</v>
      </c>
      <c r="AQ482" s="192">
        <f t="shared" si="274"/>
        <v>1349.04</v>
      </c>
      <c r="AR482" s="192">
        <f>VLOOKUP(L482,Coefficients!$N$3:$P$5,2)</f>
        <v>50</v>
      </c>
      <c r="AS482" s="192">
        <f>VLOOKUP(L482,Coefficients!$N$3:$P$5,3)</f>
        <v>2</v>
      </c>
      <c r="AT482" s="200">
        <f>VLOOKUP(M482,Coefficients!$S$3:$U$6,3)</f>
        <v>1</v>
      </c>
      <c r="AU482" s="196">
        <f>VLOOKUP(N482,Coefficients!$S$10:$U$13,3)</f>
        <v>2</v>
      </c>
      <c r="AV482" s="197">
        <f t="shared" si="268"/>
        <v>1</v>
      </c>
      <c r="AW482" s="195">
        <f t="shared" si="275"/>
        <v>7.6036750986200676</v>
      </c>
      <c r="AX482" s="197">
        <f t="shared" si="269"/>
        <v>74.976799999999997</v>
      </c>
      <c r="AY482" s="197">
        <f t="shared" si="270"/>
        <v>17.86</v>
      </c>
      <c r="AZ482" s="198">
        <f t="shared" si="276"/>
        <v>264.88222205364571</v>
      </c>
      <c r="BA482" s="114"/>
      <c r="BB482" s="55"/>
      <c r="BC482" s="127"/>
      <c r="BD482" s="96"/>
      <c r="BE482" s="133"/>
      <c r="BF482" s="128"/>
      <c r="BG482" s="124"/>
      <c r="BI482" s="96"/>
      <c r="BJ482" s="55"/>
      <c r="BK482" s="95"/>
      <c r="BL482" s="93"/>
    </row>
    <row r="483" spans="1:64" s="54" customFormat="1" outlineLevel="1" x14ac:dyDescent="0.25">
      <c r="A483" s="52"/>
      <c r="B483" s="20" t="s">
        <v>9</v>
      </c>
      <c r="C483" s="20" t="str">
        <f>'Cooler&amp;Wetter'!$B$1</f>
        <v>MIROC-Medres</v>
      </c>
      <c r="D483" s="20">
        <v>2025</v>
      </c>
      <c r="E483" s="21">
        <f>'Cooler&amp;Wetter'!T53</f>
        <v>17.883333333333333</v>
      </c>
      <c r="F483" s="21">
        <f>'Cooler&amp;Wetter'!X53</f>
        <v>74.99666666666667</v>
      </c>
      <c r="G483" s="21"/>
      <c r="H483" s="63">
        <f t="shared" si="260"/>
        <v>2007</v>
      </c>
      <c r="I483" s="59" t="str">
        <f t="shared" si="261"/>
        <v>Pile No X @ Berth Y</v>
      </c>
      <c r="J483" s="188" t="str">
        <f t="shared" si="271"/>
        <v>splash</v>
      </c>
      <c r="K483" s="97" t="str">
        <f t="shared" si="262"/>
        <v>A</v>
      </c>
      <c r="L483" s="104" t="str">
        <f t="shared" si="263"/>
        <v>C1</v>
      </c>
      <c r="M483" s="63" t="str">
        <f t="shared" si="264"/>
        <v>EXP4</v>
      </c>
      <c r="N483" s="63" t="str">
        <f t="shared" si="265"/>
        <v>SITE1</v>
      </c>
      <c r="O483" s="63">
        <f t="shared" si="266"/>
        <v>1</v>
      </c>
      <c r="P483" s="63"/>
      <c r="Q483" s="63"/>
      <c r="R483" s="63"/>
      <c r="S483" s="63"/>
      <c r="T483" s="63"/>
      <c r="U483" s="97"/>
      <c r="V483" s="97"/>
      <c r="W483" s="97"/>
      <c r="X483" s="97"/>
      <c r="Y483" s="97"/>
      <c r="AA483" s="198">
        <f t="shared" si="267"/>
        <v>265.03192780530043</v>
      </c>
      <c r="AB483" s="115"/>
      <c r="AC483" s="106"/>
      <c r="AD483" s="106"/>
      <c r="AE483" s="106"/>
      <c r="AF483" s="116"/>
      <c r="AG483" s="106"/>
      <c r="AH483" s="106"/>
      <c r="AJ483" s="106"/>
      <c r="AK483" s="106"/>
      <c r="AM483" s="125"/>
      <c r="AN483" s="200">
        <f t="shared" si="272"/>
        <v>13</v>
      </c>
      <c r="AO483" s="192">
        <f>VLOOKUP(K483,Coefficients!$J$3:$L$7,3)</f>
        <v>70</v>
      </c>
      <c r="AP483" s="192">
        <f t="shared" si="273"/>
        <v>15.4</v>
      </c>
      <c r="AQ483" s="192">
        <f t="shared" si="274"/>
        <v>1349.04</v>
      </c>
      <c r="AR483" s="192">
        <f>VLOOKUP(L483,Coefficients!$N$3:$P$5,2)</f>
        <v>50</v>
      </c>
      <c r="AS483" s="192">
        <f>VLOOKUP(L483,Coefficients!$N$3:$P$5,3)</f>
        <v>2</v>
      </c>
      <c r="AT483" s="200">
        <f>VLOOKUP(M483,Coefficients!$S$3:$U$6,3)</f>
        <v>1</v>
      </c>
      <c r="AU483" s="196">
        <f>VLOOKUP(N483,Coefficients!$S$10:$U$13,3)</f>
        <v>2</v>
      </c>
      <c r="AV483" s="197">
        <f t="shared" si="268"/>
        <v>1</v>
      </c>
      <c r="AW483" s="195">
        <f t="shared" si="275"/>
        <v>7.6036750986200676</v>
      </c>
      <c r="AX483" s="197">
        <f t="shared" si="269"/>
        <v>74.99666666666667</v>
      </c>
      <c r="AY483" s="197">
        <f t="shared" si="270"/>
        <v>17.883333333333333</v>
      </c>
      <c r="AZ483" s="198">
        <f t="shared" si="276"/>
        <v>265.03192780530043</v>
      </c>
      <c r="BA483" s="114"/>
      <c r="BB483" s="55"/>
      <c r="BC483" s="127"/>
      <c r="BD483" s="96"/>
      <c r="BE483" s="133"/>
      <c r="BF483" s="128"/>
      <c r="BG483" s="124"/>
      <c r="BI483" s="96"/>
      <c r="BJ483" s="55"/>
      <c r="BK483" s="95"/>
      <c r="BL483" s="93"/>
    </row>
    <row r="484" spans="1:64" s="54" customFormat="1" outlineLevel="1" x14ac:dyDescent="0.25">
      <c r="A484" s="52"/>
      <c r="B484" s="20" t="s">
        <v>9</v>
      </c>
      <c r="C484" s="20" t="str">
        <f>'Cooler&amp;Wetter'!$B$1</f>
        <v>MIROC-Medres</v>
      </c>
      <c r="D484" s="20">
        <v>2026</v>
      </c>
      <c r="E484" s="21">
        <f>'Cooler&amp;Wetter'!T54</f>
        <v>17.906666666666666</v>
      </c>
      <c r="F484" s="21">
        <f>'Cooler&amp;Wetter'!X54</f>
        <v>75.016533333333328</v>
      </c>
      <c r="G484" s="21"/>
      <c r="H484" s="63">
        <f t="shared" si="260"/>
        <v>2007</v>
      </c>
      <c r="I484" s="59" t="str">
        <f t="shared" si="261"/>
        <v>Pile No X @ Berth Y</v>
      </c>
      <c r="J484" s="188" t="str">
        <f t="shared" si="271"/>
        <v>splash</v>
      </c>
      <c r="K484" s="97" t="str">
        <f t="shared" si="262"/>
        <v>A</v>
      </c>
      <c r="L484" s="104" t="str">
        <f t="shared" si="263"/>
        <v>C1</v>
      </c>
      <c r="M484" s="63" t="str">
        <f t="shared" si="264"/>
        <v>EXP4</v>
      </c>
      <c r="N484" s="63" t="str">
        <f t="shared" si="265"/>
        <v>SITE1</v>
      </c>
      <c r="O484" s="63">
        <f t="shared" si="266"/>
        <v>1</v>
      </c>
      <c r="P484" s="63"/>
      <c r="Q484" s="63"/>
      <c r="R484" s="63"/>
      <c r="S484" s="63"/>
      <c r="T484" s="63"/>
      <c r="U484" s="97"/>
      <c r="V484" s="97"/>
      <c r="W484" s="97"/>
      <c r="X484" s="97"/>
      <c r="Y484" s="97"/>
      <c r="AA484" s="198">
        <f t="shared" si="267"/>
        <v>265.18167536805453</v>
      </c>
      <c r="AB484" s="115"/>
      <c r="AC484" s="106"/>
      <c r="AD484" s="106"/>
      <c r="AE484" s="106"/>
      <c r="AF484" s="116"/>
      <c r="AG484" s="106"/>
      <c r="AH484" s="106"/>
      <c r="AJ484" s="106"/>
      <c r="AK484" s="106"/>
      <c r="AM484" s="125"/>
      <c r="AN484" s="200">
        <f t="shared" si="272"/>
        <v>14</v>
      </c>
      <c r="AO484" s="192">
        <f>VLOOKUP(K484,Coefficients!$J$3:$L$7,3)</f>
        <v>70</v>
      </c>
      <c r="AP484" s="192">
        <f t="shared" si="273"/>
        <v>15.4</v>
      </c>
      <c r="AQ484" s="192">
        <f t="shared" si="274"/>
        <v>1349.04</v>
      </c>
      <c r="AR484" s="192">
        <f>VLOOKUP(L484,Coefficients!$N$3:$P$5,2)</f>
        <v>50</v>
      </c>
      <c r="AS484" s="192">
        <f>VLOOKUP(L484,Coefficients!$N$3:$P$5,3)</f>
        <v>2</v>
      </c>
      <c r="AT484" s="200">
        <f>VLOOKUP(M484,Coefficients!$S$3:$U$6,3)</f>
        <v>1</v>
      </c>
      <c r="AU484" s="196">
        <f>VLOOKUP(N484,Coefficients!$S$10:$U$13,3)</f>
        <v>2</v>
      </c>
      <c r="AV484" s="197">
        <f t="shared" si="268"/>
        <v>1</v>
      </c>
      <c r="AW484" s="195">
        <f t="shared" si="275"/>
        <v>7.6036750986200676</v>
      </c>
      <c r="AX484" s="197">
        <f t="shared" si="269"/>
        <v>75.016533333333328</v>
      </c>
      <c r="AY484" s="197">
        <f t="shared" si="270"/>
        <v>17.906666666666666</v>
      </c>
      <c r="AZ484" s="198">
        <f t="shared" si="276"/>
        <v>265.18167536805453</v>
      </c>
      <c r="BA484" s="114"/>
      <c r="BB484" s="55"/>
      <c r="BC484" s="127"/>
      <c r="BD484" s="96"/>
      <c r="BE484" s="133"/>
      <c r="BF484" s="128"/>
      <c r="BG484" s="124"/>
      <c r="BI484" s="96"/>
      <c r="BJ484" s="55"/>
      <c r="BK484" s="95"/>
      <c r="BL484" s="93"/>
    </row>
    <row r="485" spans="1:64" s="54" customFormat="1" outlineLevel="1" x14ac:dyDescent="0.25">
      <c r="A485" s="52"/>
      <c r="B485" s="20" t="s">
        <v>9</v>
      </c>
      <c r="C485" s="20" t="str">
        <f>'Cooler&amp;Wetter'!$B$1</f>
        <v>MIROC-Medres</v>
      </c>
      <c r="D485" s="20">
        <v>2027</v>
      </c>
      <c r="E485" s="21">
        <f>'Cooler&amp;Wetter'!T55</f>
        <v>17.93</v>
      </c>
      <c r="F485" s="21">
        <f>'Cooler&amp;Wetter'!X55</f>
        <v>75.0364</v>
      </c>
      <c r="G485" s="21"/>
      <c r="H485" s="63">
        <f t="shared" si="260"/>
        <v>2007</v>
      </c>
      <c r="I485" s="59" t="str">
        <f t="shared" si="261"/>
        <v>Pile No X @ Berth Y</v>
      </c>
      <c r="J485" s="188" t="str">
        <f t="shared" si="271"/>
        <v>splash</v>
      </c>
      <c r="K485" s="97" t="str">
        <f t="shared" si="262"/>
        <v>A</v>
      </c>
      <c r="L485" s="104" t="str">
        <f t="shared" si="263"/>
        <v>C1</v>
      </c>
      <c r="M485" s="63" t="str">
        <f t="shared" si="264"/>
        <v>EXP4</v>
      </c>
      <c r="N485" s="63" t="str">
        <f t="shared" si="265"/>
        <v>SITE1</v>
      </c>
      <c r="O485" s="63">
        <f t="shared" si="266"/>
        <v>1</v>
      </c>
      <c r="P485" s="63"/>
      <c r="Q485" s="63"/>
      <c r="R485" s="63"/>
      <c r="S485" s="63"/>
      <c r="T485" s="63"/>
      <c r="U485" s="97"/>
      <c r="V485" s="97"/>
      <c r="W485" s="97"/>
      <c r="X485" s="97"/>
      <c r="Y485" s="97"/>
      <c r="AA485" s="198">
        <f t="shared" si="267"/>
        <v>265.33146473986045</v>
      </c>
      <c r="AB485" s="115"/>
      <c r="AC485" s="106"/>
      <c r="AD485" s="106"/>
      <c r="AE485" s="106"/>
      <c r="AF485" s="116"/>
      <c r="AG485" s="106"/>
      <c r="AH485" s="106"/>
      <c r="AJ485" s="106"/>
      <c r="AK485" s="106"/>
      <c r="AM485" s="125"/>
      <c r="AN485" s="200">
        <f t="shared" si="272"/>
        <v>15</v>
      </c>
      <c r="AO485" s="192">
        <f>VLOOKUP(K485,Coefficients!$J$3:$L$7,3)</f>
        <v>70</v>
      </c>
      <c r="AP485" s="192">
        <f t="shared" si="273"/>
        <v>15.4</v>
      </c>
      <c r="AQ485" s="192">
        <f t="shared" si="274"/>
        <v>1349.04</v>
      </c>
      <c r="AR485" s="192">
        <f>VLOOKUP(L485,Coefficients!$N$3:$P$5,2)</f>
        <v>50</v>
      </c>
      <c r="AS485" s="192">
        <f>VLOOKUP(L485,Coefficients!$N$3:$P$5,3)</f>
        <v>2</v>
      </c>
      <c r="AT485" s="200">
        <f>VLOOKUP(M485,Coefficients!$S$3:$U$6,3)</f>
        <v>1</v>
      </c>
      <c r="AU485" s="196">
        <f>VLOOKUP(N485,Coefficients!$S$10:$U$13,3)</f>
        <v>2</v>
      </c>
      <c r="AV485" s="197">
        <f t="shared" si="268"/>
        <v>1</v>
      </c>
      <c r="AW485" s="195">
        <f t="shared" si="275"/>
        <v>7.6036750986200676</v>
      </c>
      <c r="AX485" s="197">
        <f t="shared" si="269"/>
        <v>75.0364</v>
      </c>
      <c r="AY485" s="197">
        <f t="shared" si="270"/>
        <v>17.93</v>
      </c>
      <c r="AZ485" s="198">
        <f t="shared" si="276"/>
        <v>265.33146473986045</v>
      </c>
      <c r="BA485" s="114"/>
      <c r="BB485" s="55"/>
      <c r="BC485" s="127"/>
      <c r="BD485" s="96"/>
      <c r="BE485" s="133"/>
      <c r="BF485" s="128"/>
      <c r="BG485" s="124"/>
      <c r="BI485" s="96"/>
      <c r="BJ485" s="55"/>
      <c r="BK485" s="95"/>
      <c r="BL485" s="93"/>
    </row>
    <row r="486" spans="1:64" s="54" customFormat="1" outlineLevel="1" x14ac:dyDescent="0.25">
      <c r="A486" s="52"/>
      <c r="B486" s="20" t="s">
        <v>9</v>
      </c>
      <c r="C486" s="20" t="str">
        <f>'Cooler&amp;Wetter'!$B$1</f>
        <v>MIROC-Medres</v>
      </c>
      <c r="D486" s="20">
        <v>2028</v>
      </c>
      <c r="E486" s="21">
        <f>'Cooler&amp;Wetter'!T56</f>
        <v>17.953333333333333</v>
      </c>
      <c r="F486" s="21">
        <f>'Cooler&amp;Wetter'!X56</f>
        <v>75.056266666666673</v>
      </c>
      <c r="G486" s="21"/>
      <c r="H486" s="63">
        <f t="shared" si="260"/>
        <v>2007</v>
      </c>
      <c r="I486" s="59" t="str">
        <f t="shared" si="261"/>
        <v>Pile No X @ Berth Y</v>
      </c>
      <c r="J486" s="188" t="str">
        <f t="shared" si="271"/>
        <v>splash</v>
      </c>
      <c r="K486" s="97" t="str">
        <f t="shared" si="262"/>
        <v>A</v>
      </c>
      <c r="L486" s="104" t="str">
        <f t="shared" si="263"/>
        <v>C1</v>
      </c>
      <c r="M486" s="63" t="str">
        <f t="shared" si="264"/>
        <v>EXP4</v>
      </c>
      <c r="N486" s="63" t="str">
        <f t="shared" si="265"/>
        <v>SITE1</v>
      </c>
      <c r="O486" s="63">
        <f t="shared" si="266"/>
        <v>1</v>
      </c>
      <c r="P486" s="63"/>
      <c r="Q486" s="63"/>
      <c r="R486" s="63"/>
      <c r="S486" s="63"/>
      <c r="T486" s="63"/>
      <c r="U486" s="97"/>
      <c r="V486" s="97"/>
      <c r="W486" s="97"/>
      <c r="X486" s="97"/>
      <c r="Y486" s="97"/>
      <c r="AA486" s="198">
        <f t="shared" si="267"/>
        <v>265.48129591866876</v>
      </c>
      <c r="AB486" s="115"/>
      <c r="AC486" s="106"/>
      <c r="AD486" s="106"/>
      <c r="AE486" s="106"/>
      <c r="AF486" s="116"/>
      <c r="AG486" s="106"/>
      <c r="AH486" s="106"/>
      <c r="AJ486" s="106"/>
      <c r="AK486" s="106"/>
      <c r="AM486" s="125"/>
      <c r="AN486" s="200">
        <f t="shared" si="272"/>
        <v>16</v>
      </c>
      <c r="AO486" s="192">
        <f>VLOOKUP(K486,Coefficients!$J$3:$L$7,3)</f>
        <v>70</v>
      </c>
      <c r="AP486" s="192">
        <f t="shared" si="273"/>
        <v>15.4</v>
      </c>
      <c r="AQ486" s="192">
        <f t="shared" si="274"/>
        <v>1349.04</v>
      </c>
      <c r="AR486" s="192">
        <f>VLOOKUP(L486,Coefficients!$N$3:$P$5,2)</f>
        <v>50</v>
      </c>
      <c r="AS486" s="192">
        <f>VLOOKUP(L486,Coefficients!$N$3:$P$5,3)</f>
        <v>2</v>
      </c>
      <c r="AT486" s="200">
        <f>VLOOKUP(M486,Coefficients!$S$3:$U$6,3)</f>
        <v>1</v>
      </c>
      <c r="AU486" s="196">
        <f>VLOOKUP(N486,Coefficients!$S$10:$U$13,3)</f>
        <v>2</v>
      </c>
      <c r="AV486" s="197">
        <f t="shared" si="268"/>
        <v>1</v>
      </c>
      <c r="AW486" s="195">
        <f t="shared" si="275"/>
        <v>7.6036750986200676</v>
      </c>
      <c r="AX486" s="197">
        <f t="shared" si="269"/>
        <v>75.056266666666673</v>
      </c>
      <c r="AY486" s="197">
        <f t="shared" si="270"/>
        <v>17.953333333333333</v>
      </c>
      <c r="AZ486" s="198">
        <f t="shared" si="276"/>
        <v>265.48129591866876</v>
      </c>
      <c r="BA486" s="114"/>
      <c r="BB486" s="55"/>
      <c r="BC486" s="127"/>
      <c r="BD486" s="96"/>
      <c r="BE486" s="133"/>
      <c r="BF486" s="128"/>
      <c r="BG486" s="124"/>
      <c r="BI486" s="96"/>
      <c r="BJ486" s="55"/>
      <c r="BK486" s="95"/>
      <c r="BL486" s="93"/>
    </row>
    <row r="487" spans="1:64" s="54" customFormat="1" outlineLevel="1" x14ac:dyDescent="0.25">
      <c r="A487" s="52"/>
      <c r="B487" s="20" t="s">
        <v>9</v>
      </c>
      <c r="C487" s="20" t="str">
        <f>'Cooler&amp;Wetter'!$B$1</f>
        <v>MIROC-Medres</v>
      </c>
      <c r="D487" s="20">
        <v>2029</v>
      </c>
      <c r="E487" s="21">
        <f>'Cooler&amp;Wetter'!T57</f>
        <v>17.976666666666667</v>
      </c>
      <c r="F487" s="21">
        <f>'Cooler&amp;Wetter'!X57</f>
        <v>75.076133333333331</v>
      </c>
      <c r="G487" s="21"/>
      <c r="H487" s="63">
        <f t="shared" si="260"/>
        <v>2007</v>
      </c>
      <c r="I487" s="59" t="str">
        <f t="shared" si="261"/>
        <v>Pile No X @ Berth Y</v>
      </c>
      <c r="J487" s="188" t="str">
        <f t="shared" si="271"/>
        <v>splash</v>
      </c>
      <c r="K487" s="97" t="str">
        <f t="shared" si="262"/>
        <v>A</v>
      </c>
      <c r="L487" s="104" t="str">
        <f t="shared" si="263"/>
        <v>C1</v>
      </c>
      <c r="M487" s="63" t="str">
        <f t="shared" si="264"/>
        <v>EXP4</v>
      </c>
      <c r="N487" s="63" t="str">
        <f t="shared" si="265"/>
        <v>SITE1</v>
      </c>
      <c r="O487" s="63">
        <f t="shared" si="266"/>
        <v>1</v>
      </c>
      <c r="P487" s="63"/>
      <c r="Q487" s="63"/>
      <c r="R487" s="63"/>
      <c r="S487" s="63"/>
      <c r="T487" s="63"/>
      <c r="U487" s="97"/>
      <c r="V487" s="97"/>
      <c r="W487" s="97"/>
      <c r="X487" s="97"/>
      <c r="Y487" s="97"/>
      <c r="AA487" s="198">
        <f t="shared" si="267"/>
        <v>265.63116890242935</v>
      </c>
      <c r="AB487" s="115"/>
      <c r="AC487" s="106"/>
      <c r="AD487" s="106"/>
      <c r="AE487" s="106"/>
      <c r="AF487" s="116"/>
      <c r="AG487" s="106"/>
      <c r="AH487" s="106"/>
      <c r="AJ487" s="106"/>
      <c r="AK487" s="106"/>
      <c r="AM487" s="125"/>
      <c r="AN487" s="200">
        <f t="shared" si="272"/>
        <v>17</v>
      </c>
      <c r="AO487" s="192">
        <f>VLOOKUP(K487,Coefficients!$J$3:$L$7,3)</f>
        <v>70</v>
      </c>
      <c r="AP487" s="192">
        <f t="shared" si="273"/>
        <v>15.4</v>
      </c>
      <c r="AQ487" s="192">
        <f t="shared" si="274"/>
        <v>1349.04</v>
      </c>
      <c r="AR487" s="192">
        <f>VLOOKUP(L487,Coefficients!$N$3:$P$5,2)</f>
        <v>50</v>
      </c>
      <c r="AS487" s="192">
        <f>VLOOKUP(L487,Coefficients!$N$3:$P$5,3)</f>
        <v>2</v>
      </c>
      <c r="AT487" s="200">
        <f>VLOOKUP(M487,Coefficients!$S$3:$U$6,3)</f>
        <v>1</v>
      </c>
      <c r="AU487" s="196">
        <f>VLOOKUP(N487,Coefficients!$S$10:$U$13,3)</f>
        <v>2</v>
      </c>
      <c r="AV487" s="197">
        <f t="shared" si="268"/>
        <v>1</v>
      </c>
      <c r="AW487" s="195">
        <f t="shared" si="275"/>
        <v>7.6036750986200676</v>
      </c>
      <c r="AX487" s="197">
        <f t="shared" si="269"/>
        <v>75.076133333333331</v>
      </c>
      <c r="AY487" s="197">
        <f t="shared" si="270"/>
        <v>17.976666666666667</v>
      </c>
      <c r="AZ487" s="198">
        <f t="shared" si="276"/>
        <v>265.63116890242935</v>
      </c>
      <c r="BA487" s="114"/>
      <c r="BB487" s="55"/>
      <c r="BC487" s="127"/>
      <c r="BD487" s="96"/>
      <c r="BE487" s="133"/>
      <c r="BF487" s="128"/>
      <c r="BG487" s="124"/>
      <c r="BI487" s="96"/>
      <c r="BJ487" s="55"/>
      <c r="BK487" s="95"/>
      <c r="BL487" s="93"/>
    </row>
    <row r="488" spans="1:64" s="54" customFormat="1" outlineLevel="1" x14ac:dyDescent="0.25">
      <c r="A488" s="52"/>
      <c r="B488" s="20" t="s">
        <v>9</v>
      </c>
      <c r="C488" s="20" t="str">
        <f>'Cooler&amp;Wetter'!$B$1</f>
        <v>MIROC-Medres</v>
      </c>
      <c r="D488" s="20">
        <v>2030</v>
      </c>
      <c r="E488" s="21">
        <f>'Cooler&amp;Wetter'!T58</f>
        <v>18</v>
      </c>
      <c r="F488" s="21">
        <f>'Cooler&amp;Wetter'!X58</f>
        <v>75.096000000000004</v>
      </c>
      <c r="G488" s="21"/>
      <c r="H488" s="63">
        <f t="shared" si="260"/>
        <v>2007</v>
      </c>
      <c r="I488" s="59" t="str">
        <f t="shared" si="261"/>
        <v>Pile No X @ Berth Y</v>
      </c>
      <c r="J488" s="188" t="str">
        <f t="shared" si="271"/>
        <v>splash</v>
      </c>
      <c r="K488" s="97" t="str">
        <f t="shared" si="262"/>
        <v>A</v>
      </c>
      <c r="L488" s="104" t="str">
        <f t="shared" si="263"/>
        <v>C1</v>
      </c>
      <c r="M488" s="63" t="str">
        <f t="shared" si="264"/>
        <v>EXP4</v>
      </c>
      <c r="N488" s="63" t="str">
        <f t="shared" si="265"/>
        <v>SITE1</v>
      </c>
      <c r="O488" s="63">
        <f t="shared" si="266"/>
        <v>1</v>
      </c>
      <c r="P488" s="63"/>
      <c r="Q488" s="63"/>
      <c r="R488" s="63"/>
      <c r="S488" s="63"/>
      <c r="T488" s="63"/>
      <c r="U488" s="97"/>
      <c r="V488" s="97"/>
      <c r="W488" s="97"/>
      <c r="X488" s="97"/>
      <c r="Y488" s="97"/>
      <c r="AA488" s="198">
        <f t="shared" si="267"/>
        <v>265.78108368909187</v>
      </c>
      <c r="AB488" s="115"/>
      <c r="AC488" s="106"/>
      <c r="AD488" s="106"/>
      <c r="AE488" s="106"/>
      <c r="AF488" s="116"/>
      <c r="AG488" s="106"/>
      <c r="AH488" s="106"/>
      <c r="AJ488" s="106"/>
      <c r="AK488" s="106"/>
      <c r="AM488" s="125"/>
      <c r="AN488" s="200">
        <f t="shared" si="272"/>
        <v>18</v>
      </c>
      <c r="AO488" s="192">
        <f>VLOOKUP(K488,Coefficients!$J$3:$L$7,3)</f>
        <v>70</v>
      </c>
      <c r="AP488" s="192">
        <f t="shared" si="273"/>
        <v>15.4</v>
      </c>
      <c r="AQ488" s="192">
        <f t="shared" si="274"/>
        <v>1349.04</v>
      </c>
      <c r="AR488" s="192">
        <f>VLOOKUP(L488,Coefficients!$N$3:$P$5,2)</f>
        <v>50</v>
      </c>
      <c r="AS488" s="192">
        <f>VLOOKUP(L488,Coefficients!$N$3:$P$5,3)</f>
        <v>2</v>
      </c>
      <c r="AT488" s="200">
        <f>VLOOKUP(M488,Coefficients!$S$3:$U$6,3)</f>
        <v>1</v>
      </c>
      <c r="AU488" s="196">
        <f>VLOOKUP(N488,Coefficients!$S$10:$U$13,3)</f>
        <v>2</v>
      </c>
      <c r="AV488" s="197">
        <f t="shared" si="268"/>
        <v>1</v>
      </c>
      <c r="AW488" s="195">
        <f t="shared" si="275"/>
        <v>7.6036750986200676</v>
      </c>
      <c r="AX488" s="197">
        <f t="shared" si="269"/>
        <v>75.096000000000004</v>
      </c>
      <c r="AY488" s="197">
        <f t="shared" si="270"/>
        <v>18</v>
      </c>
      <c r="AZ488" s="198">
        <f t="shared" si="276"/>
        <v>265.78108368909187</v>
      </c>
      <c r="BA488" s="114"/>
      <c r="BB488" s="55"/>
      <c r="BC488" s="127"/>
      <c r="BD488" s="96"/>
      <c r="BE488" s="133"/>
      <c r="BF488" s="128"/>
      <c r="BG488" s="124"/>
      <c r="BI488" s="96"/>
      <c r="BJ488" s="55"/>
      <c r="BK488" s="95"/>
      <c r="BL488" s="93"/>
    </row>
    <row r="489" spans="1:64" s="54" customFormat="1" outlineLevel="1" x14ac:dyDescent="0.25">
      <c r="A489" s="52"/>
      <c r="B489" s="20" t="s">
        <v>9</v>
      </c>
      <c r="C489" s="20" t="str">
        <f>'Cooler&amp;Wetter'!$B$1</f>
        <v>MIROC-Medres</v>
      </c>
      <c r="D489" s="20">
        <v>2031</v>
      </c>
      <c r="E489" s="21">
        <f>'Cooler&amp;Wetter'!T59</f>
        <v>18.035</v>
      </c>
      <c r="F489" s="21">
        <f>'Cooler&amp;Wetter'!X59</f>
        <v>75.122074999999995</v>
      </c>
      <c r="G489" s="21"/>
      <c r="H489" s="63">
        <f t="shared" si="260"/>
        <v>2007</v>
      </c>
      <c r="I489" s="59" t="str">
        <f t="shared" si="261"/>
        <v>Pile No X @ Berth Y</v>
      </c>
      <c r="J489" s="188" t="str">
        <f t="shared" si="271"/>
        <v>splash</v>
      </c>
      <c r="K489" s="97" t="str">
        <f t="shared" si="262"/>
        <v>A</v>
      </c>
      <c r="L489" s="104" t="str">
        <f t="shared" si="263"/>
        <v>C1</v>
      </c>
      <c r="M489" s="63" t="str">
        <f t="shared" si="264"/>
        <v>EXP4</v>
      </c>
      <c r="N489" s="63" t="str">
        <f t="shared" si="265"/>
        <v>SITE1</v>
      </c>
      <c r="O489" s="63">
        <f t="shared" si="266"/>
        <v>1</v>
      </c>
      <c r="P489" s="63"/>
      <c r="Q489" s="63"/>
      <c r="R489" s="63"/>
      <c r="S489" s="63"/>
      <c r="T489" s="63"/>
      <c r="U489" s="97"/>
      <c r="V489" s="97"/>
      <c r="W489" s="97"/>
      <c r="X489" s="97"/>
      <c r="Y489" s="97"/>
      <c r="AA489" s="198">
        <f t="shared" si="267"/>
        <v>265.97569935012524</v>
      </c>
      <c r="AB489" s="115"/>
      <c r="AC489" s="106"/>
      <c r="AD489" s="106"/>
      <c r="AE489" s="106"/>
      <c r="AF489" s="116"/>
      <c r="AG489" s="106"/>
      <c r="AH489" s="106"/>
      <c r="AJ489" s="106"/>
      <c r="AK489" s="106"/>
      <c r="AM489" s="125"/>
      <c r="AN489" s="200">
        <f t="shared" si="272"/>
        <v>19</v>
      </c>
      <c r="AO489" s="192">
        <f>VLOOKUP(K489,Coefficients!$J$3:$L$7,3)</f>
        <v>70</v>
      </c>
      <c r="AP489" s="192">
        <f t="shared" si="273"/>
        <v>15.4</v>
      </c>
      <c r="AQ489" s="192">
        <f t="shared" si="274"/>
        <v>1349.04</v>
      </c>
      <c r="AR489" s="192">
        <f>VLOOKUP(L489,Coefficients!$N$3:$P$5,2)</f>
        <v>50</v>
      </c>
      <c r="AS489" s="192">
        <f>VLOOKUP(L489,Coefficients!$N$3:$P$5,3)</f>
        <v>2</v>
      </c>
      <c r="AT489" s="200">
        <f>VLOOKUP(M489,Coefficients!$S$3:$U$6,3)</f>
        <v>1</v>
      </c>
      <c r="AU489" s="196">
        <f>VLOOKUP(N489,Coefficients!$S$10:$U$13,3)</f>
        <v>2</v>
      </c>
      <c r="AV489" s="197">
        <f t="shared" si="268"/>
        <v>1</v>
      </c>
      <c r="AW489" s="195">
        <f t="shared" si="275"/>
        <v>7.6036750986200676</v>
      </c>
      <c r="AX489" s="197">
        <f t="shared" si="269"/>
        <v>75.122074999999995</v>
      </c>
      <c r="AY489" s="197">
        <f t="shared" si="270"/>
        <v>18.035</v>
      </c>
      <c r="AZ489" s="198">
        <f t="shared" si="276"/>
        <v>265.97569935012524</v>
      </c>
      <c r="BA489" s="114"/>
      <c r="BB489" s="55"/>
      <c r="BC489" s="127"/>
      <c r="BD489" s="96"/>
      <c r="BE489" s="133"/>
      <c r="BF489" s="128"/>
      <c r="BG489" s="124"/>
      <c r="BI489" s="96"/>
      <c r="BJ489" s="55"/>
      <c r="BK489" s="95"/>
      <c r="BL489" s="93"/>
    </row>
    <row r="490" spans="1:64" s="54" customFormat="1" outlineLevel="1" x14ac:dyDescent="0.25">
      <c r="A490" s="52"/>
      <c r="B490" s="20" t="s">
        <v>9</v>
      </c>
      <c r="C490" s="20" t="str">
        <f>'Cooler&amp;Wetter'!$B$1</f>
        <v>MIROC-Medres</v>
      </c>
      <c r="D490" s="20">
        <v>2032</v>
      </c>
      <c r="E490" s="21">
        <f>'Cooler&amp;Wetter'!T60</f>
        <v>18.07</v>
      </c>
      <c r="F490" s="21">
        <f>'Cooler&amp;Wetter'!X60</f>
        <v>75.148150000000001</v>
      </c>
      <c r="G490" s="21"/>
      <c r="H490" s="63">
        <f t="shared" si="260"/>
        <v>2007</v>
      </c>
      <c r="I490" s="59" t="str">
        <f t="shared" si="261"/>
        <v>Pile No X @ Berth Y</v>
      </c>
      <c r="J490" s="188" t="str">
        <f t="shared" si="271"/>
        <v>splash</v>
      </c>
      <c r="K490" s="97" t="str">
        <f t="shared" ref="K490:K521" si="277">$K$26</f>
        <v>A</v>
      </c>
      <c r="L490" s="104" t="str">
        <f t="shared" ref="L490:L521" si="278">$L$26</f>
        <v>C1</v>
      </c>
      <c r="M490" s="63" t="str">
        <f t="shared" ref="M490:M521" si="279">$M$26</f>
        <v>EXP4</v>
      </c>
      <c r="N490" s="63" t="str">
        <f t="shared" ref="N490:N521" si="280">$N$26</f>
        <v>SITE1</v>
      </c>
      <c r="O490" s="63">
        <f t="shared" ref="O490:O521" si="281">$O$26</f>
        <v>1</v>
      </c>
      <c r="P490" s="63"/>
      <c r="Q490" s="63"/>
      <c r="R490" s="63"/>
      <c r="S490" s="63"/>
      <c r="T490" s="63"/>
      <c r="U490" s="97"/>
      <c r="V490" s="97"/>
      <c r="W490" s="97"/>
      <c r="X490" s="97"/>
      <c r="Y490" s="97"/>
      <c r="AA490" s="198">
        <f t="shared" ref="AA490:AA521" si="282">AZ490</f>
        <v>266.17038375997589</v>
      </c>
      <c r="AB490" s="115"/>
      <c r="AC490" s="106"/>
      <c r="AD490" s="106"/>
      <c r="AE490" s="106"/>
      <c r="AF490" s="116"/>
      <c r="AG490" s="106"/>
      <c r="AH490" s="106"/>
      <c r="AJ490" s="106"/>
      <c r="AK490" s="106"/>
      <c r="AM490" s="125"/>
      <c r="AN490" s="200">
        <f t="shared" si="272"/>
        <v>20</v>
      </c>
      <c r="AO490" s="192">
        <f>VLOOKUP(K490,Coefficients!$J$3:$L$7,3)</f>
        <v>70</v>
      </c>
      <c r="AP490" s="192">
        <f t="shared" si="273"/>
        <v>15.4</v>
      </c>
      <c r="AQ490" s="192">
        <f t="shared" si="274"/>
        <v>1349.04</v>
      </c>
      <c r="AR490" s="192">
        <f>VLOOKUP(L490,Coefficients!$N$3:$P$5,2)</f>
        <v>50</v>
      </c>
      <c r="AS490" s="192">
        <f>VLOOKUP(L490,Coefficients!$N$3:$P$5,3)</f>
        <v>2</v>
      </c>
      <c r="AT490" s="200">
        <f>VLOOKUP(M490,Coefficients!$S$3:$U$6,3)</f>
        <v>1</v>
      </c>
      <c r="AU490" s="196">
        <f>VLOOKUP(N490,Coefficients!$S$10:$U$13,3)</f>
        <v>2</v>
      </c>
      <c r="AV490" s="197">
        <f t="shared" ref="AV490:AV521" si="283">O490</f>
        <v>1</v>
      </c>
      <c r="AW490" s="195">
        <f t="shared" si="275"/>
        <v>7.6036750986200676</v>
      </c>
      <c r="AX490" s="197">
        <f t="shared" ref="AX490:AX521" si="284">F490</f>
        <v>75.148150000000001</v>
      </c>
      <c r="AY490" s="197">
        <f t="shared" ref="AY490:AY521" si="285">E490</f>
        <v>18.07</v>
      </c>
      <c r="AZ490" s="198">
        <f t="shared" si="276"/>
        <v>266.17038375997589</v>
      </c>
      <c r="BA490" s="114"/>
      <c r="BB490" s="55"/>
      <c r="BC490" s="127"/>
      <c r="BD490" s="96"/>
      <c r="BE490" s="133"/>
      <c r="BF490" s="128"/>
      <c r="BG490" s="124"/>
      <c r="BI490" s="96"/>
      <c r="BJ490" s="55"/>
      <c r="BK490" s="95"/>
      <c r="BL490" s="93"/>
    </row>
    <row r="491" spans="1:64" s="54" customFormat="1" outlineLevel="1" x14ac:dyDescent="0.25">
      <c r="A491" s="52"/>
      <c r="B491" s="20" t="s">
        <v>9</v>
      </c>
      <c r="C491" s="20" t="str">
        <f>'Cooler&amp;Wetter'!$B$1</f>
        <v>MIROC-Medres</v>
      </c>
      <c r="D491" s="20">
        <v>2033</v>
      </c>
      <c r="E491" s="21">
        <f>'Cooler&amp;Wetter'!T61</f>
        <v>18.105</v>
      </c>
      <c r="F491" s="21">
        <f>'Cooler&amp;Wetter'!X61</f>
        <v>75.174225000000007</v>
      </c>
      <c r="G491" s="21"/>
      <c r="H491" s="63">
        <f t="shared" si="260"/>
        <v>2007</v>
      </c>
      <c r="I491" s="59" t="str">
        <f t="shared" si="261"/>
        <v>Pile No X @ Berth Y</v>
      </c>
      <c r="J491" s="188" t="str">
        <f t="shared" si="271"/>
        <v>splash</v>
      </c>
      <c r="K491" s="97" t="str">
        <f t="shared" si="277"/>
        <v>A</v>
      </c>
      <c r="L491" s="104" t="str">
        <f t="shared" si="278"/>
        <v>C1</v>
      </c>
      <c r="M491" s="63" t="str">
        <f t="shared" si="279"/>
        <v>EXP4</v>
      </c>
      <c r="N491" s="63" t="str">
        <f t="shared" si="280"/>
        <v>SITE1</v>
      </c>
      <c r="O491" s="63">
        <f t="shared" si="281"/>
        <v>1</v>
      </c>
      <c r="P491" s="63"/>
      <c r="Q491" s="63"/>
      <c r="R491" s="63"/>
      <c r="S491" s="63"/>
      <c r="T491" s="63"/>
      <c r="U491" s="97"/>
      <c r="V491" s="97"/>
      <c r="W491" s="97"/>
      <c r="X491" s="97"/>
      <c r="Y491" s="97"/>
      <c r="AA491" s="198">
        <f t="shared" si="282"/>
        <v>266.36513691224502</v>
      </c>
      <c r="AB491" s="115"/>
      <c r="AC491" s="106"/>
      <c r="AD491" s="106"/>
      <c r="AE491" s="106"/>
      <c r="AF491" s="116"/>
      <c r="AG491" s="106"/>
      <c r="AH491" s="106"/>
      <c r="AJ491" s="106"/>
      <c r="AK491" s="106"/>
      <c r="AM491" s="125"/>
      <c r="AN491" s="200">
        <f t="shared" si="272"/>
        <v>21</v>
      </c>
      <c r="AO491" s="192">
        <f>VLOOKUP(K491,Coefficients!$J$3:$L$7,3)</f>
        <v>70</v>
      </c>
      <c r="AP491" s="192">
        <f t="shared" si="273"/>
        <v>15.4</v>
      </c>
      <c r="AQ491" s="192">
        <f t="shared" si="274"/>
        <v>1349.04</v>
      </c>
      <c r="AR491" s="192">
        <f>VLOOKUP(L491,Coefficients!$N$3:$P$5,2)</f>
        <v>50</v>
      </c>
      <c r="AS491" s="192">
        <f>VLOOKUP(L491,Coefficients!$N$3:$P$5,3)</f>
        <v>2</v>
      </c>
      <c r="AT491" s="200">
        <f>VLOOKUP(M491,Coefficients!$S$3:$U$6,3)</f>
        <v>1</v>
      </c>
      <c r="AU491" s="196">
        <f>VLOOKUP(N491,Coefficients!$S$10:$U$13,3)</f>
        <v>2</v>
      </c>
      <c r="AV491" s="197">
        <f t="shared" si="283"/>
        <v>1</v>
      </c>
      <c r="AW491" s="195">
        <f t="shared" si="275"/>
        <v>7.6036750986200676</v>
      </c>
      <c r="AX491" s="197">
        <f t="shared" si="284"/>
        <v>75.174225000000007</v>
      </c>
      <c r="AY491" s="197">
        <f t="shared" si="285"/>
        <v>18.105</v>
      </c>
      <c r="AZ491" s="198">
        <f t="shared" si="276"/>
        <v>266.36513691224502</v>
      </c>
      <c r="BA491" s="114"/>
      <c r="BB491" s="55"/>
      <c r="BC491" s="127"/>
      <c r="BD491" s="96"/>
      <c r="BE491" s="133"/>
      <c r="BF491" s="128"/>
      <c r="BG491" s="124"/>
      <c r="BI491" s="96"/>
      <c r="BJ491" s="55"/>
      <c r="BK491" s="95"/>
      <c r="BL491" s="93"/>
    </row>
    <row r="492" spans="1:64" s="54" customFormat="1" outlineLevel="1" x14ac:dyDescent="0.25">
      <c r="A492" s="52"/>
      <c r="B492" s="20" t="s">
        <v>9</v>
      </c>
      <c r="C492" s="20" t="str">
        <f>'Cooler&amp;Wetter'!$B$1</f>
        <v>MIROC-Medres</v>
      </c>
      <c r="D492" s="20">
        <v>2034</v>
      </c>
      <c r="E492" s="21">
        <f>'Cooler&amp;Wetter'!T62</f>
        <v>18.14</v>
      </c>
      <c r="F492" s="21">
        <f>'Cooler&amp;Wetter'!X62</f>
        <v>75.200299999999999</v>
      </c>
      <c r="G492" s="21"/>
      <c r="H492" s="63">
        <f t="shared" si="260"/>
        <v>2007</v>
      </c>
      <c r="I492" s="59" t="str">
        <f t="shared" si="261"/>
        <v>Pile No X @ Berth Y</v>
      </c>
      <c r="J492" s="188" t="str">
        <f t="shared" si="271"/>
        <v>splash</v>
      </c>
      <c r="K492" s="97" t="str">
        <f t="shared" si="277"/>
        <v>A</v>
      </c>
      <c r="L492" s="104" t="str">
        <f t="shared" si="278"/>
        <v>C1</v>
      </c>
      <c r="M492" s="63" t="str">
        <f t="shared" si="279"/>
        <v>EXP4</v>
      </c>
      <c r="N492" s="63" t="str">
        <f t="shared" si="280"/>
        <v>SITE1</v>
      </c>
      <c r="O492" s="63">
        <f t="shared" si="281"/>
        <v>1</v>
      </c>
      <c r="P492" s="63"/>
      <c r="Q492" s="63"/>
      <c r="R492" s="63"/>
      <c r="S492" s="63"/>
      <c r="T492" s="63"/>
      <c r="U492" s="97"/>
      <c r="V492" s="97"/>
      <c r="W492" s="97"/>
      <c r="X492" s="97"/>
      <c r="Y492" s="97"/>
      <c r="AA492" s="198">
        <f t="shared" si="282"/>
        <v>266.55995880052706</v>
      </c>
      <c r="AB492" s="115"/>
      <c r="AC492" s="106"/>
      <c r="AD492" s="106"/>
      <c r="AE492" s="106"/>
      <c r="AF492" s="116"/>
      <c r="AG492" s="106"/>
      <c r="AH492" s="106"/>
      <c r="AJ492" s="106"/>
      <c r="AK492" s="106"/>
      <c r="AM492" s="125"/>
      <c r="AN492" s="200">
        <f t="shared" si="272"/>
        <v>22</v>
      </c>
      <c r="AO492" s="192">
        <f>VLOOKUP(K492,Coefficients!$J$3:$L$7,3)</f>
        <v>70</v>
      </c>
      <c r="AP492" s="192">
        <f t="shared" si="273"/>
        <v>15.4</v>
      </c>
      <c r="AQ492" s="192">
        <f t="shared" si="274"/>
        <v>1349.04</v>
      </c>
      <c r="AR492" s="192">
        <f>VLOOKUP(L492,Coefficients!$N$3:$P$5,2)</f>
        <v>50</v>
      </c>
      <c r="AS492" s="192">
        <f>VLOOKUP(L492,Coefficients!$N$3:$P$5,3)</f>
        <v>2</v>
      </c>
      <c r="AT492" s="200">
        <f>VLOOKUP(M492,Coefficients!$S$3:$U$6,3)</f>
        <v>1</v>
      </c>
      <c r="AU492" s="196">
        <f>VLOOKUP(N492,Coefficients!$S$10:$U$13,3)</f>
        <v>2</v>
      </c>
      <c r="AV492" s="197">
        <f t="shared" si="283"/>
        <v>1</v>
      </c>
      <c r="AW492" s="195">
        <f t="shared" si="275"/>
        <v>7.6036750986200676</v>
      </c>
      <c r="AX492" s="197">
        <f t="shared" si="284"/>
        <v>75.200299999999999</v>
      </c>
      <c r="AY492" s="197">
        <f t="shared" si="285"/>
        <v>18.14</v>
      </c>
      <c r="AZ492" s="198">
        <f t="shared" si="276"/>
        <v>266.55995880052706</v>
      </c>
      <c r="BA492" s="114"/>
      <c r="BB492" s="55"/>
      <c r="BC492" s="127"/>
      <c r="BD492" s="96"/>
      <c r="BE492" s="133"/>
      <c r="BF492" s="128"/>
      <c r="BG492" s="124"/>
      <c r="BI492" s="96"/>
      <c r="BJ492" s="55"/>
      <c r="BK492" s="95"/>
      <c r="BL492" s="93"/>
    </row>
    <row r="493" spans="1:64" s="54" customFormat="1" outlineLevel="1" x14ac:dyDescent="0.25">
      <c r="A493" s="52"/>
      <c r="B493" s="20" t="s">
        <v>9</v>
      </c>
      <c r="C493" s="20" t="str">
        <f>'Cooler&amp;Wetter'!$B$1</f>
        <v>MIROC-Medres</v>
      </c>
      <c r="D493" s="20">
        <v>2035</v>
      </c>
      <c r="E493" s="21">
        <f>'Cooler&amp;Wetter'!T63</f>
        <v>18.175000000000001</v>
      </c>
      <c r="F493" s="21">
        <f>'Cooler&amp;Wetter'!X63</f>
        <v>75.226375000000004</v>
      </c>
      <c r="G493" s="21"/>
      <c r="H493" s="63">
        <f t="shared" si="260"/>
        <v>2007</v>
      </c>
      <c r="I493" s="59" t="str">
        <f t="shared" si="261"/>
        <v>Pile No X @ Berth Y</v>
      </c>
      <c r="J493" s="188" t="str">
        <f t="shared" si="271"/>
        <v>splash</v>
      </c>
      <c r="K493" s="97" t="str">
        <f t="shared" si="277"/>
        <v>A</v>
      </c>
      <c r="L493" s="104" t="str">
        <f t="shared" si="278"/>
        <v>C1</v>
      </c>
      <c r="M493" s="63" t="str">
        <f t="shared" si="279"/>
        <v>EXP4</v>
      </c>
      <c r="N493" s="63" t="str">
        <f t="shared" si="280"/>
        <v>SITE1</v>
      </c>
      <c r="O493" s="63">
        <f t="shared" si="281"/>
        <v>1</v>
      </c>
      <c r="P493" s="63"/>
      <c r="Q493" s="63"/>
      <c r="R493" s="63"/>
      <c r="S493" s="63"/>
      <c r="T493" s="63"/>
      <c r="U493" s="97"/>
      <c r="V493" s="97"/>
      <c r="W493" s="97"/>
      <c r="X493" s="97"/>
      <c r="Y493" s="97"/>
      <c r="AA493" s="198">
        <f t="shared" si="282"/>
        <v>266.75484941841887</v>
      </c>
      <c r="AB493" s="115"/>
      <c r="AC493" s="106"/>
      <c r="AD493" s="106"/>
      <c r="AE493" s="106"/>
      <c r="AF493" s="116"/>
      <c r="AG493" s="106"/>
      <c r="AH493" s="106"/>
      <c r="AJ493" s="106"/>
      <c r="AK493" s="106"/>
      <c r="AM493" s="125"/>
      <c r="AN493" s="200">
        <f t="shared" si="272"/>
        <v>23</v>
      </c>
      <c r="AO493" s="192">
        <f>VLOOKUP(K493,Coefficients!$J$3:$L$7,3)</f>
        <v>70</v>
      </c>
      <c r="AP493" s="192">
        <f t="shared" si="273"/>
        <v>15.4</v>
      </c>
      <c r="AQ493" s="192">
        <f t="shared" si="274"/>
        <v>1349.04</v>
      </c>
      <c r="AR493" s="192">
        <f>VLOOKUP(L493,Coefficients!$N$3:$P$5,2)</f>
        <v>50</v>
      </c>
      <c r="AS493" s="192">
        <f>VLOOKUP(L493,Coefficients!$N$3:$P$5,3)</f>
        <v>2</v>
      </c>
      <c r="AT493" s="200">
        <f>VLOOKUP(M493,Coefficients!$S$3:$U$6,3)</f>
        <v>1</v>
      </c>
      <c r="AU493" s="196">
        <f>VLOOKUP(N493,Coefficients!$S$10:$U$13,3)</f>
        <v>2</v>
      </c>
      <c r="AV493" s="197">
        <f t="shared" si="283"/>
        <v>1</v>
      </c>
      <c r="AW493" s="195">
        <f t="shared" si="275"/>
        <v>7.6036750986200676</v>
      </c>
      <c r="AX493" s="197">
        <f t="shared" si="284"/>
        <v>75.226375000000004</v>
      </c>
      <c r="AY493" s="197">
        <f t="shared" si="285"/>
        <v>18.175000000000001</v>
      </c>
      <c r="AZ493" s="198">
        <f t="shared" si="276"/>
        <v>266.75484941841887</v>
      </c>
      <c r="BA493" s="114"/>
      <c r="BB493" s="55"/>
      <c r="BC493" s="127"/>
      <c r="BD493" s="96"/>
      <c r="BE493" s="133"/>
      <c r="BF493" s="128"/>
      <c r="BG493" s="124"/>
      <c r="BI493" s="96"/>
      <c r="BJ493" s="55"/>
      <c r="BK493" s="95"/>
      <c r="BL493" s="93"/>
    </row>
    <row r="494" spans="1:64" s="54" customFormat="1" outlineLevel="1" x14ac:dyDescent="0.25">
      <c r="A494" s="52"/>
      <c r="B494" s="20" t="s">
        <v>9</v>
      </c>
      <c r="C494" s="20" t="str">
        <f>'Cooler&amp;Wetter'!$B$1</f>
        <v>MIROC-Medres</v>
      </c>
      <c r="D494" s="20">
        <v>2036</v>
      </c>
      <c r="E494" s="21">
        <f>'Cooler&amp;Wetter'!T64</f>
        <v>18.21</v>
      </c>
      <c r="F494" s="21">
        <f>'Cooler&amp;Wetter'!X64</f>
        <v>75.252449999999996</v>
      </c>
      <c r="G494" s="21"/>
      <c r="H494" s="63">
        <f t="shared" si="260"/>
        <v>2007</v>
      </c>
      <c r="I494" s="59" t="str">
        <f t="shared" si="261"/>
        <v>Pile No X @ Berth Y</v>
      </c>
      <c r="J494" s="188" t="str">
        <f t="shared" si="271"/>
        <v>splash</v>
      </c>
      <c r="K494" s="97" t="str">
        <f t="shared" si="277"/>
        <v>A</v>
      </c>
      <c r="L494" s="104" t="str">
        <f t="shared" si="278"/>
        <v>C1</v>
      </c>
      <c r="M494" s="63" t="str">
        <f t="shared" si="279"/>
        <v>EXP4</v>
      </c>
      <c r="N494" s="63" t="str">
        <f t="shared" si="280"/>
        <v>SITE1</v>
      </c>
      <c r="O494" s="63">
        <f t="shared" si="281"/>
        <v>1</v>
      </c>
      <c r="P494" s="63"/>
      <c r="Q494" s="63"/>
      <c r="R494" s="63"/>
      <c r="S494" s="63"/>
      <c r="T494" s="63"/>
      <c r="U494" s="97"/>
      <c r="V494" s="97"/>
      <c r="W494" s="97"/>
      <c r="X494" s="97"/>
      <c r="Y494" s="97"/>
      <c r="AA494" s="198">
        <f t="shared" si="282"/>
        <v>266.94980875951035</v>
      </c>
      <c r="AB494" s="115"/>
      <c r="AC494" s="106"/>
      <c r="AD494" s="106"/>
      <c r="AE494" s="106"/>
      <c r="AF494" s="116"/>
      <c r="AG494" s="106"/>
      <c r="AH494" s="106"/>
      <c r="AJ494" s="106"/>
      <c r="AK494" s="106"/>
      <c r="AM494" s="125"/>
      <c r="AN494" s="200">
        <f t="shared" si="272"/>
        <v>24</v>
      </c>
      <c r="AO494" s="192">
        <f>VLOOKUP(K494,Coefficients!$J$3:$L$7,3)</f>
        <v>70</v>
      </c>
      <c r="AP494" s="192">
        <f t="shared" si="273"/>
        <v>15.4</v>
      </c>
      <c r="AQ494" s="192">
        <f t="shared" si="274"/>
        <v>1349.04</v>
      </c>
      <c r="AR494" s="192">
        <f>VLOOKUP(L494,Coefficients!$N$3:$P$5,2)</f>
        <v>50</v>
      </c>
      <c r="AS494" s="192">
        <f>VLOOKUP(L494,Coefficients!$N$3:$P$5,3)</f>
        <v>2</v>
      </c>
      <c r="AT494" s="200">
        <f>VLOOKUP(M494,Coefficients!$S$3:$U$6,3)</f>
        <v>1</v>
      </c>
      <c r="AU494" s="196">
        <f>VLOOKUP(N494,Coefficients!$S$10:$U$13,3)</f>
        <v>2</v>
      </c>
      <c r="AV494" s="197">
        <f t="shared" si="283"/>
        <v>1</v>
      </c>
      <c r="AW494" s="195">
        <f t="shared" si="275"/>
        <v>7.6036750986200676</v>
      </c>
      <c r="AX494" s="197">
        <f t="shared" si="284"/>
        <v>75.252449999999996</v>
      </c>
      <c r="AY494" s="197">
        <f t="shared" si="285"/>
        <v>18.21</v>
      </c>
      <c r="AZ494" s="198">
        <f t="shared" si="276"/>
        <v>266.94980875951035</v>
      </c>
      <c r="BA494" s="114"/>
      <c r="BB494" s="55"/>
      <c r="BC494" s="127"/>
      <c r="BD494" s="96"/>
      <c r="BE494" s="133"/>
      <c r="BF494" s="128"/>
      <c r="BG494" s="124"/>
      <c r="BI494" s="96"/>
      <c r="BJ494" s="55"/>
      <c r="BK494" s="95"/>
      <c r="BL494" s="93"/>
    </row>
    <row r="495" spans="1:64" s="54" customFormat="1" outlineLevel="1" x14ac:dyDescent="0.25">
      <c r="A495" s="52"/>
      <c r="B495" s="20" t="s">
        <v>9</v>
      </c>
      <c r="C495" s="20" t="str">
        <f>'Cooler&amp;Wetter'!$B$1</f>
        <v>MIROC-Medres</v>
      </c>
      <c r="D495" s="20">
        <v>2037</v>
      </c>
      <c r="E495" s="21">
        <f>'Cooler&amp;Wetter'!T65</f>
        <v>18.245000000000001</v>
      </c>
      <c r="F495" s="21">
        <f>'Cooler&amp;Wetter'!X65</f>
        <v>75.278525000000002</v>
      </c>
      <c r="G495" s="21"/>
      <c r="H495" s="63">
        <f t="shared" si="260"/>
        <v>2007</v>
      </c>
      <c r="I495" s="59" t="str">
        <f t="shared" si="261"/>
        <v>Pile No X @ Berth Y</v>
      </c>
      <c r="J495" s="188" t="str">
        <f t="shared" si="271"/>
        <v>splash</v>
      </c>
      <c r="K495" s="97" t="str">
        <f t="shared" si="277"/>
        <v>A</v>
      </c>
      <c r="L495" s="104" t="str">
        <f t="shared" si="278"/>
        <v>C1</v>
      </c>
      <c r="M495" s="63" t="str">
        <f t="shared" si="279"/>
        <v>EXP4</v>
      </c>
      <c r="N495" s="63" t="str">
        <f t="shared" si="280"/>
        <v>SITE1</v>
      </c>
      <c r="O495" s="63">
        <f t="shared" si="281"/>
        <v>1</v>
      </c>
      <c r="P495" s="63"/>
      <c r="Q495" s="63"/>
      <c r="R495" s="63"/>
      <c r="S495" s="63"/>
      <c r="T495" s="63"/>
      <c r="U495" s="97"/>
      <c r="V495" s="97"/>
      <c r="W495" s="97"/>
      <c r="X495" s="97"/>
      <c r="Y495" s="97"/>
      <c r="AA495" s="198">
        <f t="shared" si="282"/>
        <v>267.14483681738966</v>
      </c>
      <c r="AB495" s="115"/>
      <c r="AC495" s="106"/>
      <c r="AD495" s="106"/>
      <c r="AE495" s="106"/>
      <c r="AF495" s="116"/>
      <c r="AG495" s="106"/>
      <c r="AH495" s="106"/>
      <c r="AJ495" s="106"/>
      <c r="AK495" s="106"/>
      <c r="AM495" s="125"/>
      <c r="AN495" s="200">
        <f t="shared" si="272"/>
        <v>25</v>
      </c>
      <c r="AO495" s="192">
        <f>VLOOKUP(K495,Coefficients!$J$3:$L$7,3)</f>
        <v>70</v>
      </c>
      <c r="AP495" s="192">
        <f t="shared" si="273"/>
        <v>15.4</v>
      </c>
      <c r="AQ495" s="192">
        <f t="shared" si="274"/>
        <v>1349.04</v>
      </c>
      <c r="AR495" s="192">
        <f>VLOOKUP(L495,Coefficients!$N$3:$P$5,2)</f>
        <v>50</v>
      </c>
      <c r="AS495" s="192">
        <f>VLOOKUP(L495,Coefficients!$N$3:$P$5,3)</f>
        <v>2</v>
      </c>
      <c r="AT495" s="200">
        <f>VLOOKUP(M495,Coefficients!$S$3:$U$6,3)</f>
        <v>1</v>
      </c>
      <c r="AU495" s="196">
        <f>VLOOKUP(N495,Coefficients!$S$10:$U$13,3)</f>
        <v>2</v>
      </c>
      <c r="AV495" s="197">
        <f t="shared" si="283"/>
        <v>1</v>
      </c>
      <c r="AW495" s="195">
        <f t="shared" si="275"/>
        <v>7.6036750986200676</v>
      </c>
      <c r="AX495" s="197">
        <f t="shared" si="284"/>
        <v>75.278525000000002</v>
      </c>
      <c r="AY495" s="197">
        <f t="shared" si="285"/>
        <v>18.245000000000001</v>
      </c>
      <c r="AZ495" s="198">
        <f t="shared" si="276"/>
        <v>267.14483681738966</v>
      </c>
      <c r="BA495" s="114"/>
      <c r="BB495" s="55"/>
      <c r="BC495" s="127"/>
      <c r="BD495" s="96"/>
      <c r="BE495" s="133"/>
      <c r="BF495" s="128"/>
      <c r="BG495" s="124"/>
      <c r="BI495" s="96"/>
      <c r="BJ495" s="55"/>
      <c r="BK495" s="95"/>
      <c r="BL495" s="93"/>
    </row>
    <row r="496" spans="1:64" s="54" customFormat="1" outlineLevel="1" x14ac:dyDescent="0.25">
      <c r="A496" s="52"/>
      <c r="B496" s="20" t="s">
        <v>9</v>
      </c>
      <c r="C496" s="20" t="str">
        <f>'Cooler&amp;Wetter'!$B$1</f>
        <v>MIROC-Medres</v>
      </c>
      <c r="D496" s="20">
        <v>2038</v>
      </c>
      <c r="E496" s="21">
        <f>'Cooler&amp;Wetter'!T66</f>
        <v>18.28</v>
      </c>
      <c r="F496" s="21">
        <f>'Cooler&amp;Wetter'!X66</f>
        <v>75.304599999999994</v>
      </c>
      <c r="G496" s="21"/>
      <c r="H496" s="63">
        <f t="shared" si="260"/>
        <v>2007</v>
      </c>
      <c r="I496" s="59" t="str">
        <f t="shared" si="261"/>
        <v>Pile No X @ Berth Y</v>
      </c>
      <c r="J496" s="188" t="str">
        <f t="shared" si="271"/>
        <v>splash</v>
      </c>
      <c r="K496" s="97" t="str">
        <f t="shared" si="277"/>
        <v>A</v>
      </c>
      <c r="L496" s="104" t="str">
        <f t="shared" si="278"/>
        <v>C1</v>
      </c>
      <c r="M496" s="63" t="str">
        <f t="shared" si="279"/>
        <v>EXP4</v>
      </c>
      <c r="N496" s="63" t="str">
        <f t="shared" si="280"/>
        <v>SITE1</v>
      </c>
      <c r="O496" s="63">
        <f t="shared" si="281"/>
        <v>1</v>
      </c>
      <c r="P496" s="63"/>
      <c r="Q496" s="63"/>
      <c r="R496" s="63"/>
      <c r="S496" s="63"/>
      <c r="T496" s="63"/>
      <c r="U496" s="97"/>
      <c r="V496" s="97"/>
      <c r="W496" s="97"/>
      <c r="X496" s="97"/>
      <c r="Y496" s="97"/>
      <c r="AA496" s="198">
        <f t="shared" si="282"/>
        <v>267.33993358564356</v>
      </c>
      <c r="AB496" s="115"/>
      <c r="AC496" s="106"/>
      <c r="AD496" s="106"/>
      <c r="AE496" s="106"/>
      <c r="AF496" s="116"/>
      <c r="AG496" s="106"/>
      <c r="AH496" s="106"/>
      <c r="AJ496" s="106"/>
      <c r="AK496" s="106"/>
      <c r="AM496" s="125"/>
      <c r="AN496" s="200">
        <f t="shared" si="272"/>
        <v>26</v>
      </c>
      <c r="AO496" s="192">
        <f>VLOOKUP(K496,Coefficients!$J$3:$L$7,3)</f>
        <v>70</v>
      </c>
      <c r="AP496" s="192">
        <f t="shared" si="273"/>
        <v>15.4</v>
      </c>
      <c r="AQ496" s="192">
        <f t="shared" si="274"/>
        <v>1349.04</v>
      </c>
      <c r="AR496" s="192">
        <f>VLOOKUP(L496,Coefficients!$N$3:$P$5,2)</f>
        <v>50</v>
      </c>
      <c r="AS496" s="192">
        <f>VLOOKUP(L496,Coefficients!$N$3:$P$5,3)</f>
        <v>2</v>
      </c>
      <c r="AT496" s="200">
        <f>VLOOKUP(M496,Coefficients!$S$3:$U$6,3)</f>
        <v>1</v>
      </c>
      <c r="AU496" s="196">
        <f>VLOOKUP(N496,Coefficients!$S$10:$U$13,3)</f>
        <v>2</v>
      </c>
      <c r="AV496" s="197">
        <f t="shared" si="283"/>
        <v>1</v>
      </c>
      <c r="AW496" s="195">
        <f t="shared" si="275"/>
        <v>7.6036750986200676</v>
      </c>
      <c r="AX496" s="197">
        <f t="shared" si="284"/>
        <v>75.304599999999994</v>
      </c>
      <c r="AY496" s="197">
        <f t="shared" si="285"/>
        <v>18.28</v>
      </c>
      <c r="AZ496" s="198">
        <f t="shared" si="276"/>
        <v>267.33993358564356</v>
      </c>
      <c r="BA496" s="114"/>
      <c r="BB496" s="55"/>
      <c r="BC496" s="127"/>
      <c r="BD496" s="96"/>
      <c r="BE496" s="133"/>
      <c r="BF496" s="128"/>
      <c r="BG496" s="124"/>
      <c r="BI496" s="96"/>
      <c r="BJ496" s="55"/>
      <c r="BK496" s="95"/>
      <c r="BL496" s="93"/>
    </row>
    <row r="497" spans="1:64" s="54" customFormat="1" outlineLevel="1" x14ac:dyDescent="0.25">
      <c r="A497" s="52"/>
      <c r="B497" s="20" t="s">
        <v>9</v>
      </c>
      <c r="C497" s="20" t="str">
        <f>'Cooler&amp;Wetter'!$B$1</f>
        <v>MIROC-Medres</v>
      </c>
      <c r="D497" s="20">
        <v>2039</v>
      </c>
      <c r="E497" s="21">
        <f>'Cooler&amp;Wetter'!T67</f>
        <v>18.315000000000001</v>
      </c>
      <c r="F497" s="21">
        <f>'Cooler&amp;Wetter'!X67</f>
        <v>75.330674999999999</v>
      </c>
      <c r="G497" s="21"/>
      <c r="H497" s="63">
        <f t="shared" si="260"/>
        <v>2007</v>
      </c>
      <c r="I497" s="59" t="str">
        <f t="shared" si="261"/>
        <v>Pile No X @ Berth Y</v>
      </c>
      <c r="J497" s="188" t="str">
        <f t="shared" si="271"/>
        <v>splash</v>
      </c>
      <c r="K497" s="97" t="str">
        <f t="shared" si="277"/>
        <v>A</v>
      </c>
      <c r="L497" s="104" t="str">
        <f t="shared" si="278"/>
        <v>C1</v>
      </c>
      <c r="M497" s="63" t="str">
        <f t="shared" si="279"/>
        <v>EXP4</v>
      </c>
      <c r="N497" s="63" t="str">
        <f t="shared" si="280"/>
        <v>SITE1</v>
      </c>
      <c r="O497" s="63">
        <f t="shared" si="281"/>
        <v>1</v>
      </c>
      <c r="P497" s="63"/>
      <c r="Q497" s="63"/>
      <c r="R497" s="63"/>
      <c r="S497" s="63"/>
      <c r="T497" s="63"/>
      <c r="U497" s="97"/>
      <c r="V497" s="97"/>
      <c r="W497" s="97"/>
      <c r="X497" s="97"/>
      <c r="Y497" s="97"/>
      <c r="AA497" s="198">
        <f t="shared" si="282"/>
        <v>267.53509905785523</v>
      </c>
      <c r="AB497" s="115"/>
      <c r="AC497" s="106"/>
      <c r="AD497" s="106"/>
      <c r="AE497" s="106"/>
      <c r="AF497" s="116"/>
      <c r="AG497" s="106"/>
      <c r="AH497" s="106"/>
      <c r="AJ497" s="106"/>
      <c r="AK497" s="106"/>
      <c r="AM497" s="125"/>
      <c r="AN497" s="200">
        <f t="shared" si="272"/>
        <v>27</v>
      </c>
      <c r="AO497" s="192">
        <f>VLOOKUP(K497,Coefficients!$J$3:$L$7,3)</f>
        <v>70</v>
      </c>
      <c r="AP497" s="192">
        <f t="shared" si="273"/>
        <v>15.4</v>
      </c>
      <c r="AQ497" s="192">
        <f t="shared" si="274"/>
        <v>1349.04</v>
      </c>
      <c r="AR497" s="192">
        <f>VLOOKUP(L497,Coefficients!$N$3:$P$5,2)</f>
        <v>50</v>
      </c>
      <c r="AS497" s="192">
        <f>VLOOKUP(L497,Coefficients!$N$3:$P$5,3)</f>
        <v>2</v>
      </c>
      <c r="AT497" s="200">
        <f>VLOOKUP(M497,Coefficients!$S$3:$U$6,3)</f>
        <v>1</v>
      </c>
      <c r="AU497" s="196">
        <f>VLOOKUP(N497,Coefficients!$S$10:$U$13,3)</f>
        <v>2</v>
      </c>
      <c r="AV497" s="197">
        <f t="shared" si="283"/>
        <v>1</v>
      </c>
      <c r="AW497" s="195">
        <f t="shared" si="275"/>
        <v>7.6036750986200676</v>
      </c>
      <c r="AX497" s="197">
        <f t="shared" si="284"/>
        <v>75.330674999999999</v>
      </c>
      <c r="AY497" s="197">
        <f t="shared" si="285"/>
        <v>18.315000000000001</v>
      </c>
      <c r="AZ497" s="198">
        <f t="shared" si="276"/>
        <v>267.53509905785523</v>
      </c>
      <c r="BA497" s="114"/>
      <c r="BB497" s="55"/>
      <c r="BC497" s="127"/>
      <c r="BD497" s="96"/>
      <c r="BE497" s="133"/>
      <c r="BF497" s="128"/>
      <c r="BG497" s="124"/>
      <c r="BI497" s="96"/>
      <c r="BJ497" s="55"/>
      <c r="BK497" s="95"/>
      <c r="BL497" s="93"/>
    </row>
    <row r="498" spans="1:64" s="54" customFormat="1" outlineLevel="1" x14ac:dyDescent="0.25">
      <c r="A498" s="52"/>
      <c r="B498" s="20" t="s">
        <v>9</v>
      </c>
      <c r="C498" s="20" t="str">
        <f>'Cooler&amp;Wetter'!$B$1</f>
        <v>MIROC-Medres</v>
      </c>
      <c r="D498" s="20">
        <v>2040</v>
      </c>
      <c r="E498" s="21">
        <f>'Cooler&amp;Wetter'!T68</f>
        <v>18.350000000000001</v>
      </c>
      <c r="F498" s="21">
        <f>'Cooler&amp;Wetter'!X68</f>
        <v>75.356750000000005</v>
      </c>
      <c r="G498" s="21"/>
      <c r="H498" s="63">
        <f t="shared" si="260"/>
        <v>2007</v>
      </c>
      <c r="I498" s="59" t="str">
        <f t="shared" si="261"/>
        <v>Pile No X @ Berth Y</v>
      </c>
      <c r="J498" s="188" t="str">
        <f t="shared" si="271"/>
        <v>splash</v>
      </c>
      <c r="K498" s="97" t="str">
        <f t="shared" si="277"/>
        <v>A</v>
      </c>
      <c r="L498" s="104" t="str">
        <f t="shared" si="278"/>
        <v>C1</v>
      </c>
      <c r="M498" s="63" t="str">
        <f t="shared" si="279"/>
        <v>EXP4</v>
      </c>
      <c r="N498" s="63" t="str">
        <f t="shared" si="280"/>
        <v>SITE1</v>
      </c>
      <c r="O498" s="63">
        <f t="shared" si="281"/>
        <v>1</v>
      </c>
      <c r="P498" s="63"/>
      <c r="Q498" s="63"/>
      <c r="R498" s="63"/>
      <c r="S498" s="63"/>
      <c r="T498" s="63"/>
      <c r="U498" s="97"/>
      <c r="V498" s="97"/>
      <c r="W498" s="97"/>
      <c r="X498" s="97"/>
      <c r="Y498" s="97"/>
      <c r="AA498" s="198">
        <f t="shared" si="282"/>
        <v>267.73033322760551</v>
      </c>
      <c r="AB498" s="115"/>
      <c r="AC498" s="106"/>
      <c r="AD498" s="106"/>
      <c r="AE498" s="106"/>
      <c r="AF498" s="116"/>
      <c r="AG498" s="106"/>
      <c r="AH498" s="106"/>
      <c r="AJ498" s="106"/>
      <c r="AK498" s="106"/>
      <c r="AM498" s="125"/>
      <c r="AN498" s="200">
        <f t="shared" si="272"/>
        <v>28</v>
      </c>
      <c r="AO498" s="192">
        <f>VLOOKUP(K498,Coefficients!$J$3:$L$7,3)</f>
        <v>70</v>
      </c>
      <c r="AP498" s="192">
        <f t="shared" si="273"/>
        <v>15.4</v>
      </c>
      <c r="AQ498" s="192">
        <f t="shared" si="274"/>
        <v>1349.04</v>
      </c>
      <c r="AR498" s="192">
        <f>VLOOKUP(L498,Coefficients!$N$3:$P$5,2)</f>
        <v>50</v>
      </c>
      <c r="AS498" s="192">
        <f>VLOOKUP(L498,Coefficients!$N$3:$P$5,3)</f>
        <v>2</v>
      </c>
      <c r="AT498" s="200">
        <f>VLOOKUP(M498,Coefficients!$S$3:$U$6,3)</f>
        <v>1</v>
      </c>
      <c r="AU498" s="196">
        <f>VLOOKUP(N498,Coefficients!$S$10:$U$13,3)</f>
        <v>2</v>
      </c>
      <c r="AV498" s="197">
        <f t="shared" si="283"/>
        <v>1</v>
      </c>
      <c r="AW498" s="195">
        <f t="shared" si="275"/>
        <v>7.6036750986200676</v>
      </c>
      <c r="AX498" s="197">
        <f t="shared" si="284"/>
        <v>75.356750000000005</v>
      </c>
      <c r="AY498" s="197">
        <f t="shared" si="285"/>
        <v>18.350000000000001</v>
      </c>
      <c r="AZ498" s="198">
        <f t="shared" si="276"/>
        <v>267.73033322760551</v>
      </c>
      <c r="BA498" s="114"/>
      <c r="BB498" s="55"/>
      <c r="BC498" s="127"/>
      <c r="BD498" s="96"/>
      <c r="BE498" s="133"/>
      <c r="BF498" s="128"/>
      <c r="BG498" s="124"/>
      <c r="BI498" s="96"/>
      <c r="BJ498" s="55"/>
      <c r="BK498" s="95"/>
      <c r="BL498" s="93"/>
    </row>
    <row r="499" spans="1:64" s="54" customFormat="1" outlineLevel="1" x14ac:dyDescent="0.25">
      <c r="A499" s="52"/>
      <c r="B499" s="20" t="s">
        <v>9</v>
      </c>
      <c r="C499" s="20" t="str">
        <f>'Cooler&amp;Wetter'!$B$1</f>
        <v>MIROC-Medres</v>
      </c>
      <c r="D499" s="20">
        <v>2041</v>
      </c>
      <c r="E499" s="21">
        <f>'Cooler&amp;Wetter'!T69</f>
        <v>18.385000000000002</v>
      </c>
      <c r="F499" s="21">
        <f>'Cooler&amp;Wetter'!X69</f>
        <v>75.382824999999997</v>
      </c>
      <c r="G499" s="21"/>
      <c r="H499" s="63">
        <f t="shared" si="260"/>
        <v>2007</v>
      </c>
      <c r="I499" s="59" t="str">
        <f t="shared" si="261"/>
        <v>Pile No X @ Berth Y</v>
      </c>
      <c r="J499" s="188" t="str">
        <f t="shared" si="271"/>
        <v>splash</v>
      </c>
      <c r="K499" s="97" t="str">
        <f t="shared" si="277"/>
        <v>A</v>
      </c>
      <c r="L499" s="104" t="str">
        <f t="shared" si="278"/>
        <v>C1</v>
      </c>
      <c r="M499" s="63" t="str">
        <f t="shared" si="279"/>
        <v>EXP4</v>
      </c>
      <c r="N499" s="63" t="str">
        <f t="shared" si="280"/>
        <v>SITE1</v>
      </c>
      <c r="O499" s="63">
        <f t="shared" si="281"/>
        <v>1</v>
      </c>
      <c r="P499" s="63"/>
      <c r="Q499" s="63"/>
      <c r="R499" s="63"/>
      <c r="S499" s="63"/>
      <c r="T499" s="63"/>
      <c r="U499" s="97"/>
      <c r="V499" s="97"/>
      <c r="W499" s="97"/>
      <c r="X499" s="97"/>
      <c r="Y499" s="97"/>
      <c r="AA499" s="198">
        <f t="shared" si="282"/>
        <v>267.92563608846973</v>
      </c>
      <c r="AB499" s="115"/>
      <c r="AC499" s="106"/>
      <c r="AD499" s="106"/>
      <c r="AE499" s="106"/>
      <c r="AF499" s="116"/>
      <c r="AG499" s="106"/>
      <c r="AH499" s="106"/>
      <c r="AJ499" s="106"/>
      <c r="AK499" s="106"/>
      <c r="AM499" s="125"/>
      <c r="AN499" s="200">
        <f t="shared" si="272"/>
        <v>29</v>
      </c>
      <c r="AO499" s="192">
        <f>VLOOKUP(K499,Coefficients!$J$3:$L$7,3)</f>
        <v>70</v>
      </c>
      <c r="AP499" s="192">
        <f t="shared" si="273"/>
        <v>15.4</v>
      </c>
      <c r="AQ499" s="192">
        <f t="shared" si="274"/>
        <v>1349.04</v>
      </c>
      <c r="AR499" s="192">
        <f>VLOOKUP(L499,Coefficients!$N$3:$P$5,2)</f>
        <v>50</v>
      </c>
      <c r="AS499" s="192">
        <f>VLOOKUP(L499,Coefficients!$N$3:$P$5,3)</f>
        <v>2</v>
      </c>
      <c r="AT499" s="200">
        <f>VLOOKUP(M499,Coefficients!$S$3:$U$6,3)</f>
        <v>1</v>
      </c>
      <c r="AU499" s="196">
        <f>VLOOKUP(N499,Coefficients!$S$10:$U$13,3)</f>
        <v>2</v>
      </c>
      <c r="AV499" s="197">
        <f t="shared" si="283"/>
        <v>1</v>
      </c>
      <c r="AW499" s="195">
        <f t="shared" si="275"/>
        <v>7.6036750986200676</v>
      </c>
      <c r="AX499" s="197">
        <f t="shared" si="284"/>
        <v>75.382824999999997</v>
      </c>
      <c r="AY499" s="197">
        <f t="shared" si="285"/>
        <v>18.385000000000002</v>
      </c>
      <c r="AZ499" s="198">
        <f t="shared" si="276"/>
        <v>267.92563608846973</v>
      </c>
      <c r="BA499" s="114"/>
      <c r="BB499" s="55"/>
      <c r="BC499" s="127"/>
      <c r="BD499" s="96"/>
      <c r="BE499" s="133"/>
      <c r="BF499" s="128"/>
      <c r="BG499" s="124"/>
      <c r="BI499" s="96"/>
      <c r="BJ499" s="55"/>
      <c r="BK499" s="95"/>
      <c r="BL499" s="93"/>
    </row>
    <row r="500" spans="1:64" s="54" customFormat="1" outlineLevel="1" x14ac:dyDescent="0.25">
      <c r="A500" s="52"/>
      <c r="B500" s="20" t="s">
        <v>9</v>
      </c>
      <c r="C500" s="20" t="str">
        <f>'Cooler&amp;Wetter'!$B$1</f>
        <v>MIROC-Medres</v>
      </c>
      <c r="D500" s="20">
        <v>2042</v>
      </c>
      <c r="E500" s="21">
        <f>'Cooler&amp;Wetter'!T70</f>
        <v>18.420000000000002</v>
      </c>
      <c r="F500" s="21">
        <f>'Cooler&amp;Wetter'!X70</f>
        <v>75.408900000000003</v>
      </c>
      <c r="G500" s="21"/>
      <c r="H500" s="63">
        <f t="shared" si="260"/>
        <v>2007</v>
      </c>
      <c r="I500" s="59" t="str">
        <f t="shared" si="261"/>
        <v>Pile No X @ Berth Y</v>
      </c>
      <c r="J500" s="188" t="str">
        <f t="shared" si="271"/>
        <v>splash</v>
      </c>
      <c r="K500" s="97" t="str">
        <f t="shared" si="277"/>
        <v>A</v>
      </c>
      <c r="L500" s="104" t="str">
        <f t="shared" si="278"/>
        <v>C1</v>
      </c>
      <c r="M500" s="63" t="str">
        <f t="shared" si="279"/>
        <v>EXP4</v>
      </c>
      <c r="N500" s="63" t="str">
        <f t="shared" si="280"/>
        <v>SITE1</v>
      </c>
      <c r="O500" s="63">
        <f t="shared" si="281"/>
        <v>1</v>
      </c>
      <c r="P500" s="63"/>
      <c r="Q500" s="63"/>
      <c r="R500" s="63"/>
      <c r="S500" s="63"/>
      <c r="T500" s="63"/>
      <c r="U500" s="97"/>
      <c r="V500" s="97"/>
      <c r="W500" s="97"/>
      <c r="X500" s="97"/>
      <c r="Y500" s="97"/>
      <c r="AA500" s="198">
        <f t="shared" si="282"/>
        <v>268.1210076340256</v>
      </c>
      <c r="AB500" s="115"/>
      <c r="AC500" s="106"/>
      <c r="AD500" s="106"/>
      <c r="AE500" s="106"/>
      <c r="AF500" s="116"/>
      <c r="AG500" s="106"/>
      <c r="AH500" s="106"/>
      <c r="AJ500" s="106"/>
      <c r="AK500" s="106"/>
      <c r="AM500" s="125"/>
      <c r="AN500" s="200">
        <f t="shared" si="272"/>
        <v>30</v>
      </c>
      <c r="AO500" s="192">
        <f>VLOOKUP(K500,Coefficients!$J$3:$L$7,3)</f>
        <v>70</v>
      </c>
      <c r="AP500" s="192">
        <f t="shared" si="273"/>
        <v>15.4</v>
      </c>
      <c r="AQ500" s="192">
        <f t="shared" si="274"/>
        <v>1349.04</v>
      </c>
      <c r="AR500" s="192">
        <f>VLOOKUP(L500,Coefficients!$N$3:$P$5,2)</f>
        <v>50</v>
      </c>
      <c r="AS500" s="192">
        <f>VLOOKUP(L500,Coefficients!$N$3:$P$5,3)</f>
        <v>2</v>
      </c>
      <c r="AT500" s="200">
        <f>VLOOKUP(M500,Coefficients!$S$3:$U$6,3)</f>
        <v>1</v>
      </c>
      <c r="AU500" s="196">
        <f>VLOOKUP(N500,Coefficients!$S$10:$U$13,3)</f>
        <v>2</v>
      </c>
      <c r="AV500" s="197">
        <f t="shared" si="283"/>
        <v>1</v>
      </c>
      <c r="AW500" s="195">
        <f t="shared" si="275"/>
        <v>7.6036750986200676</v>
      </c>
      <c r="AX500" s="197">
        <f t="shared" si="284"/>
        <v>75.408900000000003</v>
      </c>
      <c r="AY500" s="197">
        <f t="shared" si="285"/>
        <v>18.420000000000002</v>
      </c>
      <c r="AZ500" s="198">
        <f t="shared" si="276"/>
        <v>268.1210076340256</v>
      </c>
      <c r="BA500" s="114"/>
      <c r="BB500" s="55"/>
      <c r="BC500" s="127"/>
      <c r="BD500" s="96"/>
      <c r="BE500" s="133"/>
      <c r="BF500" s="128"/>
      <c r="BG500" s="124"/>
      <c r="BI500" s="96"/>
      <c r="BJ500" s="55"/>
      <c r="BK500" s="95"/>
      <c r="BL500" s="93"/>
    </row>
    <row r="501" spans="1:64" s="54" customFormat="1" outlineLevel="1" x14ac:dyDescent="0.25">
      <c r="A501" s="52"/>
      <c r="B501" s="20" t="s">
        <v>9</v>
      </c>
      <c r="C501" s="20" t="str">
        <f>'Cooler&amp;Wetter'!$B$1</f>
        <v>MIROC-Medres</v>
      </c>
      <c r="D501" s="20">
        <v>2043</v>
      </c>
      <c r="E501" s="21">
        <f>'Cooler&amp;Wetter'!T71</f>
        <v>18.455000000000002</v>
      </c>
      <c r="F501" s="21">
        <f>'Cooler&amp;Wetter'!X71</f>
        <v>75.434974999999994</v>
      </c>
      <c r="G501" s="21"/>
      <c r="H501" s="63">
        <f t="shared" si="260"/>
        <v>2007</v>
      </c>
      <c r="I501" s="59" t="str">
        <f t="shared" si="261"/>
        <v>Pile No X @ Berth Y</v>
      </c>
      <c r="J501" s="188" t="str">
        <f t="shared" si="271"/>
        <v>splash</v>
      </c>
      <c r="K501" s="97" t="str">
        <f t="shared" si="277"/>
        <v>A</v>
      </c>
      <c r="L501" s="104" t="str">
        <f t="shared" si="278"/>
        <v>C1</v>
      </c>
      <c r="M501" s="63" t="str">
        <f t="shared" si="279"/>
        <v>EXP4</v>
      </c>
      <c r="N501" s="63" t="str">
        <f t="shared" si="280"/>
        <v>SITE1</v>
      </c>
      <c r="O501" s="63">
        <f t="shared" si="281"/>
        <v>1</v>
      </c>
      <c r="P501" s="63"/>
      <c r="Q501" s="63"/>
      <c r="R501" s="63"/>
      <c r="S501" s="63"/>
      <c r="T501" s="63"/>
      <c r="U501" s="97"/>
      <c r="V501" s="97"/>
      <c r="W501" s="97"/>
      <c r="X501" s="97"/>
      <c r="Y501" s="97"/>
      <c r="AA501" s="198">
        <f t="shared" si="282"/>
        <v>268.31644785784323</v>
      </c>
      <c r="AB501" s="115"/>
      <c r="AC501" s="106"/>
      <c r="AD501" s="106"/>
      <c r="AE501" s="106"/>
      <c r="AF501" s="116"/>
      <c r="AG501" s="106"/>
      <c r="AH501" s="106"/>
      <c r="AJ501" s="106"/>
      <c r="AK501" s="106"/>
      <c r="AM501" s="125"/>
      <c r="AN501" s="200">
        <f t="shared" si="272"/>
        <v>31</v>
      </c>
      <c r="AO501" s="192">
        <f>VLOOKUP(K501,Coefficients!$J$3:$L$7,3)</f>
        <v>70</v>
      </c>
      <c r="AP501" s="192">
        <f t="shared" si="273"/>
        <v>15.4</v>
      </c>
      <c r="AQ501" s="192">
        <f t="shared" si="274"/>
        <v>1349.04</v>
      </c>
      <c r="AR501" s="192">
        <f>VLOOKUP(L501,Coefficients!$N$3:$P$5,2)</f>
        <v>50</v>
      </c>
      <c r="AS501" s="192">
        <f>VLOOKUP(L501,Coefficients!$N$3:$P$5,3)</f>
        <v>2</v>
      </c>
      <c r="AT501" s="200">
        <f>VLOOKUP(M501,Coefficients!$S$3:$U$6,3)</f>
        <v>1</v>
      </c>
      <c r="AU501" s="196">
        <f>VLOOKUP(N501,Coefficients!$S$10:$U$13,3)</f>
        <v>2</v>
      </c>
      <c r="AV501" s="197">
        <f t="shared" si="283"/>
        <v>1</v>
      </c>
      <c r="AW501" s="195">
        <f t="shared" si="275"/>
        <v>7.6036750986200676</v>
      </c>
      <c r="AX501" s="197">
        <f t="shared" si="284"/>
        <v>75.434974999999994</v>
      </c>
      <c r="AY501" s="197">
        <f t="shared" si="285"/>
        <v>18.455000000000002</v>
      </c>
      <c r="AZ501" s="198">
        <f t="shared" si="276"/>
        <v>268.31644785784323</v>
      </c>
      <c r="BA501" s="114"/>
      <c r="BB501" s="55"/>
      <c r="BC501" s="127"/>
      <c r="BD501" s="96"/>
      <c r="BE501" s="133"/>
      <c r="BF501" s="128"/>
      <c r="BG501" s="124"/>
      <c r="BI501" s="96"/>
      <c r="BJ501" s="55"/>
      <c r="BK501" s="95"/>
      <c r="BL501" s="93"/>
    </row>
    <row r="502" spans="1:64" s="54" customFormat="1" outlineLevel="1" x14ac:dyDescent="0.25">
      <c r="A502" s="52"/>
      <c r="B502" s="20" t="s">
        <v>9</v>
      </c>
      <c r="C502" s="20" t="str">
        <f>'Cooler&amp;Wetter'!$B$1</f>
        <v>MIROC-Medres</v>
      </c>
      <c r="D502" s="20">
        <v>2044</v>
      </c>
      <c r="E502" s="21">
        <f>'Cooler&amp;Wetter'!T72</f>
        <v>18.490000000000002</v>
      </c>
      <c r="F502" s="21">
        <f>'Cooler&amp;Wetter'!X72</f>
        <v>75.46105</v>
      </c>
      <c r="G502" s="21"/>
      <c r="H502" s="63">
        <f t="shared" si="260"/>
        <v>2007</v>
      </c>
      <c r="I502" s="59" t="str">
        <f t="shared" si="261"/>
        <v>Pile No X @ Berth Y</v>
      </c>
      <c r="J502" s="188" t="str">
        <f t="shared" si="271"/>
        <v>splash</v>
      </c>
      <c r="K502" s="97" t="str">
        <f t="shared" si="277"/>
        <v>A</v>
      </c>
      <c r="L502" s="104" t="str">
        <f t="shared" si="278"/>
        <v>C1</v>
      </c>
      <c r="M502" s="63" t="str">
        <f t="shared" si="279"/>
        <v>EXP4</v>
      </c>
      <c r="N502" s="63" t="str">
        <f t="shared" si="280"/>
        <v>SITE1</v>
      </c>
      <c r="O502" s="63">
        <f t="shared" si="281"/>
        <v>1</v>
      </c>
      <c r="P502" s="63"/>
      <c r="Q502" s="63"/>
      <c r="R502" s="63"/>
      <c r="S502" s="63"/>
      <c r="T502" s="63"/>
      <c r="U502" s="97"/>
      <c r="V502" s="97"/>
      <c r="W502" s="97"/>
      <c r="X502" s="97"/>
      <c r="Y502" s="97"/>
      <c r="AA502" s="198">
        <f t="shared" si="282"/>
        <v>268.51195675349209</v>
      </c>
      <c r="AB502" s="115"/>
      <c r="AC502" s="106"/>
      <c r="AD502" s="106"/>
      <c r="AE502" s="106"/>
      <c r="AF502" s="116"/>
      <c r="AG502" s="106"/>
      <c r="AH502" s="106"/>
      <c r="AJ502" s="106"/>
      <c r="AK502" s="106"/>
      <c r="AM502" s="125"/>
      <c r="AN502" s="200">
        <f t="shared" si="272"/>
        <v>32</v>
      </c>
      <c r="AO502" s="192">
        <f>VLOOKUP(K502,Coefficients!$J$3:$L$7,3)</f>
        <v>70</v>
      </c>
      <c r="AP502" s="192">
        <f t="shared" si="273"/>
        <v>15.4</v>
      </c>
      <c r="AQ502" s="192">
        <f t="shared" si="274"/>
        <v>1349.04</v>
      </c>
      <c r="AR502" s="192">
        <f>VLOOKUP(L502,Coefficients!$N$3:$P$5,2)</f>
        <v>50</v>
      </c>
      <c r="AS502" s="192">
        <f>VLOOKUP(L502,Coefficients!$N$3:$P$5,3)</f>
        <v>2</v>
      </c>
      <c r="AT502" s="200">
        <f>VLOOKUP(M502,Coefficients!$S$3:$U$6,3)</f>
        <v>1</v>
      </c>
      <c r="AU502" s="196">
        <f>VLOOKUP(N502,Coefficients!$S$10:$U$13,3)</f>
        <v>2</v>
      </c>
      <c r="AV502" s="197">
        <f t="shared" si="283"/>
        <v>1</v>
      </c>
      <c r="AW502" s="195">
        <f t="shared" si="275"/>
        <v>7.6036750986200676</v>
      </c>
      <c r="AX502" s="197">
        <f t="shared" si="284"/>
        <v>75.46105</v>
      </c>
      <c r="AY502" s="197">
        <f t="shared" si="285"/>
        <v>18.490000000000002</v>
      </c>
      <c r="AZ502" s="198">
        <f t="shared" si="276"/>
        <v>268.51195675349209</v>
      </c>
      <c r="BA502" s="114"/>
      <c r="BB502" s="55"/>
      <c r="BC502" s="127"/>
      <c r="BD502" s="96"/>
      <c r="BE502" s="133"/>
      <c r="BF502" s="128"/>
      <c r="BG502" s="124"/>
      <c r="BI502" s="96"/>
      <c r="BJ502" s="55"/>
      <c r="BK502" s="95"/>
      <c r="BL502" s="93"/>
    </row>
    <row r="503" spans="1:64" s="54" customFormat="1" outlineLevel="1" x14ac:dyDescent="0.25">
      <c r="A503" s="52"/>
      <c r="B503" s="20" t="s">
        <v>9</v>
      </c>
      <c r="C503" s="20" t="str">
        <f>'Cooler&amp;Wetter'!$B$1</f>
        <v>MIROC-Medres</v>
      </c>
      <c r="D503" s="20">
        <v>2045</v>
      </c>
      <c r="E503" s="21">
        <f>'Cooler&amp;Wetter'!T73</f>
        <v>18.524999999999999</v>
      </c>
      <c r="F503" s="21">
        <f>'Cooler&amp;Wetter'!X73</f>
        <v>75.487125000000006</v>
      </c>
      <c r="G503" s="21"/>
      <c r="H503" s="63">
        <f t="shared" si="260"/>
        <v>2007</v>
      </c>
      <c r="I503" s="59" t="str">
        <f t="shared" si="261"/>
        <v>Pile No X @ Berth Y</v>
      </c>
      <c r="J503" s="188" t="str">
        <f t="shared" si="271"/>
        <v>splash</v>
      </c>
      <c r="K503" s="97" t="str">
        <f t="shared" si="277"/>
        <v>A</v>
      </c>
      <c r="L503" s="104" t="str">
        <f t="shared" si="278"/>
        <v>C1</v>
      </c>
      <c r="M503" s="63" t="str">
        <f t="shared" si="279"/>
        <v>EXP4</v>
      </c>
      <c r="N503" s="63" t="str">
        <f t="shared" si="280"/>
        <v>SITE1</v>
      </c>
      <c r="O503" s="63">
        <f t="shared" si="281"/>
        <v>1</v>
      </c>
      <c r="P503" s="63"/>
      <c r="Q503" s="63"/>
      <c r="R503" s="63"/>
      <c r="S503" s="63"/>
      <c r="T503" s="63"/>
      <c r="U503" s="97"/>
      <c r="V503" s="97"/>
      <c r="W503" s="97"/>
      <c r="X503" s="97"/>
      <c r="Y503" s="97"/>
      <c r="AA503" s="198">
        <f t="shared" si="282"/>
        <v>268.7075343145392</v>
      </c>
      <c r="AB503" s="115"/>
      <c r="AC503" s="106"/>
      <c r="AD503" s="106"/>
      <c r="AE503" s="106"/>
      <c r="AF503" s="116"/>
      <c r="AG503" s="106"/>
      <c r="AH503" s="106"/>
      <c r="AJ503" s="106"/>
      <c r="AK503" s="106"/>
      <c r="AM503" s="125"/>
      <c r="AN503" s="200">
        <f t="shared" si="272"/>
        <v>33</v>
      </c>
      <c r="AO503" s="192">
        <f>VLOOKUP(K503,Coefficients!$J$3:$L$7,3)</f>
        <v>70</v>
      </c>
      <c r="AP503" s="192">
        <f t="shared" si="273"/>
        <v>15.4</v>
      </c>
      <c r="AQ503" s="192">
        <f t="shared" si="274"/>
        <v>1349.04</v>
      </c>
      <c r="AR503" s="192">
        <f>VLOOKUP(L503,Coefficients!$N$3:$P$5,2)</f>
        <v>50</v>
      </c>
      <c r="AS503" s="192">
        <f>VLOOKUP(L503,Coefficients!$N$3:$P$5,3)</f>
        <v>2</v>
      </c>
      <c r="AT503" s="200">
        <f>VLOOKUP(M503,Coefficients!$S$3:$U$6,3)</f>
        <v>1</v>
      </c>
      <c r="AU503" s="196">
        <f>VLOOKUP(N503,Coefficients!$S$10:$U$13,3)</f>
        <v>2</v>
      </c>
      <c r="AV503" s="197">
        <f t="shared" si="283"/>
        <v>1</v>
      </c>
      <c r="AW503" s="195">
        <f t="shared" si="275"/>
        <v>7.6036750986200676</v>
      </c>
      <c r="AX503" s="197">
        <f t="shared" si="284"/>
        <v>75.487125000000006</v>
      </c>
      <c r="AY503" s="197">
        <f t="shared" si="285"/>
        <v>18.524999999999999</v>
      </c>
      <c r="AZ503" s="198">
        <f t="shared" si="276"/>
        <v>268.7075343145392</v>
      </c>
      <c r="BA503" s="114"/>
      <c r="BB503" s="55"/>
      <c r="BC503" s="127"/>
      <c r="BD503" s="96"/>
      <c r="BE503" s="133"/>
      <c r="BF503" s="128"/>
      <c r="BG503" s="124"/>
      <c r="BI503" s="96"/>
      <c r="BJ503" s="55"/>
      <c r="BK503" s="95"/>
      <c r="BL503" s="93"/>
    </row>
    <row r="504" spans="1:64" s="54" customFormat="1" outlineLevel="1" x14ac:dyDescent="0.25">
      <c r="B504" s="20" t="s">
        <v>9</v>
      </c>
      <c r="C504" s="20" t="str">
        <f>'Cooler&amp;Wetter'!$B$1</f>
        <v>MIROC-Medres</v>
      </c>
      <c r="D504" s="20">
        <v>2046</v>
      </c>
      <c r="E504" s="21">
        <f>'Cooler&amp;Wetter'!T74</f>
        <v>18.559999999999999</v>
      </c>
      <c r="F504" s="21">
        <f>'Cooler&amp;Wetter'!X74</f>
        <v>75.513199999999998</v>
      </c>
      <c r="G504" s="21"/>
      <c r="H504" s="63">
        <f t="shared" si="260"/>
        <v>2007</v>
      </c>
      <c r="I504" s="59" t="str">
        <f t="shared" si="261"/>
        <v>Pile No X @ Berth Y</v>
      </c>
      <c r="J504" s="188" t="str">
        <f t="shared" si="271"/>
        <v>splash</v>
      </c>
      <c r="K504" s="97" t="str">
        <f t="shared" si="277"/>
        <v>A</v>
      </c>
      <c r="L504" s="104" t="str">
        <f t="shared" si="278"/>
        <v>C1</v>
      </c>
      <c r="M504" s="63" t="str">
        <f t="shared" si="279"/>
        <v>EXP4</v>
      </c>
      <c r="N504" s="63" t="str">
        <f t="shared" si="280"/>
        <v>SITE1</v>
      </c>
      <c r="O504" s="63">
        <f t="shared" si="281"/>
        <v>1</v>
      </c>
      <c r="P504" s="63"/>
      <c r="Q504" s="63"/>
      <c r="R504" s="63"/>
      <c r="S504" s="63"/>
      <c r="T504" s="63"/>
      <c r="U504" s="97"/>
      <c r="V504" s="97"/>
      <c r="W504" s="97"/>
      <c r="X504" s="97"/>
      <c r="Y504" s="97"/>
      <c r="AA504" s="198">
        <f t="shared" si="282"/>
        <v>268.90318053454877</v>
      </c>
      <c r="AB504" s="115"/>
      <c r="AC504" s="106"/>
      <c r="AD504" s="106"/>
      <c r="AE504" s="106"/>
      <c r="AF504" s="116"/>
      <c r="AG504" s="106"/>
      <c r="AH504" s="106"/>
      <c r="AJ504" s="106"/>
      <c r="AK504" s="106"/>
      <c r="AM504" s="125"/>
      <c r="AN504" s="200">
        <f t="shared" si="272"/>
        <v>34</v>
      </c>
      <c r="AO504" s="192">
        <f>VLOOKUP(K504,Coefficients!$J$3:$L$7,3)</f>
        <v>70</v>
      </c>
      <c r="AP504" s="192">
        <f t="shared" si="273"/>
        <v>15.4</v>
      </c>
      <c r="AQ504" s="192">
        <f t="shared" si="274"/>
        <v>1349.04</v>
      </c>
      <c r="AR504" s="192">
        <f>VLOOKUP(L504,Coefficients!$N$3:$P$5,2)</f>
        <v>50</v>
      </c>
      <c r="AS504" s="192">
        <f>VLOOKUP(L504,Coefficients!$N$3:$P$5,3)</f>
        <v>2</v>
      </c>
      <c r="AT504" s="200">
        <f>VLOOKUP(M504,Coefficients!$S$3:$U$6,3)</f>
        <v>1</v>
      </c>
      <c r="AU504" s="196">
        <f>VLOOKUP(N504,Coefficients!$S$10:$U$13,3)</f>
        <v>2</v>
      </c>
      <c r="AV504" s="197">
        <f t="shared" si="283"/>
        <v>1</v>
      </c>
      <c r="AW504" s="195">
        <f t="shared" si="275"/>
        <v>7.6036750986200676</v>
      </c>
      <c r="AX504" s="197">
        <f t="shared" si="284"/>
        <v>75.513199999999998</v>
      </c>
      <c r="AY504" s="197">
        <f t="shared" si="285"/>
        <v>18.559999999999999</v>
      </c>
      <c r="AZ504" s="198">
        <f t="shared" si="276"/>
        <v>268.90318053454877</v>
      </c>
      <c r="BA504" s="114"/>
      <c r="BB504" s="55"/>
      <c r="BC504" s="127"/>
      <c r="BD504" s="96"/>
      <c r="BE504" s="133"/>
      <c r="BF504" s="128"/>
      <c r="BG504" s="124"/>
      <c r="BI504" s="96"/>
      <c r="BJ504" s="55"/>
      <c r="BK504" s="95"/>
      <c r="BL504" s="93"/>
    </row>
    <row r="505" spans="1:64" s="54" customFormat="1" outlineLevel="1" x14ac:dyDescent="0.25">
      <c r="B505" s="20" t="s">
        <v>9</v>
      </c>
      <c r="C505" s="20" t="str">
        <f>'Cooler&amp;Wetter'!$B$1</f>
        <v>MIROC-Medres</v>
      </c>
      <c r="D505" s="20">
        <v>2047</v>
      </c>
      <c r="E505" s="21">
        <f>'Cooler&amp;Wetter'!T75</f>
        <v>18.594999999999999</v>
      </c>
      <c r="F505" s="21">
        <f>'Cooler&amp;Wetter'!X75</f>
        <v>75.539275000000004</v>
      </c>
      <c r="G505" s="21"/>
      <c r="H505" s="63">
        <f t="shared" si="260"/>
        <v>2007</v>
      </c>
      <c r="I505" s="59" t="str">
        <f t="shared" si="261"/>
        <v>Pile No X @ Berth Y</v>
      </c>
      <c r="J505" s="188" t="str">
        <f t="shared" si="271"/>
        <v>splash</v>
      </c>
      <c r="K505" s="97" t="str">
        <f t="shared" si="277"/>
        <v>A</v>
      </c>
      <c r="L505" s="104" t="str">
        <f t="shared" si="278"/>
        <v>C1</v>
      </c>
      <c r="M505" s="63" t="str">
        <f t="shared" si="279"/>
        <v>EXP4</v>
      </c>
      <c r="N505" s="63" t="str">
        <f t="shared" si="280"/>
        <v>SITE1</v>
      </c>
      <c r="O505" s="63">
        <f t="shared" si="281"/>
        <v>1</v>
      </c>
      <c r="P505" s="63"/>
      <c r="Q505" s="63"/>
      <c r="R505" s="63"/>
      <c r="S505" s="63"/>
      <c r="T505" s="63"/>
      <c r="U505" s="97"/>
      <c r="V505" s="97"/>
      <c r="W505" s="97"/>
      <c r="X505" s="97"/>
      <c r="Y505" s="97"/>
      <c r="AA505" s="198">
        <f t="shared" si="282"/>
        <v>269.0988954070819</v>
      </c>
      <c r="AB505" s="115"/>
      <c r="AC505" s="106"/>
      <c r="AD505" s="106"/>
      <c r="AE505" s="106"/>
      <c r="AF505" s="116"/>
      <c r="AG505" s="106"/>
      <c r="AH505" s="106"/>
      <c r="AJ505" s="106"/>
      <c r="AK505" s="106"/>
      <c r="AM505" s="125"/>
      <c r="AN505" s="200">
        <f t="shared" si="272"/>
        <v>35</v>
      </c>
      <c r="AO505" s="192">
        <f>VLOOKUP(K505,Coefficients!$J$3:$L$7,3)</f>
        <v>70</v>
      </c>
      <c r="AP505" s="192">
        <f t="shared" si="273"/>
        <v>15.4</v>
      </c>
      <c r="AQ505" s="192">
        <f t="shared" si="274"/>
        <v>1349.04</v>
      </c>
      <c r="AR505" s="192">
        <f>VLOOKUP(L505,Coefficients!$N$3:$P$5,2)</f>
        <v>50</v>
      </c>
      <c r="AS505" s="192">
        <f>VLOOKUP(L505,Coefficients!$N$3:$P$5,3)</f>
        <v>2</v>
      </c>
      <c r="AT505" s="200">
        <f>VLOOKUP(M505,Coefficients!$S$3:$U$6,3)</f>
        <v>1</v>
      </c>
      <c r="AU505" s="196">
        <f>VLOOKUP(N505,Coefficients!$S$10:$U$13,3)</f>
        <v>2</v>
      </c>
      <c r="AV505" s="197">
        <f t="shared" si="283"/>
        <v>1</v>
      </c>
      <c r="AW505" s="195">
        <f t="shared" si="275"/>
        <v>7.6036750986200676</v>
      </c>
      <c r="AX505" s="197">
        <f t="shared" si="284"/>
        <v>75.539275000000004</v>
      </c>
      <c r="AY505" s="197">
        <f t="shared" si="285"/>
        <v>18.594999999999999</v>
      </c>
      <c r="AZ505" s="198">
        <f t="shared" si="276"/>
        <v>269.0988954070819</v>
      </c>
      <c r="BA505" s="114"/>
      <c r="BB505" s="55"/>
      <c r="BC505" s="127"/>
      <c r="BD505" s="96"/>
      <c r="BE505" s="133"/>
      <c r="BF505" s="128"/>
      <c r="BG505" s="124"/>
      <c r="BI505" s="96"/>
      <c r="BJ505" s="55"/>
      <c r="BK505" s="95"/>
      <c r="BL505" s="93"/>
    </row>
    <row r="506" spans="1:64" s="54" customFormat="1" outlineLevel="1" x14ac:dyDescent="0.25">
      <c r="A506" s="52"/>
      <c r="B506" s="20" t="s">
        <v>9</v>
      </c>
      <c r="C506" s="20" t="str">
        <f>'Cooler&amp;Wetter'!$B$1</f>
        <v>MIROC-Medres</v>
      </c>
      <c r="D506" s="20">
        <v>2048</v>
      </c>
      <c r="E506" s="21">
        <f>'Cooler&amp;Wetter'!T76</f>
        <v>18.63</v>
      </c>
      <c r="F506" s="21">
        <f>'Cooler&amp;Wetter'!X76</f>
        <v>75.565349999999995</v>
      </c>
      <c r="G506" s="21"/>
      <c r="H506" s="63">
        <f t="shared" si="260"/>
        <v>2007</v>
      </c>
      <c r="I506" s="59" t="str">
        <f t="shared" si="261"/>
        <v>Pile No X @ Berth Y</v>
      </c>
      <c r="J506" s="188" t="str">
        <f t="shared" si="271"/>
        <v>splash</v>
      </c>
      <c r="K506" s="97" t="str">
        <f t="shared" si="277"/>
        <v>A</v>
      </c>
      <c r="L506" s="104" t="str">
        <f t="shared" si="278"/>
        <v>C1</v>
      </c>
      <c r="M506" s="63" t="str">
        <f t="shared" si="279"/>
        <v>EXP4</v>
      </c>
      <c r="N506" s="63" t="str">
        <f t="shared" si="280"/>
        <v>SITE1</v>
      </c>
      <c r="O506" s="63">
        <f t="shared" si="281"/>
        <v>1</v>
      </c>
      <c r="P506" s="63"/>
      <c r="Q506" s="63"/>
      <c r="R506" s="63"/>
      <c r="S506" s="63"/>
      <c r="T506" s="63"/>
      <c r="U506" s="97"/>
      <c r="V506" s="97"/>
      <c r="W506" s="97"/>
      <c r="X506" s="97"/>
      <c r="Y506" s="97"/>
      <c r="AA506" s="198">
        <f t="shared" si="282"/>
        <v>269.29467892569562</v>
      </c>
      <c r="AB506" s="115"/>
      <c r="AC506" s="106"/>
      <c r="AD506" s="106"/>
      <c r="AE506" s="106"/>
      <c r="AF506" s="116"/>
      <c r="AG506" s="106"/>
      <c r="AH506" s="106"/>
      <c r="AJ506" s="106"/>
      <c r="AK506" s="106"/>
      <c r="AM506" s="125"/>
      <c r="AN506" s="200">
        <f t="shared" si="272"/>
        <v>36</v>
      </c>
      <c r="AO506" s="192">
        <f>VLOOKUP(K506,Coefficients!$J$3:$L$7,3)</f>
        <v>70</v>
      </c>
      <c r="AP506" s="192">
        <f t="shared" si="273"/>
        <v>15.4</v>
      </c>
      <c r="AQ506" s="192">
        <f t="shared" si="274"/>
        <v>1349.04</v>
      </c>
      <c r="AR506" s="192">
        <f>VLOOKUP(L506,Coefficients!$N$3:$P$5,2)</f>
        <v>50</v>
      </c>
      <c r="AS506" s="192">
        <f>VLOOKUP(L506,Coefficients!$N$3:$P$5,3)</f>
        <v>2</v>
      </c>
      <c r="AT506" s="200">
        <f>VLOOKUP(M506,Coefficients!$S$3:$U$6,3)</f>
        <v>1</v>
      </c>
      <c r="AU506" s="196">
        <f>VLOOKUP(N506,Coefficients!$S$10:$U$13,3)</f>
        <v>2</v>
      </c>
      <c r="AV506" s="197">
        <f t="shared" si="283"/>
        <v>1</v>
      </c>
      <c r="AW506" s="195">
        <f t="shared" si="275"/>
        <v>7.6036750986200676</v>
      </c>
      <c r="AX506" s="197">
        <f t="shared" si="284"/>
        <v>75.565349999999995</v>
      </c>
      <c r="AY506" s="197">
        <f t="shared" si="285"/>
        <v>18.63</v>
      </c>
      <c r="AZ506" s="198">
        <f t="shared" si="276"/>
        <v>269.29467892569562</v>
      </c>
      <c r="BA506" s="114"/>
      <c r="BB506" s="55"/>
      <c r="BC506" s="127"/>
      <c r="BD506" s="96"/>
      <c r="BE506" s="133"/>
      <c r="BF506" s="128"/>
      <c r="BG506" s="124"/>
      <c r="BI506" s="96"/>
      <c r="BJ506" s="55"/>
      <c r="BK506" s="95"/>
      <c r="BL506" s="93"/>
    </row>
    <row r="507" spans="1:64" s="54" customFormat="1" outlineLevel="1" x14ac:dyDescent="0.25">
      <c r="A507" s="52"/>
      <c r="B507" s="20" t="s">
        <v>9</v>
      </c>
      <c r="C507" s="20" t="str">
        <f>'Cooler&amp;Wetter'!$B$1</f>
        <v>MIROC-Medres</v>
      </c>
      <c r="D507" s="20">
        <v>2049</v>
      </c>
      <c r="E507" s="21">
        <f>'Cooler&amp;Wetter'!T77</f>
        <v>18.664999999999999</v>
      </c>
      <c r="F507" s="21">
        <f>'Cooler&amp;Wetter'!X77</f>
        <v>75.591425000000001</v>
      </c>
      <c r="G507" s="21"/>
      <c r="H507" s="63">
        <f t="shared" si="260"/>
        <v>2007</v>
      </c>
      <c r="I507" s="59" t="str">
        <f t="shared" si="261"/>
        <v>Pile No X @ Berth Y</v>
      </c>
      <c r="J507" s="188" t="str">
        <f t="shared" si="271"/>
        <v>splash</v>
      </c>
      <c r="K507" s="97" t="str">
        <f t="shared" si="277"/>
        <v>A</v>
      </c>
      <c r="L507" s="104" t="str">
        <f t="shared" si="278"/>
        <v>C1</v>
      </c>
      <c r="M507" s="63" t="str">
        <f t="shared" si="279"/>
        <v>EXP4</v>
      </c>
      <c r="N507" s="63" t="str">
        <f t="shared" si="280"/>
        <v>SITE1</v>
      </c>
      <c r="O507" s="63">
        <f t="shared" si="281"/>
        <v>1</v>
      </c>
      <c r="P507" s="63"/>
      <c r="Q507" s="63"/>
      <c r="R507" s="63"/>
      <c r="S507" s="63"/>
      <c r="T507" s="63"/>
      <c r="U507" s="97"/>
      <c r="V507" s="97"/>
      <c r="W507" s="97"/>
      <c r="X507" s="97"/>
      <c r="Y507" s="97"/>
      <c r="AA507" s="198">
        <f t="shared" si="282"/>
        <v>269.49053108394634</v>
      </c>
      <c r="AB507" s="115"/>
      <c r="AC507" s="106"/>
      <c r="AD507" s="106"/>
      <c r="AE507" s="106"/>
      <c r="AF507" s="116"/>
      <c r="AG507" s="106"/>
      <c r="AH507" s="106"/>
      <c r="AJ507" s="106"/>
      <c r="AK507" s="106"/>
      <c r="AM507" s="125"/>
      <c r="AN507" s="200">
        <f t="shared" si="272"/>
        <v>37</v>
      </c>
      <c r="AO507" s="192">
        <f>VLOOKUP(K507,Coefficients!$J$3:$L$7,3)</f>
        <v>70</v>
      </c>
      <c r="AP507" s="192">
        <f t="shared" si="273"/>
        <v>15.4</v>
      </c>
      <c r="AQ507" s="192">
        <f t="shared" si="274"/>
        <v>1349.04</v>
      </c>
      <c r="AR507" s="192">
        <f>VLOOKUP(L507,Coefficients!$N$3:$P$5,2)</f>
        <v>50</v>
      </c>
      <c r="AS507" s="192">
        <f>VLOOKUP(L507,Coefficients!$N$3:$P$5,3)</f>
        <v>2</v>
      </c>
      <c r="AT507" s="200">
        <f>VLOOKUP(M507,Coefficients!$S$3:$U$6,3)</f>
        <v>1</v>
      </c>
      <c r="AU507" s="196">
        <f>VLOOKUP(N507,Coefficients!$S$10:$U$13,3)</f>
        <v>2</v>
      </c>
      <c r="AV507" s="197">
        <f t="shared" si="283"/>
        <v>1</v>
      </c>
      <c r="AW507" s="195">
        <f t="shared" si="275"/>
        <v>7.6036750986200676</v>
      </c>
      <c r="AX507" s="197">
        <f t="shared" si="284"/>
        <v>75.591425000000001</v>
      </c>
      <c r="AY507" s="197">
        <f t="shared" si="285"/>
        <v>18.664999999999999</v>
      </c>
      <c r="AZ507" s="198">
        <f t="shared" si="276"/>
        <v>269.49053108394634</v>
      </c>
      <c r="BA507" s="114"/>
      <c r="BB507" s="55"/>
      <c r="BC507" s="127"/>
      <c r="BD507" s="96"/>
      <c r="BE507" s="133"/>
      <c r="BF507" s="128"/>
      <c r="BG507" s="124"/>
      <c r="BI507" s="96"/>
      <c r="BJ507" s="55"/>
      <c r="BK507" s="95"/>
      <c r="BL507" s="93"/>
    </row>
    <row r="508" spans="1:64" s="54" customFormat="1" outlineLevel="1" x14ac:dyDescent="0.25">
      <c r="A508" s="52"/>
      <c r="B508" s="20" t="s">
        <v>9</v>
      </c>
      <c r="C508" s="20" t="str">
        <f>'Cooler&amp;Wetter'!$B$1</f>
        <v>MIROC-Medres</v>
      </c>
      <c r="D508" s="20">
        <v>2050</v>
      </c>
      <c r="E508" s="21">
        <f>'Cooler&amp;Wetter'!T78</f>
        <v>18.7</v>
      </c>
      <c r="F508" s="21">
        <f>'Cooler&amp;Wetter'!X78</f>
        <v>75.617500000000007</v>
      </c>
      <c r="G508" s="21"/>
      <c r="H508" s="63">
        <f t="shared" si="260"/>
        <v>2007</v>
      </c>
      <c r="I508" s="59" t="str">
        <f t="shared" si="261"/>
        <v>Pile No X @ Berth Y</v>
      </c>
      <c r="J508" s="188" t="str">
        <f t="shared" si="271"/>
        <v>splash</v>
      </c>
      <c r="K508" s="97" t="str">
        <f t="shared" si="277"/>
        <v>A</v>
      </c>
      <c r="L508" s="104" t="str">
        <f t="shared" si="278"/>
        <v>C1</v>
      </c>
      <c r="M508" s="63" t="str">
        <f t="shared" si="279"/>
        <v>EXP4</v>
      </c>
      <c r="N508" s="63" t="str">
        <f t="shared" si="280"/>
        <v>SITE1</v>
      </c>
      <c r="O508" s="63">
        <f t="shared" si="281"/>
        <v>1</v>
      </c>
      <c r="P508" s="63"/>
      <c r="Q508" s="63"/>
      <c r="R508" s="63"/>
      <c r="S508" s="63"/>
      <c r="T508" s="63"/>
      <c r="U508" s="97"/>
      <c r="V508" s="97"/>
      <c r="W508" s="97"/>
      <c r="X508" s="97"/>
      <c r="Y508" s="97"/>
      <c r="AA508" s="198">
        <f t="shared" si="282"/>
        <v>269.68645187538721</v>
      </c>
      <c r="AB508" s="115"/>
      <c r="AC508" s="106"/>
      <c r="AD508" s="106"/>
      <c r="AE508" s="106"/>
      <c r="AF508" s="116"/>
      <c r="AG508" s="106"/>
      <c r="AH508" s="106"/>
      <c r="AJ508" s="106"/>
      <c r="AK508" s="106"/>
      <c r="AM508" s="125"/>
      <c r="AN508" s="200">
        <f t="shared" si="272"/>
        <v>38</v>
      </c>
      <c r="AO508" s="192">
        <f>VLOOKUP(K508,Coefficients!$J$3:$L$7,3)</f>
        <v>70</v>
      </c>
      <c r="AP508" s="192">
        <f t="shared" si="273"/>
        <v>15.4</v>
      </c>
      <c r="AQ508" s="192">
        <f t="shared" si="274"/>
        <v>1349.04</v>
      </c>
      <c r="AR508" s="192">
        <f>VLOOKUP(L508,Coefficients!$N$3:$P$5,2)</f>
        <v>50</v>
      </c>
      <c r="AS508" s="192">
        <f>VLOOKUP(L508,Coefficients!$N$3:$P$5,3)</f>
        <v>2</v>
      </c>
      <c r="AT508" s="200">
        <f>VLOOKUP(M508,Coefficients!$S$3:$U$6,3)</f>
        <v>1</v>
      </c>
      <c r="AU508" s="196">
        <f>VLOOKUP(N508,Coefficients!$S$10:$U$13,3)</f>
        <v>2</v>
      </c>
      <c r="AV508" s="197">
        <f t="shared" si="283"/>
        <v>1</v>
      </c>
      <c r="AW508" s="195">
        <f t="shared" si="275"/>
        <v>7.6036750986200676</v>
      </c>
      <c r="AX508" s="197">
        <f t="shared" si="284"/>
        <v>75.617500000000007</v>
      </c>
      <c r="AY508" s="197">
        <f t="shared" si="285"/>
        <v>18.7</v>
      </c>
      <c r="AZ508" s="198">
        <f t="shared" si="276"/>
        <v>269.68645187538721</v>
      </c>
      <c r="BA508" s="114"/>
      <c r="BB508" s="55"/>
      <c r="BC508" s="127"/>
      <c r="BD508" s="96"/>
      <c r="BE508" s="133"/>
      <c r="BF508" s="128"/>
      <c r="BG508" s="124"/>
      <c r="BI508" s="96"/>
      <c r="BJ508" s="55"/>
      <c r="BK508" s="95"/>
      <c r="BL508" s="93"/>
    </row>
    <row r="509" spans="1:64" s="54" customFormat="1" outlineLevel="1" x14ac:dyDescent="0.25">
      <c r="A509" s="52"/>
      <c r="B509" s="20" t="s">
        <v>9</v>
      </c>
      <c r="C509" s="20" t="str">
        <f>'Cooler&amp;Wetter'!$B$1</f>
        <v>MIROC-Medres</v>
      </c>
      <c r="D509" s="20">
        <v>2051</v>
      </c>
      <c r="E509" s="21">
        <f>'Cooler&amp;Wetter'!T79</f>
        <v>18.715</v>
      </c>
      <c r="F509" s="21">
        <f>'Cooler&amp;Wetter'!X79</f>
        <v>75.632400000000004</v>
      </c>
      <c r="G509" s="21"/>
      <c r="H509" s="63">
        <f t="shared" si="260"/>
        <v>2007</v>
      </c>
      <c r="I509" s="59" t="str">
        <f t="shared" si="261"/>
        <v>Pile No X @ Berth Y</v>
      </c>
      <c r="J509" s="188" t="str">
        <f t="shared" si="271"/>
        <v>splash</v>
      </c>
      <c r="K509" s="97" t="str">
        <f t="shared" si="277"/>
        <v>A</v>
      </c>
      <c r="L509" s="104" t="str">
        <f t="shared" si="278"/>
        <v>C1</v>
      </c>
      <c r="M509" s="63" t="str">
        <f t="shared" si="279"/>
        <v>EXP4</v>
      </c>
      <c r="N509" s="63" t="str">
        <f t="shared" si="280"/>
        <v>SITE1</v>
      </c>
      <c r="O509" s="63">
        <f t="shared" si="281"/>
        <v>1</v>
      </c>
      <c r="P509" s="63"/>
      <c r="Q509" s="63"/>
      <c r="R509" s="63"/>
      <c r="S509" s="63"/>
      <c r="T509" s="63"/>
      <c r="U509" s="97"/>
      <c r="V509" s="97"/>
      <c r="W509" s="97"/>
      <c r="X509" s="97"/>
      <c r="Y509" s="97"/>
      <c r="AA509" s="198">
        <f t="shared" si="282"/>
        <v>269.80100052310326</v>
      </c>
      <c r="AB509" s="115"/>
      <c r="AC509" s="106"/>
      <c r="AD509" s="106"/>
      <c r="AE509" s="106"/>
      <c r="AF509" s="116"/>
      <c r="AG509" s="106"/>
      <c r="AH509" s="106"/>
      <c r="AJ509" s="106"/>
      <c r="AK509" s="106"/>
      <c r="AM509" s="125"/>
      <c r="AN509" s="200">
        <f t="shared" si="272"/>
        <v>39</v>
      </c>
      <c r="AO509" s="192">
        <f>VLOOKUP(K509,Coefficients!$J$3:$L$7,3)</f>
        <v>70</v>
      </c>
      <c r="AP509" s="192">
        <f t="shared" si="273"/>
        <v>15.4</v>
      </c>
      <c r="AQ509" s="192">
        <f t="shared" si="274"/>
        <v>1349.04</v>
      </c>
      <c r="AR509" s="192">
        <f>VLOOKUP(L509,Coefficients!$N$3:$P$5,2)</f>
        <v>50</v>
      </c>
      <c r="AS509" s="192">
        <f>VLOOKUP(L509,Coefficients!$N$3:$P$5,3)</f>
        <v>2</v>
      </c>
      <c r="AT509" s="200">
        <f>VLOOKUP(M509,Coefficients!$S$3:$U$6,3)</f>
        <v>1</v>
      </c>
      <c r="AU509" s="196">
        <f>VLOOKUP(N509,Coefficients!$S$10:$U$13,3)</f>
        <v>2</v>
      </c>
      <c r="AV509" s="197">
        <f t="shared" si="283"/>
        <v>1</v>
      </c>
      <c r="AW509" s="195">
        <f t="shared" si="275"/>
        <v>7.6036750986200676</v>
      </c>
      <c r="AX509" s="197">
        <f t="shared" si="284"/>
        <v>75.632400000000004</v>
      </c>
      <c r="AY509" s="197">
        <f t="shared" si="285"/>
        <v>18.715</v>
      </c>
      <c r="AZ509" s="198">
        <f t="shared" si="276"/>
        <v>269.80100052310326</v>
      </c>
      <c r="BA509" s="114"/>
      <c r="BB509" s="55"/>
      <c r="BC509" s="127"/>
      <c r="BD509" s="96"/>
      <c r="BE509" s="133"/>
      <c r="BF509" s="128"/>
      <c r="BG509" s="124"/>
      <c r="BI509" s="96"/>
      <c r="BJ509" s="55"/>
      <c r="BK509" s="95"/>
      <c r="BL509" s="93"/>
    </row>
    <row r="510" spans="1:64" s="54" customFormat="1" outlineLevel="1" x14ac:dyDescent="0.25">
      <c r="A510" s="52"/>
      <c r="B510" s="20" t="s">
        <v>9</v>
      </c>
      <c r="C510" s="20" t="str">
        <f>'Cooler&amp;Wetter'!$B$1</f>
        <v>MIROC-Medres</v>
      </c>
      <c r="D510" s="20">
        <v>2052</v>
      </c>
      <c r="E510" s="21">
        <f>'Cooler&amp;Wetter'!T80</f>
        <v>18.73</v>
      </c>
      <c r="F510" s="21">
        <f>'Cooler&amp;Wetter'!X80</f>
        <v>75.647300000000001</v>
      </c>
      <c r="G510" s="21"/>
      <c r="H510" s="63">
        <f t="shared" si="260"/>
        <v>2007</v>
      </c>
      <c r="I510" s="59" t="str">
        <f t="shared" si="261"/>
        <v>Pile No X @ Berth Y</v>
      </c>
      <c r="J510" s="188" t="str">
        <f t="shared" si="271"/>
        <v>splash</v>
      </c>
      <c r="K510" s="97" t="str">
        <f t="shared" si="277"/>
        <v>A</v>
      </c>
      <c r="L510" s="104" t="str">
        <f t="shared" si="278"/>
        <v>C1</v>
      </c>
      <c r="M510" s="63" t="str">
        <f t="shared" si="279"/>
        <v>EXP4</v>
      </c>
      <c r="N510" s="63" t="str">
        <f t="shared" si="280"/>
        <v>SITE1</v>
      </c>
      <c r="O510" s="63">
        <f t="shared" si="281"/>
        <v>1</v>
      </c>
      <c r="P510" s="63"/>
      <c r="Q510" s="63"/>
      <c r="R510" s="63"/>
      <c r="S510" s="63"/>
      <c r="T510" s="63"/>
      <c r="U510" s="97"/>
      <c r="V510" s="97"/>
      <c r="W510" s="97"/>
      <c r="X510" s="97"/>
      <c r="Y510" s="97"/>
      <c r="AA510" s="198">
        <f t="shared" si="282"/>
        <v>269.91557373086789</v>
      </c>
      <c r="AB510" s="115"/>
      <c r="AC510" s="106"/>
      <c r="AD510" s="106"/>
      <c r="AE510" s="106"/>
      <c r="AF510" s="116"/>
      <c r="AG510" s="106"/>
      <c r="AH510" s="106"/>
      <c r="AJ510" s="106"/>
      <c r="AK510" s="106"/>
      <c r="AM510" s="125"/>
      <c r="AN510" s="200">
        <f t="shared" si="272"/>
        <v>40</v>
      </c>
      <c r="AO510" s="192">
        <f>VLOOKUP(K510,Coefficients!$J$3:$L$7,3)</f>
        <v>70</v>
      </c>
      <c r="AP510" s="192">
        <f t="shared" si="273"/>
        <v>15.4</v>
      </c>
      <c r="AQ510" s="192">
        <f t="shared" si="274"/>
        <v>1349.04</v>
      </c>
      <c r="AR510" s="192">
        <f>VLOOKUP(L510,Coefficients!$N$3:$P$5,2)</f>
        <v>50</v>
      </c>
      <c r="AS510" s="192">
        <f>VLOOKUP(L510,Coefficients!$N$3:$P$5,3)</f>
        <v>2</v>
      </c>
      <c r="AT510" s="200">
        <f>VLOOKUP(M510,Coefficients!$S$3:$U$6,3)</f>
        <v>1</v>
      </c>
      <c r="AU510" s="196">
        <f>VLOOKUP(N510,Coefficients!$S$10:$U$13,3)</f>
        <v>2</v>
      </c>
      <c r="AV510" s="197">
        <f t="shared" si="283"/>
        <v>1</v>
      </c>
      <c r="AW510" s="195">
        <f t="shared" si="275"/>
        <v>7.6036750986200676</v>
      </c>
      <c r="AX510" s="197">
        <f t="shared" si="284"/>
        <v>75.647300000000001</v>
      </c>
      <c r="AY510" s="197">
        <f t="shared" si="285"/>
        <v>18.73</v>
      </c>
      <c r="AZ510" s="198">
        <f t="shared" si="276"/>
        <v>269.91557373086789</v>
      </c>
      <c r="BA510" s="114"/>
      <c r="BB510" s="55"/>
      <c r="BC510" s="127"/>
      <c r="BD510" s="96"/>
      <c r="BE510" s="133"/>
      <c r="BF510" s="128"/>
      <c r="BG510" s="124"/>
      <c r="BI510" s="96"/>
      <c r="BJ510" s="55"/>
      <c r="BK510" s="95"/>
      <c r="BL510" s="93"/>
    </row>
    <row r="511" spans="1:64" s="54" customFormat="1" outlineLevel="1" x14ac:dyDescent="0.25">
      <c r="A511" s="52"/>
      <c r="B511" s="20" t="s">
        <v>9</v>
      </c>
      <c r="C511" s="20" t="str">
        <f>'Cooler&amp;Wetter'!$B$1</f>
        <v>MIROC-Medres</v>
      </c>
      <c r="D511" s="20">
        <v>2053</v>
      </c>
      <c r="E511" s="21">
        <f>'Cooler&amp;Wetter'!T81</f>
        <v>18.745000000000001</v>
      </c>
      <c r="F511" s="21">
        <f>'Cooler&amp;Wetter'!X81</f>
        <v>75.662199999999999</v>
      </c>
      <c r="G511" s="21"/>
      <c r="H511" s="63">
        <f t="shared" si="260"/>
        <v>2007</v>
      </c>
      <c r="I511" s="59" t="str">
        <f t="shared" si="261"/>
        <v>Pile No X @ Berth Y</v>
      </c>
      <c r="J511" s="188" t="str">
        <f t="shared" si="271"/>
        <v>splash</v>
      </c>
      <c r="K511" s="97" t="str">
        <f t="shared" si="277"/>
        <v>A</v>
      </c>
      <c r="L511" s="104" t="str">
        <f t="shared" si="278"/>
        <v>C1</v>
      </c>
      <c r="M511" s="63" t="str">
        <f t="shared" si="279"/>
        <v>EXP4</v>
      </c>
      <c r="N511" s="63" t="str">
        <f t="shared" si="280"/>
        <v>SITE1</v>
      </c>
      <c r="O511" s="63">
        <f t="shared" si="281"/>
        <v>1</v>
      </c>
      <c r="P511" s="63"/>
      <c r="Q511" s="63"/>
      <c r="R511" s="63"/>
      <c r="S511" s="63"/>
      <c r="T511" s="63"/>
      <c r="U511" s="97"/>
      <c r="V511" s="97"/>
      <c r="W511" s="97"/>
      <c r="X511" s="97"/>
      <c r="Y511" s="97"/>
      <c r="AA511" s="198">
        <f t="shared" si="282"/>
        <v>270.03017149814542</v>
      </c>
      <c r="AB511" s="115"/>
      <c r="AC511" s="106"/>
      <c r="AD511" s="106"/>
      <c r="AE511" s="106"/>
      <c r="AF511" s="116"/>
      <c r="AG511" s="106"/>
      <c r="AH511" s="106"/>
      <c r="AJ511" s="106"/>
      <c r="AK511" s="106"/>
      <c r="AM511" s="125"/>
      <c r="AN511" s="200">
        <f t="shared" si="272"/>
        <v>41</v>
      </c>
      <c r="AO511" s="192">
        <f>VLOOKUP(K511,Coefficients!$J$3:$L$7,3)</f>
        <v>70</v>
      </c>
      <c r="AP511" s="192">
        <f t="shared" si="273"/>
        <v>15.4</v>
      </c>
      <c r="AQ511" s="192">
        <f t="shared" si="274"/>
        <v>1349.04</v>
      </c>
      <c r="AR511" s="192">
        <f>VLOOKUP(L511,Coefficients!$N$3:$P$5,2)</f>
        <v>50</v>
      </c>
      <c r="AS511" s="192">
        <f>VLOOKUP(L511,Coefficients!$N$3:$P$5,3)</f>
        <v>2</v>
      </c>
      <c r="AT511" s="200">
        <f>VLOOKUP(M511,Coefficients!$S$3:$U$6,3)</f>
        <v>1</v>
      </c>
      <c r="AU511" s="196">
        <f>VLOOKUP(N511,Coefficients!$S$10:$U$13,3)</f>
        <v>2</v>
      </c>
      <c r="AV511" s="197">
        <f t="shared" si="283"/>
        <v>1</v>
      </c>
      <c r="AW511" s="195">
        <f t="shared" si="275"/>
        <v>7.6036750986200676</v>
      </c>
      <c r="AX511" s="197">
        <f t="shared" si="284"/>
        <v>75.662199999999999</v>
      </c>
      <c r="AY511" s="197">
        <f t="shared" si="285"/>
        <v>18.745000000000001</v>
      </c>
      <c r="AZ511" s="198">
        <f t="shared" si="276"/>
        <v>270.03017149814542</v>
      </c>
      <c r="BA511" s="114"/>
      <c r="BB511" s="55"/>
      <c r="BC511" s="127"/>
      <c r="BD511" s="96"/>
      <c r="BE511" s="133"/>
      <c r="BF511" s="128"/>
      <c r="BG511" s="124"/>
      <c r="BI511" s="96"/>
      <c r="BJ511" s="55"/>
      <c r="BK511" s="95"/>
      <c r="BL511" s="93"/>
    </row>
    <row r="512" spans="1:64" s="54" customFormat="1" outlineLevel="1" x14ac:dyDescent="0.25">
      <c r="A512" s="52"/>
      <c r="B512" s="20" t="s">
        <v>9</v>
      </c>
      <c r="C512" s="20" t="str">
        <f>'Cooler&amp;Wetter'!$B$1</f>
        <v>MIROC-Medres</v>
      </c>
      <c r="D512" s="20">
        <v>2054</v>
      </c>
      <c r="E512" s="21">
        <f>'Cooler&amp;Wetter'!T82</f>
        <v>18.760000000000002</v>
      </c>
      <c r="F512" s="21">
        <f>'Cooler&amp;Wetter'!X82</f>
        <v>75.677099999999996</v>
      </c>
      <c r="G512" s="21"/>
      <c r="H512" s="63">
        <f t="shared" si="260"/>
        <v>2007</v>
      </c>
      <c r="I512" s="59" t="str">
        <f t="shared" si="261"/>
        <v>Pile No X @ Berth Y</v>
      </c>
      <c r="J512" s="188" t="str">
        <f t="shared" si="271"/>
        <v>splash</v>
      </c>
      <c r="K512" s="97" t="str">
        <f t="shared" si="277"/>
        <v>A</v>
      </c>
      <c r="L512" s="104" t="str">
        <f t="shared" si="278"/>
        <v>C1</v>
      </c>
      <c r="M512" s="63" t="str">
        <f t="shared" si="279"/>
        <v>EXP4</v>
      </c>
      <c r="N512" s="63" t="str">
        <f t="shared" si="280"/>
        <v>SITE1</v>
      </c>
      <c r="O512" s="63">
        <f t="shared" si="281"/>
        <v>1</v>
      </c>
      <c r="P512" s="63"/>
      <c r="Q512" s="63"/>
      <c r="R512" s="63"/>
      <c r="S512" s="63"/>
      <c r="T512" s="63"/>
      <c r="U512" s="97"/>
      <c r="V512" s="97"/>
      <c r="W512" s="97"/>
      <c r="X512" s="97"/>
      <c r="Y512" s="97"/>
      <c r="AA512" s="198">
        <f t="shared" si="282"/>
        <v>270.1447938244014</v>
      </c>
      <c r="AB512" s="115"/>
      <c r="AC512" s="106"/>
      <c r="AD512" s="106"/>
      <c r="AE512" s="106"/>
      <c r="AF512" s="116"/>
      <c r="AG512" s="106"/>
      <c r="AH512" s="106"/>
      <c r="AJ512" s="106"/>
      <c r="AK512" s="106"/>
      <c r="AM512" s="125"/>
      <c r="AN512" s="200">
        <f t="shared" si="272"/>
        <v>42</v>
      </c>
      <c r="AO512" s="192">
        <f>VLOOKUP(K512,Coefficients!$J$3:$L$7,3)</f>
        <v>70</v>
      </c>
      <c r="AP512" s="192">
        <f t="shared" si="273"/>
        <v>15.4</v>
      </c>
      <c r="AQ512" s="192">
        <f t="shared" si="274"/>
        <v>1349.04</v>
      </c>
      <c r="AR512" s="192">
        <f>VLOOKUP(L512,Coefficients!$N$3:$P$5,2)</f>
        <v>50</v>
      </c>
      <c r="AS512" s="192">
        <f>VLOOKUP(L512,Coefficients!$N$3:$P$5,3)</f>
        <v>2</v>
      </c>
      <c r="AT512" s="200">
        <f>VLOOKUP(M512,Coefficients!$S$3:$U$6,3)</f>
        <v>1</v>
      </c>
      <c r="AU512" s="196">
        <f>VLOOKUP(N512,Coefficients!$S$10:$U$13,3)</f>
        <v>2</v>
      </c>
      <c r="AV512" s="197">
        <f t="shared" si="283"/>
        <v>1</v>
      </c>
      <c r="AW512" s="195">
        <f t="shared" si="275"/>
        <v>7.6036750986200676</v>
      </c>
      <c r="AX512" s="197">
        <f t="shared" si="284"/>
        <v>75.677099999999996</v>
      </c>
      <c r="AY512" s="197">
        <f t="shared" si="285"/>
        <v>18.760000000000002</v>
      </c>
      <c r="AZ512" s="198">
        <f t="shared" si="276"/>
        <v>270.1447938244014</v>
      </c>
      <c r="BA512" s="114"/>
      <c r="BB512" s="55"/>
      <c r="BC512" s="127"/>
      <c r="BD512" s="96"/>
      <c r="BE512" s="133"/>
      <c r="BF512" s="128"/>
      <c r="BG512" s="124"/>
      <c r="BI512" s="96"/>
      <c r="BJ512" s="55"/>
      <c r="BK512" s="95"/>
      <c r="BL512" s="93"/>
    </row>
    <row r="513" spans="1:64" s="54" customFormat="1" outlineLevel="1" x14ac:dyDescent="0.25">
      <c r="A513" s="52"/>
      <c r="B513" s="20" t="s">
        <v>9</v>
      </c>
      <c r="C513" s="20" t="str">
        <f>'Cooler&amp;Wetter'!$B$1</f>
        <v>MIROC-Medres</v>
      </c>
      <c r="D513" s="20">
        <v>2055</v>
      </c>
      <c r="E513" s="21">
        <f>'Cooler&amp;Wetter'!T83</f>
        <v>18.774999999999999</v>
      </c>
      <c r="F513" s="21">
        <f>'Cooler&amp;Wetter'!X83</f>
        <v>75.691999999999993</v>
      </c>
      <c r="G513" s="21"/>
      <c r="H513" s="63">
        <f t="shared" si="260"/>
        <v>2007</v>
      </c>
      <c r="I513" s="59" t="str">
        <f t="shared" si="261"/>
        <v>Pile No X @ Berth Y</v>
      </c>
      <c r="J513" s="188" t="str">
        <f t="shared" si="271"/>
        <v>splash</v>
      </c>
      <c r="K513" s="97" t="str">
        <f t="shared" si="277"/>
        <v>A</v>
      </c>
      <c r="L513" s="104" t="str">
        <f t="shared" si="278"/>
        <v>C1</v>
      </c>
      <c r="M513" s="63" t="str">
        <f t="shared" si="279"/>
        <v>EXP4</v>
      </c>
      <c r="N513" s="63" t="str">
        <f t="shared" si="280"/>
        <v>SITE1</v>
      </c>
      <c r="O513" s="63">
        <f t="shared" si="281"/>
        <v>1</v>
      </c>
      <c r="P513" s="63"/>
      <c r="Q513" s="63"/>
      <c r="R513" s="63"/>
      <c r="S513" s="63"/>
      <c r="T513" s="63"/>
      <c r="U513" s="97"/>
      <c r="V513" s="97"/>
      <c r="W513" s="97"/>
      <c r="X513" s="97"/>
      <c r="Y513" s="97"/>
      <c r="AA513" s="198">
        <f t="shared" si="282"/>
        <v>270.25944070909986</v>
      </c>
      <c r="AB513" s="115"/>
      <c r="AC513" s="106"/>
      <c r="AD513" s="106"/>
      <c r="AE513" s="106"/>
      <c r="AF513" s="116"/>
      <c r="AG513" s="106"/>
      <c r="AH513" s="106"/>
      <c r="AJ513" s="106"/>
      <c r="AK513" s="106"/>
      <c r="AM513" s="125"/>
      <c r="AN513" s="200">
        <f t="shared" si="272"/>
        <v>43</v>
      </c>
      <c r="AO513" s="192">
        <f>VLOOKUP(K513,Coefficients!$J$3:$L$7,3)</f>
        <v>70</v>
      </c>
      <c r="AP513" s="192">
        <f t="shared" si="273"/>
        <v>15.4</v>
      </c>
      <c r="AQ513" s="192">
        <f t="shared" si="274"/>
        <v>1349.04</v>
      </c>
      <c r="AR513" s="192">
        <f>VLOOKUP(L513,Coefficients!$N$3:$P$5,2)</f>
        <v>50</v>
      </c>
      <c r="AS513" s="192">
        <f>VLOOKUP(L513,Coefficients!$N$3:$P$5,3)</f>
        <v>2</v>
      </c>
      <c r="AT513" s="200">
        <f>VLOOKUP(M513,Coefficients!$S$3:$U$6,3)</f>
        <v>1</v>
      </c>
      <c r="AU513" s="196">
        <f>VLOOKUP(N513,Coefficients!$S$10:$U$13,3)</f>
        <v>2</v>
      </c>
      <c r="AV513" s="197">
        <f t="shared" si="283"/>
        <v>1</v>
      </c>
      <c r="AW513" s="195">
        <f t="shared" si="275"/>
        <v>7.6036750986200676</v>
      </c>
      <c r="AX513" s="197">
        <f t="shared" si="284"/>
        <v>75.691999999999993</v>
      </c>
      <c r="AY513" s="197">
        <f t="shared" si="285"/>
        <v>18.774999999999999</v>
      </c>
      <c r="AZ513" s="198">
        <f t="shared" si="276"/>
        <v>270.25944070909986</v>
      </c>
      <c r="BA513" s="114"/>
      <c r="BB513" s="55"/>
      <c r="BC513" s="127"/>
      <c r="BD513" s="96"/>
      <c r="BE513" s="133"/>
      <c r="BF513" s="128"/>
      <c r="BG513" s="124"/>
      <c r="BI513" s="96"/>
      <c r="BJ513" s="55"/>
      <c r="BK513" s="95"/>
      <c r="BL513" s="93"/>
    </row>
    <row r="514" spans="1:64" s="54" customFormat="1" outlineLevel="1" x14ac:dyDescent="0.25">
      <c r="A514" s="52"/>
      <c r="B514" s="20" t="s">
        <v>9</v>
      </c>
      <c r="C514" s="20" t="str">
        <f>'Cooler&amp;Wetter'!$B$1</f>
        <v>MIROC-Medres</v>
      </c>
      <c r="D514" s="20">
        <v>2056</v>
      </c>
      <c r="E514" s="21">
        <f>'Cooler&amp;Wetter'!T84</f>
        <v>18.79</v>
      </c>
      <c r="F514" s="21">
        <f>'Cooler&amp;Wetter'!X84</f>
        <v>75.706900000000005</v>
      </c>
      <c r="G514" s="21"/>
      <c r="H514" s="63">
        <f t="shared" si="260"/>
        <v>2007</v>
      </c>
      <c r="I514" s="59" t="str">
        <f t="shared" si="261"/>
        <v>Pile No X @ Berth Y</v>
      </c>
      <c r="J514" s="188" t="str">
        <f t="shared" si="271"/>
        <v>splash</v>
      </c>
      <c r="K514" s="97" t="str">
        <f t="shared" si="277"/>
        <v>A</v>
      </c>
      <c r="L514" s="104" t="str">
        <f t="shared" si="278"/>
        <v>C1</v>
      </c>
      <c r="M514" s="63" t="str">
        <f t="shared" si="279"/>
        <v>EXP4</v>
      </c>
      <c r="N514" s="63" t="str">
        <f t="shared" si="280"/>
        <v>SITE1</v>
      </c>
      <c r="O514" s="63">
        <f t="shared" si="281"/>
        <v>1</v>
      </c>
      <c r="P514" s="63"/>
      <c r="Q514" s="63"/>
      <c r="R514" s="63"/>
      <c r="S514" s="63"/>
      <c r="T514" s="63"/>
      <c r="U514" s="97"/>
      <c r="V514" s="97"/>
      <c r="W514" s="97"/>
      <c r="X514" s="97"/>
      <c r="Y514" s="97"/>
      <c r="AA514" s="198">
        <f t="shared" si="282"/>
        <v>270.37411215170522</v>
      </c>
      <c r="AB514" s="115"/>
      <c r="AC514" s="106"/>
      <c r="AD514" s="106"/>
      <c r="AE514" s="106"/>
      <c r="AF514" s="116"/>
      <c r="AG514" s="106"/>
      <c r="AH514" s="106"/>
      <c r="AJ514" s="106"/>
      <c r="AK514" s="106"/>
      <c r="AM514" s="125"/>
      <c r="AN514" s="200">
        <f t="shared" si="272"/>
        <v>44</v>
      </c>
      <c r="AO514" s="192">
        <f>VLOOKUP(K514,Coefficients!$J$3:$L$7,3)</f>
        <v>70</v>
      </c>
      <c r="AP514" s="192">
        <f t="shared" si="273"/>
        <v>15.4</v>
      </c>
      <c r="AQ514" s="192">
        <f t="shared" si="274"/>
        <v>1349.04</v>
      </c>
      <c r="AR514" s="192">
        <f>VLOOKUP(L514,Coefficients!$N$3:$P$5,2)</f>
        <v>50</v>
      </c>
      <c r="AS514" s="192">
        <f>VLOOKUP(L514,Coefficients!$N$3:$P$5,3)</f>
        <v>2</v>
      </c>
      <c r="AT514" s="200">
        <f>VLOOKUP(M514,Coefficients!$S$3:$U$6,3)</f>
        <v>1</v>
      </c>
      <c r="AU514" s="196">
        <f>VLOOKUP(N514,Coefficients!$S$10:$U$13,3)</f>
        <v>2</v>
      </c>
      <c r="AV514" s="197">
        <f t="shared" si="283"/>
        <v>1</v>
      </c>
      <c r="AW514" s="195">
        <f t="shared" si="275"/>
        <v>7.6036750986200676</v>
      </c>
      <c r="AX514" s="197">
        <f t="shared" si="284"/>
        <v>75.706900000000005</v>
      </c>
      <c r="AY514" s="197">
        <f t="shared" si="285"/>
        <v>18.79</v>
      </c>
      <c r="AZ514" s="198">
        <f t="shared" si="276"/>
        <v>270.37411215170522</v>
      </c>
      <c r="BA514" s="114"/>
      <c r="BB514" s="55"/>
      <c r="BC514" s="127"/>
      <c r="BD514" s="96"/>
      <c r="BE514" s="133"/>
      <c r="BF514" s="128"/>
      <c r="BG514" s="124"/>
      <c r="BI514" s="96"/>
      <c r="BJ514" s="55"/>
      <c r="BK514" s="95"/>
      <c r="BL514" s="93"/>
    </row>
    <row r="515" spans="1:64" s="54" customFormat="1" outlineLevel="1" x14ac:dyDescent="0.25">
      <c r="A515" s="52"/>
      <c r="B515" s="20" t="s">
        <v>9</v>
      </c>
      <c r="C515" s="20" t="str">
        <f>'Cooler&amp;Wetter'!$B$1</f>
        <v>MIROC-Medres</v>
      </c>
      <c r="D515" s="20">
        <v>2057</v>
      </c>
      <c r="E515" s="21">
        <f>'Cooler&amp;Wetter'!T85</f>
        <v>18.805</v>
      </c>
      <c r="F515" s="21">
        <f>'Cooler&amp;Wetter'!X85</f>
        <v>75.721800000000002</v>
      </c>
      <c r="G515" s="21"/>
      <c r="H515" s="63">
        <f t="shared" si="260"/>
        <v>2007</v>
      </c>
      <c r="I515" s="59" t="str">
        <f t="shared" si="261"/>
        <v>Pile No X @ Berth Y</v>
      </c>
      <c r="J515" s="188" t="str">
        <f t="shared" si="271"/>
        <v>splash</v>
      </c>
      <c r="K515" s="97" t="str">
        <f t="shared" si="277"/>
        <v>A</v>
      </c>
      <c r="L515" s="104" t="str">
        <f t="shared" si="278"/>
        <v>C1</v>
      </c>
      <c r="M515" s="63" t="str">
        <f t="shared" si="279"/>
        <v>EXP4</v>
      </c>
      <c r="N515" s="63" t="str">
        <f t="shared" si="280"/>
        <v>SITE1</v>
      </c>
      <c r="O515" s="63">
        <f t="shared" si="281"/>
        <v>1</v>
      </c>
      <c r="P515" s="63"/>
      <c r="Q515" s="63"/>
      <c r="R515" s="63"/>
      <c r="S515" s="63"/>
      <c r="T515" s="63"/>
      <c r="U515" s="97"/>
      <c r="V515" s="97"/>
      <c r="W515" s="97"/>
      <c r="X515" s="97"/>
      <c r="Y515" s="97"/>
      <c r="AA515" s="198">
        <f t="shared" si="282"/>
        <v>270.48880815168053</v>
      </c>
      <c r="AB515" s="115"/>
      <c r="AC515" s="106"/>
      <c r="AD515" s="106"/>
      <c r="AE515" s="106"/>
      <c r="AF515" s="116"/>
      <c r="AG515" s="106"/>
      <c r="AH515" s="106"/>
      <c r="AJ515" s="106"/>
      <c r="AK515" s="106"/>
      <c r="AM515" s="125"/>
      <c r="AN515" s="200">
        <f t="shared" si="272"/>
        <v>45</v>
      </c>
      <c r="AO515" s="192">
        <f>VLOOKUP(K515,Coefficients!$J$3:$L$7,3)</f>
        <v>70</v>
      </c>
      <c r="AP515" s="192">
        <f t="shared" si="273"/>
        <v>15.4</v>
      </c>
      <c r="AQ515" s="192">
        <f t="shared" si="274"/>
        <v>1349.04</v>
      </c>
      <c r="AR515" s="192">
        <f>VLOOKUP(L515,Coefficients!$N$3:$P$5,2)</f>
        <v>50</v>
      </c>
      <c r="AS515" s="192">
        <f>VLOOKUP(L515,Coefficients!$N$3:$P$5,3)</f>
        <v>2</v>
      </c>
      <c r="AT515" s="200">
        <f>VLOOKUP(M515,Coefficients!$S$3:$U$6,3)</f>
        <v>1</v>
      </c>
      <c r="AU515" s="196">
        <f>VLOOKUP(N515,Coefficients!$S$10:$U$13,3)</f>
        <v>2</v>
      </c>
      <c r="AV515" s="197">
        <f t="shared" si="283"/>
        <v>1</v>
      </c>
      <c r="AW515" s="195">
        <f t="shared" si="275"/>
        <v>7.6036750986200676</v>
      </c>
      <c r="AX515" s="197">
        <f t="shared" si="284"/>
        <v>75.721800000000002</v>
      </c>
      <c r="AY515" s="197">
        <f t="shared" si="285"/>
        <v>18.805</v>
      </c>
      <c r="AZ515" s="198">
        <f t="shared" si="276"/>
        <v>270.48880815168053</v>
      </c>
      <c r="BA515" s="114"/>
      <c r="BB515" s="55"/>
      <c r="BC515" s="127"/>
      <c r="BD515" s="96"/>
      <c r="BE515" s="133"/>
      <c r="BF515" s="128"/>
      <c r="BG515" s="124"/>
      <c r="BI515" s="96"/>
      <c r="BJ515" s="55"/>
      <c r="BK515" s="95"/>
      <c r="BL515" s="93"/>
    </row>
    <row r="516" spans="1:64" s="54" customFormat="1" outlineLevel="1" x14ac:dyDescent="0.25">
      <c r="A516" s="52"/>
      <c r="B516" s="20" t="s">
        <v>9</v>
      </c>
      <c r="C516" s="20" t="str">
        <f>'Cooler&amp;Wetter'!$B$1</f>
        <v>MIROC-Medres</v>
      </c>
      <c r="D516" s="20">
        <v>2058</v>
      </c>
      <c r="E516" s="21">
        <f>'Cooler&amp;Wetter'!T86</f>
        <v>18.82</v>
      </c>
      <c r="F516" s="21">
        <f>'Cooler&amp;Wetter'!X86</f>
        <v>75.736699999999999</v>
      </c>
      <c r="G516" s="21"/>
      <c r="H516" s="63">
        <f t="shared" si="260"/>
        <v>2007</v>
      </c>
      <c r="I516" s="59" t="str">
        <f t="shared" si="261"/>
        <v>Pile No X @ Berth Y</v>
      </c>
      <c r="J516" s="188" t="str">
        <f t="shared" si="271"/>
        <v>splash</v>
      </c>
      <c r="K516" s="97" t="str">
        <f t="shared" si="277"/>
        <v>A</v>
      </c>
      <c r="L516" s="104" t="str">
        <f t="shared" si="278"/>
        <v>C1</v>
      </c>
      <c r="M516" s="63" t="str">
        <f t="shared" si="279"/>
        <v>EXP4</v>
      </c>
      <c r="N516" s="63" t="str">
        <f t="shared" si="280"/>
        <v>SITE1</v>
      </c>
      <c r="O516" s="63">
        <f t="shared" si="281"/>
        <v>1</v>
      </c>
      <c r="P516" s="63"/>
      <c r="Q516" s="63"/>
      <c r="R516" s="63"/>
      <c r="S516" s="63"/>
      <c r="T516" s="63"/>
      <c r="U516" s="97"/>
      <c r="V516" s="97"/>
      <c r="W516" s="97"/>
      <c r="X516" s="97"/>
      <c r="Y516" s="97"/>
      <c r="AA516" s="198">
        <f t="shared" si="282"/>
        <v>270.60352870848891</v>
      </c>
      <c r="AB516" s="115"/>
      <c r="AC516" s="106"/>
      <c r="AD516" s="106"/>
      <c r="AE516" s="106"/>
      <c r="AF516" s="116"/>
      <c r="AG516" s="106"/>
      <c r="AH516" s="106"/>
      <c r="AJ516" s="106"/>
      <c r="AK516" s="106"/>
      <c r="AM516" s="125"/>
      <c r="AN516" s="200">
        <f t="shared" si="272"/>
        <v>46</v>
      </c>
      <c r="AO516" s="192">
        <f>VLOOKUP(K516,Coefficients!$J$3:$L$7,3)</f>
        <v>70</v>
      </c>
      <c r="AP516" s="192">
        <f t="shared" si="273"/>
        <v>15.4</v>
      </c>
      <c r="AQ516" s="192">
        <f t="shared" si="274"/>
        <v>1349.04</v>
      </c>
      <c r="AR516" s="192">
        <f>VLOOKUP(L516,Coefficients!$N$3:$P$5,2)</f>
        <v>50</v>
      </c>
      <c r="AS516" s="192">
        <f>VLOOKUP(L516,Coefficients!$N$3:$P$5,3)</f>
        <v>2</v>
      </c>
      <c r="AT516" s="200">
        <f>VLOOKUP(M516,Coefficients!$S$3:$U$6,3)</f>
        <v>1</v>
      </c>
      <c r="AU516" s="196">
        <f>VLOOKUP(N516,Coefficients!$S$10:$U$13,3)</f>
        <v>2</v>
      </c>
      <c r="AV516" s="197">
        <f t="shared" si="283"/>
        <v>1</v>
      </c>
      <c r="AW516" s="195">
        <f t="shared" si="275"/>
        <v>7.6036750986200676</v>
      </c>
      <c r="AX516" s="197">
        <f t="shared" si="284"/>
        <v>75.736699999999999</v>
      </c>
      <c r="AY516" s="197">
        <f t="shared" si="285"/>
        <v>18.82</v>
      </c>
      <c r="AZ516" s="198">
        <f t="shared" si="276"/>
        <v>270.60352870848891</v>
      </c>
      <c r="BA516" s="114"/>
      <c r="BB516" s="55"/>
      <c r="BC516" s="127"/>
      <c r="BD516" s="96"/>
      <c r="BE516" s="133"/>
      <c r="BF516" s="128"/>
      <c r="BG516" s="124"/>
      <c r="BI516" s="96"/>
      <c r="BJ516" s="55"/>
      <c r="BK516" s="95"/>
      <c r="BL516" s="93"/>
    </row>
    <row r="517" spans="1:64" s="54" customFormat="1" outlineLevel="1" x14ac:dyDescent="0.25">
      <c r="A517" s="52"/>
      <c r="B517" s="20" t="s">
        <v>9</v>
      </c>
      <c r="C517" s="20" t="str">
        <f>'Cooler&amp;Wetter'!$B$1</f>
        <v>MIROC-Medres</v>
      </c>
      <c r="D517" s="20">
        <v>2059</v>
      </c>
      <c r="E517" s="21">
        <f>'Cooler&amp;Wetter'!T87</f>
        <v>18.835000000000001</v>
      </c>
      <c r="F517" s="21">
        <f>'Cooler&amp;Wetter'!X87</f>
        <v>75.751599999999996</v>
      </c>
      <c r="G517" s="21"/>
      <c r="H517" s="63">
        <f t="shared" si="260"/>
        <v>2007</v>
      </c>
      <c r="I517" s="59" t="str">
        <f t="shared" si="261"/>
        <v>Pile No X @ Berth Y</v>
      </c>
      <c r="J517" s="188" t="str">
        <f t="shared" si="271"/>
        <v>splash</v>
      </c>
      <c r="K517" s="97" t="str">
        <f t="shared" si="277"/>
        <v>A</v>
      </c>
      <c r="L517" s="104" t="str">
        <f t="shared" si="278"/>
        <v>C1</v>
      </c>
      <c r="M517" s="63" t="str">
        <f t="shared" si="279"/>
        <v>EXP4</v>
      </c>
      <c r="N517" s="63" t="str">
        <f t="shared" si="280"/>
        <v>SITE1</v>
      </c>
      <c r="O517" s="63">
        <f t="shared" si="281"/>
        <v>1</v>
      </c>
      <c r="P517" s="63"/>
      <c r="Q517" s="63"/>
      <c r="R517" s="63"/>
      <c r="S517" s="63"/>
      <c r="T517" s="63"/>
      <c r="U517" s="97"/>
      <c r="V517" s="97"/>
      <c r="W517" s="97"/>
      <c r="X517" s="97"/>
      <c r="Y517" s="97"/>
      <c r="AA517" s="198">
        <f t="shared" si="282"/>
        <v>270.7182738215941</v>
      </c>
      <c r="AB517" s="115"/>
      <c r="AC517" s="106"/>
      <c r="AD517" s="106"/>
      <c r="AE517" s="106"/>
      <c r="AF517" s="116"/>
      <c r="AG517" s="106"/>
      <c r="AH517" s="106"/>
      <c r="AJ517" s="106"/>
      <c r="AK517" s="106"/>
      <c r="AM517" s="125"/>
      <c r="AN517" s="200">
        <f t="shared" si="272"/>
        <v>47</v>
      </c>
      <c r="AO517" s="192">
        <f>VLOOKUP(K517,Coefficients!$J$3:$L$7,3)</f>
        <v>70</v>
      </c>
      <c r="AP517" s="192">
        <f t="shared" si="273"/>
        <v>15.4</v>
      </c>
      <c r="AQ517" s="192">
        <f t="shared" si="274"/>
        <v>1349.04</v>
      </c>
      <c r="AR517" s="192">
        <f>VLOOKUP(L517,Coefficients!$N$3:$P$5,2)</f>
        <v>50</v>
      </c>
      <c r="AS517" s="192">
        <f>VLOOKUP(L517,Coefficients!$N$3:$P$5,3)</f>
        <v>2</v>
      </c>
      <c r="AT517" s="200">
        <f>VLOOKUP(M517,Coefficients!$S$3:$U$6,3)</f>
        <v>1</v>
      </c>
      <c r="AU517" s="196">
        <f>VLOOKUP(N517,Coefficients!$S$10:$U$13,3)</f>
        <v>2</v>
      </c>
      <c r="AV517" s="197">
        <f t="shared" si="283"/>
        <v>1</v>
      </c>
      <c r="AW517" s="195">
        <f t="shared" si="275"/>
        <v>7.6036750986200676</v>
      </c>
      <c r="AX517" s="197">
        <f t="shared" si="284"/>
        <v>75.751599999999996</v>
      </c>
      <c r="AY517" s="197">
        <f t="shared" si="285"/>
        <v>18.835000000000001</v>
      </c>
      <c r="AZ517" s="198">
        <f t="shared" si="276"/>
        <v>270.7182738215941</v>
      </c>
      <c r="BA517" s="114"/>
      <c r="BB517" s="55"/>
      <c r="BC517" s="127"/>
      <c r="BD517" s="96"/>
      <c r="BE517" s="133"/>
      <c r="BF517" s="128"/>
      <c r="BG517" s="124"/>
      <c r="BI517" s="96"/>
      <c r="BJ517" s="55"/>
      <c r="BK517" s="95"/>
      <c r="BL517" s="93"/>
    </row>
    <row r="518" spans="1:64" s="54" customFormat="1" outlineLevel="1" x14ac:dyDescent="0.25">
      <c r="A518" s="52"/>
      <c r="B518" s="20" t="s">
        <v>9</v>
      </c>
      <c r="C518" s="20" t="str">
        <f>'Cooler&amp;Wetter'!$B$1</f>
        <v>MIROC-Medres</v>
      </c>
      <c r="D518" s="20">
        <v>2060</v>
      </c>
      <c r="E518" s="21">
        <f>'Cooler&amp;Wetter'!T88</f>
        <v>18.850000000000001</v>
      </c>
      <c r="F518" s="21">
        <f>'Cooler&amp;Wetter'!X88</f>
        <v>75.766499999999994</v>
      </c>
      <c r="G518" s="21"/>
      <c r="H518" s="63">
        <f t="shared" si="260"/>
        <v>2007</v>
      </c>
      <c r="I518" s="59" t="str">
        <f t="shared" si="261"/>
        <v>Pile No X @ Berth Y</v>
      </c>
      <c r="J518" s="188" t="str">
        <f t="shared" si="271"/>
        <v>splash</v>
      </c>
      <c r="K518" s="97" t="str">
        <f t="shared" si="277"/>
        <v>A</v>
      </c>
      <c r="L518" s="104" t="str">
        <f t="shared" si="278"/>
        <v>C1</v>
      </c>
      <c r="M518" s="63" t="str">
        <f t="shared" si="279"/>
        <v>EXP4</v>
      </c>
      <c r="N518" s="63" t="str">
        <f t="shared" si="280"/>
        <v>SITE1</v>
      </c>
      <c r="O518" s="63">
        <f t="shared" si="281"/>
        <v>1</v>
      </c>
      <c r="P518" s="63"/>
      <c r="Q518" s="63"/>
      <c r="R518" s="63"/>
      <c r="S518" s="63"/>
      <c r="T518" s="63"/>
      <c r="U518" s="97"/>
      <c r="V518" s="97"/>
      <c r="W518" s="97"/>
      <c r="X518" s="97"/>
      <c r="Y518" s="97"/>
      <c r="AA518" s="198">
        <f t="shared" si="282"/>
        <v>270.83304349045898</v>
      </c>
      <c r="AB518" s="115"/>
      <c r="AC518" s="106"/>
      <c r="AD518" s="106"/>
      <c r="AE518" s="106"/>
      <c r="AF518" s="116"/>
      <c r="AG518" s="106"/>
      <c r="AH518" s="106"/>
      <c r="AJ518" s="106"/>
      <c r="AK518" s="106"/>
      <c r="AM518" s="125"/>
      <c r="AN518" s="200">
        <f t="shared" si="272"/>
        <v>48</v>
      </c>
      <c r="AO518" s="192">
        <f>VLOOKUP(K518,Coefficients!$J$3:$L$7,3)</f>
        <v>70</v>
      </c>
      <c r="AP518" s="192">
        <f t="shared" si="273"/>
        <v>15.4</v>
      </c>
      <c r="AQ518" s="192">
        <f t="shared" si="274"/>
        <v>1349.04</v>
      </c>
      <c r="AR518" s="192">
        <f>VLOOKUP(L518,Coefficients!$N$3:$P$5,2)</f>
        <v>50</v>
      </c>
      <c r="AS518" s="192">
        <f>VLOOKUP(L518,Coefficients!$N$3:$P$5,3)</f>
        <v>2</v>
      </c>
      <c r="AT518" s="200">
        <f>VLOOKUP(M518,Coefficients!$S$3:$U$6,3)</f>
        <v>1</v>
      </c>
      <c r="AU518" s="196">
        <f>VLOOKUP(N518,Coefficients!$S$10:$U$13,3)</f>
        <v>2</v>
      </c>
      <c r="AV518" s="197">
        <f t="shared" si="283"/>
        <v>1</v>
      </c>
      <c r="AW518" s="195">
        <f t="shared" si="275"/>
        <v>7.6036750986200676</v>
      </c>
      <c r="AX518" s="197">
        <f t="shared" si="284"/>
        <v>75.766499999999994</v>
      </c>
      <c r="AY518" s="197">
        <f t="shared" si="285"/>
        <v>18.850000000000001</v>
      </c>
      <c r="AZ518" s="198">
        <f t="shared" si="276"/>
        <v>270.83304349045898</v>
      </c>
      <c r="BA518" s="114"/>
      <c r="BB518" s="55"/>
      <c r="BC518" s="127"/>
      <c r="BD518" s="96"/>
      <c r="BE518" s="133"/>
      <c r="BF518" s="128"/>
      <c r="BG518" s="124"/>
      <c r="BI518" s="96"/>
      <c r="BJ518" s="55"/>
      <c r="BK518" s="95"/>
      <c r="BL518" s="93"/>
    </row>
    <row r="519" spans="1:64" s="54" customFormat="1" outlineLevel="1" x14ac:dyDescent="0.25">
      <c r="A519" s="52"/>
      <c r="B519" s="20" t="s">
        <v>9</v>
      </c>
      <c r="C519" s="20" t="str">
        <f>'Cooler&amp;Wetter'!$B$1</f>
        <v>MIROC-Medres</v>
      </c>
      <c r="D519" s="20">
        <v>2061</v>
      </c>
      <c r="E519" s="21">
        <f>'Cooler&amp;Wetter'!T89</f>
        <v>18.864999999999998</v>
      </c>
      <c r="F519" s="21">
        <f>'Cooler&amp;Wetter'!X89</f>
        <v>75.781400000000005</v>
      </c>
      <c r="G519" s="21"/>
      <c r="H519" s="63">
        <f t="shared" si="260"/>
        <v>2007</v>
      </c>
      <c r="I519" s="59" t="str">
        <f t="shared" si="261"/>
        <v>Pile No X @ Berth Y</v>
      </c>
      <c r="J519" s="188" t="str">
        <f t="shared" si="271"/>
        <v>splash</v>
      </c>
      <c r="K519" s="97" t="str">
        <f t="shared" si="277"/>
        <v>A</v>
      </c>
      <c r="L519" s="104" t="str">
        <f t="shared" si="278"/>
        <v>C1</v>
      </c>
      <c r="M519" s="63" t="str">
        <f t="shared" si="279"/>
        <v>EXP4</v>
      </c>
      <c r="N519" s="63" t="str">
        <f t="shared" si="280"/>
        <v>SITE1</v>
      </c>
      <c r="O519" s="63">
        <f t="shared" si="281"/>
        <v>1</v>
      </c>
      <c r="P519" s="63"/>
      <c r="Q519" s="63"/>
      <c r="R519" s="63"/>
      <c r="S519" s="63"/>
      <c r="T519" s="63"/>
      <c r="U519" s="97"/>
      <c r="V519" s="97"/>
      <c r="W519" s="97"/>
      <c r="X519" s="97"/>
      <c r="Y519" s="97"/>
      <c r="AA519" s="198">
        <f t="shared" si="282"/>
        <v>270.94783771454479</v>
      </c>
      <c r="AB519" s="115"/>
      <c r="AC519" s="106"/>
      <c r="AD519" s="106"/>
      <c r="AE519" s="106"/>
      <c r="AF519" s="116"/>
      <c r="AG519" s="106"/>
      <c r="AH519" s="106"/>
      <c r="AJ519" s="106"/>
      <c r="AK519" s="106"/>
      <c r="AM519" s="125"/>
      <c r="AN519" s="200">
        <f t="shared" si="272"/>
        <v>49</v>
      </c>
      <c r="AO519" s="192">
        <f>VLOOKUP(K519,Coefficients!$J$3:$L$7,3)</f>
        <v>70</v>
      </c>
      <c r="AP519" s="192">
        <f t="shared" si="273"/>
        <v>15.4</v>
      </c>
      <c r="AQ519" s="192">
        <f t="shared" si="274"/>
        <v>1349.04</v>
      </c>
      <c r="AR519" s="192">
        <f>VLOOKUP(L519,Coefficients!$N$3:$P$5,2)</f>
        <v>50</v>
      </c>
      <c r="AS519" s="192">
        <f>VLOOKUP(L519,Coefficients!$N$3:$P$5,3)</f>
        <v>2</v>
      </c>
      <c r="AT519" s="200">
        <f>VLOOKUP(M519,Coefficients!$S$3:$U$6,3)</f>
        <v>1</v>
      </c>
      <c r="AU519" s="196">
        <f>VLOOKUP(N519,Coefficients!$S$10:$U$13,3)</f>
        <v>2</v>
      </c>
      <c r="AV519" s="197">
        <f t="shared" si="283"/>
        <v>1</v>
      </c>
      <c r="AW519" s="195">
        <f t="shared" si="275"/>
        <v>7.6036750986200676</v>
      </c>
      <c r="AX519" s="197">
        <f t="shared" si="284"/>
        <v>75.781400000000005</v>
      </c>
      <c r="AY519" s="197">
        <f t="shared" si="285"/>
        <v>18.864999999999998</v>
      </c>
      <c r="AZ519" s="198">
        <f t="shared" si="276"/>
        <v>270.94783771454479</v>
      </c>
      <c r="BA519" s="114"/>
      <c r="BB519" s="55"/>
      <c r="BC519" s="127"/>
      <c r="BD519" s="96"/>
      <c r="BE519" s="133"/>
      <c r="BF519" s="128"/>
      <c r="BG519" s="124"/>
      <c r="BI519" s="96"/>
      <c r="BJ519" s="55"/>
      <c r="BK519" s="95"/>
      <c r="BL519" s="93"/>
    </row>
    <row r="520" spans="1:64" s="54" customFormat="1" outlineLevel="1" x14ac:dyDescent="0.25">
      <c r="A520" s="52"/>
      <c r="B520" s="20" t="s">
        <v>9</v>
      </c>
      <c r="C520" s="20" t="str">
        <f>'Cooler&amp;Wetter'!$B$1</f>
        <v>MIROC-Medres</v>
      </c>
      <c r="D520" s="20">
        <v>2062</v>
      </c>
      <c r="E520" s="21">
        <f>'Cooler&amp;Wetter'!T90</f>
        <v>18.88</v>
      </c>
      <c r="F520" s="21">
        <f>'Cooler&amp;Wetter'!X90</f>
        <v>75.796300000000002</v>
      </c>
      <c r="G520" s="21"/>
      <c r="H520" s="63">
        <f t="shared" si="260"/>
        <v>2007</v>
      </c>
      <c r="I520" s="59" t="str">
        <f t="shared" si="261"/>
        <v>Pile No X @ Berth Y</v>
      </c>
      <c r="J520" s="188" t="str">
        <f t="shared" si="271"/>
        <v>splash</v>
      </c>
      <c r="K520" s="97" t="str">
        <f t="shared" si="277"/>
        <v>A</v>
      </c>
      <c r="L520" s="104" t="str">
        <f t="shared" si="278"/>
        <v>C1</v>
      </c>
      <c r="M520" s="63" t="str">
        <f t="shared" si="279"/>
        <v>EXP4</v>
      </c>
      <c r="N520" s="63" t="str">
        <f t="shared" si="280"/>
        <v>SITE1</v>
      </c>
      <c r="O520" s="63">
        <f t="shared" si="281"/>
        <v>1</v>
      </c>
      <c r="P520" s="63"/>
      <c r="Q520" s="63"/>
      <c r="R520" s="63"/>
      <c r="S520" s="63"/>
      <c r="T520" s="63"/>
      <c r="U520" s="97"/>
      <c r="V520" s="97"/>
      <c r="W520" s="97"/>
      <c r="X520" s="97"/>
      <c r="Y520" s="97"/>
      <c r="AA520" s="198">
        <f t="shared" si="282"/>
        <v>271.0626564933151</v>
      </c>
      <c r="AB520" s="115"/>
      <c r="AC520" s="106"/>
      <c r="AD520" s="106"/>
      <c r="AE520" s="106"/>
      <c r="AF520" s="116"/>
      <c r="AG520" s="106"/>
      <c r="AH520" s="106"/>
      <c r="AJ520" s="106"/>
      <c r="AK520" s="106"/>
      <c r="AM520" s="125"/>
      <c r="AN520" s="200">
        <f t="shared" si="272"/>
        <v>50</v>
      </c>
      <c r="AO520" s="192">
        <f>VLOOKUP(K520,Coefficients!$J$3:$L$7,3)</f>
        <v>70</v>
      </c>
      <c r="AP520" s="192">
        <f t="shared" si="273"/>
        <v>15.4</v>
      </c>
      <c r="AQ520" s="192">
        <f t="shared" si="274"/>
        <v>1349.04</v>
      </c>
      <c r="AR520" s="192">
        <f>VLOOKUP(L520,Coefficients!$N$3:$P$5,2)</f>
        <v>50</v>
      </c>
      <c r="AS520" s="192">
        <f>VLOOKUP(L520,Coefficients!$N$3:$P$5,3)</f>
        <v>2</v>
      </c>
      <c r="AT520" s="200">
        <f>VLOOKUP(M520,Coefficients!$S$3:$U$6,3)</f>
        <v>1</v>
      </c>
      <c r="AU520" s="196">
        <f>VLOOKUP(N520,Coefficients!$S$10:$U$13,3)</f>
        <v>2</v>
      </c>
      <c r="AV520" s="197">
        <f t="shared" si="283"/>
        <v>1</v>
      </c>
      <c r="AW520" s="195">
        <f t="shared" si="275"/>
        <v>7.6036750986200676</v>
      </c>
      <c r="AX520" s="197">
        <f t="shared" si="284"/>
        <v>75.796300000000002</v>
      </c>
      <c r="AY520" s="197">
        <f t="shared" si="285"/>
        <v>18.88</v>
      </c>
      <c r="AZ520" s="198">
        <f t="shared" si="276"/>
        <v>271.0626564933151</v>
      </c>
      <c r="BA520" s="114"/>
      <c r="BB520" s="55"/>
      <c r="BC520" s="127"/>
      <c r="BD520" s="96"/>
      <c r="BE520" s="133"/>
      <c r="BF520" s="128"/>
      <c r="BG520" s="124"/>
      <c r="BI520" s="96"/>
      <c r="BJ520" s="55"/>
      <c r="BK520" s="95"/>
      <c r="BL520" s="93"/>
    </row>
    <row r="521" spans="1:64" s="54" customFormat="1" outlineLevel="1" x14ac:dyDescent="0.25">
      <c r="A521" s="52"/>
      <c r="B521" s="20" t="s">
        <v>9</v>
      </c>
      <c r="C521" s="20" t="str">
        <f>'Cooler&amp;Wetter'!$B$1</f>
        <v>MIROC-Medres</v>
      </c>
      <c r="D521" s="20">
        <v>2063</v>
      </c>
      <c r="E521" s="21">
        <f>'Cooler&amp;Wetter'!T91</f>
        <v>18.895</v>
      </c>
      <c r="F521" s="21">
        <f>'Cooler&amp;Wetter'!X91</f>
        <v>75.811199999999999</v>
      </c>
      <c r="G521" s="21"/>
      <c r="H521" s="63">
        <f t="shared" si="260"/>
        <v>2007</v>
      </c>
      <c r="I521" s="59" t="str">
        <f t="shared" si="261"/>
        <v>Pile No X @ Berth Y</v>
      </c>
      <c r="J521" s="188" t="str">
        <f t="shared" si="271"/>
        <v>splash</v>
      </c>
      <c r="K521" s="97" t="str">
        <f t="shared" si="277"/>
        <v>A</v>
      </c>
      <c r="L521" s="104" t="str">
        <f t="shared" si="278"/>
        <v>C1</v>
      </c>
      <c r="M521" s="63" t="str">
        <f t="shared" si="279"/>
        <v>EXP4</v>
      </c>
      <c r="N521" s="63" t="str">
        <f t="shared" si="280"/>
        <v>SITE1</v>
      </c>
      <c r="O521" s="63">
        <f t="shared" si="281"/>
        <v>1</v>
      </c>
      <c r="P521" s="63"/>
      <c r="Q521" s="63"/>
      <c r="R521" s="63"/>
      <c r="S521" s="63"/>
      <c r="T521" s="63"/>
      <c r="U521" s="97"/>
      <c r="V521" s="97"/>
      <c r="W521" s="97"/>
      <c r="X521" s="97"/>
      <c r="Y521" s="97"/>
      <c r="AA521" s="198">
        <f t="shared" si="282"/>
        <v>271.17749982622996</v>
      </c>
      <c r="AB521" s="115"/>
      <c r="AC521" s="106"/>
      <c r="AD521" s="106"/>
      <c r="AE521" s="106"/>
      <c r="AF521" s="116"/>
      <c r="AG521" s="106"/>
      <c r="AH521" s="106"/>
      <c r="AJ521" s="106"/>
      <c r="AK521" s="106"/>
      <c r="AM521" s="125"/>
      <c r="AN521" s="200">
        <f t="shared" si="272"/>
        <v>51</v>
      </c>
      <c r="AO521" s="192">
        <f>VLOOKUP(K521,Coefficients!$J$3:$L$7,3)</f>
        <v>70</v>
      </c>
      <c r="AP521" s="192">
        <f t="shared" si="273"/>
        <v>15.4</v>
      </c>
      <c r="AQ521" s="192">
        <f t="shared" si="274"/>
        <v>1349.04</v>
      </c>
      <c r="AR521" s="192">
        <f>VLOOKUP(L521,Coefficients!$N$3:$P$5,2)</f>
        <v>50</v>
      </c>
      <c r="AS521" s="192">
        <f>VLOOKUP(L521,Coefficients!$N$3:$P$5,3)</f>
        <v>2</v>
      </c>
      <c r="AT521" s="200">
        <f>VLOOKUP(M521,Coefficients!$S$3:$U$6,3)</f>
        <v>1</v>
      </c>
      <c r="AU521" s="196">
        <f>VLOOKUP(N521,Coefficients!$S$10:$U$13,3)</f>
        <v>2</v>
      </c>
      <c r="AV521" s="197">
        <f t="shared" si="283"/>
        <v>1</v>
      </c>
      <c r="AW521" s="195">
        <f t="shared" si="275"/>
        <v>7.6036750986200676</v>
      </c>
      <c r="AX521" s="197">
        <f t="shared" si="284"/>
        <v>75.811199999999999</v>
      </c>
      <c r="AY521" s="197">
        <f t="shared" si="285"/>
        <v>18.895</v>
      </c>
      <c r="AZ521" s="198">
        <f t="shared" si="276"/>
        <v>271.17749982622996</v>
      </c>
      <c r="BA521" s="114"/>
      <c r="BB521" s="55"/>
      <c r="BC521" s="127"/>
      <c r="BD521" s="96"/>
      <c r="BE521" s="133"/>
      <c r="BF521" s="128"/>
      <c r="BG521" s="124"/>
      <c r="BI521" s="96"/>
      <c r="BJ521" s="55"/>
      <c r="BK521" s="95"/>
      <c r="BL521" s="93"/>
    </row>
    <row r="522" spans="1:64" s="54" customFormat="1" outlineLevel="1" x14ac:dyDescent="0.25">
      <c r="A522" s="52"/>
      <c r="B522" s="20" t="s">
        <v>9</v>
      </c>
      <c r="C522" s="20" t="str">
        <f>'Cooler&amp;Wetter'!$B$1</f>
        <v>MIROC-Medres</v>
      </c>
      <c r="D522" s="20">
        <v>2064</v>
      </c>
      <c r="E522" s="21">
        <f>'Cooler&amp;Wetter'!T92</f>
        <v>18.91</v>
      </c>
      <c r="F522" s="21">
        <f>'Cooler&amp;Wetter'!X92</f>
        <v>75.826099999999997</v>
      </c>
      <c r="G522" s="21"/>
      <c r="H522" s="63">
        <f t="shared" ref="H522:H528" si="286">$H$26</f>
        <v>2007</v>
      </c>
      <c r="I522" s="59" t="str">
        <f t="shared" ref="I522:I528" si="287">$I$26</f>
        <v>Pile No X @ Berth Y</v>
      </c>
      <c r="J522" s="188" t="str">
        <f t="shared" si="271"/>
        <v>splash</v>
      </c>
      <c r="K522" s="97" t="str">
        <f t="shared" ref="K522:K528" si="288">$K$26</f>
        <v>A</v>
      </c>
      <c r="L522" s="104" t="str">
        <f t="shared" ref="L522:L528" si="289">$L$26</f>
        <v>C1</v>
      </c>
      <c r="M522" s="63" t="str">
        <f t="shared" ref="M522:M528" si="290">$M$26</f>
        <v>EXP4</v>
      </c>
      <c r="N522" s="63" t="str">
        <f t="shared" ref="N522:N528" si="291">$N$26</f>
        <v>SITE1</v>
      </c>
      <c r="O522" s="63">
        <f t="shared" ref="O522:O528" si="292">$O$26</f>
        <v>1</v>
      </c>
      <c r="P522" s="63"/>
      <c r="Q522" s="63"/>
      <c r="R522" s="63"/>
      <c r="S522" s="63"/>
      <c r="T522" s="63"/>
      <c r="U522" s="97"/>
      <c r="V522" s="97"/>
      <c r="W522" s="97"/>
      <c r="X522" s="97"/>
      <c r="Y522" s="97"/>
      <c r="AA522" s="198">
        <f t="shared" ref="AA522:AA528" si="293">AZ522</f>
        <v>271.29236771275214</v>
      </c>
      <c r="AB522" s="115"/>
      <c r="AC522" s="106"/>
      <c r="AD522" s="106"/>
      <c r="AE522" s="106"/>
      <c r="AF522" s="116"/>
      <c r="AG522" s="106"/>
      <c r="AH522" s="106"/>
      <c r="AJ522" s="106"/>
      <c r="AK522" s="106"/>
      <c r="AM522" s="125"/>
      <c r="AN522" s="200">
        <f t="shared" si="272"/>
        <v>52</v>
      </c>
      <c r="AO522" s="192">
        <f>VLOOKUP(K522,Coefficients!$J$3:$L$7,3)</f>
        <v>70</v>
      </c>
      <c r="AP522" s="192">
        <f t="shared" si="273"/>
        <v>15.4</v>
      </c>
      <c r="AQ522" s="192">
        <f t="shared" si="274"/>
        <v>1349.04</v>
      </c>
      <c r="AR522" s="192">
        <f>VLOOKUP(L522,Coefficients!$N$3:$P$5,2)</f>
        <v>50</v>
      </c>
      <c r="AS522" s="192">
        <f>VLOOKUP(L522,Coefficients!$N$3:$P$5,3)</f>
        <v>2</v>
      </c>
      <c r="AT522" s="200">
        <f>VLOOKUP(M522,Coefficients!$S$3:$U$6,3)</f>
        <v>1</v>
      </c>
      <c r="AU522" s="196">
        <f>VLOOKUP(N522,Coefficients!$S$10:$U$13,3)</f>
        <v>2</v>
      </c>
      <c r="AV522" s="197">
        <f t="shared" ref="AV522:AV528" si="294">O522</f>
        <v>1</v>
      </c>
      <c r="AW522" s="195">
        <f t="shared" si="275"/>
        <v>7.6036750986200676</v>
      </c>
      <c r="AX522" s="197">
        <f t="shared" ref="AX522:AX528" si="295">F522</f>
        <v>75.826099999999997</v>
      </c>
      <c r="AY522" s="197">
        <f t="shared" ref="AY522:AY528" si="296">E522</f>
        <v>18.91</v>
      </c>
      <c r="AZ522" s="198">
        <f t="shared" si="276"/>
        <v>271.29236771275214</v>
      </c>
      <c r="BA522" s="114"/>
      <c r="BB522" s="55"/>
      <c r="BC522" s="127"/>
      <c r="BD522" s="96"/>
      <c r="BE522" s="133"/>
      <c r="BF522" s="128"/>
      <c r="BG522" s="124"/>
      <c r="BI522" s="96"/>
      <c r="BJ522" s="55"/>
      <c r="BK522" s="95"/>
      <c r="BL522" s="93"/>
    </row>
    <row r="523" spans="1:64" s="54" customFormat="1" outlineLevel="1" x14ac:dyDescent="0.25">
      <c r="A523" s="52"/>
      <c r="B523" s="20" t="s">
        <v>9</v>
      </c>
      <c r="C523" s="20" t="str">
        <f>'Cooler&amp;Wetter'!$B$1</f>
        <v>MIROC-Medres</v>
      </c>
      <c r="D523" s="20">
        <v>2065</v>
      </c>
      <c r="E523" s="21">
        <f>'Cooler&amp;Wetter'!T93</f>
        <v>18.925000000000001</v>
      </c>
      <c r="F523" s="21">
        <f>'Cooler&amp;Wetter'!X93</f>
        <v>75.840999999999994</v>
      </c>
      <c r="G523" s="21"/>
      <c r="H523" s="63">
        <f t="shared" si="286"/>
        <v>2007</v>
      </c>
      <c r="I523" s="59" t="str">
        <f t="shared" si="287"/>
        <v>Pile No X @ Berth Y</v>
      </c>
      <c r="J523" s="188" t="str">
        <f t="shared" ref="J523:J528" si="297">$J$26</f>
        <v>splash</v>
      </c>
      <c r="K523" s="97" t="str">
        <f t="shared" si="288"/>
        <v>A</v>
      </c>
      <c r="L523" s="104" t="str">
        <f t="shared" si="289"/>
        <v>C1</v>
      </c>
      <c r="M523" s="63" t="str">
        <f t="shared" si="290"/>
        <v>EXP4</v>
      </c>
      <c r="N523" s="63" t="str">
        <f t="shared" si="291"/>
        <v>SITE1</v>
      </c>
      <c r="O523" s="63">
        <f t="shared" si="292"/>
        <v>1</v>
      </c>
      <c r="P523" s="63"/>
      <c r="Q523" s="63"/>
      <c r="R523" s="63"/>
      <c r="S523" s="63"/>
      <c r="T523" s="63"/>
      <c r="U523" s="97"/>
      <c r="V523" s="97"/>
      <c r="W523" s="97"/>
      <c r="X523" s="97"/>
      <c r="Y523" s="97"/>
      <c r="AA523" s="198">
        <f t="shared" si="293"/>
        <v>271.4072601523423</v>
      </c>
      <c r="AB523" s="115"/>
      <c r="AC523" s="106"/>
      <c r="AD523" s="106"/>
      <c r="AE523" s="106"/>
      <c r="AF523" s="116"/>
      <c r="AG523" s="106"/>
      <c r="AH523" s="106"/>
      <c r="AJ523" s="106"/>
      <c r="AK523" s="106"/>
      <c r="AM523" s="125"/>
      <c r="AN523" s="200">
        <f t="shared" ref="AN523:AN528" si="298">MAX(0,D523-$C$20)</f>
        <v>53</v>
      </c>
      <c r="AO523" s="192">
        <f>VLOOKUP(K523,Coefficients!$J$3:$L$7,3)</f>
        <v>70</v>
      </c>
      <c r="AP523" s="192">
        <f t="shared" ref="AP523:AP528" si="299">0.22*AO523</f>
        <v>15.4</v>
      </c>
      <c r="AQ523" s="192">
        <f t="shared" ref="AQ523:AQ528" si="300">AP523/100*365*24</f>
        <v>1349.04</v>
      </c>
      <c r="AR523" s="192">
        <f>VLOOKUP(L523,Coefficients!$N$3:$P$5,2)</f>
        <v>50</v>
      </c>
      <c r="AS523" s="192">
        <f>VLOOKUP(L523,Coefficients!$N$3:$P$5,3)</f>
        <v>2</v>
      </c>
      <c r="AT523" s="200">
        <f>VLOOKUP(M523,Coefficients!$S$3:$U$6,3)</f>
        <v>1</v>
      </c>
      <c r="AU523" s="196">
        <f>VLOOKUP(N523,Coefficients!$S$10:$U$13,3)</f>
        <v>2</v>
      </c>
      <c r="AV523" s="197">
        <f t="shared" si="294"/>
        <v>1</v>
      </c>
      <c r="AW523" s="195">
        <f t="shared" ref="AW523:AW528" si="301">MAX(1,AU523*(AR523*AT523*(0.9*EXP((-10*AV523))+0.1*EXP(-AV523))+AS523*EXP((-0.02*AV523))))</f>
        <v>7.6036750986200676</v>
      </c>
      <c r="AX523" s="197">
        <f t="shared" si="295"/>
        <v>75.840999999999994</v>
      </c>
      <c r="AY523" s="197">
        <f t="shared" si="296"/>
        <v>18.925000000000001</v>
      </c>
      <c r="AZ523" s="198">
        <f t="shared" ref="AZ523:AZ528" si="302">(0.0157*AX523^2.3)*((AQ523/3800)^0.15)*((1+AW523/50)^0.22)*(EXP(-0.0019*(AY523+20)))</f>
        <v>271.4072601523423</v>
      </c>
      <c r="BA523" s="114"/>
      <c r="BB523" s="55"/>
      <c r="BC523" s="127"/>
      <c r="BD523" s="96"/>
      <c r="BE523" s="133"/>
      <c r="BF523" s="128"/>
      <c r="BG523" s="124"/>
      <c r="BI523" s="96"/>
      <c r="BJ523" s="55"/>
      <c r="BK523" s="95"/>
      <c r="BL523" s="93"/>
    </row>
    <row r="524" spans="1:64" s="54" customFormat="1" outlineLevel="1" x14ac:dyDescent="0.25">
      <c r="A524" s="52"/>
      <c r="B524" s="20" t="s">
        <v>9</v>
      </c>
      <c r="C524" s="20" t="str">
        <f>'Cooler&amp;Wetter'!$B$1</f>
        <v>MIROC-Medres</v>
      </c>
      <c r="D524" s="20">
        <v>2066</v>
      </c>
      <c r="E524" s="21">
        <f>'Cooler&amp;Wetter'!T94</f>
        <v>18.939999999999998</v>
      </c>
      <c r="F524" s="21">
        <f>'Cooler&amp;Wetter'!X94</f>
        <v>75.855900000000005</v>
      </c>
      <c r="G524" s="21"/>
      <c r="H524" s="63">
        <f t="shared" si="286"/>
        <v>2007</v>
      </c>
      <c r="I524" s="59" t="str">
        <f t="shared" si="287"/>
        <v>Pile No X @ Berth Y</v>
      </c>
      <c r="J524" s="188" t="str">
        <f t="shared" si="297"/>
        <v>splash</v>
      </c>
      <c r="K524" s="97" t="str">
        <f t="shared" si="288"/>
        <v>A</v>
      </c>
      <c r="L524" s="104" t="str">
        <f t="shared" si="289"/>
        <v>C1</v>
      </c>
      <c r="M524" s="63" t="str">
        <f t="shared" si="290"/>
        <v>EXP4</v>
      </c>
      <c r="N524" s="63" t="str">
        <f t="shared" si="291"/>
        <v>SITE1</v>
      </c>
      <c r="O524" s="63">
        <f t="shared" si="292"/>
        <v>1</v>
      </c>
      <c r="P524" s="63"/>
      <c r="Q524" s="63"/>
      <c r="R524" s="63"/>
      <c r="S524" s="63"/>
      <c r="T524" s="63"/>
      <c r="U524" s="97"/>
      <c r="V524" s="97"/>
      <c r="W524" s="97"/>
      <c r="X524" s="97"/>
      <c r="Y524" s="97"/>
      <c r="AA524" s="198">
        <f t="shared" si="293"/>
        <v>271.52217714446101</v>
      </c>
      <c r="AB524" s="115"/>
      <c r="AC524" s="106"/>
      <c r="AD524" s="106"/>
      <c r="AE524" s="106"/>
      <c r="AF524" s="116"/>
      <c r="AG524" s="106"/>
      <c r="AH524" s="106"/>
      <c r="AJ524" s="106"/>
      <c r="AK524" s="106"/>
      <c r="AM524" s="125"/>
      <c r="AN524" s="200">
        <f t="shared" si="298"/>
        <v>54</v>
      </c>
      <c r="AO524" s="192">
        <f>VLOOKUP(K524,Coefficients!$J$3:$L$7,3)</f>
        <v>70</v>
      </c>
      <c r="AP524" s="192">
        <f t="shared" si="299"/>
        <v>15.4</v>
      </c>
      <c r="AQ524" s="192">
        <f t="shared" si="300"/>
        <v>1349.04</v>
      </c>
      <c r="AR524" s="192">
        <f>VLOOKUP(L524,Coefficients!$N$3:$P$5,2)</f>
        <v>50</v>
      </c>
      <c r="AS524" s="192">
        <f>VLOOKUP(L524,Coefficients!$N$3:$P$5,3)</f>
        <v>2</v>
      </c>
      <c r="AT524" s="200">
        <f>VLOOKUP(M524,Coefficients!$S$3:$U$6,3)</f>
        <v>1</v>
      </c>
      <c r="AU524" s="196">
        <f>VLOOKUP(N524,Coefficients!$S$10:$U$13,3)</f>
        <v>2</v>
      </c>
      <c r="AV524" s="197">
        <f t="shared" si="294"/>
        <v>1</v>
      </c>
      <c r="AW524" s="195">
        <f t="shared" si="301"/>
        <v>7.6036750986200676</v>
      </c>
      <c r="AX524" s="197">
        <f t="shared" si="295"/>
        <v>75.855900000000005</v>
      </c>
      <c r="AY524" s="197">
        <f t="shared" si="296"/>
        <v>18.939999999999998</v>
      </c>
      <c r="AZ524" s="198">
        <f t="shared" si="302"/>
        <v>271.52217714446101</v>
      </c>
      <c r="BA524" s="114"/>
      <c r="BB524" s="55"/>
      <c r="BC524" s="127"/>
      <c r="BD524" s="96"/>
      <c r="BE524" s="133"/>
      <c r="BF524" s="128"/>
      <c r="BG524" s="124"/>
      <c r="BI524" s="96"/>
      <c r="BJ524" s="55"/>
      <c r="BK524" s="95"/>
      <c r="BL524" s="93"/>
    </row>
    <row r="525" spans="1:64" s="54" customFormat="1" outlineLevel="1" x14ac:dyDescent="0.25">
      <c r="A525" s="52"/>
      <c r="B525" s="20" t="s">
        <v>9</v>
      </c>
      <c r="C525" s="20" t="str">
        <f>'Cooler&amp;Wetter'!$B$1</f>
        <v>MIROC-Medres</v>
      </c>
      <c r="D525" s="20">
        <v>2067</v>
      </c>
      <c r="E525" s="21">
        <f>'Cooler&amp;Wetter'!T95</f>
        <v>18.954999999999998</v>
      </c>
      <c r="F525" s="21">
        <f>'Cooler&amp;Wetter'!X95</f>
        <v>75.870800000000003</v>
      </c>
      <c r="G525" s="21"/>
      <c r="H525" s="63">
        <f t="shared" si="286"/>
        <v>2007</v>
      </c>
      <c r="I525" s="59" t="str">
        <f t="shared" si="287"/>
        <v>Pile No X @ Berth Y</v>
      </c>
      <c r="J525" s="188" t="str">
        <f t="shared" si="297"/>
        <v>splash</v>
      </c>
      <c r="K525" s="97" t="str">
        <f t="shared" si="288"/>
        <v>A</v>
      </c>
      <c r="L525" s="104" t="str">
        <f t="shared" si="289"/>
        <v>C1</v>
      </c>
      <c r="M525" s="63" t="str">
        <f t="shared" si="290"/>
        <v>EXP4</v>
      </c>
      <c r="N525" s="63" t="str">
        <f t="shared" si="291"/>
        <v>SITE1</v>
      </c>
      <c r="O525" s="63">
        <f t="shared" si="292"/>
        <v>1</v>
      </c>
      <c r="P525" s="63"/>
      <c r="Q525" s="63"/>
      <c r="R525" s="63"/>
      <c r="S525" s="63"/>
      <c r="T525" s="63"/>
      <c r="U525" s="97"/>
      <c r="V525" s="97"/>
      <c r="W525" s="97"/>
      <c r="X525" s="97"/>
      <c r="Y525" s="97"/>
      <c r="AA525" s="198">
        <f t="shared" si="293"/>
        <v>271.63711868856842</v>
      </c>
      <c r="AB525" s="115"/>
      <c r="AC525" s="106"/>
      <c r="AD525" s="106"/>
      <c r="AE525" s="106"/>
      <c r="AF525" s="116"/>
      <c r="AG525" s="106"/>
      <c r="AH525" s="106"/>
      <c r="AJ525" s="106"/>
      <c r="AK525" s="106"/>
      <c r="AM525" s="125"/>
      <c r="AN525" s="200">
        <f t="shared" si="298"/>
        <v>55</v>
      </c>
      <c r="AO525" s="192">
        <f>VLOOKUP(K525,Coefficients!$J$3:$L$7,3)</f>
        <v>70</v>
      </c>
      <c r="AP525" s="192">
        <f t="shared" si="299"/>
        <v>15.4</v>
      </c>
      <c r="AQ525" s="192">
        <f t="shared" si="300"/>
        <v>1349.04</v>
      </c>
      <c r="AR525" s="192">
        <f>VLOOKUP(L525,Coefficients!$N$3:$P$5,2)</f>
        <v>50</v>
      </c>
      <c r="AS525" s="192">
        <f>VLOOKUP(L525,Coefficients!$N$3:$P$5,3)</f>
        <v>2</v>
      </c>
      <c r="AT525" s="200">
        <f>VLOOKUP(M525,Coefficients!$S$3:$U$6,3)</f>
        <v>1</v>
      </c>
      <c r="AU525" s="196">
        <f>VLOOKUP(N525,Coefficients!$S$10:$U$13,3)</f>
        <v>2</v>
      </c>
      <c r="AV525" s="197">
        <f t="shared" si="294"/>
        <v>1</v>
      </c>
      <c r="AW525" s="195">
        <f t="shared" si="301"/>
        <v>7.6036750986200676</v>
      </c>
      <c r="AX525" s="197">
        <f t="shared" si="295"/>
        <v>75.870800000000003</v>
      </c>
      <c r="AY525" s="197">
        <f t="shared" si="296"/>
        <v>18.954999999999998</v>
      </c>
      <c r="AZ525" s="198">
        <f t="shared" si="302"/>
        <v>271.63711868856842</v>
      </c>
      <c r="BA525" s="114"/>
      <c r="BB525" s="55"/>
      <c r="BC525" s="127"/>
      <c r="BD525" s="96"/>
      <c r="BE525" s="133"/>
      <c r="BF525" s="128"/>
      <c r="BG525" s="124"/>
      <c r="BI525" s="96"/>
      <c r="BJ525" s="55"/>
      <c r="BK525" s="95"/>
      <c r="BL525" s="93"/>
    </row>
    <row r="526" spans="1:64" s="54" customFormat="1" outlineLevel="1" x14ac:dyDescent="0.25">
      <c r="A526" s="52"/>
      <c r="B526" s="20" t="s">
        <v>9</v>
      </c>
      <c r="C526" s="20" t="str">
        <f>'Cooler&amp;Wetter'!$B$1</f>
        <v>MIROC-Medres</v>
      </c>
      <c r="D526" s="20">
        <v>2068</v>
      </c>
      <c r="E526" s="21">
        <f>'Cooler&amp;Wetter'!T96</f>
        <v>18.97</v>
      </c>
      <c r="F526" s="21">
        <f>'Cooler&amp;Wetter'!X96</f>
        <v>75.8857</v>
      </c>
      <c r="G526" s="21"/>
      <c r="H526" s="63">
        <f t="shared" si="286"/>
        <v>2007</v>
      </c>
      <c r="I526" s="59" t="str">
        <f t="shared" si="287"/>
        <v>Pile No X @ Berth Y</v>
      </c>
      <c r="J526" s="188" t="str">
        <f t="shared" si="297"/>
        <v>splash</v>
      </c>
      <c r="K526" s="97" t="str">
        <f t="shared" si="288"/>
        <v>A</v>
      </c>
      <c r="L526" s="104" t="str">
        <f t="shared" si="289"/>
        <v>C1</v>
      </c>
      <c r="M526" s="63" t="str">
        <f t="shared" si="290"/>
        <v>EXP4</v>
      </c>
      <c r="N526" s="63" t="str">
        <f t="shared" si="291"/>
        <v>SITE1</v>
      </c>
      <c r="O526" s="63">
        <f t="shared" si="292"/>
        <v>1</v>
      </c>
      <c r="P526" s="63"/>
      <c r="Q526" s="63"/>
      <c r="R526" s="63"/>
      <c r="S526" s="63"/>
      <c r="T526" s="63"/>
      <c r="U526" s="97"/>
      <c r="V526" s="97"/>
      <c r="W526" s="97"/>
      <c r="X526" s="97"/>
      <c r="Y526" s="97"/>
      <c r="AA526" s="198">
        <f t="shared" si="293"/>
        <v>271.75208478412628</v>
      </c>
      <c r="AB526" s="115"/>
      <c r="AC526" s="106"/>
      <c r="AD526" s="106"/>
      <c r="AE526" s="106"/>
      <c r="AF526" s="116"/>
      <c r="AG526" s="106"/>
      <c r="AH526" s="106"/>
      <c r="AJ526" s="106"/>
      <c r="AK526" s="106"/>
      <c r="AM526" s="125"/>
      <c r="AN526" s="200">
        <f t="shared" si="298"/>
        <v>56</v>
      </c>
      <c r="AO526" s="192">
        <f>VLOOKUP(K526,Coefficients!$J$3:$L$7,3)</f>
        <v>70</v>
      </c>
      <c r="AP526" s="192">
        <f t="shared" si="299"/>
        <v>15.4</v>
      </c>
      <c r="AQ526" s="192">
        <f t="shared" si="300"/>
        <v>1349.04</v>
      </c>
      <c r="AR526" s="192">
        <f>VLOOKUP(L526,Coefficients!$N$3:$P$5,2)</f>
        <v>50</v>
      </c>
      <c r="AS526" s="192">
        <f>VLOOKUP(L526,Coefficients!$N$3:$P$5,3)</f>
        <v>2</v>
      </c>
      <c r="AT526" s="200">
        <f>VLOOKUP(M526,Coefficients!$S$3:$U$6,3)</f>
        <v>1</v>
      </c>
      <c r="AU526" s="196">
        <f>VLOOKUP(N526,Coefficients!$S$10:$U$13,3)</f>
        <v>2</v>
      </c>
      <c r="AV526" s="197">
        <f t="shared" si="294"/>
        <v>1</v>
      </c>
      <c r="AW526" s="195">
        <f t="shared" si="301"/>
        <v>7.6036750986200676</v>
      </c>
      <c r="AX526" s="197">
        <f t="shared" si="295"/>
        <v>75.8857</v>
      </c>
      <c r="AY526" s="197">
        <f t="shared" si="296"/>
        <v>18.97</v>
      </c>
      <c r="AZ526" s="198">
        <f t="shared" si="302"/>
        <v>271.75208478412628</v>
      </c>
      <c r="BA526" s="114"/>
      <c r="BB526" s="55"/>
      <c r="BC526" s="127"/>
      <c r="BD526" s="96"/>
      <c r="BE526" s="133"/>
      <c r="BF526" s="128"/>
      <c r="BG526" s="124"/>
      <c r="BI526" s="96"/>
      <c r="BJ526" s="55"/>
      <c r="BK526" s="95"/>
      <c r="BL526" s="93"/>
    </row>
    <row r="527" spans="1:64" s="54" customFormat="1" outlineLevel="1" x14ac:dyDescent="0.25">
      <c r="A527" s="52"/>
      <c r="B527" s="20" t="s">
        <v>9</v>
      </c>
      <c r="C527" s="20" t="str">
        <f>'Cooler&amp;Wetter'!$B$1</f>
        <v>MIROC-Medres</v>
      </c>
      <c r="D527" s="20">
        <v>2069</v>
      </c>
      <c r="E527" s="21">
        <f>'Cooler&amp;Wetter'!T97</f>
        <v>18.984999999999999</v>
      </c>
      <c r="F527" s="21">
        <f>'Cooler&amp;Wetter'!X97</f>
        <v>75.900599999999997</v>
      </c>
      <c r="G527" s="21"/>
      <c r="H527" s="63">
        <f t="shared" si="286"/>
        <v>2007</v>
      </c>
      <c r="I527" s="59" t="str">
        <f t="shared" si="287"/>
        <v>Pile No X @ Berth Y</v>
      </c>
      <c r="J527" s="188" t="str">
        <f t="shared" si="297"/>
        <v>splash</v>
      </c>
      <c r="K527" s="97" t="str">
        <f t="shared" si="288"/>
        <v>A</v>
      </c>
      <c r="L527" s="104" t="str">
        <f t="shared" si="289"/>
        <v>C1</v>
      </c>
      <c r="M527" s="63" t="str">
        <f t="shared" si="290"/>
        <v>EXP4</v>
      </c>
      <c r="N527" s="63" t="str">
        <f t="shared" si="291"/>
        <v>SITE1</v>
      </c>
      <c r="O527" s="63">
        <f t="shared" si="292"/>
        <v>1</v>
      </c>
      <c r="P527" s="63"/>
      <c r="Q527" s="63"/>
      <c r="R527" s="63"/>
      <c r="S527" s="63"/>
      <c r="T527" s="63"/>
      <c r="U527" s="97"/>
      <c r="V527" s="97"/>
      <c r="W527" s="97"/>
      <c r="X527" s="97"/>
      <c r="Y527" s="97"/>
      <c r="AA527" s="198">
        <f t="shared" si="293"/>
        <v>271.86707543059231</v>
      </c>
      <c r="AB527" s="115"/>
      <c r="AC527" s="106"/>
      <c r="AD527" s="106"/>
      <c r="AE527" s="106"/>
      <c r="AF527" s="116"/>
      <c r="AG527" s="106"/>
      <c r="AH527" s="106"/>
      <c r="AJ527" s="106"/>
      <c r="AK527" s="106"/>
      <c r="AM527" s="125"/>
      <c r="AN527" s="200">
        <f t="shared" si="298"/>
        <v>57</v>
      </c>
      <c r="AO527" s="192">
        <f>VLOOKUP(K527,Coefficients!$J$3:$L$7,3)</f>
        <v>70</v>
      </c>
      <c r="AP527" s="192">
        <f t="shared" si="299"/>
        <v>15.4</v>
      </c>
      <c r="AQ527" s="192">
        <f t="shared" si="300"/>
        <v>1349.04</v>
      </c>
      <c r="AR527" s="192">
        <f>VLOOKUP(L527,Coefficients!$N$3:$P$5,2)</f>
        <v>50</v>
      </c>
      <c r="AS527" s="192">
        <f>VLOOKUP(L527,Coefficients!$N$3:$P$5,3)</f>
        <v>2</v>
      </c>
      <c r="AT527" s="200">
        <f>VLOOKUP(M527,Coefficients!$S$3:$U$6,3)</f>
        <v>1</v>
      </c>
      <c r="AU527" s="196">
        <f>VLOOKUP(N527,Coefficients!$S$10:$U$13,3)</f>
        <v>2</v>
      </c>
      <c r="AV527" s="197">
        <f t="shared" si="294"/>
        <v>1</v>
      </c>
      <c r="AW527" s="195">
        <f t="shared" si="301"/>
        <v>7.6036750986200676</v>
      </c>
      <c r="AX527" s="197">
        <f t="shared" si="295"/>
        <v>75.900599999999997</v>
      </c>
      <c r="AY527" s="197">
        <f t="shared" si="296"/>
        <v>18.984999999999999</v>
      </c>
      <c r="AZ527" s="198">
        <f t="shared" si="302"/>
        <v>271.86707543059231</v>
      </c>
      <c r="BA527" s="114"/>
      <c r="BB527" s="55"/>
      <c r="BC527" s="127"/>
      <c r="BD527" s="96"/>
      <c r="BE527" s="133"/>
      <c r="BF527" s="128"/>
      <c r="BG527" s="124"/>
      <c r="BI527" s="96"/>
      <c r="BJ527" s="55"/>
      <c r="BK527" s="95"/>
      <c r="BL527" s="93"/>
    </row>
    <row r="528" spans="1:64" s="54" customFormat="1" outlineLevel="1" x14ac:dyDescent="0.25">
      <c r="A528" s="52"/>
      <c r="B528" s="20" t="s">
        <v>9</v>
      </c>
      <c r="C528" s="20" t="str">
        <f>'Cooler&amp;Wetter'!$B$1</f>
        <v>MIROC-Medres</v>
      </c>
      <c r="D528" s="20">
        <v>2070</v>
      </c>
      <c r="E528" s="21">
        <f>'Cooler&amp;Wetter'!T98</f>
        <v>19</v>
      </c>
      <c r="F528" s="21">
        <f>'Cooler&amp;Wetter'!X98</f>
        <v>75.915499999999994</v>
      </c>
      <c r="G528" s="21"/>
      <c r="H528" s="63">
        <f t="shared" si="286"/>
        <v>2007</v>
      </c>
      <c r="I528" s="59" t="str">
        <f t="shared" si="287"/>
        <v>Pile No X @ Berth Y</v>
      </c>
      <c r="J528" s="188" t="str">
        <f t="shared" si="297"/>
        <v>splash</v>
      </c>
      <c r="K528" s="97" t="str">
        <f t="shared" si="288"/>
        <v>A</v>
      </c>
      <c r="L528" s="104" t="str">
        <f t="shared" si="289"/>
        <v>C1</v>
      </c>
      <c r="M528" s="63" t="str">
        <f t="shared" si="290"/>
        <v>EXP4</v>
      </c>
      <c r="N528" s="63" t="str">
        <f t="shared" si="291"/>
        <v>SITE1</v>
      </c>
      <c r="O528" s="63">
        <f t="shared" si="292"/>
        <v>1</v>
      </c>
      <c r="P528" s="63"/>
      <c r="Q528" s="63"/>
      <c r="R528" s="63"/>
      <c r="S528" s="63"/>
      <c r="T528" s="63"/>
      <c r="U528" s="97"/>
      <c r="V528" s="97"/>
      <c r="W528" s="97"/>
      <c r="X528" s="97"/>
      <c r="Y528" s="97"/>
      <c r="AA528" s="198">
        <f t="shared" si="293"/>
        <v>271.98209062742671</v>
      </c>
      <c r="AB528" s="115"/>
      <c r="AC528" s="106"/>
      <c r="AD528" s="106"/>
      <c r="AE528" s="106"/>
      <c r="AF528" s="116"/>
      <c r="AG528" s="106"/>
      <c r="AH528" s="106"/>
      <c r="AJ528" s="106"/>
      <c r="AK528" s="106"/>
      <c r="AM528" s="125"/>
      <c r="AN528" s="200">
        <f t="shared" si="298"/>
        <v>58</v>
      </c>
      <c r="AO528" s="192">
        <f>VLOOKUP(K528,Coefficients!$J$3:$L$7,3)</f>
        <v>70</v>
      </c>
      <c r="AP528" s="192">
        <f t="shared" si="299"/>
        <v>15.4</v>
      </c>
      <c r="AQ528" s="192">
        <f t="shared" si="300"/>
        <v>1349.04</v>
      </c>
      <c r="AR528" s="192">
        <f>VLOOKUP(L528,Coefficients!$N$3:$P$5,2)</f>
        <v>50</v>
      </c>
      <c r="AS528" s="192">
        <f>VLOOKUP(L528,Coefficients!$N$3:$P$5,3)</f>
        <v>2</v>
      </c>
      <c r="AT528" s="200">
        <f>VLOOKUP(M528,Coefficients!$S$3:$U$6,3)</f>
        <v>1</v>
      </c>
      <c r="AU528" s="196">
        <f>VLOOKUP(N528,Coefficients!$S$10:$U$13,3)</f>
        <v>2</v>
      </c>
      <c r="AV528" s="197">
        <f t="shared" si="294"/>
        <v>1</v>
      </c>
      <c r="AW528" s="195">
        <f t="shared" si="301"/>
        <v>7.6036750986200676</v>
      </c>
      <c r="AX528" s="197">
        <f t="shared" si="295"/>
        <v>75.915499999999994</v>
      </c>
      <c r="AY528" s="197">
        <f t="shared" si="296"/>
        <v>19</v>
      </c>
      <c r="AZ528" s="198">
        <f t="shared" si="302"/>
        <v>271.98209062742671</v>
      </c>
      <c r="BA528" s="114"/>
      <c r="BB528" s="55"/>
      <c r="BC528" s="127"/>
      <c r="BD528" s="96"/>
      <c r="BE528" s="133"/>
      <c r="BF528" s="128"/>
      <c r="BG528" s="124"/>
      <c r="BI528" s="96"/>
      <c r="BJ528" s="55"/>
      <c r="BK528" s="95"/>
      <c r="BL528" s="93"/>
    </row>
    <row r="529" spans="2:64" s="10" customFormat="1" x14ac:dyDescent="0.25">
      <c r="B529" s="26"/>
      <c r="C529" s="26"/>
      <c r="D529" s="26"/>
      <c r="E529" s="26"/>
      <c r="F529" s="26"/>
      <c r="G529" s="26"/>
      <c r="K529" s="92"/>
      <c r="L529" s="92"/>
      <c r="M529" s="19"/>
      <c r="N529" s="19"/>
      <c r="O529" s="19"/>
      <c r="P529" s="19"/>
      <c r="Q529" s="19"/>
      <c r="R529" s="19"/>
      <c r="S529" s="19"/>
      <c r="T529" s="19"/>
      <c r="U529" s="98"/>
      <c r="V529" s="98"/>
      <c r="W529" s="98"/>
      <c r="X529" s="98"/>
      <c r="Y529" s="98"/>
      <c r="AA529" s="45"/>
      <c r="AB529" s="131"/>
      <c r="AC529" s="45"/>
      <c r="AD529" s="45"/>
      <c r="AE529" s="45"/>
      <c r="AF529" s="132"/>
      <c r="AG529" s="45"/>
      <c r="AH529" s="45"/>
      <c r="AJ529" s="98"/>
      <c r="AK529" s="98"/>
      <c r="AM529" s="98"/>
      <c r="AN529" s="41"/>
      <c r="AO529" s="41"/>
      <c r="AP529" s="41"/>
      <c r="AQ529" s="193"/>
      <c r="AR529" s="41"/>
      <c r="AS529" s="41"/>
      <c r="AT529" s="19"/>
      <c r="AU529" s="43"/>
      <c r="AV529" s="43"/>
      <c r="AW529" s="43"/>
      <c r="AX529" s="19"/>
      <c r="AY529" s="41"/>
      <c r="AZ529" s="45"/>
      <c r="BA529" s="47"/>
      <c r="BB529" s="19"/>
      <c r="BC529" s="19"/>
      <c r="BD529" s="27"/>
      <c r="BE529" s="134"/>
      <c r="BF529" s="18"/>
      <c r="BG529" s="27"/>
      <c r="BI529" s="27"/>
      <c r="BJ529" s="27"/>
      <c r="BK529" s="27"/>
      <c r="BL529" s="92"/>
    </row>
    <row r="530" spans="2:64" s="54" customFormat="1" x14ac:dyDescent="0.25">
      <c r="B530" s="22"/>
      <c r="C530" s="22"/>
      <c r="D530" s="22"/>
      <c r="E530" s="22"/>
      <c r="F530" s="22"/>
      <c r="G530" s="22"/>
      <c r="K530" s="93"/>
      <c r="L530" s="93"/>
      <c r="M530" s="25"/>
      <c r="N530" s="25"/>
      <c r="O530" s="25"/>
      <c r="P530" s="25"/>
      <c r="Q530" s="25"/>
      <c r="R530" s="25"/>
      <c r="S530" s="25"/>
      <c r="T530" s="25"/>
      <c r="U530" s="101"/>
      <c r="V530" s="101"/>
      <c r="W530" s="101"/>
      <c r="X530" s="101"/>
      <c r="Y530" s="101"/>
      <c r="AA530" s="101"/>
      <c r="AB530" s="101"/>
      <c r="AC530" s="101"/>
      <c r="AD530" s="101"/>
      <c r="AE530" s="101"/>
      <c r="AF530" s="101"/>
      <c r="AG530" s="101"/>
      <c r="AH530" s="101"/>
      <c r="AJ530" s="101"/>
      <c r="AK530" s="101"/>
      <c r="AM530" s="101"/>
      <c r="AN530" s="42"/>
      <c r="AO530" s="42"/>
      <c r="AP530" s="42"/>
      <c r="AQ530" s="194"/>
      <c r="AR530" s="42"/>
      <c r="AS530" s="42"/>
      <c r="AT530" s="25"/>
      <c r="AU530" s="44"/>
      <c r="AV530" s="44"/>
      <c r="AW530" s="44"/>
      <c r="AX530" s="25"/>
      <c r="AY530" s="42"/>
      <c r="AZ530" s="46"/>
      <c r="BA530" s="48"/>
      <c r="BB530" s="25"/>
      <c r="BC530" s="25"/>
      <c r="BD530" s="124"/>
      <c r="BE530" s="24"/>
      <c r="BF530" s="24"/>
      <c r="BG530" s="15"/>
      <c r="BI530" s="15"/>
      <c r="BJ530" s="15"/>
      <c r="BK530" s="15"/>
      <c r="BL530" s="93"/>
    </row>
    <row r="531" spans="2:64" s="54" customFormat="1" x14ac:dyDescent="0.25">
      <c r="B531" s="22"/>
      <c r="C531" s="22"/>
      <c r="D531" s="22"/>
      <c r="E531" s="22"/>
      <c r="F531" s="22"/>
      <c r="G531" s="22"/>
      <c r="K531" s="93"/>
      <c r="L531" s="93"/>
      <c r="M531" s="25"/>
      <c r="N531" s="25"/>
      <c r="O531" s="25"/>
      <c r="P531" s="25"/>
      <c r="Q531" s="25"/>
      <c r="R531" s="25"/>
      <c r="S531" s="25"/>
      <c r="T531" s="25"/>
      <c r="U531" s="101"/>
      <c r="V531" s="101"/>
      <c r="W531" s="101"/>
      <c r="X531" s="101"/>
      <c r="Y531" s="101"/>
      <c r="AA531" s="101"/>
      <c r="AB531" s="101"/>
      <c r="AC531" s="101"/>
      <c r="AD531" s="101"/>
      <c r="AE531" s="101"/>
      <c r="AF531" s="101"/>
      <c r="AG531" s="101"/>
      <c r="AH531" s="101"/>
      <c r="AJ531" s="101"/>
      <c r="AK531" s="101"/>
      <c r="AM531" s="101"/>
      <c r="AN531" s="42"/>
      <c r="AO531" s="42"/>
      <c r="AP531" s="42"/>
      <c r="AQ531" s="194"/>
      <c r="AR531" s="42"/>
      <c r="AS531" s="42"/>
      <c r="AT531" s="25"/>
      <c r="AU531" s="44"/>
      <c r="AV531" s="44"/>
      <c r="AW531" s="44"/>
      <c r="AX531" s="25"/>
      <c r="AY531" s="42"/>
      <c r="AZ531" s="46"/>
      <c r="BA531" s="48"/>
      <c r="BB531" s="25"/>
      <c r="BC531" s="25"/>
      <c r="BD531" s="124"/>
      <c r="BE531" s="24"/>
      <c r="BF531" s="24"/>
      <c r="BG531" s="15"/>
      <c r="BI531" s="15"/>
      <c r="BJ531" s="15"/>
      <c r="BK531" s="15"/>
      <c r="BL531" s="93"/>
    </row>
    <row r="532" spans="2:64" s="54" customFormat="1" x14ac:dyDescent="0.25">
      <c r="B532" s="22"/>
      <c r="C532" s="22"/>
      <c r="D532" s="22"/>
      <c r="E532" s="22"/>
      <c r="F532" s="22"/>
      <c r="G532" s="22"/>
      <c r="K532" s="93"/>
      <c r="L532" s="93"/>
      <c r="M532" s="25"/>
      <c r="N532" s="25"/>
      <c r="O532" s="25"/>
      <c r="P532" s="25"/>
      <c r="Q532" s="25"/>
      <c r="R532" s="25"/>
      <c r="S532" s="25"/>
      <c r="T532" s="25"/>
      <c r="U532" s="101"/>
      <c r="V532" s="101"/>
      <c r="W532" s="101"/>
      <c r="X532" s="101"/>
      <c r="Y532" s="101"/>
      <c r="AA532" s="101"/>
      <c r="AB532" s="101"/>
      <c r="AC532" s="101"/>
      <c r="AD532" s="101"/>
      <c r="AE532" s="101"/>
      <c r="AF532" s="101"/>
      <c r="AG532" s="101"/>
      <c r="AH532" s="101"/>
      <c r="AJ532" s="101"/>
      <c r="AK532" s="101"/>
      <c r="AM532" s="101"/>
      <c r="AN532" s="42"/>
      <c r="AO532" s="42"/>
      <c r="AP532" s="42"/>
      <c r="AQ532" s="194"/>
      <c r="AR532" s="42"/>
      <c r="AS532" s="42"/>
      <c r="AT532" s="25"/>
      <c r="AU532" s="44"/>
      <c r="AV532" s="44"/>
      <c r="AW532" s="44"/>
      <c r="AX532" s="25"/>
      <c r="AY532" s="42"/>
      <c r="AZ532" s="46"/>
      <c r="BA532" s="48"/>
      <c r="BB532" s="25"/>
      <c r="BC532" s="25"/>
      <c r="BD532" s="124"/>
      <c r="BE532" s="24"/>
      <c r="BF532" s="24"/>
      <c r="BG532" s="15"/>
      <c r="BI532" s="15"/>
      <c r="BJ532" s="15"/>
      <c r="BK532" s="15"/>
      <c r="BL532" s="93"/>
    </row>
    <row r="533" spans="2:64" s="54" customFormat="1" x14ac:dyDescent="0.25">
      <c r="B533" s="22"/>
      <c r="C533" s="22"/>
      <c r="D533" s="22"/>
      <c r="E533" s="22"/>
      <c r="F533" s="22"/>
      <c r="G533" s="22"/>
      <c r="K533" s="93"/>
      <c r="L533" s="93"/>
      <c r="M533" s="25"/>
      <c r="N533" s="25"/>
      <c r="O533" s="25"/>
      <c r="P533" s="25"/>
      <c r="Q533" s="25"/>
      <c r="R533" s="25"/>
      <c r="S533" s="25"/>
      <c r="T533" s="25"/>
      <c r="U533" s="101"/>
      <c r="V533" s="101"/>
      <c r="W533" s="101"/>
      <c r="X533" s="101"/>
      <c r="Y533" s="101"/>
      <c r="AA533" s="101"/>
      <c r="AB533" s="101"/>
      <c r="AC533" s="101"/>
      <c r="AD533" s="101"/>
      <c r="AE533" s="101"/>
      <c r="AF533" s="101"/>
      <c r="AG533" s="101"/>
      <c r="AH533" s="101"/>
      <c r="AJ533" s="101"/>
      <c r="AK533" s="101"/>
      <c r="AM533" s="101"/>
      <c r="AN533" s="42"/>
      <c r="AO533" s="42"/>
      <c r="AP533" s="42"/>
      <c r="AQ533" s="194"/>
      <c r="AR533" s="42"/>
      <c r="AS533" s="42"/>
      <c r="AT533" s="25"/>
      <c r="AU533" s="44"/>
      <c r="AV533" s="44"/>
      <c r="AW533" s="44"/>
      <c r="AX533" s="25"/>
      <c r="AY533" s="42"/>
      <c r="AZ533" s="46"/>
      <c r="BA533" s="48"/>
      <c r="BB533" s="25"/>
      <c r="BC533" s="25"/>
      <c r="BD533" s="124"/>
      <c r="BE533" s="24"/>
      <c r="BF533" s="24"/>
      <c r="BG533" s="15"/>
      <c r="BI533" s="15"/>
      <c r="BJ533" s="15"/>
      <c r="BK533" s="15"/>
      <c r="BL533" s="93"/>
    </row>
    <row r="534" spans="2:64" s="54" customFormat="1" x14ac:dyDescent="0.25">
      <c r="B534" s="22"/>
      <c r="C534" s="22"/>
      <c r="D534" s="22"/>
      <c r="E534" s="22"/>
      <c r="F534" s="22"/>
      <c r="G534" s="22"/>
      <c r="K534" s="93"/>
      <c r="L534" s="93"/>
      <c r="M534" s="25"/>
      <c r="N534" s="25"/>
      <c r="O534" s="25"/>
      <c r="P534" s="25"/>
      <c r="Q534" s="25"/>
      <c r="R534" s="25"/>
      <c r="S534" s="25"/>
      <c r="T534" s="25"/>
      <c r="U534" s="101"/>
      <c r="V534" s="101"/>
      <c r="W534" s="101"/>
      <c r="X534" s="101"/>
      <c r="Y534" s="101"/>
      <c r="AA534" s="101"/>
      <c r="AB534" s="101"/>
      <c r="AC534" s="101"/>
      <c r="AD534" s="101"/>
      <c r="AE534" s="101"/>
      <c r="AF534" s="101"/>
      <c r="AG534" s="101"/>
      <c r="AH534" s="101"/>
      <c r="AJ534" s="101"/>
      <c r="AK534" s="101"/>
      <c r="AM534" s="101"/>
      <c r="AN534" s="42"/>
      <c r="AO534" s="42"/>
      <c r="AP534" s="42"/>
      <c r="AQ534" s="194"/>
      <c r="AR534" s="42"/>
      <c r="AS534" s="42"/>
      <c r="AT534" s="25"/>
      <c r="AU534" s="44"/>
      <c r="AV534" s="44"/>
      <c r="AW534" s="44"/>
      <c r="AX534" s="25"/>
      <c r="AY534" s="42"/>
      <c r="AZ534" s="46"/>
      <c r="BA534" s="48"/>
      <c r="BB534" s="25"/>
      <c r="BC534" s="25"/>
      <c r="BD534" s="124"/>
      <c r="BE534" s="24"/>
      <c r="BF534" s="24"/>
      <c r="BG534" s="15"/>
      <c r="BI534" s="15"/>
      <c r="BJ534" s="15"/>
      <c r="BK534" s="15"/>
      <c r="BL534" s="93"/>
    </row>
    <row r="535" spans="2:64" s="54" customFormat="1" x14ac:dyDescent="0.25">
      <c r="B535" s="22"/>
      <c r="C535" s="22"/>
      <c r="D535" s="22"/>
      <c r="E535" s="22"/>
      <c r="F535" s="22"/>
      <c r="G535" s="22"/>
      <c r="K535" s="93"/>
      <c r="L535" s="93"/>
      <c r="M535" s="25"/>
      <c r="N535" s="25"/>
      <c r="O535" s="25"/>
      <c r="P535" s="25"/>
      <c r="Q535" s="25"/>
      <c r="R535" s="25"/>
      <c r="S535" s="25"/>
      <c r="T535" s="25"/>
      <c r="U535" s="101"/>
      <c r="V535" s="101"/>
      <c r="W535" s="101"/>
      <c r="X535" s="101"/>
      <c r="Y535" s="101"/>
      <c r="AA535" s="101"/>
      <c r="AB535" s="101"/>
      <c r="AC535" s="101"/>
      <c r="AD535" s="101"/>
      <c r="AE535" s="101"/>
      <c r="AF535" s="101"/>
      <c r="AG535" s="101"/>
      <c r="AH535" s="101"/>
      <c r="AJ535" s="101"/>
      <c r="AK535" s="101"/>
      <c r="AM535" s="101"/>
      <c r="AN535" s="42"/>
      <c r="AO535" s="42"/>
      <c r="AP535" s="42"/>
      <c r="AQ535" s="194"/>
      <c r="AR535" s="42"/>
      <c r="AS535" s="42"/>
      <c r="AT535" s="25"/>
      <c r="AU535" s="44"/>
      <c r="AV535" s="44"/>
      <c r="AW535" s="44"/>
      <c r="AX535" s="25"/>
      <c r="AY535" s="42"/>
      <c r="AZ535" s="46"/>
      <c r="BA535" s="48"/>
      <c r="BB535" s="25"/>
      <c r="BC535" s="25"/>
      <c r="BD535" s="124"/>
      <c r="BE535" s="24"/>
      <c r="BF535" s="24"/>
      <c r="BG535" s="15"/>
      <c r="BI535" s="15"/>
      <c r="BJ535" s="15"/>
      <c r="BK535" s="15"/>
      <c r="BL535" s="93"/>
    </row>
    <row r="536" spans="2:64" s="54" customFormat="1" x14ac:dyDescent="0.25">
      <c r="B536" s="22"/>
      <c r="C536" s="22"/>
      <c r="D536" s="22"/>
      <c r="E536" s="22"/>
      <c r="F536" s="22"/>
      <c r="G536" s="22"/>
      <c r="K536" s="93"/>
      <c r="L536" s="93"/>
      <c r="M536" s="25"/>
      <c r="N536" s="25"/>
      <c r="O536" s="25"/>
      <c r="P536" s="25"/>
      <c r="Q536" s="25"/>
      <c r="R536" s="25"/>
      <c r="S536" s="25"/>
      <c r="T536" s="25"/>
      <c r="U536" s="101"/>
      <c r="V536" s="101"/>
      <c r="W536" s="101"/>
      <c r="X536" s="101"/>
      <c r="Y536" s="101"/>
      <c r="AA536" s="101"/>
      <c r="AB536" s="101"/>
      <c r="AC536" s="101"/>
      <c r="AD536" s="101"/>
      <c r="AE536" s="101"/>
      <c r="AF536" s="101"/>
      <c r="AG536" s="101"/>
      <c r="AH536" s="101"/>
      <c r="AJ536" s="101"/>
      <c r="AK536" s="101"/>
      <c r="AM536" s="101"/>
      <c r="AN536" s="42"/>
      <c r="AO536" s="42"/>
      <c r="AP536" s="42"/>
      <c r="AQ536" s="194"/>
      <c r="AR536" s="42"/>
      <c r="AS536" s="42"/>
      <c r="AT536" s="25"/>
      <c r="AU536" s="44"/>
      <c r="AV536" s="44"/>
      <c r="AW536" s="44"/>
      <c r="AX536" s="25"/>
      <c r="AY536" s="42"/>
      <c r="AZ536" s="46"/>
      <c r="BA536" s="48"/>
      <c r="BB536" s="25"/>
      <c r="BC536" s="25"/>
      <c r="BD536" s="124"/>
      <c r="BE536" s="24"/>
      <c r="BF536" s="24"/>
      <c r="BG536" s="15"/>
      <c r="BI536" s="15"/>
      <c r="BJ536" s="15"/>
      <c r="BK536" s="15"/>
      <c r="BL536" s="93"/>
    </row>
    <row r="537" spans="2:64" s="54" customFormat="1" x14ac:dyDescent="0.25">
      <c r="B537" s="22"/>
      <c r="C537" s="22"/>
      <c r="D537" s="22"/>
      <c r="E537" s="22"/>
      <c r="F537" s="22"/>
      <c r="G537" s="22"/>
      <c r="K537" s="93"/>
      <c r="L537" s="93"/>
      <c r="M537" s="25"/>
      <c r="N537" s="25"/>
      <c r="O537" s="25"/>
      <c r="P537" s="25"/>
      <c r="Q537" s="25"/>
      <c r="R537" s="25"/>
      <c r="S537" s="25"/>
      <c r="T537" s="25"/>
      <c r="U537" s="101"/>
      <c r="V537" s="101"/>
      <c r="W537" s="101"/>
      <c r="X537" s="101"/>
      <c r="Y537" s="101"/>
      <c r="AA537" s="101"/>
      <c r="AB537" s="101"/>
      <c r="AC537" s="101"/>
      <c r="AD537" s="101"/>
      <c r="AE537" s="101"/>
      <c r="AF537" s="101"/>
      <c r="AG537" s="101"/>
      <c r="AH537" s="101"/>
      <c r="AJ537" s="101"/>
      <c r="AK537" s="101"/>
      <c r="AM537" s="101"/>
      <c r="AN537" s="42"/>
      <c r="AO537" s="42"/>
      <c r="AP537" s="42"/>
      <c r="AQ537" s="194"/>
      <c r="AR537" s="42"/>
      <c r="AS537" s="42"/>
      <c r="AT537" s="25"/>
      <c r="AU537" s="44"/>
      <c r="AV537" s="44"/>
      <c r="AW537" s="44"/>
      <c r="AX537" s="25"/>
      <c r="AY537" s="42"/>
      <c r="AZ537" s="46"/>
      <c r="BA537" s="48"/>
      <c r="BB537" s="25"/>
      <c r="BC537" s="25"/>
      <c r="BD537" s="124"/>
      <c r="BE537" s="24"/>
      <c r="BF537" s="24"/>
      <c r="BG537" s="15"/>
      <c r="BI537" s="15"/>
      <c r="BJ537" s="15"/>
      <c r="BK537" s="15"/>
      <c r="BL537" s="93"/>
    </row>
    <row r="538" spans="2:64" s="54" customFormat="1" x14ac:dyDescent="0.25">
      <c r="B538" s="22"/>
      <c r="C538" s="22"/>
      <c r="D538" s="22"/>
      <c r="E538" s="22"/>
      <c r="F538" s="22"/>
      <c r="G538" s="22"/>
      <c r="K538" s="93"/>
      <c r="L538" s="93"/>
      <c r="M538" s="25"/>
      <c r="N538" s="25"/>
      <c r="O538" s="25"/>
      <c r="P538" s="25"/>
      <c r="Q538" s="25"/>
      <c r="R538" s="25"/>
      <c r="S538" s="25"/>
      <c r="T538" s="25"/>
      <c r="U538" s="101"/>
      <c r="V538" s="101"/>
      <c r="W538" s="101"/>
      <c r="X538" s="101"/>
      <c r="Y538" s="101"/>
      <c r="AA538" s="101"/>
      <c r="AB538" s="101"/>
      <c r="AC538" s="101"/>
      <c r="AD538" s="101"/>
      <c r="AE538" s="101"/>
      <c r="AF538" s="101"/>
      <c r="AG538" s="101"/>
      <c r="AH538" s="101"/>
      <c r="AJ538" s="101"/>
      <c r="AK538" s="101"/>
      <c r="AM538" s="101"/>
      <c r="AN538" s="42"/>
      <c r="AO538" s="42"/>
      <c r="AP538" s="42"/>
      <c r="AQ538" s="194"/>
      <c r="AR538" s="42"/>
      <c r="AS538" s="42"/>
      <c r="AT538" s="25"/>
      <c r="AU538" s="44"/>
      <c r="AV538" s="44"/>
      <c r="AW538" s="44"/>
      <c r="AX538" s="25"/>
      <c r="AY538" s="42"/>
      <c r="AZ538" s="46"/>
      <c r="BA538" s="48"/>
      <c r="BB538" s="25"/>
      <c r="BC538" s="25"/>
      <c r="BD538" s="124"/>
      <c r="BE538" s="24"/>
      <c r="BF538" s="24"/>
      <c r="BG538" s="15"/>
      <c r="BI538" s="15"/>
      <c r="BJ538" s="15"/>
      <c r="BK538" s="15"/>
      <c r="BL538" s="93"/>
    </row>
    <row r="539" spans="2:64" s="54" customFormat="1" x14ac:dyDescent="0.25">
      <c r="B539" s="22"/>
      <c r="C539" s="22"/>
      <c r="D539" s="22"/>
      <c r="E539" s="22"/>
      <c r="F539" s="22"/>
      <c r="G539" s="22"/>
      <c r="K539" s="93"/>
      <c r="L539" s="93"/>
      <c r="M539" s="25"/>
      <c r="N539" s="25"/>
      <c r="O539" s="25"/>
      <c r="P539" s="25"/>
      <c r="Q539" s="25"/>
      <c r="R539" s="25"/>
      <c r="S539" s="25"/>
      <c r="T539" s="25"/>
      <c r="U539" s="101"/>
      <c r="V539" s="101"/>
      <c r="W539" s="101"/>
      <c r="X539" s="101"/>
      <c r="Y539" s="101"/>
      <c r="AA539" s="101"/>
      <c r="AB539" s="101"/>
      <c r="AC539" s="101"/>
      <c r="AD539" s="101"/>
      <c r="AE539" s="101"/>
      <c r="AF539" s="101"/>
      <c r="AG539" s="101"/>
      <c r="AH539" s="101"/>
      <c r="AJ539" s="101"/>
      <c r="AK539" s="101"/>
      <c r="AM539" s="101"/>
      <c r="AN539" s="42"/>
      <c r="AO539" s="42"/>
      <c r="AP539" s="42"/>
      <c r="AQ539" s="194"/>
      <c r="AR539" s="42"/>
      <c r="AS539" s="42"/>
      <c r="AT539" s="25"/>
      <c r="AU539" s="44"/>
      <c r="AV539" s="44"/>
      <c r="AW539" s="44"/>
      <c r="AX539" s="25"/>
      <c r="AY539" s="42"/>
      <c r="AZ539" s="46"/>
      <c r="BA539" s="48"/>
      <c r="BB539" s="25"/>
      <c r="BC539" s="25"/>
      <c r="BD539" s="124"/>
      <c r="BE539" s="24"/>
      <c r="BF539" s="24"/>
      <c r="BG539" s="15"/>
      <c r="BI539" s="15"/>
      <c r="BJ539" s="15"/>
      <c r="BK539" s="15"/>
      <c r="BL539" s="93"/>
    </row>
    <row r="540" spans="2:64" s="54" customFormat="1" x14ac:dyDescent="0.25">
      <c r="B540" s="22"/>
      <c r="C540" s="22"/>
      <c r="D540" s="22"/>
      <c r="E540" s="22"/>
      <c r="F540" s="22"/>
      <c r="G540" s="22"/>
      <c r="K540" s="93"/>
      <c r="L540" s="93"/>
      <c r="M540" s="25"/>
      <c r="N540" s="25"/>
      <c r="O540" s="25"/>
      <c r="P540" s="25"/>
      <c r="Q540" s="25"/>
      <c r="R540" s="25"/>
      <c r="S540" s="25"/>
      <c r="T540" s="25"/>
      <c r="U540" s="101"/>
      <c r="V540" s="101"/>
      <c r="W540" s="101"/>
      <c r="X540" s="101"/>
      <c r="Y540" s="101"/>
      <c r="AA540" s="101"/>
      <c r="AB540" s="101"/>
      <c r="AC540" s="101"/>
      <c r="AD540" s="101"/>
      <c r="AE540" s="101"/>
      <c r="AF540" s="101"/>
      <c r="AG540" s="101"/>
      <c r="AH540" s="101"/>
      <c r="AJ540" s="101"/>
      <c r="AK540" s="101"/>
      <c r="AM540" s="101"/>
      <c r="AN540" s="42"/>
      <c r="AO540" s="42"/>
      <c r="AP540" s="42"/>
      <c r="AQ540" s="194"/>
      <c r="AR540" s="42"/>
      <c r="AS540" s="42"/>
      <c r="AT540" s="25"/>
      <c r="AU540" s="44"/>
      <c r="AV540" s="44"/>
      <c r="AW540" s="44"/>
      <c r="AX540" s="25"/>
      <c r="AY540" s="42"/>
      <c r="AZ540" s="46"/>
      <c r="BA540" s="48"/>
      <c r="BB540" s="25"/>
      <c r="BC540" s="25"/>
      <c r="BD540" s="124"/>
      <c r="BE540" s="24"/>
      <c r="BF540" s="24"/>
      <c r="BG540" s="15"/>
      <c r="BI540" s="15"/>
      <c r="BJ540" s="15"/>
      <c r="BK540" s="15"/>
      <c r="BL540" s="93"/>
    </row>
    <row r="541" spans="2:64" s="54" customFormat="1" x14ac:dyDescent="0.25">
      <c r="B541" s="22"/>
      <c r="C541" s="22"/>
      <c r="D541" s="22"/>
      <c r="E541" s="22"/>
      <c r="F541" s="22"/>
      <c r="G541" s="22"/>
      <c r="K541" s="93"/>
      <c r="L541" s="93"/>
      <c r="M541" s="25"/>
      <c r="N541" s="25"/>
      <c r="O541" s="25"/>
      <c r="P541" s="25"/>
      <c r="Q541" s="25"/>
      <c r="R541" s="25"/>
      <c r="S541" s="25"/>
      <c r="T541" s="25"/>
      <c r="U541" s="101"/>
      <c r="V541" s="101"/>
      <c r="W541" s="101"/>
      <c r="X541" s="101"/>
      <c r="Y541" s="101"/>
      <c r="AA541" s="101"/>
      <c r="AB541" s="101"/>
      <c r="AC541" s="101"/>
      <c r="AD541" s="101"/>
      <c r="AE541" s="101"/>
      <c r="AF541" s="101"/>
      <c r="AG541" s="101"/>
      <c r="AH541" s="101"/>
      <c r="AJ541" s="101"/>
      <c r="AK541" s="101"/>
      <c r="AM541" s="101"/>
      <c r="AN541" s="42"/>
      <c r="AO541" s="42"/>
      <c r="AP541" s="42"/>
      <c r="AQ541" s="194"/>
      <c r="AR541" s="42"/>
      <c r="AS541" s="42"/>
      <c r="AT541" s="25"/>
      <c r="AU541" s="44"/>
      <c r="AV541" s="44"/>
      <c r="AW541" s="44"/>
      <c r="AX541" s="25"/>
      <c r="AY541" s="42"/>
      <c r="AZ541" s="46"/>
      <c r="BA541" s="48"/>
      <c r="BB541" s="25"/>
      <c r="BC541" s="25"/>
      <c r="BD541" s="124"/>
      <c r="BE541" s="24"/>
      <c r="BF541" s="24"/>
      <c r="BG541" s="15"/>
      <c r="BI541" s="15"/>
      <c r="BJ541" s="15"/>
      <c r="BK541" s="15"/>
      <c r="BL541" s="93"/>
    </row>
    <row r="542" spans="2:64" s="54" customFormat="1" x14ac:dyDescent="0.25">
      <c r="B542" s="22"/>
      <c r="C542" s="22"/>
      <c r="D542" s="22"/>
      <c r="E542" s="22"/>
      <c r="F542" s="22"/>
      <c r="G542" s="22"/>
      <c r="K542" s="93"/>
      <c r="L542" s="93"/>
      <c r="M542" s="25"/>
      <c r="N542" s="25"/>
      <c r="O542" s="25"/>
      <c r="P542" s="25"/>
      <c r="Q542" s="25"/>
      <c r="R542" s="25"/>
      <c r="S542" s="25"/>
      <c r="T542" s="25"/>
      <c r="U542" s="101"/>
      <c r="V542" s="101"/>
      <c r="W542" s="101"/>
      <c r="X542" s="101"/>
      <c r="Y542" s="101"/>
      <c r="AA542" s="101"/>
      <c r="AB542" s="101"/>
      <c r="AC542" s="101"/>
      <c r="AD542" s="101"/>
      <c r="AE542" s="101"/>
      <c r="AF542" s="101"/>
      <c r="AG542" s="101"/>
      <c r="AH542" s="101"/>
      <c r="AJ542" s="101"/>
      <c r="AK542" s="101"/>
      <c r="AM542" s="101"/>
      <c r="AN542" s="42"/>
      <c r="AO542" s="42"/>
      <c r="AP542" s="42"/>
      <c r="AQ542" s="194"/>
      <c r="AR542" s="42"/>
      <c r="AS542" s="42"/>
      <c r="AT542" s="25"/>
      <c r="AU542" s="44"/>
      <c r="AV542" s="44"/>
      <c r="AW542" s="44"/>
      <c r="AX542" s="25"/>
      <c r="AY542" s="42"/>
      <c r="AZ542" s="46"/>
      <c r="BA542" s="48"/>
      <c r="BB542" s="25"/>
      <c r="BC542" s="25"/>
      <c r="BD542" s="124"/>
      <c r="BE542" s="24"/>
      <c r="BF542" s="24"/>
      <c r="BG542" s="15"/>
      <c r="BI542" s="15"/>
      <c r="BJ542" s="15"/>
      <c r="BK542" s="15"/>
      <c r="BL542" s="93"/>
    </row>
    <row r="543" spans="2:64" s="54" customFormat="1" x14ac:dyDescent="0.25">
      <c r="B543" s="22"/>
      <c r="C543" s="22"/>
      <c r="D543" s="22"/>
      <c r="E543" s="22"/>
      <c r="F543" s="22"/>
      <c r="G543" s="22"/>
      <c r="K543" s="93"/>
      <c r="L543" s="93"/>
      <c r="M543" s="25"/>
      <c r="N543" s="25"/>
      <c r="O543" s="25"/>
      <c r="P543" s="25"/>
      <c r="Q543" s="25"/>
      <c r="R543" s="25"/>
      <c r="S543" s="25"/>
      <c r="T543" s="25"/>
      <c r="U543" s="101"/>
      <c r="V543" s="101"/>
      <c r="W543" s="101"/>
      <c r="X543" s="101"/>
      <c r="Y543" s="101"/>
      <c r="AA543" s="101"/>
      <c r="AB543" s="101"/>
      <c r="AC543" s="101"/>
      <c r="AD543" s="101"/>
      <c r="AE543" s="101"/>
      <c r="AF543" s="101"/>
      <c r="AG543" s="101"/>
      <c r="AH543" s="101"/>
      <c r="AJ543" s="101"/>
      <c r="AK543" s="101"/>
      <c r="AM543" s="101"/>
      <c r="AN543" s="42"/>
      <c r="AO543" s="42"/>
      <c r="AP543" s="42"/>
      <c r="AQ543" s="194"/>
      <c r="AR543" s="42"/>
      <c r="AS543" s="42"/>
      <c r="AT543" s="25"/>
      <c r="AU543" s="44"/>
      <c r="AV543" s="44"/>
      <c r="AW543" s="44"/>
      <c r="AX543" s="25"/>
      <c r="AY543" s="42"/>
      <c r="AZ543" s="46"/>
      <c r="BA543" s="48"/>
      <c r="BB543" s="25"/>
      <c r="BC543" s="25"/>
      <c r="BD543" s="124"/>
      <c r="BE543" s="24"/>
      <c r="BF543" s="24"/>
      <c r="BG543" s="15"/>
      <c r="BI543" s="15"/>
      <c r="BJ543" s="15"/>
      <c r="BK543" s="15"/>
      <c r="BL543" s="93"/>
    </row>
    <row r="544" spans="2:64" s="54" customFormat="1" x14ac:dyDescent="0.25">
      <c r="B544" s="22"/>
      <c r="C544" s="22"/>
      <c r="D544" s="22"/>
      <c r="E544" s="22"/>
      <c r="F544" s="22"/>
      <c r="G544" s="22"/>
      <c r="K544" s="93"/>
      <c r="L544" s="93"/>
      <c r="M544" s="25"/>
      <c r="N544" s="25"/>
      <c r="O544" s="25"/>
      <c r="P544" s="25"/>
      <c r="Q544" s="25"/>
      <c r="R544" s="25"/>
      <c r="S544" s="25"/>
      <c r="T544" s="25"/>
      <c r="U544" s="101"/>
      <c r="V544" s="101"/>
      <c r="W544" s="101"/>
      <c r="X544" s="101"/>
      <c r="Y544" s="101"/>
      <c r="AA544" s="101"/>
      <c r="AB544" s="101"/>
      <c r="AC544" s="101"/>
      <c r="AD544" s="101"/>
      <c r="AE544" s="101"/>
      <c r="AF544" s="101"/>
      <c r="AG544" s="101"/>
      <c r="AH544" s="101"/>
      <c r="AJ544" s="101"/>
      <c r="AK544" s="101"/>
      <c r="AM544" s="101"/>
      <c r="AN544" s="42"/>
      <c r="AO544" s="42"/>
      <c r="AP544" s="42"/>
      <c r="AQ544" s="194"/>
      <c r="AR544" s="42"/>
      <c r="AS544" s="42"/>
      <c r="AT544" s="25"/>
      <c r="AU544" s="44"/>
      <c r="AV544" s="44"/>
      <c r="AW544" s="44"/>
      <c r="AX544" s="25"/>
      <c r="AY544" s="42"/>
      <c r="AZ544" s="46"/>
      <c r="BA544" s="48"/>
      <c r="BB544" s="25"/>
      <c r="BC544" s="25"/>
      <c r="BD544" s="124"/>
      <c r="BE544" s="24"/>
      <c r="BF544" s="24"/>
      <c r="BG544" s="15"/>
      <c r="BI544" s="15"/>
      <c r="BJ544" s="15"/>
      <c r="BK544" s="15"/>
      <c r="BL544" s="93"/>
    </row>
    <row r="545" spans="2:64" s="54" customFormat="1" x14ac:dyDescent="0.25">
      <c r="B545" s="22"/>
      <c r="C545" s="22"/>
      <c r="D545" s="22"/>
      <c r="E545" s="22"/>
      <c r="F545" s="22"/>
      <c r="G545" s="22"/>
      <c r="K545" s="93"/>
      <c r="L545" s="93"/>
      <c r="M545" s="25"/>
      <c r="N545" s="25"/>
      <c r="O545" s="25"/>
      <c r="P545" s="25"/>
      <c r="Q545" s="25"/>
      <c r="R545" s="25"/>
      <c r="S545" s="25"/>
      <c r="T545" s="25"/>
      <c r="U545" s="101"/>
      <c r="V545" s="101"/>
      <c r="W545" s="101"/>
      <c r="X545" s="101"/>
      <c r="Y545" s="101"/>
      <c r="AA545" s="101"/>
      <c r="AB545" s="101"/>
      <c r="AC545" s="101"/>
      <c r="AD545" s="101"/>
      <c r="AE545" s="101"/>
      <c r="AF545" s="101"/>
      <c r="AG545" s="101"/>
      <c r="AH545" s="101"/>
      <c r="AJ545" s="101"/>
      <c r="AK545" s="101"/>
      <c r="AM545" s="101"/>
      <c r="AN545" s="42"/>
      <c r="AO545" s="42"/>
      <c r="AP545" s="42"/>
      <c r="AQ545" s="194"/>
      <c r="AR545" s="42"/>
      <c r="AS545" s="42"/>
      <c r="AT545" s="25"/>
      <c r="AU545" s="44"/>
      <c r="AV545" s="44"/>
      <c r="AW545" s="44"/>
      <c r="AX545" s="25"/>
      <c r="AY545" s="42"/>
      <c r="AZ545" s="46"/>
      <c r="BA545" s="48"/>
      <c r="BB545" s="25"/>
      <c r="BC545" s="25"/>
      <c r="BD545" s="124"/>
      <c r="BE545" s="24"/>
      <c r="BF545" s="24"/>
      <c r="BG545" s="15"/>
      <c r="BI545" s="15"/>
      <c r="BJ545" s="15"/>
      <c r="BK545" s="15"/>
      <c r="BL545" s="93"/>
    </row>
    <row r="546" spans="2:64" s="54" customFormat="1" x14ac:dyDescent="0.25">
      <c r="B546" s="22"/>
      <c r="C546" s="22"/>
      <c r="D546" s="22"/>
      <c r="E546" s="22"/>
      <c r="F546" s="22"/>
      <c r="G546" s="22"/>
      <c r="K546" s="93"/>
      <c r="L546" s="93"/>
      <c r="M546" s="25"/>
      <c r="N546" s="25"/>
      <c r="O546" s="25"/>
      <c r="P546" s="25"/>
      <c r="Q546" s="25"/>
      <c r="R546" s="25"/>
      <c r="S546" s="25"/>
      <c r="T546" s="25"/>
      <c r="U546" s="101"/>
      <c r="V546" s="101"/>
      <c r="W546" s="101"/>
      <c r="X546" s="101"/>
      <c r="Y546" s="101"/>
      <c r="AA546" s="101"/>
      <c r="AB546" s="101"/>
      <c r="AC546" s="101"/>
      <c r="AD546" s="101"/>
      <c r="AE546" s="101"/>
      <c r="AF546" s="101"/>
      <c r="AG546" s="101"/>
      <c r="AH546" s="101"/>
      <c r="AJ546" s="101"/>
      <c r="AK546" s="101"/>
      <c r="AM546" s="101"/>
      <c r="AN546" s="42"/>
      <c r="AO546" s="42"/>
      <c r="AP546" s="42"/>
      <c r="AQ546" s="194"/>
      <c r="AR546" s="42"/>
      <c r="AS546" s="42"/>
      <c r="AT546" s="25"/>
      <c r="AU546" s="44"/>
      <c r="AV546" s="44"/>
      <c r="AW546" s="44"/>
      <c r="AX546" s="25"/>
      <c r="AY546" s="42"/>
      <c r="AZ546" s="46"/>
      <c r="BA546" s="48"/>
      <c r="BB546" s="25"/>
      <c r="BC546" s="25"/>
      <c r="BD546" s="124"/>
      <c r="BE546" s="24"/>
      <c r="BF546" s="24"/>
      <c r="BG546" s="15"/>
      <c r="BI546" s="15"/>
      <c r="BJ546" s="15"/>
      <c r="BK546" s="15"/>
      <c r="BL546" s="93"/>
    </row>
    <row r="547" spans="2:64" s="54" customFormat="1" x14ac:dyDescent="0.25">
      <c r="B547" s="22"/>
      <c r="C547" s="22"/>
      <c r="D547" s="22"/>
      <c r="E547" s="22"/>
      <c r="F547" s="22"/>
      <c r="G547" s="22"/>
      <c r="K547" s="93"/>
      <c r="L547" s="93"/>
      <c r="M547" s="25"/>
      <c r="N547" s="25"/>
      <c r="O547" s="25"/>
      <c r="P547" s="25"/>
      <c r="Q547" s="25"/>
      <c r="R547" s="25"/>
      <c r="S547" s="25"/>
      <c r="T547" s="25"/>
      <c r="U547" s="101"/>
      <c r="V547" s="101"/>
      <c r="W547" s="101"/>
      <c r="X547" s="101"/>
      <c r="Y547" s="101"/>
      <c r="AA547" s="101"/>
      <c r="AB547" s="101"/>
      <c r="AC547" s="101"/>
      <c r="AD547" s="101"/>
      <c r="AE547" s="101"/>
      <c r="AF547" s="101"/>
      <c r="AG547" s="101"/>
      <c r="AH547" s="101"/>
      <c r="AJ547" s="101"/>
      <c r="AK547" s="101"/>
      <c r="AM547" s="101"/>
      <c r="AN547" s="42"/>
      <c r="AO547" s="42"/>
      <c r="AP547" s="42"/>
      <c r="AQ547" s="194"/>
      <c r="AR547" s="42"/>
      <c r="AS547" s="42"/>
      <c r="AT547" s="25"/>
      <c r="AU547" s="44"/>
      <c r="AV547" s="44"/>
      <c r="AW547" s="44"/>
      <c r="AX547" s="25"/>
      <c r="AY547" s="42"/>
      <c r="AZ547" s="46"/>
      <c r="BA547" s="48"/>
      <c r="BB547" s="25"/>
      <c r="BC547" s="25"/>
      <c r="BD547" s="124"/>
      <c r="BE547" s="24"/>
      <c r="BF547" s="24"/>
      <c r="BG547" s="15"/>
      <c r="BI547" s="15"/>
      <c r="BJ547" s="15"/>
      <c r="BK547" s="15"/>
      <c r="BL547" s="93"/>
    </row>
    <row r="548" spans="2:64" s="54" customFormat="1" x14ac:dyDescent="0.25">
      <c r="B548" s="22"/>
      <c r="C548" s="22"/>
      <c r="D548" s="22"/>
      <c r="E548" s="22"/>
      <c r="F548" s="22"/>
      <c r="G548" s="22"/>
      <c r="K548" s="93"/>
      <c r="L548" s="93"/>
      <c r="M548" s="25"/>
      <c r="N548" s="25"/>
      <c r="O548" s="25"/>
      <c r="P548" s="25"/>
      <c r="Q548" s="25"/>
      <c r="R548" s="25"/>
      <c r="S548" s="25"/>
      <c r="T548" s="25"/>
      <c r="U548" s="101"/>
      <c r="V548" s="101"/>
      <c r="W548" s="101"/>
      <c r="X548" s="101"/>
      <c r="Y548" s="101"/>
      <c r="AA548" s="101"/>
      <c r="AB548" s="101"/>
      <c r="AC548" s="101"/>
      <c r="AD548" s="101"/>
      <c r="AE548" s="101"/>
      <c r="AF548" s="101"/>
      <c r="AG548" s="101"/>
      <c r="AH548" s="101"/>
      <c r="AJ548" s="101"/>
      <c r="AK548" s="101"/>
      <c r="AM548" s="101"/>
      <c r="AN548" s="42"/>
      <c r="AO548" s="42"/>
      <c r="AP548" s="42"/>
      <c r="AQ548" s="194"/>
      <c r="AR548" s="42"/>
      <c r="AS548" s="42"/>
      <c r="AT548" s="25"/>
      <c r="AU548" s="44"/>
      <c r="AV548" s="44"/>
      <c r="AW548" s="44"/>
      <c r="AX548" s="25"/>
      <c r="AY548" s="42"/>
      <c r="AZ548" s="46"/>
      <c r="BA548" s="48"/>
      <c r="BB548" s="25"/>
      <c r="BC548" s="25"/>
      <c r="BD548" s="124"/>
      <c r="BE548" s="24"/>
      <c r="BF548" s="24"/>
      <c r="BG548" s="15"/>
      <c r="BI548" s="15"/>
      <c r="BJ548" s="15"/>
      <c r="BK548" s="15"/>
      <c r="BL548" s="93"/>
    </row>
    <row r="549" spans="2:64" s="54" customFormat="1" x14ac:dyDescent="0.25">
      <c r="B549" s="22"/>
      <c r="C549" s="22"/>
      <c r="D549" s="22"/>
      <c r="E549" s="22"/>
      <c r="F549" s="22"/>
      <c r="G549" s="22"/>
      <c r="K549" s="93"/>
      <c r="L549" s="93"/>
      <c r="M549" s="25"/>
      <c r="N549" s="25"/>
      <c r="O549" s="25"/>
      <c r="P549" s="25"/>
      <c r="Q549" s="25"/>
      <c r="R549" s="25"/>
      <c r="S549" s="25"/>
      <c r="T549" s="25"/>
      <c r="U549" s="101"/>
      <c r="V549" s="101"/>
      <c r="W549" s="101"/>
      <c r="X549" s="101"/>
      <c r="Y549" s="101"/>
      <c r="AA549" s="101"/>
      <c r="AB549" s="101"/>
      <c r="AC549" s="101"/>
      <c r="AD549" s="101"/>
      <c r="AE549" s="101"/>
      <c r="AF549" s="101"/>
      <c r="AG549" s="101"/>
      <c r="AH549" s="101"/>
      <c r="AJ549" s="101"/>
      <c r="AK549" s="101"/>
      <c r="AM549" s="101"/>
      <c r="AN549" s="42"/>
      <c r="AO549" s="42"/>
      <c r="AP549" s="42"/>
      <c r="AQ549" s="194"/>
      <c r="AR549" s="42"/>
      <c r="AS549" s="42"/>
      <c r="AT549" s="25"/>
      <c r="AU549" s="44"/>
      <c r="AV549" s="44"/>
      <c r="AW549" s="44"/>
      <c r="AX549" s="25"/>
      <c r="AY549" s="42"/>
      <c r="AZ549" s="46"/>
      <c r="BA549" s="48"/>
      <c r="BB549" s="25"/>
      <c r="BC549" s="25"/>
      <c r="BD549" s="124"/>
      <c r="BE549" s="24"/>
      <c r="BF549" s="24"/>
      <c r="BG549" s="15"/>
      <c r="BI549" s="15"/>
      <c r="BJ549" s="15"/>
      <c r="BK549" s="15"/>
      <c r="BL549" s="93"/>
    </row>
    <row r="550" spans="2:64" s="54" customFormat="1" x14ac:dyDescent="0.25">
      <c r="B550" s="22"/>
      <c r="C550" s="22"/>
      <c r="D550" s="22"/>
      <c r="E550" s="22"/>
      <c r="F550" s="22"/>
      <c r="G550" s="22"/>
      <c r="K550" s="93"/>
      <c r="L550" s="93"/>
      <c r="M550" s="25"/>
      <c r="N550" s="25"/>
      <c r="O550" s="25"/>
      <c r="P550" s="25"/>
      <c r="Q550" s="25"/>
      <c r="R550" s="25"/>
      <c r="S550" s="25"/>
      <c r="T550" s="25"/>
      <c r="U550" s="101"/>
      <c r="V550" s="101"/>
      <c r="W550" s="101"/>
      <c r="X550" s="101"/>
      <c r="Y550" s="101"/>
      <c r="AA550" s="101"/>
      <c r="AB550" s="101"/>
      <c r="AC550" s="101"/>
      <c r="AD550" s="101"/>
      <c r="AE550" s="101"/>
      <c r="AF550" s="101"/>
      <c r="AG550" s="101"/>
      <c r="AH550" s="101"/>
      <c r="AJ550" s="101"/>
      <c r="AK550" s="101"/>
      <c r="AM550" s="101"/>
      <c r="AN550" s="42"/>
      <c r="AO550" s="42"/>
      <c r="AP550" s="42"/>
      <c r="AQ550" s="194"/>
      <c r="AR550" s="42"/>
      <c r="AS550" s="42"/>
      <c r="AT550" s="25"/>
      <c r="AU550" s="44"/>
      <c r="AV550" s="44"/>
      <c r="AW550" s="44"/>
      <c r="AX550" s="25"/>
      <c r="AY550" s="42"/>
      <c r="AZ550" s="46"/>
      <c r="BA550" s="48"/>
      <c r="BB550" s="25"/>
      <c r="BC550" s="25"/>
      <c r="BD550" s="124"/>
      <c r="BE550" s="24"/>
      <c r="BF550" s="24"/>
      <c r="BG550" s="15"/>
      <c r="BI550" s="15"/>
      <c r="BJ550" s="15"/>
      <c r="BK550" s="15"/>
      <c r="BL550" s="93"/>
    </row>
    <row r="551" spans="2:64" s="54" customFormat="1" x14ac:dyDescent="0.25">
      <c r="B551" s="22"/>
      <c r="C551" s="22"/>
      <c r="D551" s="22"/>
      <c r="E551" s="22"/>
      <c r="F551" s="22"/>
      <c r="G551" s="22"/>
      <c r="K551" s="93"/>
      <c r="L551" s="93"/>
      <c r="M551" s="25"/>
      <c r="N551" s="25"/>
      <c r="O551" s="25"/>
      <c r="P551" s="25"/>
      <c r="Q551" s="25"/>
      <c r="R551" s="25"/>
      <c r="S551" s="25"/>
      <c r="T551" s="25"/>
      <c r="U551" s="101"/>
      <c r="V551" s="101"/>
      <c r="W551" s="101"/>
      <c r="X551" s="101"/>
      <c r="Y551" s="101"/>
      <c r="AA551" s="101"/>
      <c r="AB551" s="101"/>
      <c r="AC551" s="101"/>
      <c r="AD551" s="101"/>
      <c r="AE551" s="101"/>
      <c r="AF551" s="101"/>
      <c r="AG551" s="101"/>
      <c r="AH551" s="101"/>
      <c r="AJ551" s="101"/>
      <c r="AK551" s="101"/>
      <c r="AM551" s="101"/>
      <c r="AN551" s="42"/>
      <c r="AO551" s="42"/>
      <c r="AP551" s="42"/>
      <c r="AQ551" s="194"/>
      <c r="AR551" s="42"/>
      <c r="AS551" s="42"/>
      <c r="AT551" s="25"/>
      <c r="AU551" s="44"/>
      <c r="AV551" s="44"/>
      <c r="AW551" s="44"/>
      <c r="AX551" s="25"/>
      <c r="AY551" s="42"/>
      <c r="AZ551" s="46"/>
      <c r="BA551" s="48"/>
      <c r="BB551" s="25"/>
      <c r="BC551" s="25"/>
      <c r="BD551" s="124"/>
      <c r="BE551" s="24"/>
      <c r="BF551" s="24"/>
      <c r="BG551" s="15"/>
      <c r="BI551" s="15"/>
      <c r="BJ551" s="15"/>
      <c r="BK551" s="15"/>
      <c r="BL551" s="93"/>
    </row>
    <row r="552" spans="2:64" s="54" customFormat="1" x14ac:dyDescent="0.25">
      <c r="B552" s="22"/>
      <c r="C552" s="22"/>
      <c r="D552" s="22"/>
      <c r="E552" s="22"/>
      <c r="F552" s="22"/>
      <c r="G552" s="22"/>
      <c r="K552" s="93"/>
      <c r="L552" s="93"/>
      <c r="M552" s="25"/>
      <c r="N552" s="25"/>
      <c r="O552" s="25"/>
      <c r="P552" s="25"/>
      <c r="Q552" s="25"/>
      <c r="R552" s="25"/>
      <c r="S552" s="25"/>
      <c r="T552" s="25"/>
      <c r="U552" s="101"/>
      <c r="V552" s="101"/>
      <c r="W552" s="101"/>
      <c r="X552" s="101"/>
      <c r="Y552" s="101"/>
      <c r="AA552" s="101"/>
      <c r="AB552" s="101"/>
      <c r="AC552" s="101"/>
      <c r="AD552" s="101"/>
      <c r="AE552" s="101"/>
      <c r="AF552" s="101"/>
      <c r="AG552" s="101"/>
      <c r="AH552" s="101"/>
      <c r="AJ552" s="101"/>
      <c r="AK552" s="101"/>
      <c r="AM552" s="101"/>
      <c r="AN552" s="42"/>
      <c r="AO552" s="42"/>
      <c r="AP552" s="42"/>
      <c r="AQ552" s="194"/>
      <c r="AR552" s="42"/>
      <c r="AS552" s="42"/>
      <c r="AT552" s="25"/>
      <c r="AU552" s="44"/>
      <c r="AV552" s="44"/>
      <c r="AW552" s="44"/>
      <c r="AX552" s="25"/>
      <c r="AY552" s="42"/>
      <c r="AZ552" s="46"/>
      <c r="BA552" s="48"/>
      <c r="BB552" s="25"/>
      <c r="BC552" s="25"/>
      <c r="BD552" s="124"/>
      <c r="BE552" s="24"/>
      <c r="BF552" s="24"/>
      <c r="BG552" s="15"/>
      <c r="BI552" s="15"/>
      <c r="BJ552" s="15"/>
      <c r="BK552" s="15"/>
      <c r="BL552" s="93"/>
    </row>
    <row r="553" spans="2:64" s="54" customFormat="1" x14ac:dyDescent="0.25">
      <c r="B553" s="22"/>
      <c r="C553" s="22"/>
      <c r="D553" s="22"/>
      <c r="E553" s="22"/>
      <c r="F553" s="22"/>
      <c r="G553" s="22"/>
      <c r="K553" s="93"/>
      <c r="L553" s="93"/>
      <c r="M553" s="25"/>
      <c r="N553" s="25"/>
      <c r="O553" s="25"/>
      <c r="P553" s="25"/>
      <c r="Q553" s="25"/>
      <c r="R553" s="25"/>
      <c r="S553" s="25"/>
      <c r="T553" s="25"/>
      <c r="U553" s="101"/>
      <c r="V553" s="101"/>
      <c r="W553" s="101"/>
      <c r="X553" s="101"/>
      <c r="Y553" s="101"/>
      <c r="AA553" s="101"/>
      <c r="AB553" s="101"/>
      <c r="AC553" s="101"/>
      <c r="AD553" s="101"/>
      <c r="AE553" s="101"/>
      <c r="AF553" s="101"/>
      <c r="AG553" s="101"/>
      <c r="AH553" s="101"/>
      <c r="AJ553" s="101"/>
      <c r="AK553" s="101"/>
      <c r="AM553" s="101"/>
      <c r="AN553" s="42"/>
      <c r="AO553" s="42"/>
      <c r="AP553" s="42"/>
      <c r="AQ553" s="194"/>
      <c r="AR553" s="42"/>
      <c r="AS553" s="42"/>
      <c r="AT553" s="25"/>
      <c r="AU553" s="44"/>
      <c r="AV553" s="44"/>
      <c r="AW553" s="44"/>
      <c r="AX553" s="25"/>
      <c r="AY553" s="42"/>
      <c r="AZ553" s="46"/>
      <c r="BA553" s="48"/>
      <c r="BB553" s="25"/>
      <c r="BC553" s="25"/>
      <c r="BD553" s="124"/>
      <c r="BE553" s="24"/>
      <c r="BF553" s="24"/>
      <c r="BG553" s="15"/>
      <c r="BI553" s="15"/>
      <c r="BJ553" s="15"/>
      <c r="BK553" s="15"/>
      <c r="BL553" s="93"/>
    </row>
    <row r="554" spans="2:64" s="54" customFormat="1" x14ac:dyDescent="0.25">
      <c r="B554" s="22"/>
      <c r="C554" s="22"/>
      <c r="D554" s="22"/>
      <c r="E554" s="22"/>
      <c r="F554" s="22"/>
      <c r="G554" s="22"/>
      <c r="K554" s="93"/>
      <c r="L554" s="93"/>
      <c r="M554" s="25"/>
      <c r="N554" s="25"/>
      <c r="O554" s="25"/>
      <c r="P554" s="25"/>
      <c r="Q554" s="25"/>
      <c r="R554" s="25"/>
      <c r="S554" s="25"/>
      <c r="T554" s="25"/>
      <c r="U554" s="101"/>
      <c r="V554" s="101"/>
      <c r="W554" s="101"/>
      <c r="X554" s="101"/>
      <c r="Y554" s="101"/>
      <c r="AA554" s="101"/>
      <c r="AB554" s="101"/>
      <c r="AC554" s="101"/>
      <c r="AD554" s="101"/>
      <c r="AE554" s="101"/>
      <c r="AF554" s="101"/>
      <c r="AG554" s="101"/>
      <c r="AH554" s="101"/>
      <c r="AJ554" s="101"/>
      <c r="AK554" s="101"/>
      <c r="AM554" s="101"/>
      <c r="AN554" s="42"/>
      <c r="AO554" s="42"/>
      <c r="AP554" s="42"/>
      <c r="AQ554" s="194"/>
      <c r="AR554" s="42"/>
      <c r="AS554" s="42"/>
      <c r="AT554" s="25"/>
      <c r="AU554" s="44"/>
      <c r="AV554" s="44"/>
      <c r="AW554" s="44"/>
      <c r="AX554" s="25"/>
      <c r="AY554" s="42"/>
      <c r="AZ554" s="46"/>
      <c r="BA554" s="48"/>
      <c r="BB554" s="25"/>
      <c r="BC554" s="25"/>
      <c r="BD554" s="124"/>
      <c r="BE554" s="24"/>
      <c r="BF554" s="24"/>
      <c r="BG554" s="15"/>
      <c r="BI554" s="15"/>
      <c r="BJ554" s="15"/>
      <c r="BK554" s="15"/>
      <c r="BL554" s="93"/>
    </row>
    <row r="555" spans="2:64" s="54" customFormat="1" x14ac:dyDescent="0.25">
      <c r="B555" s="22"/>
      <c r="C555" s="22"/>
      <c r="D555" s="22"/>
      <c r="E555" s="22"/>
      <c r="F555" s="22"/>
      <c r="G555" s="22"/>
      <c r="K555" s="93"/>
      <c r="L555" s="93"/>
      <c r="M555" s="25"/>
      <c r="N555" s="25"/>
      <c r="O555" s="25"/>
      <c r="P555" s="25"/>
      <c r="Q555" s="25"/>
      <c r="R555" s="25"/>
      <c r="S555" s="25"/>
      <c r="T555" s="25"/>
      <c r="U555" s="101"/>
      <c r="V555" s="101"/>
      <c r="W555" s="101"/>
      <c r="X555" s="101"/>
      <c r="Y555" s="101"/>
      <c r="AA555" s="101"/>
      <c r="AB555" s="101"/>
      <c r="AC555" s="101"/>
      <c r="AD555" s="101"/>
      <c r="AE555" s="101"/>
      <c r="AF555" s="101"/>
      <c r="AG555" s="101"/>
      <c r="AH555" s="101"/>
      <c r="AJ555" s="101"/>
      <c r="AK555" s="101"/>
      <c r="AM555" s="101"/>
      <c r="AN555" s="42"/>
      <c r="AO555" s="42"/>
      <c r="AP555" s="42"/>
      <c r="AQ555" s="194"/>
      <c r="AR555" s="42"/>
      <c r="AS555" s="42"/>
      <c r="AT555" s="25"/>
      <c r="AU555" s="44"/>
      <c r="AV555" s="44"/>
      <c r="AW555" s="44"/>
      <c r="AX555" s="25"/>
      <c r="AY555" s="42"/>
      <c r="AZ555" s="46"/>
      <c r="BA555" s="48"/>
      <c r="BB555" s="25"/>
      <c r="BC555" s="25"/>
      <c r="BD555" s="124"/>
      <c r="BE555" s="24"/>
      <c r="BF555" s="24"/>
      <c r="BG555" s="15"/>
      <c r="BI555" s="15"/>
      <c r="BJ555" s="15"/>
      <c r="BK555" s="15"/>
      <c r="BL555" s="93"/>
    </row>
    <row r="556" spans="2:64" s="54" customFormat="1" x14ac:dyDescent="0.25">
      <c r="B556" s="22"/>
      <c r="C556" s="22"/>
      <c r="D556" s="22"/>
      <c r="E556" s="22"/>
      <c r="F556" s="22"/>
      <c r="G556" s="22"/>
      <c r="K556" s="93"/>
      <c r="L556" s="93"/>
      <c r="M556" s="25"/>
      <c r="N556" s="25"/>
      <c r="O556" s="25"/>
      <c r="P556" s="25"/>
      <c r="Q556" s="25"/>
      <c r="R556" s="25"/>
      <c r="S556" s="25"/>
      <c r="T556" s="25"/>
      <c r="U556" s="101"/>
      <c r="V556" s="101"/>
      <c r="W556" s="101"/>
      <c r="X556" s="101"/>
      <c r="Y556" s="101"/>
      <c r="AA556" s="101"/>
      <c r="AB556" s="101"/>
      <c r="AC556" s="101"/>
      <c r="AD556" s="101"/>
      <c r="AE556" s="101"/>
      <c r="AF556" s="101"/>
      <c r="AG556" s="101"/>
      <c r="AH556" s="101"/>
      <c r="AJ556" s="101"/>
      <c r="AK556" s="101"/>
      <c r="AM556" s="101"/>
      <c r="AN556" s="42"/>
      <c r="AO556" s="42"/>
      <c r="AP556" s="42"/>
      <c r="AQ556" s="194"/>
      <c r="AR556" s="42"/>
      <c r="AS556" s="42"/>
      <c r="AT556" s="25"/>
      <c r="AU556" s="44"/>
      <c r="AV556" s="44"/>
      <c r="AW556" s="44"/>
      <c r="AX556" s="25"/>
      <c r="AY556" s="42"/>
      <c r="AZ556" s="46"/>
      <c r="BA556" s="48"/>
      <c r="BB556" s="25"/>
      <c r="BC556" s="25"/>
      <c r="BD556" s="124"/>
      <c r="BE556" s="24"/>
      <c r="BF556" s="24"/>
      <c r="BG556" s="15"/>
      <c r="BI556" s="15"/>
      <c r="BJ556" s="15"/>
      <c r="BK556" s="15"/>
      <c r="BL556" s="93"/>
    </row>
    <row r="557" spans="2:64" s="54" customFormat="1" x14ac:dyDescent="0.25">
      <c r="B557" s="22"/>
      <c r="C557" s="22"/>
      <c r="D557" s="22"/>
      <c r="E557" s="22"/>
      <c r="F557" s="22"/>
      <c r="G557" s="22"/>
      <c r="K557" s="93"/>
      <c r="L557" s="93"/>
      <c r="M557" s="25"/>
      <c r="N557" s="25"/>
      <c r="O557" s="25"/>
      <c r="P557" s="25"/>
      <c r="Q557" s="25"/>
      <c r="R557" s="25"/>
      <c r="S557" s="25"/>
      <c r="T557" s="25"/>
      <c r="U557" s="101"/>
      <c r="V557" s="101"/>
      <c r="W557" s="101"/>
      <c r="X557" s="101"/>
      <c r="Y557" s="101"/>
      <c r="AA557" s="101"/>
      <c r="AB557" s="101"/>
      <c r="AC557" s="101"/>
      <c r="AD557" s="101"/>
      <c r="AE557" s="101"/>
      <c r="AF557" s="101"/>
      <c r="AG557" s="101"/>
      <c r="AH557" s="101"/>
      <c r="AJ557" s="101"/>
      <c r="AK557" s="101"/>
      <c r="AM557" s="101"/>
      <c r="AN557" s="42"/>
      <c r="AO557" s="42"/>
      <c r="AP557" s="42"/>
      <c r="AQ557" s="194"/>
      <c r="AR557" s="42"/>
      <c r="AS557" s="42"/>
      <c r="AT557" s="25"/>
      <c r="AU557" s="44"/>
      <c r="AV557" s="44"/>
      <c r="AW557" s="44"/>
      <c r="AX557" s="25"/>
      <c r="AY557" s="42"/>
      <c r="AZ557" s="46"/>
      <c r="BA557" s="48"/>
      <c r="BB557" s="25"/>
      <c r="BC557" s="25"/>
      <c r="BD557" s="124"/>
      <c r="BE557" s="24"/>
      <c r="BF557" s="24"/>
      <c r="BG557" s="15"/>
      <c r="BI557" s="15"/>
      <c r="BJ557" s="15"/>
      <c r="BK557" s="15"/>
      <c r="BL557" s="93"/>
    </row>
    <row r="558" spans="2:64" s="54" customFormat="1" x14ac:dyDescent="0.25">
      <c r="B558" s="22"/>
      <c r="C558" s="22"/>
      <c r="D558" s="22"/>
      <c r="E558" s="22"/>
      <c r="F558" s="22"/>
      <c r="G558" s="22"/>
      <c r="K558" s="93"/>
      <c r="L558" s="93"/>
      <c r="M558" s="25"/>
      <c r="N558" s="25"/>
      <c r="O558" s="25"/>
      <c r="P558" s="25"/>
      <c r="Q558" s="25"/>
      <c r="R558" s="25"/>
      <c r="S558" s="25"/>
      <c r="T558" s="25"/>
      <c r="U558" s="101"/>
      <c r="V558" s="101"/>
      <c r="W558" s="101"/>
      <c r="X558" s="101"/>
      <c r="Y558" s="101"/>
      <c r="AA558" s="101"/>
      <c r="AB558" s="101"/>
      <c r="AC558" s="101"/>
      <c r="AD558" s="101"/>
      <c r="AE558" s="101"/>
      <c r="AF558" s="101"/>
      <c r="AG558" s="101"/>
      <c r="AH558" s="101"/>
      <c r="AJ558" s="101"/>
      <c r="AK558" s="101"/>
      <c r="AM558" s="101"/>
      <c r="AN558" s="42"/>
      <c r="AO558" s="42"/>
      <c r="AP558" s="42"/>
      <c r="AQ558" s="194"/>
      <c r="AR558" s="42"/>
      <c r="AS558" s="42"/>
      <c r="AT558" s="25"/>
      <c r="AU558" s="44"/>
      <c r="AV558" s="44"/>
      <c r="AW558" s="44"/>
      <c r="AX558" s="25"/>
      <c r="AY558" s="42"/>
      <c r="AZ558" s="46"/>
      <c r="BA558" s="48"/>
      <c r="BB558" s="25"/>
      <c r="BC558" s="25"/>
      <c r="BD558" s="124"/>
      <c r="BE558" s="24"/>
      <c r="BF558" s="24"/>
      <c r="BG558" s="15"/>
      <c r="BI558" s="15"/>
      <c r="BJ558" s="15"/>
      <c r="BK558" s="15"/>
      <c r="BL558" s="93"/>
    </row>
    <row r="559" spans="2:64" s="54" customFormat="1" x14ac:dyDescent="0.25">
      <c r="B559" s="22"/>
      <c r="C559" s="22"/>
      <c r="D559" s="22"/>
      <c r="E559" s="22"/>
      <c r="F559" s="22"/>
      <c r="G559" s="22"/>
      <c r="K559" s="93"/>
      <c r="L559" s="93"/>
      <c r="M559" s="25"/>
      <c r="N559" s="25"/>
      <c r="O559" s="25"/>
      <c r="P559" s="25"/>
      <c r="Q559" s="25"/>
      <c r="R559" s="25"/>
      <c r="S559" s="25"/>
      <c r="T559" s="25"/>
      <c r="U559" s="101"/>
      <c r="V559" s="101"/>
      <c r="W559" s="101"/>
      <c r="X559" s="101"/>
      <c r="Y559" s="101"/>
      <c r="AA559" s="101"/>
      <c r="AB559" s="101"/>
      <c r="AC559" s="101"/>
      <c r="AD559" s="101"/>
      <c r="AE559" s="101"/>
      <c r="AF559" s="101"/>
      <c r="AG559" s="101"/>
      <c r="AH559" s="101"/>
      <c r="AJ559" s="101"/>
      <c r="AK559" s="101"/>
      <c r="AM559" s="101"/>
      <c r="AN559" s="42"/>
      <c r="AO559" s="42"/>
      <c r="AP559" s="42"/>
      <c r="AQ559" s="194"/>
      <c r="AR559" s="42"/>
      <c r="AS559" s="42"/>
      <c r="AT559" s="25"/>
      <c r="AU559" s="44"/>
      <c r="AV559" s="44"/>
      <c r="AW559" s="44"/>
      <c r="AX559" s="25"/>
      <c r="AY559" s="42"/>
      <c r="AZ559" s="46"/>
      <c r="BA559" s="48"/>
      <c r="BB559" s="25"/>
      <c r="BC559" s="25"/>
      <c r="BD559" s="124"/>
      <c r="BE559" s="24"/>
      <c r="BF559" s="24"/>
      <c r="BG559" s="15"/>
      <c r="BI559" s="15"/>
      <c r="BJ559" s="15"/>
      <c r="BK559" s="15"/>
      <c r="BL559" s="93"/>
    </row>
    <row r="560" spans="2:64" s="54" customFormat="1" x14ac:dyDescent="0.25">
      <c r="B560" s="22"/>
      <c r="C560" s="22"/>
      <c r="D560" s="22"/>
      <c r="E560" s="22"/>
      <c r="F560" s="22"/>
      <c r="G560" s="22"/>
      <c r="K560" s="93"/>
      <c r="L560" s="93"/>
      <c r="M560" s="25"/>
      <c r="N560" s="25"/>
      <c r="O560" s="25"/>
      <c r="P560" s="25"/>
      <c r="Q560" s="25"/>
      <c r="R560" s="25"/>
      <c r="S560" s="25"/>
      <c r="T560" s="25"/>
      <c r="U560" s="101"/>
      <c r="V560" s="101"/>
      <c r="W560" s="101"/>
      <c r="X560" s="101"/>
      <c r="Y560" s="101"/>
      <c r="AA560" s="101"/>
      <c r="AB560" s="101"/>
      <c r="AC560" s="101"/>
      <c r="AD560" s="101"/>
      <c r="AE560" s="101"/>
      <c r="AF560" s="101"/>
      <c r="AG560" s="101"/>
      <c r="AH560" s="101"/>
      <c r="AJ560" s="101"/>
      <c r="AK560" s="101"/>
      <c r="AM560" s="101"/>
      <c r="AN560" s="42"/>
      <c r="AO560" s="42"/>
      <c r="AP560" s="42"/>
      <c r="AQ560" s="194"/>
      <c r="AR560" s="42"/>
      <c r="AS560" s="42"/>
      <c r="AT560" s="25"/>
      <c r="AU560" s="44"/>
      <c r="AV560" s="44"/>
      <c r="AW560" s="44"/>
      <c r="AX560" s="25"/>
      <c r="AY560" s="42"/>
      <c r="AZ560" s="46"/>
      <c r="BA560" s="48"/>
      <c r="BB560" s="25"/>
      <c r="BC560" s="25"/>
      <c r="BD560" s="124"/>
      <c r="BE560" s="24"/>
      <c r="BF560" s="24"/>
      <c r="BG560" s="15"/>
      <c r="BI560" s="15"/>
      <c r="BJ560" s="15"/>
      <c r="BK560" s="15"/>
      <c r="BL560" s="93"/>
    </row>
    <row r="561" spans="2:64" s="54" customFormat="1" x14ac:dyDescent="0.25">
      <c r="B561" s="22"/>
      <c r="C561" s="22"/>
      <c r="D561" s="22"/>
      <c r="E561" s="22"/>
      <c r="F561" s="22"/>
      <c r="G561" s="22"/>
      <c r="K561" s="93"/>
      <c r="L561" s="93"/>
      <c r="M561" s="25"/>
      <c r="N561" s="25"/>
      <c r="O561" s="25"/>
      <c r="P561" s="25"/>
      <c r="Q561" s="25"/>
      <c r="R561" s="25"/>
      <c r="S561" s="25"/>
      <c r="T561" s="25"/>
      <c r="U561" s="101"/>
      <c r="V561" s="101"/>
      <c r="W561" s="101"/>
      <c r="X561" s="101"/>
      <c r="Y561" s="101"/>
      <c r="AA561" s="101"/>
      <c r="AB561" s="101"/>
      <c r="AC561" s="101"/>
      <c r="AD561" s="101"/>
      <c r="AE561" s="101"/>
      <c r="AF561" s="101"/>
      <c r="AG561" s="101"/>
      <c r="AH561" s="101"/>
      <c r="AJ561" s="101"/>
      <c r="AK561" s="101"/>
      <c r="AM561" s="101"/>
      <c r="AN561" s="42"/>
      <c r="AO561" s="42"/>
      <c r="AP561" s="42"/>
      <c r="AQ561" s="194"/>
      <c r="AR561" s="42"/>
      <c r="AS561" s="42"/>
      <c r="AT561" s="25"/>
      <c r="AU561" s="44"/>
      <c r="AV561" s="44"/>
      <c r="AW561" s="44"/>
      <c r="AX561" s="25"/>
      <c r="AY561" s="42"/>
      <c r="AZ561" s="46"/>
      <c r="BA561" s="48"/>
      <c r="BB561" s="25"/>
      <c r="BC561" s="25"/>
      <c r="BD561" s="124"/>
      <c r="BE561" s="24"/>
      <c r="BF561" s="24"/>
      <c r="BG561" s="15"/>
      <c r="BI561" s="15"/>
      <c r="BJ561" s="15"/>
      <c r="BK561" s="15"/>
      <c r="BL561" s="93"/>
    </row>
    <row r="562" spans="2:64" s="54" customFormat="1" x14ac:dyDescent="0.25">
      <c r="B562" s="22"/>
      <c r="C562" s="22"/>
      <c r="D562" s="22"/>
      <c r="E562" s="22"/>
      <c r="F562" s="22"/>
      <c r="G562" s="22"/>
      <c r="K562" s="93"/>
      <c r="L562" s="93"/>
      <c r="M562" s="25"/>
      <c r="N562" s="25"/>
      <c r="O562" s="25"/>
      <c r="P562" s="25"/>
      <c r="Q562" s="25"/>
      <c r="R562" s="25"/>
      <c r="S562" s="25"/>
      <c r="T562" s="25"/>
      <c r="U562" s="101"/>
      <c r="V562" s="101"/>
      <c r="W562" s="101"/>
      <c r="X562" s="101"/>
      <c r="Y562" s="101"/>
      <c r="AA562" s="101"/>
      <c r="AB562" s="101"/>
      <c r="AC562" s="101"/>
      <c r="AD562" s="101"/>
      <c r="AE562" s="101"/>
      <c r="AF562" s="101"/>
      <c r="AG562" s="101"/>
      <c r="AH562" s="101"/>
      <c r="AJ562" s="101"/>
      <c r="AK562" s="101"/>
      <c r="AM562" s="101"/>
      <c r="AN562" s="42"/>
      <c r="AO562" s="42"/>
      <c r="AP562" s="42"/>
      <c r="AQ562" s="194"/>
      <c r="AR562" s="42"/>
      <c r="AS562" s="42"/>
      <c r="AT562" s="25"/>
      <c r="AU562" s="44"/>
      <c r="AV562" s="44"/>
      <c r="AW562" s="44"/>
      <c r="AX562" s="25"/>
      <c r="AY562" s="42"/>
      <c r="AZ562" s="46"/>
      <c r="BA562" s="48"/>
      <c r="BB562" s="25"/>
      <c r="BC562" s="25"/>
      <c r="BD562" s="124"/>
      <c r="BE562" s="24"/>
      <c r="BF562" s="24"/>
      <c r="BG562" s="15"/>
      <c r="BI562" s="15"/>
      <c r="BJ562" s="15"/>
      <c r="BK562" s="15"/>
      <c r="BL562" s="93"/>
    </row>
    <row r="563" spans="2:64" s="54" customFormat="1" x14ac:dyDescent="0.25">
      <c r="B563" s="22"/>
      <c r="C563" s="22"/>
      <c r="D563" s="22"/>
      <c r="E563" s="22"/>
      <c r="F563" s="22"/>
      <c r="G563" s="22"/>
      <c r="K563" s="93"/>
      <c r="L563" s="93"/>
      <c r="M563" s="25"/>
      <c r="N563" s="25"/>
      <c r="O563" s="25"/>
      <c r="P563" s="25"/>
      <c r="Q563" s="25"/>
      <c r="R563" s="25"/>
      <c r="S563" s="25"/>
      <c r="T563" s="25"/>
      <c r="U563" s="101"/>
      <c r="V563" s="101"/>
      <c r="W563" s="101"/>
      <c r="X563" s="101"/>
      <c r="Y563" s="101"/>
      <c r="AA563" s="101"/>
      <c r="AB563" s="101"/>
      <c r="AC563" s="101"/>
      <c r="AD563" s="101"/>
      <c r="AE563" s="101"/>
      <c r="AF563" s="101"/>
      <c r="AG563" s="101"/>
      <c r="AH563" s="101"/>
      <c r="AJ563" s="101"/>
      <c r="AK563" s="101"/>
      <c r="AM563" s="101"/>
      <c r="AN563" s="42"/>
      <c r="AO563" s="42"/>
      <c r="AP563" s="42"/>
      <c r="AQ563" s="194"/>
      <c r="AR563" s="42"/>
      <c r="AS563" s="42"/>
      <c r="AT563" s="25"/>
      <c r="AU563" s="44"/>
      <c r="AV563" s="44"/>
      <c r="AW563" s="44"/>
      <c r="AX563" s="25"/>
      <c r="AY563" s="42"/>
      <c r="AZ563" s="46"/>
      <c r="BA563" s="48"/>
      <c r="BB563" s="25"/>
      <c r="BC563" s="25"/>
      <c r="BD563" s="124"/>
      <c r="BE563" s="24"/>
      <c r="BF563" s="24"/>
      <c r="BG563" s="15"/>
      <c r="BI563" s="15"/>
      <c r="BJ563" s="15"/>
      <c r="BK563" s="15"/>
      <c r="BL563" s="93"/>
    </row>
    <row r="564" spans="2:64" s="54" customFormat="1" x14ac:dyDescent="0.25">
      <c r="B564" s="22"/>
      <c r="C564" s="22"/>
      <c r="D564" s="22"/>
      <c r="E564" s="22"/>
      <c r="F564" s="22"/>
      <c r="G564" s="22"/>
      <c r="K564" s="93"/>
      <c r="L564" s="93"/>
      <c r="M564" s="25"/>
      <c r="N564" s="25"/>
      <c r="O564" s="25"/>
      <c r="P564" s="25"/>
      <c r="Q564" s="25"/>
      <c r="R564" s="25"/>
      <c r="S564" s="25"/>
      <c r="T564" s="25"/>
      <c r="U564" s="101"/>
      <c r="V564" s="101"/>
      <c r="W564" s="101"/>
      <c r="X564" s="101"/>
      <c r="Y564" s="101"/>
      <c r="AA564" s="101"/>
      <c r="AB564" s="101"/>
      <c r="AC564" s="101"/>
      <c r="AD564" s="101"/>
      <c r="AE564" s="101"/>
      <c r="AF564" s="101"/>
      <c r="AG564" s="101"/>
      <c r="AH564" s="101"/>
      <c r="AJ564" s="101"/>
      <c r="AK564" s="101"/>
      <c r="AM564" s="101"/>
      <c r="AN564" s="42"/>
      <c r="AO564" s="42"/>
      <c r="AP564" s="42"/>
      <c r="AQ564" s="194"/>
      <c r="AR564" s="42"/>
      <c r="AS564" s="42"/>
      <c r="AT564" s="25"/>
      <c r="AU564" s="44"/>
      <c r="AV564" s="44"/>
      <c r="AW564" s="44"/>
      <c r="AX564" s="25"/>
      <c r="AY564" s="42"/>
      <c r="AZ564" s="46"/>
      <c r="BA564" s="48"/>
      <c r="BB564" s="25"/>
      <c r="BC564" s="25"/>
      <c r="BD564" s="124"/>
      <c r="BE564" s="24"/>
      <c r="BF564" s="24"/>
      <c r="BG564" s="15"/>
      <c r="BI564" s="15"/>
      <c r="BJ564" s="15"/>
      <c r="BK564" s="15"/>
      <c r="BL564" s="93"/>
    </row>
    <row r="565" spans="2:64" s="54" customFormat="1" x14ac:dyDescent="0.25">
      <c r="B565" s="22"/>
      <c r="C565" s="22"/>
      <c r="D565" s="22"/>
      <c r="E565" s="22"/>
      <c r="F565" s="22"/>
      <c r="G565" s="22"/>
      <c r="K565" s="93"/>
      <c r="L565" s="93"/>
      <c r="M565" s="25"/>
      <c r="N565" s="25"/>
      <c r="O565" s="25"/>
      <c r="P565" s="25"/>
      <c r="Q565" s="25"/>
      <c r="R565" s="25"/>
      <c r="S565" s="25"/>
      <c r="T565" s="25"/>
      <c r="U565" s="101"/>
      <c r="V565" s="101"/>
      <c r="W565" s="101"/>
      <c r="X565" s="101"/>
      <c r="Y565" s="101"/>
      <c r="AA565" s="101"/>
      <c r="AB565" s="101"/>
      <c r="AC565" s="101"/>
      <c r="AD565" s="101"/>
      <c r="AE565" s="101"/>
      <c r="AF565" s="101"/>
      <c r="AG565" s="101"/>
      <c r="AH565" s="101"/>
      <c r="AJ565" s="101"/>
      <c r="AK565" s="101"/>
      <c r="AM565" s="101"/>
      <c r="AN565" s="42"/>
      <c r="AO565" s="42"/>
      <c r="AP565" s="42"/>
      <c r="AQ565" s="194"/>
      <c r="AR565" s="42"/>
      <c r="AS565" s="42"/>
      <c r="AT565" s="25"/>
      <c r="AU565" s="44"/>
      <c r="AV565" s="44"/>
      <c r="AW565" s="44"/>
      <c r="AX565" s="25"/>
      <c r="AY565" s="42"/>
      <c r="AZ565" s="46"/>
      <c r="BA565" s="48"/>
      <c r="BB565" s="25"/>
      <c r="BC565" s="25"/>
      <c r="BD565" s="124"/>
      <c r="BE565" s="24"/>
      <c r="BF565" s="24"/>
      <c r="BG565" s="15"/>
      <c r="BI565" s="15"/>
      <c r="BJ565" s="15"/>
      <c r="BK565" s="15"/>
      <c r="BL565" s="93"/>
    </row>
    <row r="566" spans="2:64" s="54" customFormat="1" x14ac:dyDescent="0.25">
      <c r="B566" s="22"/>
      <c r="C566" s="22"/>
      <c r="D566" s="22"/>
      <c r="E566" s="22"/>
      <c r="F566" s="22"/>
      <c r="G566" s="22"/>
      <c r="K566" s="93"/>
      <c r="L566" s="93"/>
      <c r="M566" s="25"/>
      <c r="N566" s="25"/>
      <c r="O566" s="25"/>
      <c r="P566" s="25"/>
      <c r="Q566" s="25"/>
      <c r="R566" s="25"/>
      <c r="S566" s="25"/>
      <c r="T566" s="25"/>
      <c r="U566" s="101"/>
      <c r="V566" s="101"/>
      <c r="W566" s="101"/>
      <c r="X566" s="101"/>
      <c r="Y566" s="101"/>
      <c r="AA566" s="101"/>
      <c r="AB566" s="101"/>
      <c r="AC566" s="101"/>
      <c r="AD566" s="101"/>
      <c r="AE566" s="101"/>
      <c r="AF566" s="101"/>
      <c r="AG566" s="101"/>
      <c r="AH566" s="101"/>
      <c r="AJ566" s="101"/>
      <c r="AK566" s="101"/>
      <c r="AM566" s="101"/>
      <c r="AN566" s="42"/>
      <c r="AO566" s="42"/>
      <c r="AP566" s="42"/>
      <c r="AQ566" s="194"/>
      <c r="AR566" s="42"/>
      <c r="AS566" s="42"/>
      <c r="AT566" s="25"/>
      <c r="AU566" s="44"/>
      <c r="AV566" s="44"/>
      <c r="AW566" s="44"/>
      <c r="AX566" s="25"/>
      <c r="AY566" s="42"/>
      <c r="AZ566" s="46"/>
      <c r="BA566" s="48"/>
      <c r="BB566" s="25"/>
      <c r="BC566" s="25"/>
      <c r="BD566" s="124"/>
      <c r="BE566" s="24"/>
      <c r="BF566" s="24"/>
      <c r="BG566" s="15"/>
      <c r="BI566" s="15"/>
      <c r="BJ566" s="15"/>
      <c r="BK566" s="15"/>
      <c r="BL566" s="93"/>
    </row>
    <row r="567" spans="2:64" s="54" customFormat="1" x14ac:dyDescent="0.25">
      <c r="B567" s="22"/>
      <c r="C567" s="22"/>
      <c r="D567" s="22"/>
      <c r="E567" s="22"/>
      <c r="F567" s="22"/>
      <c r="G567" s="22"/>
      <c r="K567" s="93"/>
      <c r="L567" s="93"/>
      <c r="M567" s="25"/>
      <c r="N567" s="25"/>
      <c r="O567" s="25"/>
      <c r="P567" s="25"/>
      <c r="Q567" s="25"/>
      <c r="R567" s="25"/>
      <c r="S567" s="25"/>
      <c r="T567" s="25"/>
      <c r="U567" s="101"/>
      <c r="V567" s="101"/>
      <c r="W567" s="101"/>
      <c r="X567" s="101"/>
      <c r="Y567" s="101"/>
      <c r="AA567" s="101"/>
      <c r="AB567" s="101"/>
      <c r="AC567" s="101"/>
      <c r="AD567" s="101"/>
      <c r="AE567" s="101"/>
      <c r="AF567" s="101"/>
      <c r="AG567" s="101"/>
      <c r="AH567" s="101"/>
      <c r="AJ567" s="101"/>
      <c r="AK567" s="101"/>
      <c r="AM567" s="101"/>
      <c r="AN567" s="42"/>
      <c r="AO567" s="42"/>
      <c r="AP567" s="42"/>
      <c r="AQ567" s="194"/>
      <c r="AR567" s="42"/>
      <c r="AS567" s="42"/>
      <c r="AT567" s="25"/>
      <c r="AU567" s="44"/>
      <c r="AV567" s="44"/>
      <c r="AW567" s="44"/>
      <c r="AX567" s="25"/>
      <c r="AY567" s="42"/>
      <c r="AZ567" s="46"/>
      <c r="BA567" s="48"/>
      <c r="BB567" s="25"/>
      <c r="BC567" s="25"/>
      <c r="BD567" s="124"/>
      <c r="BE567" s="24"/>
      <c r="BF567" s="24"/>
      <c r="BG567" s="15"/>
      <c r="BI567" s="15"/>
      <c r="BJ567" s="15"/>
      <c r="BK567" s="15"/>
      <c r="BL567" s="93"/>
    </row>
    <row r="568" spans="2:64" s="54" customFormat="1" x14ac:dyDescent="0.25">
      <c r="B568" s="22"/>
      <c r="C568" s="22"/>
      <c r="D568" s="22"/>
      <c r="E568" s="22"/>
      <c r="F568" s="22"/>
      <c r="G568" s="22"/>
      <c r="K568" s="93"/>
      <c r="L568" s="93"/>
      <c r="M568" s="25"/>
      <c r="N568" s="25"/>
      <c r="O568" s="25"/>
      <c r="P568" s="25"/>
      <c r="Q568" s="25"/>
      <c r="R568" s="25"/>
      <c r="S568" s="25"/>
      <c r="T568" s="25"/>
      <c r="U568" s="101"/>
      <c r="V568" s="101"/>
      <c r="W568" s="101"/>
      <c r="X568" s="101"/>
      <c r="Y568" s="101"/>
      <c r="AA568" s="101"/>
      <c r="AB568" s="101"/>
      <c r="AC568" s="101"/>
      <c r="AD568" s="101"/>
      <c r="AE568" s="101"/>
      <c r="AF568" s="101"/>
      <c r="AG568" s="101"/>
      <c r="AH568" s="101"/>
      <c r="AJ568" s="101"/>
      <c r="AK568" s="101"/>
      <c r="AM568" s="101"/>
      <c r="AN568" s="42"/>
      <c r="AO568" s="42"/>
      <c r="AP568" s="42"/>
      <c r="AQ568" s="194"/>
      <c r="AR568" s="42"/>
      <c r="AS568" s="42"/>
      <c r="AT568" s="25"/>
      <c r="AU568" s="44"/>
      <c r="AV568" s="44"/>
      <c r="AW568" s="44"/>
      <c r="AX568" s="25"/>
      <c r="AY568" s="42"/>
      <c r="AZ568" s="46"/>
      <c r="BA568" s="48"/>
      <c r="BB568" s="25"/>
      <c r="BC568" s="25"/>
      <c r="BD568" s="124"/>
      <c r="BE568" s="24"/>
      <c r="BF568" s="24"/>
      <c r="BG568" s="15"/>
      <c r="BI568" s="15"/>
      <c r="BJ568" s="15"/>
      <c r="BK568" s="15"/>
      <c r="BL568" s="93"/>
    </row>
    <row r="569" spans="2:64" s="54" customFormat="1" x14ac:dyDescent="0.25">
      <c r="B569" s="22"/>
      <c r="C569" s="22"/>
      <c r="D569" s="22"/>
      <c r="E569" s="22"/>
      <c r="F569" s="22"/>
      <c r="G569" s="22"/>
      <c r="K569" s="93"/>
      <c r="L569" s="93"/>
      <c r="M569" s="25"/>
      <c r="N569" s="25"/>
      <c r="O569" s="25"/>
      <c r="P569" s="25"/>
      <c r="Q569" s="25"/>
      <c r="R569" s="25"/>
      <c r="S569" s="25"/>
      <c r="T569" s="25"/>
      <c r="U569" s="101"/>
      <c r="V569" s="101"/>
      <c r="W569" s="101"/>
      <c r="X569" s="101"/>
      <c r="Y569" s="101"/>
      <c r="AA569" s="101"/>
      <c r="AB569" s="101"/>
      <c r="AC569" s="101"/>
      <c r="AD569" s="101"/>
      <c r="AE569" s="101"/>
      <c r="AF569" s="101"/>
      <c r="AG569" s="101"/>
      <c r="AH569" s="101"/>
      <c r="AJ569" s="101"/>
      <c r="AK569" s="101"/>
      <c r="AM569" s="101"/>
      <c r="AN569" s="42"/>
      <c r="AO569" s="42"/>
      <c r="AP569" s="42"/>
      <c r="AQ569" s="194"/>
      <c r="AR569" s="42"/>
      <c r="AS569" s="42"/>
      <c r="AT569" s="25"/>
      <c r="AU569" s="44"/>
      <c r="AV569" s="44"/>
      <c r="AW569" s="44"/>
      <c r="AX569" s="25"/>
      <c r="AY569" s="42"/>
      <c r="AZ569" s="46"/>
      <c r="BA569" s="48"/>
      <c r="BB569" s="25"/>
      <c r="BC569" s="25"/>
      <c r="BD569" s="124"/>
      <c r="BE569" s="24"/>
      <c r="BF569" s="24"/>
      <c r="BG569" s="15"/>
      <c r="BI569" s="15"/>
      <c r="BJ569" s="15"/>
      <c r="BK569" s="15"/>
      <c r="BL569" s="93"/>
    </row>
    <row r="570" spans="2:64" s="54" customFormat="1" x14ac:dyDescent="0.25">
      <c r="B570" s="22"/>
      <c r="C570" s="22"/>
      <c r="D570" s="22"/>
      <c r="E570" s="22"/>
      <c r="F570" s="22"/>
      <c r="G570" s="22"/>
      <c r="K570" s="93"/>
      <c r="L570" s="93"/>
      <c r="M570" s="25"/>
      <c r="N570" s="25"/>
      <c r="O570" s="25"/>
      <c r="P570" s="25"/>
      <c r="Q570" s="25"/>
      <c r="R570" s="25"/>
      <c r="S570" s="25"/>
      <c r="T570" s="25"/>
      <c r="U570" s="101"/>
      <c r="V570" s="101"/>
      <c r="W570" s="101"/>
      <c r="X570" s="101"/>
      <c r="Y570" s="101"/>
      <c r="AA570" s="101"/>
      <c r="AB570" s="101"/>
      <c r="AC570" s="101"/>
      <c r="AD570" s="101"/>
      <c r="AE570" s="101"/>
      <c r="AF570" s="101"/>
      <c r="AG570" s="101"/>
      <c r="AH570" s="101"/>
      <c r="AJ570" s="101"/>
      <c r="AK570" s="101"/>
      <c r="AM570" s="101"/>
      <c r="AN570" s="42"/>
      <c r="AO570" s="42"/>
      <c r="AP570" s="42"/>
      <c r="AQ570" s="194"/>
      <c r="AR570" s="42"/>
      <c r="AS570" s="42"/>
      <c r="AT570" s="25"/>
      <c r="AU570" s="44"/>
      <c r="AV570" s="44"/>
      <c r="AW570" s="44"/>
      <c r="AX570" s="25"/>
      <c r="AY570" s="42"/>
      <c r="AZ570" s="46"/>
      <c r="BA570" s="48"/>
      <c r="BB570" s="25"/>
      <c r="BC570" s="25"/>
      <c r="BD570" s="124"/>
      <c r="BE570" s="24"/>
      <c r="BF570" s="24"/>
      <c r="BG570" s="15"/>
      <c r="BI570" s="15"/>
      <c r="BJ570" s="15"/>
      <c r="BK570" s="15"/>
      <c r="BL570" s="93"/>
    </row>
    <row r="571" spans="2:64" s="54" customFormat="1" x14ac:dyDescent="0.25">
      <c r="B571" s="22"/>
      <c r="C571" s="22"/>
      <c r="D571" s="22"/>
      <c r="E571" s="22"/>
      <c r="F571" s="22"/>
      <c r="G571" s="22"/>
      <c r="K571" s="93"/>
      <c r="L571" s="93"/>
      <c r="M571" s="25"/>
      <c r="N571" s="25"/>
      <c r="O571" s="25"/>
      <c r="P571" s="25"/>
      <c r="Q571" s="25"/>
      <c r="R571" s="25"/>
      <c r="S571" s="25"/>
      <c r="T571" s="25"/>
      <c r="U571" s="101"/>
      <c r="V571" s="101"/>
      <c r="W571" s="101"/>
      <c r="X571" s="101"/>
      <c r="Y571" s="101"/>
      <c r="AA571" s="101"/>
      <c r="AB571" s="101"/>
      <c r="AC571" s="101"/>
      <c r="AD571" s="101"/>
      <c r="AE571" s="101"/>
      <c r="AF571" s="101"/>
      <c r="AG571" s="101"/>
      <c r="AH571" s="101"/>
      <c r="AJ571" s="101"/>
      <c r="AK571" s="101"/>
      <c r="AM571" s="101"/>
      <c r="AN571" s="42"/>
      <c r="AO571" s="42"/>
      <c r="AP571" s="42"/>
      <c r="AQ571" s="194"/>
      <c r="AR571" s="42"/>
      <c r="AS571" s="42"/>
      <c r="AT571" s="25"/>
      <c r="AU571" s="44"/>
      <c r="AV571" s="44"/>
      <c r="AW571" s="44"/>
      <c r="AX571" s="25"/>
      <c r="AY571" s="42"/>
      <c r="AZ571" s="46"/>
      <c r="BA571" s="48"/>
      <c r="BB571" s="25"/>
      <c r="BC571" s="25"/>
      <c r="BD571" s="124"/>
      <c r="BE571" s="24"/>
      <c r="BF571" s="24"/>
      <c r="BG571" s="15"/>
      <c r="BI571" s="15"/>
      <c r="BJ571" s="15"/>
      <c r="BK571" s="15"/>
      <c r="BL571" s="93"/>
    </row>
    <row r="572" spans="2:64" s="54" customFormat="1" x14ac:dyDescent="0.25">
      <c r="B572" s="22"/>
      <c r="C572" s="22"/>
      <c r="D572" s="22"/>
      <c r="E572" s="22"/>
      <c r="F572" s="22"/>
      <c r="G572" s="22"/>
      <c r="K572" s="93"/>
      <c r="L572" s="93"/>
      <c r="M572" s="25"/>
      <c r="N572" s="25"/>
      <c r="O572" s="25"/>
      <c r="P572" s="25"/>
      <c r="Q572" s="25"/>
      <c r="R572" s="25"/>
      <c r="S572" s="25"/>
      <c r="T572" s="25"/>
      <c r="U572" s="101"/>
      <c r="V572" s="101"/>
      <c r="W572" s="101"/>
      <c r="X572" s="101"/>
      <c r="Y572" s="101"/>
      <c r="AA572" s="101"/>
      <c r="AB572" s="101"/>
      <c r="AC572" s="101"/>
      <c r="AD572" s="101"/>
      <c r="AE572" s="101"/>
      <c r="AF572" s="101"/>
      <c r="AG572" s="101"/>
      <c r="AH572" s="101"/>
      <c r="AJ572" s="101"/>
      <c r="AK572" s="101"/>
      <c r="AM572" s="101"/>
      <c r="AN572" s="42"/>
      <c r="AO572" s="42"/>
      <c r="AP572" s="42"/>
      <c r="AQ572" s="194"/>
      <c r="AR572" s="42"/>
      <c r="AS572" s="42"/>
      <c r="AT572" s="25"/>
      <c r="AU572" s="44"/>
      <c r="AV572" s="44"/>
      <c r="AW572" s="44"/>
      <c r="AX572" s="25"/>
      <c r="AY572" s="42"/>
      <c r="AZ572" s="46"/>
      <c r="BA572" s="48"/>
      <c r="BB572" s="25"/>
      <c r="BC572" s="25"/>
      <c r="BD572" s="124"/>
      <c r="BE572" s="24"/>
      <c r="BF572" s="24"/>
      <c r="BG572" s="15"/>
      <c r="BI572" s="15"/>
      <c r="BJ572" s="15"/>
      <c r="BK572" s="15"/>
      <c r="BL572" s="93"/>
    </row>
    <row r="573" spans="2:64" s="54" customFormat="1" x14ac:dyDescent="0.25">
      <c r="B573" s="22"/>
      <c r="C573" s="22"/>
      <c r="D573" s="22"/>
      <c r="E573" s="22"/>
      <c r="F573" s="22"/>
      <c r="G573" s="22"/>
      <c r="K573" s="93"/>
      <c r="L573" s="93"/>
      <c r="M573" s="25"/>
      <c r="N573" s="25"/>
      <c r="O573" s="25"/>
      <c r="P573" s="25"/>
      <c r="Q573" s="25"/>
      <c r="R573" s="25"/>
      <c r="S573" s="25"/>
      <c r="T573" s="25"/>
      <c r="U573" s="101"/>
      <c r="V573" s="101"/>
      <c r="W573" s="101"/>
      <c r="X573" s="101"/>
      <c r="Y573" s="101"/>
      <c r="AA573" s="101"/>
      <c r="AB573" s="101"/>
      <c r="AC573" s="101"/>
      <c r="AD573" s="101"/>
      <c r="AE573" s="101"/>
      <c r="AF573" s="101"/>
      <c r="AG573" s="101"/>
      <c r="AH573" s="101"/>
      <c r="AJ573" s="101"/>
      <c r="AK573" s="101"/>
      <c r="AM573" s="101"/>
      <c r="AN573" s="42"/>
      <c r="AO573" s="42"/>
      <c r="AP573" s="42"/>
      <c r="AQ573" s="194"/>
      <c r="AR573" s="42"/>
      <c r="AS573" s="42"/>
      <c r="AT573" s="25"/>
      <c r="AU573" s="44"/>
      <c r="AV573" s="44"/>
      <c r="AW573" s="44"/>
      <c r="AX573" s="25"/>
      <c r="AY573" s="42"/>
      <c r="AZ573" s="46"/>
      <c r="BA573" s="48"/>
      <c r="BB573" s="25"/>
      <c r="BC573" s="25"/>
      <c r="BD573" s="124"/>
      <c r="BE573" s="24"/>
      <c r="BF573" s="24"/>
      <c r="BG573" s="15"/>
      <c r="BI573" s="15"/>
      <c r="BJ573" s="15"/>
      <c r="BK573" s="15"/>
      <c r="BL573" s="93"/>
    </row>
    <row r="574" spans="2:64" s="54" customFormat="1" x14ac:dyDescent="0.25">
      <c r="B574" s="22"/>
      <c r="C574" s="22"/>
      <c r="D574" s="22"/>
      <c r="E574" s="22"/>
      <c r="F574" s="22"/>
      <c r="G574" s="22"/>
      <c r="K574" s="93"/>
      <c r="L574" s="93"/>
      <c r="M574" s="25"/>
      <c r="N574" s="25"/>
      <c r="O574" s="25"/>
      <c r="P574" s="25"/>
      <c r="Q574" s="25"/>
      <c r="R574" s="25"/>
      <c r="S574" s="25"/>
      <c r="T574" s="25"/>
      <c r="U574" s="101"/>
      <c r="V574" s="101"/>
      <c r="W574" s="101"/>
      <c r="X574" s="101"/>
      <c r="Y574" s="101"/>
      <c r="AA574" s="101"/>
      <c r="AB574" s="101"/>
      <c r="AC574" s="101"/>
      <c r="AD574" s="101"/>
      <c r="AE574" s="101"/>
      <c r="AF574" s="101"/>
      <c r="AG574" s="101"/>
      <c r="AH574" s="101"/>
      <c r="AJ574" s="101"/>
      <c r="AK574" s="101"/>
      <c r="AM574" s="101"/>
      <c r="AN574" s="42"/>
      <c r="AO574" s="42"/>
      <c r="AP574" s="42"/>
      <c r="AQ574" s="194"/>
      <c r="AR574" s="42"/>
      <c r="AS574" s="42"/>
      <c r="AT574" s="25"/>
      <c r="AU574" s="44"/>
      <c r="AV574" s="44"/>
      <c r="AW574" s="44"/>
      <c r="AX574" s="25"/>
      <c r="AY574" s="42"/>
      <c r="AZ574" s="46"/>
      <c r="BA574" s="48"/>
      <c r="BB574" s="25"/>
      <c r="BC574" s="25"/>
      <c r="BD574" s="124"/>
      <c r="BE574" s="24"/>
      <c r="BF574" s="24"/>
      <c r="BG574" s="15"/>
      <c r="BI574" s="15"/>
      <c r="BJ574" s="15"/>
      <c r="BK574" s="15"/>
      <c r="BL574" s="93"/>
    </row>
    <row r="575" spans="2:64" s="54" customFormat="1" x14ac:dyDescent="0.25">
      <c r="B575" s="22"/>
      <c r="C575" s="22"/>
      <c r="D575" s="22"/>
      <c r="E575" s="22"/>
      <c r="F575" s="22"/>
      <c r="G575" s="22"/>
      <c r="K575" s="93"/>
      <c r="L575" s="93"/>
      <c r="M575" s="25"/>
      <c r="N575" s="25"/>
      <c r="O575" s="25"/>
      <c r="P575" s="25"/>
      <c r="Q575" s="25"/>
      <c r="R575" s="25"/>
      <c r="S575" s="25"/>
      <c r="T575" s="25"/>
      <c r="U575" s="101"/>
      <c r="V575" s="101"/>
      <c r="W575" s="101"/>
      <c r="X575" s="101"/>
      <c r="Y575" s="101"/>
      <c r="AA575" s="101"/>
      <c r="AB575" s="101"/>
      <c r="AC575" s="101"/>
      <c r="AD575" s="101"/>
      <c r="AE575" s="101"/>
      <c r="AF575" s="101"/>
      <c r="AG575" s="101"/>
      <c r="AH575" s="101"/>
      <c r="AJ575" s="101"/>
      <c r="AK575" s="101"/>
      <c r="AM575" s="101"/>
      <c r="AN575" s="42"/>
      <c r="AO575" s="42"/>
      <c r="AP575" s="42"/>
      <c r="AQ575" s="194"/>
      <c r="AR575" s="42"/>
      <c r="AS575" s="42"/>
      <c r="AT575" s="25"/>
      <c r="AU575" s="44"/>
      <c r="AV575" s="44"/>
      <c r="AW575" s="44"/>
      <c r="AX575" s="25"/>
      <c r="AY575" s="42"/>
      <c r="AZ575" s="46"/>
      <c r="BA575" s="48"/>
      <c r="BB575" s="25"/>
      <c r="BC575" s="25"/>
      <c r="BD575" s="124"/>
      <c r="BE575" s="24"/>
      <c r="BF575" s="24"/>
      <c r="BG575" s="15"/>
      <c r="BI575" s="15"/>
      <c r="BJ575" s="15"/>
      <c r="BK575" s="15"/>
      <c r="BL575" s="93"/>
    </row>
    <row r="576" spans="2:64" s="54" customFormat="1" x14ac:dyDescent="0.25">
      <c r="B576" s="22"/>
      <c r="C576" s="22"/>
      <c r="D576" s="22"/>
      <c r="E576" s="22"/>
      <c r="F576" s="22"/>
      <c r="G576" s="22"/>
      <c r="K576" s="93"/>
      <c r="L576" s="93"/>
      <c r="M576" s="25"/>
      <c r="N576" s="25"/>
      <c r="O576" s="25"/>
      <c r="P576" s="25"/>
      <c r="Q576" s="25"/>
      <c r="R576" s="25"/>
      <c r="S576" s="25"/>
      <c r="T576" s="25"/>
      <c r="U576" s="101"/>
      <c r="V576" s="101"/>
      <c r="W576" s="101"/>
      <c r="X576" s="101"/>
      <c r="Y576" s="101"/>
      <c r="AA576" s="101"/>
      <c r="AB576" s="101"/>
      <c r="AC576" s="101"/>
      <c r="AD576" s="101"/>
      <c r="AE576" s="101"/>
      <c r="AF576" s="101"/>
      <c r="AG576" s="101"/>
      <c r="AH576" s="101"/>
      <c r="AJ576" s="101"/>
      <c r="AK576" s="101"/>
      <c r="AM576" s="101"/>
      <c r="AN576" s="42"/>
      <c r="AO576" s="42"/>
      <c r="AP576" s="42"/>
      <c r="AQ576" s="194"/>
      <c r="AR576" s="42"/>
      <c r="AS576" s="42"/>
      <c r="AT576" s="25"/>
      <c r="AU576" s="44"/>
      <c r="AV576" s="44"/>
      <c r="AW576" s="44"/>
      <c r="AX576" s="25"/>
      <c r="AY576" s="42"/>
      <c r="AZ576" s="46"/>
      <c r="BA576" s="48"/>
      <c r="BB576" s="25"/>
      <c r="BC576" s="25"/>
      <c r="BD576" s="124"/>
      <c r="BE576" s="24"/>
      <c r="BF576" s="24"/>
      <c r="BG576" s="15"/>
      <c r="BI576" s="15"/>
      <c r="BJ576" s="15"/>
      <c r="BK576" s="15"/>
      <c r="BL576" s="93"/>
    </row>
    <row r="577" spans="2:64" s="54" customFormat="1" x14ac:dyDescent="0.25">
      <c r="B577" s="22"/>
      <c r="C577" s="22"/>
      <c r="D577" s="22"/>
      <c r="E577" s="22"/>
      <c r="F577" s="22"/>
      <c r="G577" s="22"/>
      <c r="K577" s="93"/>
      <c r="L577" s="93"/>
      <c r="M577" s="25"/>
      <c r="N577" s="25"/>
      <c r="O577" s="25"/>
      <c r="P577" s="25"/>
      <c r="Q577" s="25"/>
      <c r="R577" s="25"/>
      <c r="S577" s="25"/>
      <c r="T577" s="25"/>
      <c r="U577" s="101"/>
      <c r="V577" s="101"/>
      <c r="W577" s="101"/>
      <c r="X577" s="101"/>
      <c r="Y577" s="101"/>
      <c r="AA577" s="101"/>
      <c r="AB577" s="101"/>
      <c r="AC577" s="101"/>
      <c r="AD577" s="101"/>
      <c r="AE577" s="101"/>
      <c r="AF577" s="101"/>
      <c r="AG577" s="101"/>
      <c r="AH577" s="101"/>
      <c r="AJ577" s="101"/>
      <c r="AK577" s="101"/>
      <c r="AM577" s="101"/>
      <c r="AN577" s="42"/>
      <c r="AO577" s="42"/>
      <c r="AP577" s="42"/>
      <c r="AQ577" s="194"/>
      <c r="AR577" s="42"/>
      <c r="AS577" s="42"/>
      <c r="AT577" s="25"/>
      <c r="AU577" s="44"/>
      <c r="AV577" s="44"/>
      <c r="AW577" s="44"/>
      <c r="AX577" s="25"/>
      <c r="AY577" s="42"/>
      <c r="AZ577" s="46"/>
      <c r="BA577" s="48"/>
      <c r="BB577" s="25"/>
      <c r="BC577" s="25"/>
      <c r="BD577" s="124"/>
      <c r="BE577" s="24"/>
      <c r="BF577" s="24"/>
      <c r="BG577" s="15"/>
      <c r="BI577" s="15"/>
      <c r="BJ577" s="15"/>
      <c r="BK577" s="15"/>
      <c r="BL577" s="93"/>
    </row>
    <row r="578" spans="2:64" s="54" customFormat="1" x14ac:dyDescent="0.25">
      <c r="B578" s="22"/>
      <c r="C578" s="22"/>
      <c r="D578" s="22"/>
      <c r="E578" s="22"/>
      <c r="F578" s="22"/>
      <c r="G578" s="22"/>
      <c r="K578" s="93"/>
      <c r="L578" s="93"/>
      <c r="M578" s="25"/>
      <c r="N578" s="25"/>
      <c r="O578" s="25"/>
      <c r="P578" s="25"/>
      <c r="Q578" s="25"/>
      <c r="R578" s="25"/>
      <c r="S578" s="25"/>
      <c r="T578" s="25"/>
      <c r="U578" s="101"/>
      <c r="V578" s="101"/>
      <c r="W578" s="101"/>
      <c r="X578" s="101"/>
      <c r="Y578" s="101"/>
      <c r="AA578" s="101"/>
      <c r="AB578" s="101"/>
      <c r="AC578" s="101"/>
      <c r="AD578" s="101"/>
      <c r="AE578" s="101"/>
      <c r="AF578" s="101"/>
      <c r="AG578" s="101"/>
      <c r="AH578" s="101"/>
      <c r="AJ578" s="101"/>
      <c r="AK578" s="101"/>
      <c r="AM578" s="101"/>
      <c r="AN578" s="42"/>
      <c r="AO578" s="42"/>
      <c r="AP578" s="42"/>
      <c r="AQ578" s="194"/>
      <c r="AR578" s="42"/>
      <c r="AS578" s="42"/>
      <c r="AT578" s="25"/>
      <c r="AU578" s="44"/>
      <c r="AV578" s="44"/>
      <c r="AW578" s="44"/>
      <c r="AX578" s="25"/>
      <c r="AY578" s="42"/>
      <c r="AZ578" s="46"/>
      <c r="BA578" s="48"/>
      <c r="BB578" s="25"/>
      <c r="BC578" s="25"/>
      <c r="BD578" s="124"/>
      <c r="BE578" s="24"/>
      <c r="BF578" s="24"/>
      <c r="BG578" s="15"/>
      <c r="BI578" s="15"/>
      <c r="BJ578" s="15"/>
      <c r="BK578" s="15"/>
      <c r="BL578" s="93"/>
    </row>
    <row r="579" spans="2:64" s="54" customFormat="1" x14ac:dyDescent="0.25">
      <c r="B579" s="22"/>
      <c r="C579" s="22"/>
      <c r="D579" s="22"/>
      <c r="E579" s="22"/>
      <c r="F579" s="22"/>
      <c r="G579" s="22"/>
      <c r="K579" s="93"/>
      <c r="L579" s="93"/>
      <c r="M579" s="25"/>
      <c r="N579" s="25"/>
      <c r="O579" s="25"/>
      <c r="P579" s="25"/>
      <c r="Q579" s="25"/>
      <c r="R579" s="25"/>
      <c r="S579" s="25"/>
      <c r="T579" s="25"/>
      <c r="U579" s="101"/>
      <c r="V579" s="101"/>
      <c r="W579" s="101"/>
      <c r="X579" s="101"/>
      <c r="Y579" s="101"/>
      <c r="AA579" s="101"/>
      <c r="AB579" s="101"/>
      <c r="AC579" s="101"/>
      <c r="AD579" s="101"/>
      <c r="AE579" s="101"/>
      <c r="AF579" s="101"/>
      <c r="AG579" s="101"/>
      <c r="AH579" s="101"/>
      <c r="AJ579" s="101"/>
      <c r="AK579" s="101"/>
      <c r="AM579" s="101"/>
      <c r="AN579" s="42"/>
      <c r="AO579" s="42"/>
      <c r="AP579" s="42"/>
      <c r="AQ579" s="194"/>
      <c r="AR579" s="42"/>
      <c r="AS579" s="42"/>
      <c r="AT579" s="25"/>
      <c r="AU579" s="44"/>
      <c r="AV579" s="44"/>
      <c r="AW579" s="44"/>
      <c r="AX579" s="25"/>
      <c r="AY579" s="42"/>
      <c r="AZ579" s="46"/>
      <c r="BA579" s="48"/>
      <c r="BB579" s="25"/>
      <c r="BC579" s="25"/>
      <c r="BD579" s="124"/>
      <c r="BE579" s="24"/>
      <c r="BF579" s="24"/>
      <c r="BG579" s="15"/>
      <c r="BI579" s="15"/>
      <c r="BJ579" s="15"/>
      <c r="BK579" s="15"/>
      <c r="BL579" s="93"/>
    </row>
    <row r="580" spans="2:64" s="54" customFormat="1" x14ac:dyDescent="0.25">
      <c r="B580" s="22"/>
      <c r="C580" s="22"/>
      <c r="D580" s="22"/>
      <c r="E580" s="22"/>
      <c r="F580" s="22"/>
      <c r="G580" s="22"/>
      <c r="K580" s="93"/>
      <c r="L580" s="93"/>
      <c r="M580" s="25"/>
      <c r="N580" s="25"/>
      <c r="O580" s="25"/>
      <c r="P580" s="25"/>
      <c r="Q580" s="25"/>
      <c r="R580" s="25"/>
      <c r="S580" s="25"/>
      <c r="T580" s="25"/>
      <c r="U580" s="101"/>
      <c r="V580" s="101"/>
      <c r="W580" s="101"/>
      <c r="X580" s="101"/>
      <c r="Y580" s="101"/>
      <c r="AA580" s="101"/>
      <c r="AB580" s="101"/>
      <c r="AC580" s="101"/>
      <c r="AD580" s="101"/>
      <c r="AE580" s="101"/>
      <c r="AF580" s="101"/>
      <c r="AG580" s="101"/>
      <c r="AH580" s="101"/>
      <c r="AJ580" s="101"/>
      <c r="AK580" s="101"/>
      <c r="AM580" s="101"/>
      <c r="AN580" s="42"/>
      <c r="AO580" s="42"/>
      <c r="AP580" s="42"/>
      <c r="AQ580" s="194"/>
      <c r="AR580" s="42"/>
      <c r="AS580" s="42"/>
      <c r="AT580" s="25"/>
      <c r="AU580" s="44"/>
      <c r="AV580" s="44"/>
      <c r="AW580" s="44"/>
      <c r="AX580" s="25"/>
      <c r="AY580" s="42"/>
      <c r="AZ580" s="46"/>
      <c r="BA580" s="48"/>
      <c r="BB580" s="25"/>
      <c r="BC580" s="25"/>
      <c r="BD580" s="124"/>
      <c r="BE580" s="24"/>
      <c r="BF580" s="24"/>
      <c r="BG580" s="15"/>
      <c r="BI580" s="15"/>
      <c r="BJ580" s="15"/>
      <c r="BK580" s="15"/>
      <c r="BL580" s="93"/>
    </row>
    <row r="581" spans="2:64" s="54" customFormat="1" x14ac:dyDescent="0.25">
      <c r="B581" s="22"/>
      <c r="C581" s="22"/>
      <c r="D581" s="22"/>
      <c r="E581" s="22"/>
      <c r="F581" s="22"/>
      <c r="G581" s="22"/>
      <c r="K581" s="93"/>
      <c r="L581" s="93"/>
      <c r="M581" s="25"/>
      <c r="N581" s="25"/>
      <c r="O581" s="25"/>
      <c r="P581" s="25"/>
      <c r="Q581" s="25"/>
      <c r="R581" s="25"/>
      <c r="S581" s="25"/>
      <c r="T581" s="25"/>
      <c r="U581" s="101"/>
      <c r="V581" s="101"/>
      <c r="W581" s="101"/>
      <c r="X581" s="101"/>
      <c r="Y581" s="101"/>
      <c r="AA581" s="101"/>
      <c r="AB581" s="101"/>
      <c r="AC581" s="101"/>
      <c r="AD581" s="101"/>
      <c r="AE581" s="101"/>
      <c r="AF581" s="101"/>
      <c r="AG581" s="101"/>
      <c r="AH581" s="101"/>
      <c r="AJ581" s="101"/>
      <c r="AK581" s="101"/>
      <c r="AM581" s="101"/>
      <c r="AN581" s="42"/>
      <c r="AO581" s="42"/>
      <c r="AP581" s="42"/>
      <c r="AQ581" s="194"/>
      <c r="AR581" s="42"/>
      <c r="AS581" s="42"/>
      <c r="AT581" s="25"/>
      <c r="AU581" s="44"/>
      <c r="AV581" s="44"/>
      <c r="AW581" s="44"/>
      <c r="AX581" s="25"/>
      <c r="AY581" s="42"/>
      <c r="AZ581" s="46"/>
      <c r="BA581" s="48"/>
      <c r="BB581" s="25"/>
      <c r="BC581" s="25"/>
      <c r="BD581" s="124"/>
      <c r="BE581" s="24"/>
      <c r="BF581" s="24"/>
      <c r="BG581" s="15"/>
      <c r="BI581" s="15"/>
      <c r="BJ581" s="15"/>
      <c r="BK581" s="15"/>
      <c r="BL581" s="93"/>
    </row>
    <row r="582" spans="2:64" s="54" customFormat="1" x14ac:dyDescent="0.25">
      <c r="B582" s="22"/>
      <c r="C582" s="22"/>
      <c r="D582" s="22"/>
      <c r="E582" s="22"/>
      <c r="F582" s="22"/>
      <c r="G582" s="22"/>
      <c r="K582" s="93"/>
      <c r="L582" s="93"/>
      <c r="M582" s="25"/>
      <c r="N582" s="25"/>
      <c r="O582" s="25"/>
      <c r="P582" s="25"/>
      <c r="Q582" s="25"/>
      <c r="R582" s="25"/>
      <c r="S582" s="25"/>
      <c r="T582" s="25"/>
      <c r="U582" s="101"/>
      <c r="V582" s="101"/>
      <c r="W582" s="101"/>
      <c r="X582" s="101"/>
      <c r="Y582" s="101"/>
      <c r="AA582" s="101"/>
      <c r="AB582" s="101"/>
      <c r="AC582" s="101"/>
      <c r="AD582" s="101"/>
      <c r="AE582" s="101"/>
      <c r="AF582" s="101"/>
      <c r="AG582" s="101"/>
      <c r="AH582" s="101"/>
      <c r="AJ582" s="101"/>
      <c r="AK582" s="101"/>
      <c r="AM582" s="101"/>
      <c r="AN582" s="42"/>
      <c r="AO582" s="42"/>
      <c r="AP582" s="42"/>
      <c r="AQ582" s="194"/>
      <c r="AR582" s="42"/>
      <c r="AS582" s="42"/>
      <c r="AT582" s="25"/>
      <c r="AU582" s="44"/>
      <c r="AV582" s="44"/>
      <c r="AW582" s="44"/>
      <c r="AX582" s="25"/>
      <c r="AY582" s="42"/>
      <c r="AZ582" s="46"/>
      <c r="BA582" s="48"/>
      <c r="BB582" s="25"/>
      <c r="BC582" s="25"/>
      <c r="BD582" s="124"/>
      <c r="BE582" s="24"/>
      <c r="BF582" s="24"/>
      <c r="BG582" s="15"/>
      <c r="BI582" s="15"/>
      <c r="BJ582" s="15"/>
      <c r="BK582" s="15"/>
      <c r="BL582" s="93"/>
    </row>
    <row r="583" spans="2:64" s="54" customFormat="1" x14ac:dyDescent="0.25">
      <c r="B583" s="22"/>
      <c r="C583" s="22"/>
      <c r="D583" s="22"/>
      <c r="E583" s="22"/>
      <c r="F583" s="22"/>
      <c r="G583" s="22"/>
      <c r="K583" s="93"/>
      <c r="L583" s="93"/>
      <c r="M583" s="25"/>
      <c r="N583" s="25"/>
      <c r="O583" s="25"/>
      <c r="P583" s="25"/>
      <c r="Q583" s="25"/>
      <c r="R583" s="25"/>
      <c r="S583" s="25"/>
      <c r="T583" s="25"/>
      <c r="U583" s="101"/>
      <c r="V583" s="101"/>
      <c r="W583" s="101"/>
      <c r="X583" s="101"/>
      <c r="Y583" s="101"/>
      <c r="AA583" s="101"/>
      <c r="AB583" s="101"/>
      <c r="AC583" s="101"/>
      <c r="AD583" s="101"/>
      <c r="AE583" s="101"/>
      <c r="AF583" s="101"/>
      <c r="AG583" s="101"/>
      <c r="AH583" s="101"/>
      <c r="AJ583" s="101"/>
      <c r="AK583" s="101"/>
      <c r="AM583" s="101"/>
      <c r="AN583" s="42"/>
      <c r="AO583" s="42"/>
      <c r="AP583" s="42"/>
      <c r="AQ583" s="194"/>
      <c r="AR583" s="42"/>
      <c r="AS583" s="42"/>
      <c r="AT583" s="25"/>
      <c r="AU583" s="44"/>
      <c r="AV583" s="44"/>
      <c r="AW583" s="44"/>
      <c r="AX583" s="25"/>
      <c r="AY583" s="42"/>
      <c r="AZ583" s="46"/>
      <c r="BA583" s="48"/>
      <c r="BB583" s="25"/>
      <c r="BC583" s="25"/>
      <c r="BD583" s="124"/>
      <c r="BE583" s="24"/>
      <c r="BF583" s="24"/>
      <c r="BG583" s="15"/>
      <c r="BI583" s="15"/>
      <c r="BJ583" s="15"/>
      <c r="BK583" s="15"/>
      <c r="BL583" s="93"/>
    </row>
    <row r="584" spans="2:64" s="54" customFormat="1" x14ac:dyDescent="0.25">
      <c r="B584" s="22"/>
      <c r="C584" s="22"/>
      <c r="D584" s="22"/>
      <c r="E584" s="22"/>
      <c r="F584" s="22"/>
      <c r="G584" s="22"/>
      <c r="K584" s="93"/>
      <c r="L584" s="93"/>
      <c r="M584" s="25"/>
      <c r="N584" s="25"/>
      <c r="O584" s="25"/>
      <c r="P584" s="25"/>
      <c r="Q584" s="25"/>
      <c r="R584" s="25"/>
      <c r="S584" s="25"/>
      <c r="T584" s="25"/>
      <c r="U584" s="101"/>
      <c r="V584" s="101"/>
      <c r="W584" s="101"/>
      <c r="X584" s="101"/>
      <c r="Y584" s="101"/>
      <c r="AA584" s="101"/>
      <c r="AB584" s="101"/>
      <c r="AC584" s="101"/>
      <c r="AD584" s="101"/>
      <c r="AE584" s="101"/>
      <c r="AF584" s="101"/>
      <c r="AG584" s="101"/>
      <c r="AH584" s="101"/>
      <c r="AJ584" s="101"/>
      <c r="AK584" s="101"/>
      <c r="AM584" s="101"/>
      <c r="AN584" s="42"/>
      <c r="AO584" s="42"/>
      <c r="AP584" s="42"/>
      <c r="AQ584" s="194"/>
      <c r="AR584" s="42"/>
      <c r="AS584" s="42"/>
      <c r="AT584" s="25"/>
      <c r="AU584" s="44"/>
      <c r="AV584" s="44"/>
      <c r="AW584" s="44"/>
      <c r="AX584" s="25"/>
      <c r="AY584" s="42"/>
      <c r="AZ584" s="46"/>
      <c r="BA584" s="48"/>
      <c r="BB584" s="25"/>
      <c r="BC584" s="25"/>
      <c r="BD584" s="124"/>
      <c r="BE584" s="24"/>
      <c r="BF584" s="24"/>
      <c r="BG584" s="15"/>
      <c r="BI584" s="15"/>
      <c r="BJ584" s="15"/>
      <c r="BK584" s="15"/>
      <c r="BL584" s="93"/>
    </row>
    <row r="585" spans="2:64" s="54" customFormat="1" x14ac:dyDescent="0.25">
      <c r="B585" s="22"/>
      <c r="C585" s="22"/>
      <c r="D585" s="22"/>
      <c r="E585" s="22"/>
      <c r="F585" s="22"/>
      <c r="G585" s="22"/>
      <c r="K585" s="93"/>
      <c r="L585" s="93"/>
      <c r="M585" s="25"/>
      <c r="N585" s="25"/>
      <c r="O585" s="25"/>
      <c r="P585" s="25"/>
      <c r="Q585" s="25"/>
      <c r="R585" s="25"/>
      <c r="S585" s="25"/>
      <c r="T585" s="25"/>
      <c r="U585" s="101"/>
      <c r="V585" s="101"/>
      <c r="W585" s="101"/>
      <c r="X585" s="101"/>
      <c r="Y585" s="101"/>
      <c r="AA585" s="101"/>
      <c r="AB585" s="101"/>
      <c r="AC585" s="101"/>
      <c r="AD585" s="101"/>
      <c r="AE585" s="101"/>
      <c r="AF585" s="101"/>
      <c r="AG585" s="101"/>
      <c r="AH585" s="101"/>
      <c r="AJ585" s="101"/>
      <c r="AK585" s="101"/>
      <c r="AM585" s="101"/>
      <c r="AN585" s="42"/>
      <c r="AO585" s="42"/>
      <c r="AP585" s="42"/>
      <c r="AQ585" s="194"/>
      <c r="AR585" s="42"/>
      <c r="AS585" s="42"/>
      <c r="AT585" s="25"/>
      <c r="AU585" s="44"/>
      <c r="AV585" s="44"/>
      <c r="AW585" s="44"/>
      <c r="AX585" s="25"/>
      <c r="AY585" s="42"/>
      <c r="AZ585" s="46"/>
      <c r="BA585" s="48"/>
      <c r="BB585" s="25"/>
      <c r="BC585" s="25"/>
      <c r="BD585" s="124"/>
      <c r="BE585" s="24"/>
      <c r="BF585" s="24"/>
      <c r="BG585" s="15"/>
      <c r="BI585" s="15"/>
      <c r="BJ585" s="15"/>
      <c r="BK585" s="15"/>
      <c r="BL585" s="93"/>
    </row>
    <row r="586" spans="2:64" s="54" customFormat="1" x14ac:dyDescent="0.25">
      <c r="B586" s="22"/>
      <c r="C586" s="22"/>
      <c r="D586" s="22"/>
      <c r="E586" s="22"/>
      <c r="F586" s="22"/>
      <c r="G586" s="22"/>
      <c r="K586" s="93"/>
      <c r="L586" s="93"/>
      <c r="M586" s="25"/>
      <c r="N586" s="25"/>
      <c r="O586" s="25"/>
      <c r="P586" s="25"/>
      <c r="Q586" s="25"/>
      <c r="R586" s="25"/>
      <c r="S586" s="25"/>
      <c r="T586" s="25"/>
      <c r="U586" s="101"/>
      <c r="V586" s="101"/>
      <c r="W586" s="101"/>
      <c r="X586" s="101"/>
      <c r="Y586" s="101"/>
      <c r="AA586" s="101"/>
      <c r="AB586" s="101"/>
      <c r="AC586" s="101"/>
      <c r="AD586" s="101"/>
      <c r="AE586" s="101"/>
      <c r="AF586" s="101"/>
      <c r="AG586" s="101"/>
      <c r="AH586" s="101"/>
      <c r="AJ586" s="101"/>
      <c r="AK586" s="101"/>
      <c r="AM586" s="101"/>
      <c r="AN586" s="42"/>
      <c r="AO586" s="42"/>
      <c r="AP586" s="42"/>
      <c r="AQ586" s="194"/>
      <c r="AR586" s="42"/>
      <c r="AS586" s="42"/>
      <c r="AT586" s="25"/>
      <c r="AU586" s="44"/>
      <c r="AV586" s="44"/>
      <c r="AW586" s="44"/>
      <c r="AX586" s="25"/>
      <c r="AY586" s="42"/>
      <c r="AZ586" s="46"/>
      <c r="BA586" s="48"/>
      <c r="BB586" s="25"/>
      <c r="BC586" s="25"/>
      <c r="BD586" s="124"/>
      <c r="BE586" s="24"/>
      <c r="BF586" s="24"/>
      <c r="BG586" s="15"/>
      <c r="BI586" s="15"/>
      <c r="BJ586" s="15"/>
      <c r="BK586" s="15"/>
      <c r="BL586" s="93"/>
    </row>
    <row r="587" spans="2:64" s="54" customFormat="1" x14ac:dyDescent="0.25">
      <c r="B587" s="22"/>
      <c r="C587" s="22"/>
      <c r="D587" s="22"/>
      <c r="E587" s="22"/>
      <c r="F587" s="22"/>
      <c r="G587" s="22"/>
      <c r="K587" s="93"/>
      <c r="L587" s="93"/>
      <c r="M587" s="25"/>
      <c r="N587" s="25"/>
      <c r="O587" s="25"/>
      <c r="P587" s="25"/>
      <c r="Q587" s="25"/>
      <c r="R587" s="25"/>
      <c r="S587" s="25"/>
      <c r="T587" s="25"/>
      <c r="U587" s="101"/>
      <c r="V587" s="101"/>
      <c r="W587" s="101"/>
      <c r="X587" s="101"/>
      <c r="Y587" s="101"/>
      <c r="AA587" s="101"/>
      <c r="AB587" s="101"/>
      <c r="AC587" s="101"/>
      <c r="AD587" s="101"/>
      <c r="AE587" s="101"/>
      <c r="AF587" s="101"/>
      <c r="AG587" s="101"/>
      <c r="AH587" s="101"/>
      <c r="AJ587" s="101"/>
      <c r="AK587" s="101"/>
      <c r="AM587" s="101"/>
      <c r="AN587" s="42"/>
      <c r="AO587" s="42"/>
      <c r="AP587" s="42"/>
      <c r="AQ587" s="194"/>
      <c r="AR587" s="42"/>
      <c r="AS587" s="42"/>
      <c r="AT587" s="25"/>
      <c r="AU587" s="44"/>
      <c r="AV587" s="44"/>
      <c r="AW587" s="44"/>
      <c r="AX587" s="25"/>
      <c r="AY587" s="42"/>
      <c r="AZ587" s="46"/>
      <c r="BA587" s="48"/>
      <c r="BB587" s="25"/>
      <c r="BC587" s="25"/>
      <c r="BD587" s="124"/>
      <c r="BE587" s="24"/>
      <c r="BF587" s="24"/>
      <c r="BG587" s="15"/>
      <c r="BI587" s="15"/>
      <c r="BJ587" s="15"/>
      <c r="BK587" s="15"/>
      <c r="BL587" s="93"/>
    </row>
    <row r="588" spans="2:64" s="54" customFormat="1" x14ac:dyDescent="0.25">
      <c r="B588" s="22"/>
      <c r="C588" s="22"/>
      <c r="D588" s="22"/>
      <c r="E588" s="22"/>
      <c r="F588" s="22"/>
      <c r="G588" s="22"/>
      <c r="K588" s="93"/>
      <c r="L588" s="93"/>
      <c r="M588" s="25"/>
      <c r="N588" s="25"/>
      <c r="O588" s="25"/>
      <c r="P588" s="25"/>
      <c r="Q588" s="25"/>
      <c r="R588" s="25"/>
      <c r="S588" s="25"/>
      <c r="T588" s="25"/>
      <c r="U588" s="101"/>
      <c r="V588" s="101"/>
      <c r="W588" s="101"/>
      <c r="X588" s="101"/>
      <c r="Y588" s="101"/>
      <c r="AA588" s="101"/>
      <c r="AB588" s="101"/>
      <c r="AC588" s="101"/>
      <c r="AD588" s="101"/>
      <c r="AE588" s="101"/>
      <c r="AF588" s="101"/>
      <c r="AG588" s="101"/>
      <c r="AH588" s="101"/>
      <c r="AJ588" s="101"/>
      <c r="AK588" s="101"/>
      <c r="AM588" s="101"/>
      <c r="AN588" s="42"/>
      <c r="AO588" s="42"/>
      <c r="AP588" s="42"/>
      <c r="AQ588" s="194"/>
      <c r="AR588" s="42"/>
      <c r="AS588" s="42"/>
      <c r="AT588" s="25"/>
      <c r="AU588" s="44"/>
      <c r="AV588" s="44"/>
      <c r="AW588" s="44"/>
      <c r="AX588" s="25"/>
      <c r="AY588" s="42"/>
      <c r="AZ588" s="46"/>
      <c r="BA588" s="48"/>
      <c r="BB588" s="25"/>
      <c r="BC588" s="25"/>
      <c r="BD588" s="124"/>
      <c r="BE588" s="24"/>
      <c r="BF588" s="24"/>
      <c r="BG588" s="15"/>
      <c r="BI588" s="15"/>
      <c r="BJ588" s="15"/>
      <c r="BK588" s="15"/>
      <c r="BL588" s="93"/>
    </row>
    <row r="589" spans="2:64" s="54" customFormat="1" x14ac:dyDescent="0.25">
      <c r="B589" s="22"/>
      <c r="C589" s="22"/>
      <c r="D589" s="22"/>
      <c r="E589" s="22"/>
      <c r="F589" s="22"/>
      <c r="G589" s="22"/>
      <c r="K589" s="93"/>
      <c r="L589" s="93"/>
      <c r="M589" s="25"/>
      <c r="N589" s="25"/>
      <c r="O589" s="25"/>
      <c r="P589" s="25"/>
      <c r="Q589" s="25"/>
      <c r="R589" s="25"/>
      <c r="S589" s="25"/>
      <c r="T589" s="25"/>
      <c r="U589" s="101"/>
      <c r="V589" s="101"/>
      <c r="W589" s="101"/>
      <c r="X589" s="101"/>
      <c r="Y589" s="101"/>
      <c r="AA589" s="101"/>
      <c r="AB589" s="101"/>
      <c r="AC589" s="101"/>
      <c r="AD589" s="101"/>
      <c r="AE589" s="101"/>
      <c r="AF589" s="101"/>
      <c r="AG589" s="101"/>
      <c r="AH589" s="101"/>
      <c r="AJ589" s="101"/>
      <c r="AK589" s="101"/>
      <c r="AM589" s="101"/>
      <c r="AN589" s="42"/>
      <c r="AO589" s="42"/>
      <c r="AP589" s="42"/>
      <c r="AQ589" s="194"/>
      <c r="AR589" s="42"/>
      <c r="AS589" s="42"/>
      <c r="AT589" s="25"/>
      <c r="AU589" s="44"/>
      <c r="AV589" s="44"/>
      <c r="AW589" s="44"/>
      <c r="AX589" s="25"/>
      <c r="AY589" s="42"/>
      <c r="AZ589" s="46"/>
      <c r="BA589" s="48"/>
      <c r="BB589" s="25"/>
      <c r="BC589" s="25"/>
      <c r="BD589" s="124"/>
      <c r="BE589" s="24"/>
      <c r="BF589" s="24"/>
      <c r="BG589" s="15"/>
      <c r="BI589" s="15"/>
      <c r="BJ589" s="15"/>
      <c r="BK589" s="15"/>
      <c r="BL589" s="93"/>
    </row>
    <row r="590" spans="2:64" s="54" customFormat="1" x14ac:dyDescent="0.25">
      <c r="B590" s="22"/>
      <c r="C590" s="22"/>
      <c r="D590" s="22"/>
      <c r="E590" s="22"/>
      <c r="F590" s="22"/>
      <c r="G590" s="22"/>
      <c r="K590" s="93"/>
      <c r="L590" s="93"/>
      <c r="M590" s="25"/>
      <c r="N590" s="25"/>
      <c r="O590" s="25"/>
      <c r="P590" s="25"/>
      <c r="Q590" s="25"/>
      <c r="R590" s="25"/>
      <c r="S590" s="25"/>
      <c r="T590" s="25"/>
      <c r="U590" s="101"/>
      <c r="V590" s="101"/>
      <c r="W590" s="101"/>
      <c r="X590" s="101"/>
      <c r="Y590" s="101"/>
      <c r="AA590" s="101"/>
      <c r="AB590" s="101"/>
      <c r="AC590" s="101"/>
      <c r="AD590" s="101"/>
      <c r="AE590" s="101"/>
      <c r="AF590" s="101"/>
      <c r="AG590" s="101"/>
      <c r="AH590" s="101"/>
      <c r="AJ590" s="101"/>
      <c r="AK590" s="101"/>
      <c r="AM590" s="101"/>
      <c r="AN590" s="42"/>
      <c r="AO590" s="42"/>
      <c r="AP590" s="42"/>
      <c r="AQ590" s="194"/>
      <c r="AR590" s="42"/>
      <c r="AS590" s="42"/>
      <c r="AT590" s="25"/>
      <c r="AU590" s="44"/>
      <c r="AV590" s="44"/>
      <c r="AW590" s="44"/>
      <c r="AX590" s="25"/>
      <c r="AY590" s="42"/>
      <c r="AZ590" s="46"/>
      <c r="BA590" s="48"/>
      <c r="BB590" s="25"/>
      <c r="BC590" s="25"/>
      <c r="BD590" s="124"/>
      <c r="BE590" s="24"/>
      <c r="BF590" s="24"/>
      <c r="BG590" s="15"/>
      <c r="BI590" s="15"/>
      <c r="BJ590" s="15"/>
      <c r="BK590" s="15"/>
      <c r="BL590" s="93"/>
    </row>
    <row r="591" spans="2:64" s="54" customFormat="1" x14ac:dyDescent="0.25">
      <c r="B591" s="22"/>
      <c r="C591" s="22"/>
      <c r="D591" s="22"/>
      <c r="E591" s="22"/>
      <c r="F591" s="22"/>
      <c r="G591" s="22"/>
      <c r="K591" s="93"/>
      <c r="L591" s="93"/>
      <c r="M591" s="25"/>
      <c r="N591" s="25"/>
      <c r="O591" s="25"/>
      <c r="P591" s="25"/>
      <c r="Q591" s="25"/>
      <c r="R591" s="25"/>
      <c r="S591" s="25"/>
      <c r="T591" s="25"/>
      <c r="U591" s="101"/>
      <c r="V591" s="101"/>
      <c r="W591" s="101"/>
      <c r="X591" s="101"/>
      <c r="Y591" s="101"/>
      <c r="AA591" s="101"/>
      <c r="AB591" s="101"/>
      <c r="AC591" s="101"/>
      <c r="AD591" s="101"/>
      <c r="AE591" s="101"/>
      <c r="AF591" s="101"/>
      <c r="AG591" s="101"/>
      <c r="AH591" s="101"/>
      <c r="AJ591" s="101"/>
      <c r="AK591" s="101"/>
      <c r="AM591" s="101"/>
      <c r="AN591" s="42"/>
      <c r="AO591" s="42"/>
      <c r="AP591" s="42"/>
      <c r="AQ591" s="194"/>
      <c r="AR591" s="42"/>
      <c r="AS591" s="42"/>
      <c r="AT591" s="25"/>
      <c r="AU591" s="44"/>
      <c r="AV591" s="44"/>
      <c r="AW591" s="44"/>
      <c r="AX591" s="25"/>
      <c r="AY591" s="42"/>
      <c r="AZ591" s="46"/>
      <c r="BA591" s="48"/>
      <c r="BB591" s="25"/>
      <c r="BC591" s="25"/>
      <c r="BD591" s="124"/>
      <c r="BE591" s="24"/>
      <c r="BF591" s="24"/>
      <c r="BG591" s="15"/>
      <c r="BI591" s="15"/>
      <c r="BJ591" s="15"/>
      <c r="BK591" s="15"/>
      <c r="BL591" s="93"/>
    </row>
    <row r="592" spans="2:64" s="54" customFormat="1" x14ac:dyDescent="0.25">
      <c r="B592" s="22"/>
      <c r="C592" s="22"/>
      <c r="D592" s="22"/>
      <c r="E592" s="22"/>
      <c r="F592" s="22"/>
      <c r="G592" s="22"/>
      <c r="K592" s="93"/>
      <c r="L592" s="93"/>
      <c r="M592" s="25"/>
      <c r="N592" s="25"/>
      <c r="O592" s="25"/>
      <c r="P592" s="25"/>
      <c r="Q592" s="25"/>
      <c r="R592" s="25"/>
      <c r="S592" s="25"/>
      <c r="T592" s="25"/>
      <c r="U592" s="101"/>
      <c r="V592" s="101"/>
      <c r="W592" s="101"/>
      <c r="X592" s="101"/>
      <c r="Y592" s="101"/>
      <c r="AA592" s="101"/>
      <c r="AB592" s="101"/>
      <c r="AC592" s="101"/>
      <c r="AD592" s="101"/>
      <c r="AE592" s="101"/>
      <c r="AF592" s="101"/>
      <c r="AG592" s="101"/>
      <c r="AH592" s="101"/>
      <c r="AJ592" s="101"/>
      <c r="AK592" s="101"/>
      <c r="AM592" s="101"/>
      <c r="AN592" s="42"/>
      <c r="AO592" s="42"/>
      <c r="AP592" s="42"/>
      <c r="AQ592" s="194"/>
      <c r="AR592" s="42"/>
      <c r="AS592" s="42"/>
      <c r="AT592" s="25"/>
      <c r="AU592" s="44"/>
      <c r="AV592" s="44"/>
      <c r="AW592" s="44"/>
      <c r="AX592" s="25"/>
      <c r="AY592" s="42"/>
      <c r="AZ592" s="46"/>
      <c r="BA592" s="48"/>
      <c r="BB592" s="25"/>
      <c r="BC592" s="25"/>
      <c r="BD592" s="124"/>
      <c r="BE592" s="24"/>
      <c r="BF592" s="24"/>
      <c r="BG592" s="15"/>
      <c r="BI592" s="15"/>
      <c r="BJ592" s="15"/>
      <c r="BK592" s="15"/>
      <c r="BL592" s="93"/>
    </row>
    <row r="593" spans="2:64" s="54" customFormat="1" x14ac:dyDescent="0.25">
      <c r="B593" s="22"/>
      <c r="C593" s="22"/>
      <c r="D593" s="22"/>
      <c r="E593" s="22"/>
      <c r="F593" s="22"/>
      <c r="G593" s="22"/>
      <c r="K593" s="93"/>
      <c r="L593" s="93"/>
      <c r="M593" s="25"/>
      <c r="N593" s="25"/>
      <c r="O593" s="25"/>
      <c r="P593" s="25"/>
      <c r="Q593" s="25"/>
      <c r="R593" s="25"/>
      <c r="S593" s="25"/>
      <c r="T593" s="25"/>
      <c r="U593" s="101"/>
      <c r="V593" s="101"/>
      <c r="W593" s="101"/>
      <c r="X593" s="101"/>
      <c r="Y593" s="101"/>
      <c r="AA593" s="101"/>
      <c r="AB593" s="101"/>
      <c r="AC593" s="101"/>
      <c r="AD593" s="101"/>
      <c r="AE593" s="101"/>
      <c r="AF593" s="101"/>
      <c r="AG593" s="101"/>
      <c r="AH593" s="101"/>
      <c r="AJ593" s="101"/>
      <c r="AK593" s="101"/>
      <c r="AM593" s="101"/>
      <c r="AN593" s="42"/>
      <c r="AO593" s="42"/>
      <c r="AP593" s="42"/>
      <c r="AQ593" s="194"/>
      <c r="AR593" s="42"/>
      <c r="AS593" s="42"/>
      <c r="AT593" s="25"/>
      <c r="AU593" s="44"/>
      <c r="AV593" s="44"/>
      <c r="AW593" s="44"/>
      <c r="AX593" s="25"/>
      <c r="AY593" s="42"/>
      <c r="AZ593" s="46"/>
      <c r="BA593" s="48"/>
      <c r="BB593" s="25"/>
      <c r="BC593" s="25"/>
      <c r="BD593" s="124"/>
      <c r="BE593" s="24"/>
      <c r="BF593" s="24"/>
      <c r="BG593" s="15"/>
      <c r="BI593" s="15"/>
      <c r="BJ593" s="15"/>
      <c r="BK593" s="15"/>
      <c r="BL593" s="93"/>
    </row>
    <row r="594" spans="2:64" s="54" customFormat="1" x14ac:dyDescent="0.25">
      <c r="B594" s="22"/>
      <c r="C594" s="22"/>
      <c r="D594" s="22"/>
      <c r="E594" s="22"/>
      <c r="F594" s="22"/>
      <c r="G594" s="22"/>
      <c r="K594" s="93"/>
      <c r="L594" s="93"/>
      <c r="M594" s="25"/>
      <c r="N594" s="25"/>
      <c r="O594" s="25"/>
      <c r="P594" s="25"/>
      <c r="Q594" s="25"/>
      <c r="R594" s="25"/>
      <c r="S594" s="25"/>
      <c r="T594" s="25"/>
      <c r="U594" s="101"/>
      <c r="V594" s="101"/>
      <c r="W594" s="101"/>
      <c r="X594" s="101"/>
      <c r="Y594" s="101"/>
      <c r="AA594" s="101"/>
      <c r="AB594" s="101"/>
      <c r="AC594" s="101"/>
      <c r="AD594" s="101"/>
      <c r="AE594" s="101"/>
      <c r="AF594" s="101"/>
      <c r="AG594" s="101"/>
      <c r="AH594" s="101"/>
      <c r="AJ594" s="101"/>
      <c r="AK594" s="101"/>
      <c r="AM594" s="101"/>
      <c r="AN594" s="42"/>
      <c r="AO594" s="42"/>
      <c r="AP594" s="42"/>
      <c r="AQ594" s="194"/>
      <c r="AR594" s="42"/>
      <c r="AS594" s="42"/>
      <c r="AT594" s="25"/>
      <c r="AU594" s="44"/>
      <c r="AV594" s="44"/>
      <c r="AW594" s="44"/>
      <c r="AX594" s="25"/>
      <c r="AY594" s="42"/>
      <c r="AZ594" s="46"/>
      <c r="BA594" s="48"/>
      <c r="BB594" s="25"/>
      <c r="BC594" s="25"/>
      <c r="BD594" s="124"/>
      <c r="BE594" s="24"/>
      <c r="BF594" s="24"/>
      <c r="BG594" s="15"/>
      <c r="BI594" s="15"/>
      <c r="BJ594" s="15"/>
      <c r="BK594" s="15"/>
      <c r="BL594" s="93"/>
    </row>
    <row r="595" spans="2:64" s="54" customFormat="1" x14ac:dyDescent="0.25">
      <c r="B595" s="22"/>
      <c r="C595" s="22"/>
      <c r="D595" s="22"/>
      <c r="E595" s="22"/>
      <c r="F595" s="22"/>
      <c r="G595" s="22"/>
      <c r="K595" s="93"/>
      <c r="L595" s="93"/>
      <c r="M595" s="25"/>
      <c r="N595" s="25"/>
      <c r="O595" s="25"/>
      <c r="P595" s="25"/>
      <c r="Q595" s="25"/>
      <c r="R595" s="25"/>
      <c r="S595" s="25"/>
      <c r="T595" s="25"/>
      <c r="U595" s="101"/>
      <c r="V595" s="101"/>
      <c r="W595" s="101"/>
      <c r="X595" s="101"/>
      <c r="Y595" s="101"/>
      <c r="AA595" s="101"/>
      <c r="AB595" s="101"/>
      <c r="AC595" s="101"/>
      <c r="AD595" s="101"/>
      <c r="AE595" s="101"/>
      <c r="AF595" s="101"/>
      <c r="AG595" s="101"/>
      <c r="AH595" s="101"/>
      <c r="AJ595" s="101"/>
      <c r="AK595" s="101"/>
      <c r="AM595" s="101"/>
      <c r="AN595" s="42"/>
      <c r="AO595" s="42"/>
      <c r="AP595" s="42"/>
      <c r="AQ595" s="194"/>
      <c r="AR595" s="42"/>
      <c r="AS595" s="42"/>
      <c r="AT595" s="25"/>
      <c r="AU595" s="44"/>
      <c r="AV595" s="44"/>
      <c r="AW595" s="44"/>
      <c r="AX595" s="25"/>
      <c r="AY595" s="42"/>
      <c r="AZ595" s="46"/>
      <c r="BA595" s="48"/>
      <c r="BB595" s="25"/>
      <c r="BC595" s="25"/>
      <c r="BD595" s="124"/>
      <c r="BE595" s="24"/>
      <c r="BF595" s="24"/>
      <c r="BG595" s="15"/>
      <c r="BI595" s="15"/>
      <c r="BJ595" s="15"/>
      <c r="BK595" s="15"/>
      <c r="BL595" s="93"/>
    </row>
    <row r="596" spans="2:64" s="54" customFormat="1" x14ac:dyDescent="0.25">
      <c r="B596" s="22"/>
      <c r="C596" s="22"/>
      <c r="D596" s="22"/>
      <c r="E596" s="22"/>
      <c r="F596" s="22"/>
      <c r="G596" s="22"/>
      <c r="K596" s="93"/>
      <c r="L596" s="93"/>
      <c r="M596" s="25"/>
      <c r="N596" s="25"/>
      <c r="O596" s="25"/>
      <c r="P596" s="25"/>
      <c r="Q596" s="25"/>
      <c r="R596" s="25"/>
      <c r="S596" s="25"/>
      <c r="T596" s="25"/>
      <c r="U596" s="101"/>
      <c r="V596" s="101"/>
      <c r="W596" s="101"/>
      <c r="X596" s="101"/>
      <c r="Y596" s="101"/>
      <c r="AA596" s="101"/>
      <c r="AB596" s="101"/>
      <c r="AC596" s="101"/>
      <c r="AD596" s="101"/>
      <c r="AE596" s="101"/>
      <c r="AF596" s="101"/>
      <c r="AG596" s="101"/>
      <c r="AH596" s="101"/>
      <c r="AJ596" s="101"/>
      <c r="AK596" s="101"/>
      <c r="AM596" s="101"/>
      <c r="AN596" s="42"/>
      <c r="AO596" s="42"/>
      <c r="AP596" s="42"/>
      <c r="AQ596" s="194"/>
      <c r="AR596" s="42"/>
      <c r="AS596" s="42"/>
      <c r="AT596" s="25"/>
      <c r="AU596" s="44"/>
      <c r="AV596" s="44"/>
      <c r="AW596" s="44"/>
      <c r="AX596" s="25"/>
      <c r="AY596" s="42"/>
      <c r="AZ596" s="46"/>
      <c r="BA596" s="48"/>
      <c r="BB596" s="25"/>
      <c r="BC596" s="25"/>
      <c r="BD596" s="124"/>
      <c r="BE596" s="24"/>
      <c r="BF596" s="24"/>
      <c r="BG596" s="15"/>
      <c r="BI596" s="15"/>
      <c r="BJ596" s="15"/>
      <c r="BK596" s="15"/>
      <c r="BL596" s="93"/>
    </row>
    <row r="597" spans="2:64" s="54" customFormat="1" x14ac:dyDescent="0.25">
      <c r="B597" s="22"/>
      <c r="C597" s="22"/>
      <c r="D597" s="22"/>
      <c r="E597" s="22"/>
      <c r="F597" s="22"/>
      <c r="G597" s="22"/>
      <c r="K597" s="93"/>
      <c r="L597" s="93"/>
      <c r="M597" s="25"/>
      <c r="N597" s="25"/>
      <c r="O597" s="25"/>
      <c r="P597" s="25"/>
      <c r="Q597" s="25"/>
      <c r="R597" s="25"/>
      <c r="S597" s="25"/>
      <c r="T597" s="25"/>
      <c r="U597" s="101"/>
      <c r="V597" s="101"/>
      <c r="W597" s="101"/>
      <c r="X597" s="101"/>
      <c r="Y597" s="101"/>
      <c r="AA597" s="101"/>
      <c r="AB597" s="101"/>
      <c r="AC597" s="101"/>
      <c r="AD597" s="101"/>
      <c r="AE597" s="101"/>
      <c r="AF597" s="101"/>
      <c r="AG597" s="101"/>
      <c r="AH597" s="101"/>
      <c r="AJ597" s="101"/>
      <c r="AK597" s="101"/>
      <c r="AM597" s="101"/>
      <c r="AN597" s="42"/>
      <c r="AO597" s="42"/>
      <c r="AP597" s="42"/>
      <c r="AQ597" s="194"/>
      <c r="AR597" s="42"/>
      <c r="AS597" s="42"/>
      <c r="AT597" s="25"/>
      <c r="AU597" s="44"/>
      <c r="AV597" s="44"/>
      <c r="AW597" s="44"/>
      <c r="AX597" s="25"/>
      <c r="AY597" s="42"/>
      <c r="AZ597" s="46"/>
      <c r="BA597" s="48"/>
      <c r="BB597" s="25"/>
      <c r="BC597" s="25"/>
      <c r="BD597" s="124"/>
      <c r="BE597" s="24"/>
      <c r="BF597" s="24"/>
      <c r="BG597" s="15"/>
      <c r="BI597" s="15"/>
      <c r="BJ597" s="15"/>
      <c r="BK597" s="15"/>
      <c r="BL597" s="93"/>
    </row>
    <row r="598" spans="2:64" s="54" customFormat="1" x14ac:dyDescent="0.25">
      <c r="B598" s="22"/>
      <c r="C598" s="22"/>
      <c r="D598" s="22"/>
      <c r="E598" s="22"/>
      <c r="F598" s="22"/>
      <c r="G598" s="22"/>
      <c r="K598" s="93"/>
      <c r="L598" s="93"/>
      <c r="M598" s="25"/>
      <c r="N598" s="25"/>
      <c r="O598" s="25"/>
      <c r="P598" s="25"/>
      <c r="Q598" s="25"/>
      <c r="R598" s="25"/>
      <c r="S598" s="25"/>
      <c r="T598" s="25"/>
      <c r="U598" s="101"/>
      <c r="V598" s="101"/>
      <c r="W598" s="101"/>
      <c r="X598" s="101"/>
      <c r="Y598" s="101"/>
      <c r="AA598" s="101"/>
      <c r="AB598" s="101"/>
      <c r="AC598" s="101"/>
      <c r="AD598" s="101"/>
      <c r="AE598" s="101"/>
      <c r="AF598" s="101"/>
      <c r="AG598" s="101"/>
      <c r="AH598" s="101"/>
      <c r="AJ598" s="101"/>
      <c r="AK598" s="101"/>
      <c r="AM598" s="101"/>
      <c r="AN598" s="42"/>
      <c r="AO598" s="42"/>
      <c r="AP598" s="42"/>
      <c r="AQ598" s="194"/>
      <c r="AR598" s="42"/>
      <c r="AS598" s="42"/>
      <c r="AT598" s="25"/>
      <c r="AU598" s="44"/>
      <c r="AV598" s="44"/>
      <c r="AW598" s="44"/>
      <c r="AX598" s="25"/>
      <c r="AY598" s="42"/>
      <c r="AZ598" s="46"/>
      <c r="BA598" s="48"/>
      <c r="BB598" s="25"/>
      <c r="BC598" s="25"/>
      <c r="BD598" s="124"/>
      <c r="BE598" s="24"/>
      <c r="BF598" s="24"/>
      <c r="BG598" s="15"/>
      <c r="BI598" s="15"/>
      <c r="BJ598" s="15"/>
      <c r="BK598" s="15"/>
      <c r="BL598" s="93"/>
    </row>
    <row r="599" spans="2:64" s="54" customFormat="1" x14ac:dyDescent="0.25">
      <c r="B599" s="22"/>
      <c r="C599" s="22"/>
      <c r="D599" s="22"/>
      <c r="E599" s="22"/>
      <c r="F599" s="22"/>
      <c r="G599" s="22"/>
      <c r="K599" s="93"/>
      <c r="L599" s="93"/>
      <c r="M599" s="25"/>
      <c r="N599" s="25"/>
      <c r="O599" s="25"/>
      <c r="P599" s="25"/>
      <c r="Q599" s="25"/>
      <c r="R599" s="25"/>
      <c r="S599" s="25"/>
      <c r="T599" s="25"/>
      <c r="U599" s="101"/>
      <c r="V599" s="101"/>
      <c r="W599" s="101"/>
      <c r="X599" s="101"/>
      <c r="Y599" s="101"/>
      <c r="AA599" s="101"/>
      <c r="AB599" s="101"/>
      <c r="AC599" s="101"/>
      <c r="AD599" s="101"/>
      <c r="AE599" s="101"/>
      <c r="AF599" s="101"/>
      <c r="AG599" s="101"/>
      <c r="AH599" s="101"/>
      <c r="AJ599" s="101"/>
      <c r="AK599" s="101"/>
      <c r="AM599" s="101"/>
      <c r="AN599" s="42"/>
      <c r="AO599" s="42"/>
      <c r="AP599" s="42"/>
      <c r="AQ599" s="194"/>
      <c r="AR599" s="42"/>
      <c r="AS599" s="42"/>
      <c r="AT599" s="25"/>
      <c r="AU599" s="44"/>
      <c r="AV599" s="44"/>
      <c r="AW599" s="44"/>
      <c r="AX599" s="25"/>
      <c r="AY599" s="42"/>
      <c r="AZ599" s="46"/>
      <c r="BA599" s="48"/>
      <c r="BB599" s="25"/>
      <c r="BC599" s="25"/>
      <c r="BD599" s="124"/>
      <c r="BE599" s="24"/>
      <c r="BF599" s="24"/>
      <c r="BG599" s="15"/>
      <c r="BI599" s="15"/>
      <c r="BJ599" s="15"/>
      <c r="BK599" s="15"/>
      <c r="BL599" s="93"/>
    </row>
    <row r="600" spans="2:64" s="54" customFormat="1" x14ac:dyDescent="0.25">
      <c r="B600" s="22"/>
      <c r="C600" s="22"/>
      <c r="D600" s="22"/>
      <c r="E600" s="22"/>
      <c r="F600" s="22"/>
      <c r="G600" s="22"/>
      <c r="K600" s="93"/>
      <c r="L600" s="93"/>
      <c r="M600" s="25"/>
      <c r="N600" s="25"/>
      <c r="O600" s="25"/>
      <c r="P600" s="25"/>
      <c r="Q600" s="25"/>
      <c r="R600" s="25"/>
      <c r="S600" s="25"/>
      <c r="T600" s="25"/>
      <c r="U600" s="101"/>
      <c r="V600" s="101"/>
      <c r="W600" s="101"/>
      <c r="X600" s="101"/>
      <c r="Y600" s="101"/>
      <c r="AA600" s="101"/>
      <c r="AB600" s="101"/>
      <c r="AC600" s="101"/>
      <c r="AD600" s="101"/>
      <c r="AE600" s="101"/>
      <c r="AF600" s="101"/>
      <c r="AG600" s="101"/>
      <c r="AH600" s="101"/>
      <c r="AJ600" s="101"/>
      <c r="AK600" s="101"/>
      <c r="AM600" s="101"/>
      <c r="AN600" s="42"/>
      <c r="AO600" s="42"/>
      <c r="AP600" s="42"/>
      <c r="AQ600" s="194"/>
      <c r="AR600" s="42"/>
      <c r="AS600" s="42"/>
      <c r="AT600" s="25"/>
      <c r="AU600" s="44"/>
      <c r="AV600" s="44"/>
      <c r="AW600" s="44"/>
      <c r="AX600" s="25"/>
      <c r="AY600" s="42"/>
      <c r="AZ600" s="46"/>
      <c r="BA600" s="48"/>
      <c r="BB600" s="25"/>
      <c r="BC600" s="25"/>
      <c r="BD600" s="124"/>
      <c r="BE600" s="24"/>
      <c r="BF600" s="24"/>
      <c r="BG600" s="15"/>
      <c r="BI600" s="15"/>
      <c r="BJ600" s="15"/>
      <c r="BK600" s="15"/>
      <c r="BL600" s="93"/>
    </row>
    <row r="601" spans="2:64" s="54" customFormat="1" x14ac:dyDescent="0.25">
      <c r="B601" s="22"/>
      <c r="C601" s="22"/>
      <c r="D601" s="22"/>
      <c r="E601" s="22"/>
      <c r="F601" s="22"/>
      <c r="G601" s="22"/>
      <c r="K601" s="93"/>
      <c r="L601" s="93"/>
      <c r="M601" s="25"/>
      <c r="N601" s="25"/>
      <c r="O601" s="25"/>
      <c r="P601" s="25"/>
      <c r="Q601" s="25"/>
      <c r="R601" s="25"/>
      <c r="S601" s="25"/>
      <c r="T601" s="25"/>
      <c r="U601" s="101"/>
      <c r="V601" s="101"/>
      <c r="W601" s="101"/>
      <c r="X601" s="101"/>
      <c r="Y601" s="101"/>
      <c r="AA601" s="101"/>
      <c r="AB601" s="101"/>
      <c r="AC601" s="101"/>
      <c r="AD601" s="101"/>
      <c r="AE601" s="101"/>
      <c r="AF601" s="101"/>
      <c r="AG601" s="101"/>
      <c r="AH601" s="101"/>
      <c r="AJ601" s="101"/>
      <c r="AK601" s="101"/>
      <c r="AM601" s="101"/>
      <c r="AN601" s="42"/>
      <c r="AO601" s="42"/>
      <c r="AP601" s="42"/>
      <c r="AQ601" s="194"/>
      <c r="AR601" s="42"/>
      <c r="AS601" s="42"/>
      <c r="AT601" s="25"/>
      <c r="AU601" s="44"/>
      <c r="AV601" s="44"/>
      <c r="AW601" s="44"/>
      <c r="AX601" s="25"/>
      <c r="AY601" s="42"/>
      <c r="AZ601" s="46"/>
      <c r="BA601" s="48"/>
      <c r="BB601" s="25"/>
      <c r="BC601" s="25"/>
      <c r="BD601" s="124"/>
      <c r="BE601" s="24"/>
      <c r="BF601" s="24"/>
      <c r="BG601" s="15"/>
      <c r="BI601" s="15"/>
      <c r="BJ601" s="15"/>
      <c r="BK601" s="15"/>
      <c r="BL601" s="93"/>
    </row>
    <row r="602" spans="2:64" s="54" customFormat="1" x14ac:dyDescent="0.25">
      <c r="B602" s="22"/>
      <c r="C602" s="22"/>
      <c r="D602" s="22"/>
      <c r="E602" s="22"/>
      <c r="F602" s="22"/>
      <c r="G602" s="22"/>
      <c r="K602" s="93"/>
      <c r="L602" s="93"/>
      <c r="M602" s="25"/>
      <c r="N602" s="25"/>
      <c r="O602" s="25"/>
      <c r="P602" s="25"/>
      <c r="Q602" s="25"/>
      <c r="R602" s="25"/>
      <c r="S602" s="25"/>
      <c r="T602" s="25"/>
      <c r="U602" s="101"/>
      <c r="V602" s="101"/>
      <c r="W602" s="101"/>
      <c r="X602" s="101"/>
      <c r="Y602" s="101"/>
      <c r="AA602" s="101"/>
      <c r="AB602" s="101"/>
      <c r="AC602" s="101"/>
      <c r="AD602" s="101"/>
      <c r="AE602" s="101"/>
      <c r="AF602" s="101"/>
      <c r="AG602" s="101"/>
      <c r="AH602" s="101"/>
      <c r="AJ602" s="101"/>
      <c r="AK602" s="101"/>
      <c r="AM602" s="101"/>
      <c r="AN602" s="42"/>
      <c r="AO602" s="42"/>
      <c r="AP602" s="42"/>
      <c r="AQ602" s="194"/>
      <c r="AR602" s="42"/>
      <c r="AS602" s="42"/>
      <c r="AT602" s="25"/>
      <c r="AU602" s="44"/>
      <c r="AV602" s="44"/>
      <c r="AW602" s="44"/>
      <c r="AX602" s="25"/>
      <c r="AY602" s="42"/>
      <c r="AZ602" s="46"/>
      <c r="BA602" s="48"/>
      <c r="BB602" s="25"/>
      <c r="BC602" s="25"/>
      <c r="BD602" s="124"/>
      <c r="BE602" s="24"/>
      <c r="BF602" s="24"/>
      <c r="BG602" s="15"/>
      <c r="BI602" s="15"/>
      <c r="BJ602" s="15"/>
      <c r="BK602" s="15"/>
      <c r="BL602" s="93"/>
    </row>
    <row r="603" spans="2:64" s="54" customFormat="1" x14ac:dyDescent="0.25">
      <c r="B603" s="22"/>
      <c r="C603" s="22"/>
      <c r="D603" s="22"/>
      <c r="E603" s="22"/>
      <c r="F603" s="22"/>
      <c r="G603" s="22"/>
      <c r="K603" s="93"/>
      <c r="L603" s="93"/>
      <c r="M603" s="25"/>
      <c r="N603" s="25"/>
      <c r="O603" s="25"/>
      <c r="P603" s="25"/>
      <c r="Q603" s="25"/>
      <c r="R603" s="25"/>
      <c r="S603" s="25"/>
      <c r="T603" s="25"/>
      <c r="U603" s="101"/>
      <c r="V603" s="101"/>
      <c r="W603" s="101"/>
      <c r="X603" s="101"/>
      <c r="Y603" s="101"/>
      <c r="AA603" s="101"/>
      <c r="AB603" s="101"/>
      <c r="AC603" s="101"/>
      <c r="AD603" s="101"/>
      <c r="AE603" s="101"/>
      <c r="AF603" s="101"/>
      <c r="AG603" s="101"/>
      <c r="AH603" s="101"/>
      <c r="AJ603" s="101"/>
      <c r="AK603" s="101"/>
      <c r="AM603" s="101"/>
      <c r="AN603" s="42"/>
      <c r="AO603" s="42"/>
      <c r="AP603" s="42"/>
      <c r="AQ603" s="194"/>
      <c r="AR603" s="42"/>
      <c r="AS603" s="42"/>
      <c r="AT603" s="25"/>
      <c r="AU603" s="44"/>
      <c r="AV603" s="44"/>
      <c r="AW603" s="44"/>
      <c r="AX603" s="25"/>
      <c r="AY603" s="42"/>
      <c r="AZ603" s="46"/>
      <c r="BA603" s="48"/>
      <c r="BB603" s="25"/>
      <c r="BC603" s="25"/>
      <c r="BD603" s="124"/>
      <c r="BE603" s="24"/>
      <c r="BF603" s="24"/>
      <c r="BG603" s="15"/>
      <c r="BI603" s="15"/>
      <c r="BJ603" s="15"/>
      <c r="BK603" s="15"/>
      <c r="BL603" s="93"/>
    </row>
    <row r="604" spans="2:64" s="54" customFormat="1" x14ac:dyDescent="0.25">
      <c r="B604" s="22"/>
      <c r="C604" s="22"/>
      <c r="D604" s="22"/>
      <c r="E604" s="22"/>
      <c r="F604" s="22"/>
      <c r="G604" s="22"/>
      <c r="K604" s="93"/>
      <c r="L604" s="93"/>
      <c r="M604" s="25"/>
      <c r="N604" s="25"/>
      <c r="O604" s="25"/>
      <c r="P604" s="25"/>
      <c r="Q604" s="25"/>
      <c r="R604" s="25"/>
      <c r="S604" s="25"/>
      <c r="T604" s="25"/>
      <c r="U604" s="101"/>
      <c r="V604" s="101"/>
      <c r="W604" s="101"/>
      <c r="X604" s="101"/>
      <c r="Y604" s="101"/>
      <c r="AA604" s="101"/>
      <c r="AB604" s="101"/>
      <c r="AC604" s="101"/>
      <c r="AD604" s="101"/>
      <c r="AE604" s="101"/>
      <c r="AF604" s="101"/>
      <c r="AG604" s="101"/>
      <c r="AH604" s="101"/>
      <c r="AJ604" s="101"/>
      <c r="AK604" s="101"/>
      <c r="AM604" s="101"/>
      <c r="AN604" s="42"/>
      <c r="AO604" s="42"/>
      <c r="AP604" s="42"/>
      <c r="AQ604" s="194"/>
      <c r="AR604" s="42"/>
      <c r="AS604" s="42"/>
      <c r="AT604" s="25"/>
      <c r="AU604" s="44"/>
      <c r="AV604" s="44"/>
      <c r="AW604" s="44"/>
      <c r="AX604" s="25"/>
      <c r="AY604" s="42"/>
      <c r="AZ604" s="46"/>
      <c r="BA604" s="48"/>
      <c r="BB604" s="25"/>
      <c r="BC604" s="25"/>
      <c r="BD604" s="124"/>
      <c r="BE604" s="24"/>
      <c r="BF604" s="24"/>
      <c r="BG604" s="15"/>
      <c r="BI604" s="15"/>
      <c r="BJ604" s="15"/>
      <c r="BK604" s="15"/>
      <c r="BL604" s="93"/>
    </row>
    <row r="605" spans="2:64" s="54" customFormat="1" x14ac:dyDescent="0.25">
      <c r="B605" s="22"/>
      <c r="C605" s="22"/>
      <c r="D605" s="22"/>
      <c r="E605" s="22"/>
      <c r="F605" s="22"/>
      <c r="G605" s="22"/>
      <c r="K605" s="93"/>
      <c r="L605" s="93"/>
      <c r="M605" s="25"/>
      <c r="N605" s="25"/>
      <c r="O605" s="25"/>
      <c r="P605" s="25"/>
      <c r="Q605" s="25"/>
      <c r="R605" s="25"/>
      <c r="S605" s="25"/>
      <c r="T605" s="25"/>
      <c r="U605" s="101"/>
      <c r="V605" s="101"/>
      <c r="W605" s="101"/>
      <c r="X605" s="101"/>
      <c r="Y605" s="101"/>
      <c r="AA605" s="101"/>
      <c r="AB605" s="101"/>
      <c r="AC605" s="101"/>
      <c r="AD605" s="101"/>
      <c r="AE605" s="101"/>
      <c r="AF605" s="101"/>
      <c r="AG605" s="101"/>
      <c r="AH605" s="101"/>
      <c r="AJ605" s="101"/>
      <c r="AK605" s="101"/>
      <c r="AM605" s="101"/>
      <c r="AN605" s="42"/>
      <c r="AO605" s="42"/>
      <c r="AP605" s="42"/>
      <c r="AQ605" s="194"/>
      <c r="AR605" s="42"/>
      <c r="AS605" s="42"/>
      <c r="AT605" s="25"/>
      <c r="AU605" s="44"/>
      <c r="AV605" s="44"/>
      <c r="AW605" s="44"/>
      <c r="AX605" s="25"/>
      <c r="AY605" s="42"/>
      <c r="AZ605" s="46"/>
      <c r="BA605" s="48"/>
      <c r="BB605" s="25"/>
      <c r="BC605" s="25"/>
      <c r="BD605" s="124"/>
      <c r="BE605" s="24"/>
      <c r="BF605" s="24"/>
      <c r="BG605" s="15"/>
      <c r="BI605" s="15"/>
      <c r="BJ605" s="15"/>
      <c r="BK605" s="15"/>
      <c r="BL605" s="93"/>
    </row>
    <row r="606" spans="2:64" s="54" customFormat="1" x14ac:dyDescent="0.25">
      <c r="B606" s="22"/>
      <c r="C606" s="22"/>
      <c r="D606" s="22"/>
      <c r="E606" s="22"/>
      <c r="F606" s="22"/>
      <c r="G606" s="22"/>
      <c r="K606" s="93"/>
      <c r="L606" s="93"/>
      <c r="M606" s="25"/>
      <c r="N606" s="25"/>
      <c r="O606" s="25"/>
      <c r="P606" s="25"/>
      <c r="Q606" s="25"/>
      <c r="R606" s="25"/>
      <c r="S606" s="25"/>
      <c r="T606" s="25"/>
      <c r="U606" s="101"/>
      <c r="V606" s="101"/>
      <c r="W606" s="101"/>
      <c r="X606" s="101"/>
      <c r="Y606" s="101"/>
      <c r="AA606" s="101"/>
      <c r="AB606" s="101"/>
      <c r="AC606" s="101"/>
      <c r="AD606" s="101"/>
      <c r="AE606" s="101"/>
      <c r="AF606" s="101"/>
      <c r="AG606" s="101"/>
      <c r="AH606" s="101"/>
      <c r="AJ606" s="101"/>
      <c r="AK606" s="101"/>
      <c r="AM606" s="101"/>
      <c r="AN606" s="42"/>
      <c r="AO606" s="42"/>
      <c r="AP606" s="42"/>
      <c r="AQ606" s="194"/>
      <c r="AR606" s="42"/>
      <c r="AS606" s="42"/>
      <c r="AT606" s="25"/>
      <c r="AU606" s="44"/>
      <c r="AV606" s="44"/>
      <c r="AW606" s="44"/>
      <c r="AX606" s="25"/>
      <c r="AY606" s="42"/>
      <c r="AZ606" s="46"/>
      <c r="BA606" s="48"/>
      <c r="BB606" s="25"/>
      <c r="BC606" s="25"/>
      <c r="BD606" s="124"/>
      <c r="BE606" s="24"/>
      <c r="BF606" s="24"/>
      <c r="BG606" s="15"/>
      <c r="BI606" s="15"/>
      <c r="BJ606" s="15"/>
      <c r="BK606" s="15"/>
      <c r="BL606" s="93"/>
    </row>
    <row r="607" spans="2:64" s="54" customFormat="1" x14ac:dyDescent="0.25">
      <c r="K607" s="93"/>
      <c r="L607" s="93"/>
      <c r="M607" s="25"/>
      <c r="N607" s="25"/>
      <c r="O607" s="25"/>
      <c r="P607" s="25"/>
      <c r="Q607" s="25"/>
      <c r="R607" s="25"/>
      <c r="S607" s="25"/>
      <c r="T607" s="25"/>
      <c r="U607" s="101"/>
      <c r="V607" s="101"/>
      <c r="W607" s="101"/>
      <c r="X607" s="101"/>
      <c r="Y607" s="101"/>
      <c r="AA607" s="101"/>
      <c r="AB607" s="101"/>
      <c r="AC607" s="101"/>
      <c r="AD607" s="101"/>
      <c r="AE607" s="101"/>
      <c r="AF607" s="101"/>
      <c r="AG607" s="101"/>
      <c r="AH607" s="101"/>
      <c r="AJ607" s="101"/>
      <c r="AK607" s="101"/>
      <c r="AM607" s="101"/>
      <c r="AN607" s="42"/>
      <c r="AO607" s="42"/>
      <c r="AP607" s="42"/>
      <c r="AQ607" s="194"/>
      <c r="AR607" s="42"/>
      <c r="AS607" s="42"/>
      <c r="AT607" s="25"/>
      <c r="AU607" s="42"/>
      <c r="AV607" s="42"/>
      <c r="AW607" s="42"/>
      <c r="AX607" s="25"/>
      <c r="AY607" s="42"/>
      <c r="AZ607" s="46"/>
      <c r="BA607" s="25"/>
      <c r="BB607" s="25"/>
      <c r="BC607" s="25"/>
      <c r="BD607" s="100"/>
      <c r="BE607" s="24"/>
      <c r="BF607" s="24"/>
      <c r="BG607" s="24"/>
      <c r="BI607" s="13"/>
      <c r="BJ607" s="13"/>
      <c r="BK607" s="13"/>
      <c r="BL607" s="93"/>
    </row>
    <row r="608" spans="2:64" s="54" customFormat="1" x14ac:dyDescent="0.25">
      <c r="B608" s="22"/>
      <c r="C608" s="22"/>
      <c r="D608" s="22"/>
      <c r="E608" s="22"/>
      <c r="F608" s="22"/>
      <c r="G608" s="22"/>
      <c r="I608" s="14"/>
      <c r="K608" s="94"/>
      <c r="L608" s="94"/>
      <c r="M608" s="25"/>
      <c r="N608" s="25"/>
      <c r="O608" s="25"/>
      <c r="P608" s="25"/>
      <c r="Q608" s="25"/>
      <c r="R608" s="25"/>
      <c r="S608" s="25"/>
      <c r="T608" s="25"/>
      <c r="U608" s="101"/>
      <c r="V608" s="101"/>
      <c r="W608" s="101"/>
      <c r="X608" s="101"/>
      <c r="Y608" s="101"/>
      <c r="AA608" s="101"/>
      <c r="AB608" s="101"/>
      <c r="AC608" s="101"/>
      <c r="AD608" s="101"/>
      <c r="AE608" s="101"/>
      <c r="AF608" s="101"/>
      <c r="AG608" s="101"/>
      <c r="AH608" s="101"/>
      <c r="AJ608" s="101"/>
      <c r="AK608" s="101"/>
      <c r="AM608" s="101"/>
      <c r="AN608" s="42"/>
      <c r="AO608" s="42"/>
      <c r="AP608" s="42"/>
      <c r="AQ608" s="194"/>
      <c r="AR608" s="42"/>
      <c r="AS608" s="42"/>
      <c r="AT608" s="25"/>
      <c r="AU608" s="44"/>
      <c r="AV608" s="44"/>
      <c r="AW608" s="44"/>
      <c r="AX608" s="25"/>
      <c r="AY608" s="42"/>
      <c r="AZ608" s="46"/>
      <c r="BA608" s="48"/>
      <c r="BB608" s="25"/>
      <c r="BC608" s="25"/>
      <c r="BD608" s="124"/>
      <c r="BE608" s="24"/>
      <c r="BF608" s="24"/>
      <c r="BG608" s="15"/>
      <c r="BI608" s="15"/>
      <c r="BJ608" s="15"/>
      <c r="BK608" s="15"/>
      <c r="BL608" s="93"/>
    </row>
    <row r="609" spans="2:64" s="54" customFormat="1" x14ac:dyDescent="0.25">
      <c r="B609" s="22"/>
      <c r="C609" s="22"/>
      <c r="D609" s="22"/>
      <c r="E609" s="22"/>
      <c r="F609" s="22"/>
      <c r="G609" s="22"/>
      <c r="I609" s="14"/>
      <c r="K609" s="94"/>
      <c r="L609" s="94"/>
      <c r="M609" s="25"/>
      <c r="N609" s="25"/>
      <c r="O609" s="25"/>
      <c r="P609" s="25"/>
      <c r="Q609" s="25"/>
      <c r="R609" s="25"/>
      <c r="S609" s="25"/>
      <c r="T609" s="25"/>
      <c r="U609" s="101"/>
      <c r="V609" s="101"/>
      <c r="W609" s="101"/>
      <c r="X609" s="101"/>
      <c r="Y609" s="101"/>
      <c r="AA609" s="101"/>
      <c r="AB609" s="101"/>
      <c r="AC609" s="101"/>
      <c r="AD609" s="101"/>
      <c r="AE609" s="101"/>
      <c r="AF609" s="101"/>
      <c r="AG609" s="101"/>
      <c r="AH609" s="101"/>
      <c r="AJ609" s="101"/>
      <c r="AK609" s="101"/>
      <c r="AM609" s="101"/>
      <c r="AN609" s="42"/>
      <c r="AO609" s="42"/>
      <c r="AP609" s="42"/>
      <c r="AQ609" s="194"/>
      <c r="AR609" s="42"/>
      <c r="AS609" s="42"/>
      <c r="AT609" s="25"/>
      <c r="AU609" s="44"/>
      <c r="AV609" s="44"/>
      <c r="AW609" s="44"/>
      <c r="AX609" s="25"/>
      <c r="AY609" s="42"/>
      <c r="AZ609" s="46"/>
      <c r="BA609" s="48"/>
      <c r="BB609" s="25"/>
      <c r="BC609" s="25"/>
      <c r="BD609" s="124"/>
      <c r="BE609" s="24"/>
      <c r="BF609" s="24"/>
      <c r="BG609" s="15"/>
      <c r="BI609" s="15"/>
      <c r="BJ609" s="15"/>
      <c r="BK609" s="15"/>
      <c r="BL609" s="93"/>
    </row>
    <row r="610" spans="2:64" s="54" customFormat="1" x14ac:dyDescent="0.25">
      <c r="B610" s="22"/>
      <c r="C610" s="22"/>
      <c r="D610" s="22"/>
      <c r="E610" s="22"/>
      <c r="F610" s="22"/>
      <c r="G610" s="22"/>
      <c r="I610" s="14"/>
      <c r="K610" s="94"/>
      <c r="L610" s="94"/>
      <c r="M610" s="25"/>
      <c r="N610" s="25"/>
      <c r="O610" s="25"/>
      <c r="P610" s="25"/>
      <c r="Q610" s="25"/>
      <c r="R610" s="25"/>
      <c r="S610" s="25"/>
      <c r="T610" s="25"/>
      <c r="U610" s="101"/>
      <c r="V610" s="101"/>
      <c r="W610" s="101"/>
      <c r="X610" s="101"/>
      <c r="Y610" s="101"/>
      <c r="AA610" s="101"/>
      <c r="AB610" s="101"/>
      <c r="AC610" s="101"/>
      <c r="AD610" s="101"/>
      <c r="AE610" s="101"/>
      <c r="AF610" s="101"/>
      <c r="AG610" s="101"/>
      <c r="AH610" s="101"/>
      <c r="AJ610" s="101"/>
      <c r="AK610" s="101"/>
      <c r="AM610" s="101"/>
      <c r="AN610" s="42"/>
      <c r="AO610" s="42"/>
      <c r="AP610" s="42"/>
      <c r="AQ610" s="194"/>
      <c r="AR610" s="42"/>
      <c r="AS610" s="42"/>
      <c r="AT610" s="25"/>
      <c r="AU610" s="44"/>
      <c r="AV610" s="44"/>
      <c r="AW610" s="44"/>
      <c r="AX610" s="25"/>
      <c r="AY610" s="42"/>
      <c r="AZ610" s="46"/>
      <c r="BA610" s="48"/>
      <c r="BB610" s="25"/>
      <c r="BC610" s="25"/>
      <c r="BD610" s="124"/>
      <c r="BE610" s="24"/>
      <c r="BF610" s="24"/>
      <c r="BG610" s="15"/>
      <c r="BI610" s="15"/>
      <c r="BJ610" s="15"/>
      <c r="BK610" s="15"/>
      <c r="BL610" s="93"/>
    </row>
    <row r="611" spans="2:64" s="54" customFormat="1" x14ac:dyDescent="0.25">
      <c r="B611" s="22"/>
      <c r="C611" s="22"/>
      <c r="D611" s="22"/>
      <c r="E611" s="22"/>
      <c r="F611" s="22"/>
      <c r="G611" s="22"/>
      <c r="I611" s="14"/>
      <c r="K611" s="94"/>
      <c r="L611" s="94"/>
      <c r="M611" s="25"/>
      <c r="N611" s="25"/>
      <c r="O611" s="25"/>
      <c r="P611" s="25"/>
      <c r="Q611" s="25"/>
      <c r="R611" s="25"/>
      <c r="S611" s="25"/>
      <c r="T611" s="25"/>
      <c r="U611" s="101"/>
      <c r="V611" s="101"/>
      <c r="W611" s="101"/>
      <c r="X611" s="101"/>
      <c r="Y611" s="101"/>
      <c r="AA611" s="101"/>
      <c r="AB611" s="101"/>
      <c r="AC611" s="101"/>
      <c r="AD611" s="101"/>
      <c r="AE611" s="101"/>
      <c r="AF611" s="101"/>
      <c r="AG611" s="101"/>
      <c r="AH611" s="101"/>
      <c r="AJ611" s="101"/>
      <c r="AK611" s="101"/>
      <c r="AM611" s="101"/>
      <c r="AN611" s="42"/>
      <c r="AO611" s="42"/>
      <c r="AP611" s="42"/>
      <c r="AQ611" s="194"/>
      <c r="AR611" s="42"/>
      <c r="AS611" s="42"/>
      <c r="AT611" s="25"/>
      <c r="AU611" s="44"/>
      <c r="AV611" s="44"/>
      <c r="AW611" s="44"/>
      <c r="AX611" s="25"/>
      <c r="AY611" s="42"/>
      <c r="AZ611" s="46"/>
      <c r="BA611" s="48"/>
      <c r="BB611" s="25"/>
      <c r="BC611" s="25"/>
      <c r="BD611" s="124"/>
      <c r="BE611" s="24"/>
      <c r="BF611" s="24"/>
      <c r="BG611" s="15"/>
      <c r="BI611" s="15"/>
      <c r="BJ611" s="15"/>
      <c r="BK611" s="15"/>
      <c r="BL611" s="93"/>
    </row>
    <row r="612" spans="2:64" s="54" customFormat="1" x14ac:dyDescent="0.25">
      <c r="B612" s="22"/>
      <c r="C612" s="22"/>
      <c r="D612" s="22"/>
      <c r="E612" s="22"/>
      <c r="F612" s="22"/>
      <c r="G612" s="22"/>
      <c r="I612" s="14"/>
      <c r="K612" s="94"/>
      <c r="L612" s="94"/>
      <c r="M612" s="25"/>
      <c r="N612" s="25"/>
      <c r="O612" s="25"/>
      <c r="P612" s="25"/>
      <c r="Q612" s="25"/>
      <c r="R612" s="25"/>
      <c r="S612" s="25"/>
      <c r="T612" s="25"/>
      <c r="U612" s="101"/>
      <c r="V612" s="101"/>
      <c r="W612" s="101"/>
      <c r="X612" s="101"/>
      <c r="Y612" s="101"/>
      <c r="AA612" s="101"/>
      <c r="AB612" s="101"/>
      <c r="AC612" s="101"/>
      <c r="AD612" s="101"/>
      <c r="AE612" s="101"/>
      <c r="AF612" s="101"/>
      <c r="AG612" s="101"/>
      <c r="AH612" s="101"/>
      <c r="AJ612" s="101"/>
      <c r="AK612" s="101"/>
      <c r="AM612" s="101"/>
      <c r="AN612" s="42"/>
      <c r="AO612" s="42"/>
      <c r="AP612" s="42"/>
      <c r="AQ612" s="194"/>
      <c r="AR612" s="42"/>
      <c r="AS612" s="42"/>
      <c r="AT612" s="25"/>
      <c r="AU612" s="44"/>
      <c r="AV612" s="44"/>
      <c r="AW612" s="44"/>
      <c r="AX612" s="25"/>
      <c r="AY612" s="42"/>
      <c r="AZ612" s="46"/>
      <c r="BA612" s="48"/>
      <c r="BB612" s="25"/>
      <c r="BC612" s="25"/>
      <c r="BD612" s="124"/>
      <c r="BE612" s="24"/>
      <c r="BF612" s="24"/>
      <c r="BG612" s="15"/>
      <c r="BI612" s="15"/>
      <c r="BJ612" s="15"/>
      <c r="BK612" s="15"/>
      <c r="BL612" s="93"/>
    </row>
    <row r="613" spans="2:64" s="54" customFormat="1" x14ac:dyDescent="0.25">
      <c r="B613" s="22"/>
      <c r="C613" s="22"/>
      <c r="D613" s="22"/>
      <c r="E613" s="22"/>
      <c r="F613" s="22"/>
      <c r="G613" s="22"/>
      <c r="I613" s="14"/>
      <c r="K613" s="94"/>
      <c r="L613" s="94"/>
      <c r="M613" s="25"/>
      <c r="N613" s="25"/>
      <c r="O613" s="25"/>
      <c r="P613" s="25"/>
      <c r="Q613" s="25"/>
      <c r="R613" s="25"/>
      <c r="S613" s="25"/>
      <c r="T613" s="25"/>
      <c r="U613" s="101"/>
      <c r="V613" s="101"/>
      <c r="W613" s="101"/>
      <c r="X613" s="101"/>
      <c r="Y613" s="101"/>
      <c r="AA613" s="101"/>
      <c r="AB613" s="101"/>
      <c r="AC613" s="101"/>
      <c r="AD613" s="101"/>
      <c r="AE613" s="101"/>
      <c r="AF613" s="101"/>
      <c r="AG613" s="101"/>
      <c r="AH613" s="101"/>
      <c r="AJ613" s="101"/>
      <c r="AK613" s="101"/>
      <c r="AM613" s="101"/>
      <c r="AN613" s="42"/>
      <c r="AO613" s="42"/>
      <c r="AP613" s="42"/>
      <c r="AQ613" s="194"/>
      <c r="AR613" s="42"/>
      <c r="AS613" s="42"/>
      <c r="AT613" s="25"/>
      <c r="AU613" s="44"/>
      <c r="AV613" s="44"/>
      <c r="AW613" s="44"/>
      <c r="AX613" s="25"/>
      <c r="AY613" s="42"/>
      <c r="AZ613" s="46"/>
      <c r="BA613" s="48"/>
      <c r="BB613" s="25"/>
      <c r="BC613" s="25"/>
      <c r="BD613" s="124"/>
      <c r="BE613" s="24"/>
      <c r="BF613" s="24"/>
      <c r="BG613" s="15"/>
      <c r="BI613" s="15"/>
      <c r="BJ613" s="15"/>
      <c r="BK613" s="15"/>
      <c r="BL613" s="93"/>
    </row>
    <row r="614" spans="2:64" s="54" customFormat="1" x14ac:dyDescent="0.25">
      <c r="B614" s="22"/>
      <c r="C614" s="22"/>
      <c r="D614" s="22"/>
      <c r="E614" s="22"/>
      <c r="F614" s="22"/>
      <c r="G614" s="22"/>
      <c r="I614" s="14"/>
      <c r="K614" s="94"/>
      <c r="L614" s="94"/>
      <c r="M614" s="25"/>
      <c r="N614" s="25"/>
      <c r="O614" s="25"/>
      <c r="P614" s="25"/>
      <c r="Q614" s="25"/>
      <c r="R614" s="25"/>
      <c r="S614" s="25"/>
      <c r="T614" s="25"/>
      <c r="U614" s="101"/>
      <c r="V614" s="101"/>
      <c r="W614" s="101"/>
      <c r="X614" s="101"/>
      <c r="Y614" s="101"/>
      <c r="AA614" s="101"/>
      <c r="AB614" s="101"/>
      <c r="AC614" s="101"/>
      <c r="AD614" s="101"/>
      <c r="AE614" s="101"/>
      <c r="AF614" s="101"/>
      <c r="AG614" s="101"/>
      <c r="AH614" s="101"/>
      <c r="AJ614" s="101"/>
      <c r="AK614" s="101"/>
      <c r="AM614" s="101"/>
      <c r="AN614" s="42"/>
      <c r="AO614" s="42"/>
      <c r="AP614" s="42"/>
      <c r="AQ614" s="194"/>
      <c r="AR614" s="42"/>
      <c r="AS614" s="42"/>
      <c r="AT614" s="25"/>
      <c r="AU614" s="44"/>
      <c r="AV614" s="44"/>
      <c r="AW614" s="44"/>
      <c r="AX614" s="25"/>
      <c r="AY614" s="42"/>
      <c r="AZ614" s="46"/>
      <c r="BA614" s="48"/>
      <c r="BB614" s="25"/>
      <c r="BC614" s="25"/>
      <c r="BD614" s="124"/>
      <c r="BE614" s="24"/>
      <c r="BF614" s="24"/>
      <c r="BG614" s="15"/>
      <c r="BI614" s="15"/>
      <c r="BJ614" s="15"/>
      <c r="BK614" s="15"/>
      <c r="BL614" s="93"/>
    </row>
    <row r="615" spans="2:64" s="54" customFormat="1" x14ac:dyDescent="0.25">
      <c r="B615" s="22"/>
      <c r="C615" s="22"/>
      <c r="D615" s="22"/>
      <c r="E615" s="22"/>
      <c r="F615" s="22"/>
      <c r="G615" s="22"/>
      <c r="I615" s="14"/>
      <c r="K615" s="94"/>
      <c r="L615" s="94"/>
      <c r="M615" s="25"/>
      <c r="N615" s="25"/>
      <c r="O615" s="25"/>
      <c r="P615" s="25"/>
      <c r="Q615" s="25"/>
      <c r="R615" s="25"/>
      <c r="S615" s="25"/>
      <c r="T615" s="25"/>
      <c r="U615" s="101"/>
      <c r="V615" s="101"/>
      <c r="W615" s="101"/>
      <c r="X615" s="101"/>
      <c r="Y615" s="101"/>
      <c r="AA615" s="101"/>
      <c r="AB615" s="101"/>
      <c r="AC615" s="101"/>
      <c r="AD615" s="101"/>
      <c r="AE615" s="101"/>
      <c r="AF615" s="101"/>
      <c r="AG615" s="101"/>
      <c r="AH615" s="101"/>
      <c r="AJ615" s="101"/>
      <c r="AK615" s="101"/>
      <c r="AM615" s="101"/>
      <c r="AN615" s="42"/>
      <c r="AO615" s="42"/>
      <c r="AP615" s="42"/>
      <c r="AQ615" s="194"/>
      <c r="AR615" s="42"/>
      <c r="AS615" s="42"/>
      <c r="AT615" s="25"/>
      <c r="AU615" s="44"/>
      <c r="AV615" s="44"/>
      <c r="AW615" s="44"/>
      <c r="AX615" s="25"/>
      <c r="AY615" s="42"/>
      <c r="AZ615" s="46"/>
      <c r="BA615" s="48"/>
      <c r="BB615" s="25"/>
      <c r="BC615" s="25"/>
      <c r="BD615" s="124"/>
      <c r="BE615" s="24"/>
      <c r="BF615" s="24"/>
      <c r="BG615" s="15"/>
      <c r="BI615" s="15"/>
      <c r="BJ615" s="15"/>
      <c r="BK615" s="15"/>
      <c r="BL615" s="93"/>
    </row>
    <row r="616" spans="2:64" s="54" customFormat="1" x14ac:dyDescent="0.25">
      <c r="B616" s="22"/>
      <c r="C616" s="22"/>
      <c r="D616" s="22"/>
      <c r="E616" s="22"/>
      <c r="F616" s="22"/>
      <c r="G616" s="22"/>
      <c r="I616" s="14"/>
      <c r="K616" s="94"/>
      <c r="L616" s="94"/>
      <c r="M616" s="25"/>
      <c r="N616" s="25"/>
      <c r="O616" s="25"/>
      <c r="P616" s="25"/>
      <c r="Q616" s="25"/>
      <c r="R616" s="25"/>
      <c r="S616" s="25"/>
      <c r="T616" s="25"/>
      <c r="U616" s="101"/>
      <c r="V616" s="101"/>
      <c r="W616" s="101"/>
      <c r="X616" s="101"/>
      <c r="Y616" s="101"/>
      <c r="AA616" s="101"/>
      <c r="AB616" s="101"/>
      <c r="AC616" s="101"/>
      <c r="AD616" s="101"/>
      <c r="AE616" s="101"/>
      <c r="AF616" s="101"/>
      <c r="AG616" s="101"/>
      <c r="AH616" s="101"/>
      <c r="AJ616" s="101"/>
      <c r="AK616" s="101"/>
      <c r="AM616" s="101"/>
      <c r="AN616" s="42"/>
      <c r="AO616" s="42"/>
      <c r="AP616" s="42"/>
      <c r="AQ616" s="194"/>
      <c r="AR616" s="42"/>
      <c r="AS616" s="42"/>
      <c r="AT616" s="25"/>
      <c r="AU616" s="44"/>
      <c r="AV616" s="44"/>
      <c r="AW616" s="44"/>
      <c r="AX616" s="25"/>
      <c r="AY616" s="42"/>
      <c r="AZ616" s="46"/>
      <c r="BA616" s="48"/>
      <c r="BB616" s="25"/>
      <c r="BC616" s="25"/>
      <c r="BD616" s="124"/>
      <c r="BE616" s="24"/>
      <c r="BF616" s="24"/>
      <c r="BG616" s="15"/>
      <c r="BI616" s="15"/>
      <c r="BJ616" s="15"/>
      <c r="BK616" s="15"/>
      <c r="BL616" s="93"/>
    </row>
    <row r="617" spans="2:64" s="54" customFormat="1" x14ac:dyDescent="0.25">
      <c r="B617" s="22"/>
      <c r="C617" s="22"/>
      <c r="D617" s="22"/>
      <c r="E617" s="22"/>
      <c r="F617" s="22"/>
      <c r="G617" s="22"/>
      <c r="I617" s="14"/>
      <c r="K617" s="94"/>
      <c r="L617" s="94"/>
      <c r="M617" s="25"/>
      <c r="N617" s="25"/>
      <c r="O617" s="25"/>
      <c r="P617" s="25"/>
      <c r="Q617" s="25"/>
      <c r="R617" s="25"/>
      <c r="S617" s="25"/>
      <c r="T617" s="25"/>
      <c r="U617" s="101"/>
      <c r="V617" s="101"/>
      <c r="W617" s="101"/>
      <c r="X617" s="101"/>
      <c r="Y617" s="101"/>
      <c r="AA617" s="101"/>
      <c r="AB617" s="101"/>
      <c r="AC617" s="101"/>
      <c r="AD617" s="101"/>
      <c r="AE617" s="101"/>
      <c r="AF617" s="101"/>
      <c r="AG617" s="101"/>
      <c r="AH617" s="101"/>
      <c r="AJ617" s="101"/>
      <c r="AK617" s="101"/>
      <c r="AM617" s="101"/>
      <c r="AN617" s="42"/>
      <c r="AO617" s="42"/>
      <c r="AP617" s="42"/>
      <c r="AQ617" s="194"/>
      <c r="AR617" s="42"/>
      <c r="AS617" s="42"/>
      <c r="AT617" s="25"/>
      <c r="AU617" s="44"/>
      <c r="AV617" s="44"/>
      <c r="AW617" s="44"/>
      <c r="AX617" s="25"/>
      <c r="AY617" s="42"/>
      <c r="AZ617" s="46"/>
      <c r="BA617" s="48"/>
      <c r="BB617" s="25"/>
      <c r="BC617" s="25"/>
      <c r="BD617" s="124"/>
      <c r="BE617" s="24"/>
      <c r="BF617" s="24"/>
      <c r="BG617" s="15"/>
      <c r="BI617" s="15"/>
      <c r="BJ617" s="15"/>
      <c r="BK617" s="15"/>
      <c r="BL617" s="93"/>
    </row>
    <row r="618" spans="2:64" s="54" customFormat="1" x14ac:dyDescent="0.25">
      <c r="B618" s="22"/>
      <c r="C618" s="22"/>
      <c r="D618" s="22"/>
      <c r="E618" s="22"/>
      <c r="F618" s="22"/>
      <c r="G618" s="22"/>
      <c r="I618" s="14"/>
      <c r="K618" s="94"/>
      <c r="L618" s="94"/>
      <c r="M618" s="25"/>
      <c r="N618" s="25"/>
      <c r="O618" s="25"/>
      <c r="P618" s="25"/>
      <c r="Q618" s="25"/>
      <c r="R618" s="25"/>
      <c r="S618" s="25"/>
      <c r="T618" s="25"/>
      <c r="U618" s="101"/>
      <c r="V618" s="101"/>
      <c r="W618" s="101"/>
      <c r="X618" s="101"/>
      <c r="Y618" s="101"/>
      <c r="AA618" s="101"/>
      <c r="AB618" s="101"/>
      <c r="AC618" s="101"/>
      <c r="AD618" s="101"/>
      <c r="AE618" s="101"/>
      <c r="AF618" s="101"/>
      <c r="AG618" s="101"/>
      <c r="AH618" s="101"/>
      <c r="AJ618" s="101"/>
      <c r="AK618" s="101"/>
      <c r="AM618" s="101"/>
      <c r="AN618" s="42"/>
      <c r="AO618" s="42"/>
      <c r="AP618" s="42"/>
      <c r="AQ618" s="194"/>
      <c r="AR618" s="42"/>
      <c r="AS618" s="42"/>
      <c r="AT618" s="25"/>
      <c r="AU618" s="44"/>
      <c r="AV618" s="44"/>
      <c r="AW618" s="44"/>
      <c r="AX618" s="25"/>
      <c r="AY618" s="42"/>
      <c r="AZ618" s="46"/>
      <c r="BA618" s="48"/>
      <c r="BB618" s="25"/>
      <c r="BC618" s="25"/>
      <c r="BD618" s="124"/>
      <c r="BE618" s="24"/>
      <c r="BF618" s="24"/>
      <c r="BG618" s="15"/>
      <c r="BI618" s="15"/>
      <c r="BJ618" s="15"/>
      <c r="BK618" s="15"/>
      <c r="BL618" s="93"/>
    </row>
    <row r="619" spans="2:64" s="54" customFormat="1" x14ac:dyDescent="0.25">
      <c r="B619" s="22"/>
      <c r="C619" s="22"/>
      <c r="D619" s="22"/>
      <c r="E619" s="22"/>
      <c r="F619" s="22"/>
      <c r="G619" s="22"/>
      <c r="I619" s="14"/>
      <c r="K619" s="94"/>
      <c r="L619" s="94"/>
      <c r="M619" s="25"/>
      <c r="N619" s="25"/>
      <c r="O619" s="25"/>
      <c r="P619" s="25"/>
      <c r="Q619" s="25"/>
      <c r="R619" s="25"/>
      <c r="S619" s="25"/>
      <c r="T619" s="25"/>
      <c r="U619" s="101"/>
      <c r="V619" s="101"/>
      <c r="W619" s="101"/>
      <c r="X619" s="101"/>
      <c r="Y619" s="101"/>
      <c r="AA619" s="101"/>
      <c r="AB619" s="101"/>
      <c r="AC619" s="101"/>
      <c r="AD619" s="101"/>
      <c r="AE619" s="101"/>
      <c r="AF619" s="101"/>
      <c r="AG619" s="101"/>
      <c r="AH619" s="101"/>
      <c r="AJ619" s="101"/>
      <c r="AK619" s="101"/>
      <c r="AM619" s="101"/>
      <c r="AN619" s="42"/>
      <c r="AO619" s="42"/>
      <c r="AP619" s="42"/>
      <c r="AQ619" s="194"/>
      <c r="AR619" s="42"/>
      <c r="AS619" s="42"/>
      <c r="AT619" s="25"/>
      <c r="AU619" s="44"/>
      <c r="AV619" s="44"/>
      <c r="AW619" s="44"/>
      <c r="AX619" s="25"/>
      <c r="AY619" s="42"/>
      <c r="AZ619" s="46"/>
      <c r="BA619" s="48"/>
      <c r="BB619" s="25"/>
      <c r="BC619" s="25"/>
      <c r="BD619" s="124"/>
      <c r="BE619" s="24"/>
      <c r="BF619" s="24"/>
      <c r="BG619" s="15"/>
      <c r="BI619" s="15"/>
      <c r="BJ619" s="15"/>
      <c r="BK619" s="15"/>
      <c r="BL619" s="93"/>
    </row>
    <row r="620" spans="2:64" s="54" customFormat="1" x14ac:dyDescent="0.25">
      <c r="B620" s="22"/>
      <c r="C620" s="22"/>
      <c r="D620" s="22"/>
      <c r="E620" s="22"/>
      <c r="F620" s="22"/>
      <c r="G620" s="22"/>
      <c r="K620" s="93"/>
      <c r="L620" s="93"/>
      <c r="M620" s="25"/>
      <c r="N620" s="25"/>
      <c r="O620" s="25"/>
      <c r="P620" s="25"/>
      <c r="Q620" s="25"/>
      <c r="R620" s="25"/>
      <c r="S620" s="25"/>
      <c r="T620" s="25"/>
      <c r="U620" s="101"/>
      <c r="V620" s="101"/>
      <c r="W620" s="101"/>
      <c r="X620" s="101"/>
      <c r="Y620" s="101"/>
      <c r="AA620" s="101"/>
      <c r="AB620" s="101"/>
      <c r="AC620" s="101"/>
      <c r="AD620" s="101"/>
      <c r="AE620" s="101"/>
      <c r="AF620" s="101"/>
      <c r="AG620" s="101"/>
      <c r="AH620" s="101"/>
      <c r="AJ620" s="101"/>
      <c r="AK620" s="101"/>
      <c r="AM620" s="101"/>
      <c r="AN620" s="42"/>
      <c r="AO620" s="42"/>
      <c r="AP620" s="42"/>
      <c r="AQ620" s="194"/>
      <c r="AR620" s="42"/>
      <c r="AS620" s="42"/>
      <c r="AT620" s="25"/>
      <c r="AU620" s="44"/>
      <c r="AV620" s="44"/>
      <c r="AW620" s="44"/>
      <c r="AX620" s="25"/>
      <c r="AY620" s="42"/>
      <c r="AZ620" s="46"/>
      <c r="BA620" s="48"/>
      <c r="BB620" s="25"/>
      <c r="BC620" s="25"/>
      <c r="BD620" s="124"/>
      <c r="BE620" s="24"/>
      <c r="BF620" s="24"/>
      <c r="BG620" s="15"/>
      <c r="BI620" s="15"/>
      <c r="BJ620" s="15"/>
      <c r="BK620" s="15"/>
      <c r="BL620" s="93"/>
    </row>
    <row r="621" spans="2:64" s="54" customFormat="1" x14ac:dyDescent="0.25">
      <c r="B621" s="22"/>
      <c r="C621" s="22"/>
      <c r="D621" s="22"/>
      <c r="E621" s="22"/>
      <c r="F621" s="22"/>
      <c r="G621" s="22"/>
      <c r="K621" s="93"/>
      <c r="L621" s="93"/>
      <c r="M621" s="25"/>
      <c r="N621" s="25"/>
      <c r="O621" s="25"/>
      <c r="P621" s="25"/>
      <c r="Q621" s="25"/>
      <c r="R621" s="25"/>
      <c r="S621" s="25"/>
      <c r="T621" s="25"/>
      <c r="U621" s="101"/>
      <c r="V621" s="101"/>
      <c r="W621" s="101"/>
      <c r="X621" s="101"/>
      <c r="Y621" s="101"/>
      <c r="AA621" s="101"/>
      <c r="AB621" s="101"/>
      <c r="AC621" s="101"/>
      <c r="AD621" s="101"/>
      <c r="AE621" s="101"/>
      <c r="AF621" s="101"/>
      <c r="AG621" s="101"/>
      <c r="AH621" s="101"/>
      <c r="AJ621" s="101"/>
      <c r="AK621" s="101"/>
      <c r="AM621" s="101"/>
      <c r="AN621" s="42"/>
      <c r="AO621" s="42"/>
      <c r="AP621" s="42"/>
      <c r="AQ621" s="194"/>
      <c r="AR621" s="42"/>
      <c r="AS621" s="42"/>
      <c r="AT621" s="25"/>
      <c r="AU621" s="44"/>
      <c r="AV621" s="44"/>
      <c r="AW621" s="44"/>
      <c r="AX621" s="25"/>
      <c r="AY621" s="42"/>
      <c r="AZ621" s="46"/>
      <c r="BA621" s="48"/>
      <c r="BB621" s="25"/>
      <c r="BC621" s="25"/>
      <c r="BD621" s="124"/>
      <c r="BE621" s="24"/>
      <c r="BF621" s="24"/>
      <c r="BG621" s="15"/>
      <c r="BI621" s="15"/>
      <c r="BJ621" s="15"/>
      <c r="BK621" s="15"/>
      <c r="BL621" s="93"/>
    </row>
    <row r="622" spans="2:64" s="54" customFormat="1" x14ac:dyDescent="0.25">
      <c r="B622" s="22"/>
      <c r="C622" s="22"/>
      <c r="D622" s="22"/>
      <c r="E622" s="22"/>
      <c r="F622" s="22"/>
      <c r="G622" s="22"/>
      <c r="K622" s="93"/>
      <c r="L622" s="93"/>
      <c r="M622" s="25"/>
      <c r="N622" s="25"/>
      <c r="O622" s="25"/>
      <c r="P622" s="25"/>
      <c r="Q622" s="25"/>
      <c r="R622" s="25"/>
      <c r="S622" s="25"/>
      <c r="T622" s="25"/>
      <c r="U622" s="101"/>
      <c r="V622" s="101"/>
      <c r="W622" s="101"/>
      <c r="X622" s="101"/>
      <c r="Y622" s="101"/>
      <c r="AA622" s="101"/>
      <c r="AB622" s="101"/>
      <c r="AC622" s="101"/>
      <c r="AD622" s="101"/>
      <c r="AE622" s="101"/>
      <c r="AF622" s="101"/>
      <c r="AG622" s="101"/>
      <c r="AH622" s="101"/>
      <c r="AJ622" s="101"/>
      <c r="AK622" s="101"/>
      <c r="AM622" s="101"/>
      <c r="AN622" s="42"/>
      <c r="AO622" s="42"/>
      <c r="AP622" s="42"/>
      <c r="AQ622" s="194"/>
      <c r="AR622" s="42"/>
      <c r="AS622" s="42"/>
      <c r="AT622" s="25"/>
      <c r="AU622" s="44"/>
      <c r="AV622" s="44"/>
      <c r="AW622" s="44"/>
      <c r="AX622" s="25"/>
      <c r="AY622" s="42"/>
      <c r="AZ622" s="46"/>
      <c r="BA622" s="48"/>
      <c r="BB622" s="25"/>
      <c r="BC622" s="25"/>
      <c r="BD622" s="124"/>
      <c r="BE622" s="24"/>
      <c r="BF622" s="24"/>
      <c r="BG622" s="15"/>
      <c r="BI622" s="15"/>
      <c r="BJ622" s="15"/>
      <c r="BK622" s="15"/>
      <c r="BL622" s="93"/>
    </row>
    <row r="623" spans="2:64" s="54" customFormat="1" x14ac:dyDescent="0.25">
      <c r="B623" s="22"/>
      <c r="C623" s="22"/>
      <c r="D623" s="22"/>
      <c r="E623" s="22"/>
      <c r="F623" s="22"/>
      <c r="G623" s="22"/>
      <c r="K623" s="93"/>
      <c r="L623" s="93"/>
      <c r="M623" s="25"/>
      <c r="N623" s="25"/>
      <c r="O623" s="25"/>
      <c r="P623" s="25"/>
      <c r="Q623" s="25"/>
      <c r="R623" s="25"/>
      <c r="S623" s="25"/>
      <c r="T623" s="25"/>
      <c r="U623" s="101"/>
      <c r="V623" s="101"/>
      <c r="W623" s="101"/>
      <c r="X623" s="101"/>
      <c r="Y623" s="101"/>
      <c r="AA623" s="101"/>
      <c r="AB623" s="101"/>
      <c r="AC623" s="101"/>
      <c r="AD623" s="101"/>
      <c r="AE623" s="101"/>
      <c r="AF623" s="101"/>
      <c r="AG623" s="101"/>
      <c r="AH623" s="101"/>
      <c r="AJ623" s="101"/>
      <c r="AK623" s="101"/>
      <c r="AM623" s="101"/>
      <c r="AN623" s="42"/>
      <c r="AO623" s="42"/>
      <c r="AP623" s="42"/>
      <c r="AQ623" s="194"/>
      <c r="AR623" s="42"/>
      <c r="AS623" s="42"/>
      <c r="AT623" s="25"/>
      <c r="AU623" s="44"/>
      <c r="AV623" s="44"/>
      <c r="AW623" s="44"/>
      <c r="AX623" s="25"/>
      <c r="AY623" s="42"/>
      <c r="AZ623" s="46"/>
      <c r="BA623" s="48"/>
      <c r="BB623" s="25"/>
      <c r="BC623" s="25"/>
      <c r="BD623" s="124"/>
      <c r="BE623" s="24"/>
      <c r="BF623" s="24"/>
      <c r="BG623" s="15"/>
      <c r="BI623" s="15"/>
      <c r="BJ623" s="15"/>
      <c r="BK623" s="15"/>
      <c r="BL623" s="93"/>
    </row>
    <row r="624" spans="2:64" s="54" customFormat="1" x14ac:dyDescent="0.25">
      <c r="B624" s="22"/>
      <c r="C624" s="22"/>
      <c r="D624" s="22"/>
      <c r="E624" s="22"/>
      <c r="F624" s="22"/>
      <c r="G624" s="22"/>
      <c r="K624" s="93"/>
      <c r="L624" s="93"/>
      <c r="M624" s="25"/>
      <c r="N624" s="25"/>
      <c r="O624" s="25"/>
      <c r="P624" s="25"/>
      <c r="Q624" s="25"/>
      <c r="R624" s="25"/>
      <c r="S624" s="25"/>
      <c r="T624" s="25"/>
      <c r="U624" s="101"/>
      <c r="V624" s="101"/>
      <c r="W624" s="101"/>
      <c r="X624" s="101"/>
      <c r="Y624" s="101"/>
      <c r="AA624" s="101"/>
      <c r="AB624" s="101"/>
      <c r="AC624" s="101"/>
      <c r="AD624" s="101"/>
      <c r="AE624" s="101"/>
      <c r="AF624" s="101"/>
      <c r="AG624" s="101"/>
      <c r="AH624" s="101"/>
      <c r="AJ624" s="101"/>
      <c r="AK624" s="101"/>
      <c r="AM624" s="101"/>
      <c r="AN624" s="42"/>
      <c r="AO624" s="42"/>
      <c r="AP624" s="42"/>
      <c r="AQ624" s="194"/>
      <c r="AR624" s="42"/>
      <c r="AS624" s="42"/>
      <c r="AT624" s="25"/>
      <c r="AU624" s="44"/>
      <c r="AV624" s="44"/>
      <c r="AW624" s="44"/>
      <c r="AX624" s="25"/>
      <c r="AY624" s="42"/>
      <c r="AZ624" s="46"/>
      <c r="BA624" s="48"/>
      <c r="BB624" s="25"/>
      <c r="BC624" s="25"/>
      <c r="BD624" s="124"/>
      <c r="BE624" s="24"/>
      <c r="BF624" s="24"/>
      <c r="BG624" s="15"/>
      <c r="BI624" s="15"/>
      <c r="BJ624" s="15"/>
      <c r="BK624" s="15"/>
      <c r="BL624" s="93"/>
    </row>
    <row r="625" spans="2:64" s="54" customFormat="1" x14ac:dyDescent="0.25">
      <c r="B625" s="22"/>
      <c r="C625" s="22"/>
      <c r="D625" s="22"/>
      <c r="E625" s="22"/>
      <c r="F625" s="22"/>
      <c r="G625" s="22"/>
      <c r="K625" s="93"/>
      <c r="L625" s="93"/>
      <c r="M625" s="25"/>
      <c r="N625" s="25"/>
      <c r="O625" s="25"/>
      <c r="P625" s="25"/>
      <c r="Q625" s="25"/>
      <c r="R625" s="25"/>
      <c r="S625" s="25"/>
      <c r="T625" s="25"/>
      <c r="U625" s="101"/>
      <c r="V625" s="101"/>
      <c r="W625" s="101"/>
      <c r="X625" s="101"/>
      <c r="Y625" s="101"/>
      <c r="AA625" s="101"/>
      <c r="AB625" s="101"/>
      <c r="AC625" s="101"/>
      <c r="AD625" s="101"/>
      <c r="AE625" s="101"/>
      <c r="AF625" s="101"/>
      <c r="AG625" s="101"/>
      <c r="AH625" s="101"/>
      <c r="AJ625" s="101"/>
      <c r="AK625" s="101"/>
      <c r="AM625" s="101"/>
      <c r="AN625" s="42"/>
      <c r="AO625" s="42"/>
      <c r="AP625" s="42"/>
      <c r="AQ625" s="194"/>
      <c r="AR625" s="42"/>
      <c r="AS625" s="42"/>
      <c r="AT625" s="25"/>
      <c r="AU625" s="44"/>
      <c r="AV625" s="44"/>
      <c r="AW625" s="44"/>
      <c r="AX625" s="25"/>
      <c r="AY625" s="42"/>
      <c r="AZ625" s="46"/>
      <c r="BA625" s="48"/>
      <c r="BB625" s="25"/>
      <c r="BC625" s="25"/>
      <c r="BD625" s="124"/>
      <c r="BE625" s="24"/>
      <c r="BF625" s="24"/>
      <c r="BG625" s="15"/>
      <c r="BI625" s="15"/>
      <c r="BJ625" s="15"/>
      <c r="BK625" s="15"/>
      <c r="BL625" s="93"/>
    </row>
    <row r="626" spans="2:64" s="54" customFormat="1" x14ac:dyDescent="0.25">
      <c r="B626" s="22"/>
      <c r="C626" s="22"/>
      <c r="D626" s="22"/>
      <c r="E626" s="22"/>
      <c r="F626" s="22"/>
      <c r="G626" s="22"/>
      <c r="K626" s="93"/>
      <c r="L626" s="93"/>
      <c r="M626" s="25"/>
      <c r="N626" s="25"/>
      <c r="O626" s="25"/>
      <c r="P626" s="25"/>
      <c r="Q626" s="25"/>
      <c r="R626" s="25"/>
      <c r="S626" s="25"/>
      <c r="T626" s="25"/>
      <c r="U626" s="101"/>
      <c r="V626" s="101"/>
      <c r="W626" s="101"/>
      <c r="X626" s="101"/>
      <c r="Y626" s="101"/>
      <c r="AA626" s="101"/>
      <c r="AB626" s="101"/>
      <c r="AC626" s="101"/>
      <c r="AD626" s="101"/>
      <c r="AE626" s="101"/>
      <c r="AF626" s="101"/>
      <c r="AG626" s="101"/>
      <c r="AH626" s="101"/>
      <c r="AJ626" s="101"/>
      <c r="AK626" s="101"/>
      <c r="AM626" s="101"/>
      <c r="AN626" s="42"/>
      <c r="AO626" s="42"/>
      <c r="AP626" s="42"/>
      <c r="AQ626" s="194"/>
      <c r="AR626" s="42"/>
      <c r="AS626" s="42"/>
      <c r="AT626" s="25"/>
      <c r="AU626" s="44"/>
      <c r="AV626" s="44"/>
      <c r="AW626" s="44"/>
      <c r="AX626" s="25"/>
      <c r="AY626" s="42"/>
      <c r="AZ626" s="46"/>
      <c r="BA626" s="48"/>
      <c r="BB626" s="25"/>
      <c r="BC626" s="25"/>
      <c r="BD626" s="124"/>
      <c r="BE626" s="24"/>
      <c r="BF626" s="24"/>
      <c r="BG626" s="15"/>
      <c r="BI626" s="15"/>
      <c r="BJ626" s="15"/>
      <c r="BK626" s="15"/>
      <c r="BL626" s="93"/>
    </row>
    <row r="627" spans="2:64" s="54" customFormat="1" x14ac:dyDescent="0.25">
      <c r="B627" s="22"/>
      <c r="C627" s="22"/>
      <c r="D627" s="22"/>
      <c r="E627" s="22"/>
      <c r="F627" s="22"/>
      <c r="G627" s="22"/>
      <c r="K627" s="93"/>
      <c r="L627" s="93"/>
      <c r="M627" s="25"/>
      <c r="N627" s="25"/>
      <c r="O627" s="25"/>
      <c r="P627" s="25"/>
      <c r="Q627" s="25"/>
      <c r="R627" s="25"/>
      <c r="S627" s="25"/>
      <c r="T627" s="25"/>
      <c r="U627" s="101"/>
      <c r="V627" s="101"/>
      <c r="W627" s="101"/>
      <c r="X627" s="101"/>
      <c r="Y627" s="101"/>
      <c r="AA627" s="101"/>
      <c r="AB627" s="101"/>
      <c r="AC627" s="101"/>
      <c r="AD627" s="101"/>
      <c r="AE627" s="101"/>
      <c r="AF627" s="101"/>
      <c r="AG627" s="101"/>
      <c r="AH627" s="101"/>
      <c r="AJ627" s="101"/>
      <c r="AK627" s="101"/>
      <c r="AM627" s="101"/>
      <c r="AN627" s="42"/>
      <c r="AO627" s="42"/>
      <c r="AP627" s="42"/>
      <c r="AQ627" s="194"/>
      <c r="AR627" s="42"/>
      <c r="AS627" s="42"/>
      <c r="AT627" s="25"/>
      <c r="AU627" s="44"/>
      <c r="AV627" s="44"/>
      <c r="AW627" s="44"/>
      <c r="AX627" s="25"/>
      <c r="AY627" s="42"/>
      <c r="AZ627" s="46"/>
      <c r="BA627" s="48"/>
      <c r="BB627" s="25"/>
      <c r="BC627" s="25"/>
      <c r="BD627" s="124"/>
      <c r="BE627" s="24"/>
      <c r="BF627" s="24"/>
      <c r="BG627" s="15"/>
      <c r="BI627" s="15"/>
      <c r="BJ627" s="15"/>
      <c r="BK627" s="15"/>
      <c r="BL627" s="93"/>
    </row>
    <row r="628" spans="2:64" s="54" customFormat="1" x14ac:dyDescent="0.25">
      <c r="B628" s="22"/>
      <c r="C628" s="22"/>
      <c r="D628" s="22"/>
      <c r="E628" s="22"/>
      <c r="F628" s="22"/>
      <c r="G628" s="22"/>
      <c r="K628" s="93"/>
      <c r="L628" s="93"/>
      <c r="M628" s="25"/>
      <c r="N628" s="25"/>
      <c r="O628" s="25"/>
      <c r="P628" s="25"/>
      <c r="Q628" s="25"/>
      <c r="R628" s="25"/>
      <c r="S628" s="25"/>
      <c r="T628" s="25"/>
      <c r="U628" s="101"/>
      <c r="V628" s="101"/>
      <c r="W628" s="101"/>
      <c r="X628" s="101"/>
      <c r="Y628" s="101"/>
      <c r="AA628" s="101"/>
      <c r="AB628" s="101"/>
      <c r="AC628" s="101"/>
      <c r="AD628" s="101"/>
      <c r="AE628" s="101"/>
      <c r="AF628" s="101"/>
      <c r="AG628" s="101"/>
      <c r="AH628" s="101"/>
      <c r="AJ628" s="101"/>
      <c r="AK628" s="101"/>
      <c r="AM628" s="101"/>
      <c r="AN628" s="42"/>
      <c r="AO628" s="42"/>
      <c r="AP628" s="42"/>
      <c r="AQ628" s="194"/>
      <c r="AR628" s="42"/>
      <c r="AS628" s="42"/>
      <c r="AT628" s="25"/>
      <c r="AU628" s="44"/>
      <c r="AV628" s="44"/>
      <c r="AW628" s="44"/>
      <c r="AX628" s="25"/>
      <c r="AY628" s="42"/>
      <c r="AZ628" s="46"/>
      <c r="BA628" s="48"/>
      <c r="BB628" s="25"/>
      <c r="BC628" s="25"/>
      <c r="BD628" s="124"/>
      <c r="BE628" s="24"/>
      <c r="BF628" s="24"/>
      <c r="BG628" s="15"/>
      <c r="BI628" s="15"/>
      <c r="BJ628" s="15"/>
      <c r="BK628" s="15"/>
      <c r="BL628" s="93"/>
    </row>
    <row r="629" spans="2:64" s="54" customFormat="1" x14ac:dyDescent="0.25">
      <c r="B629" s="22"/>
      <c r="C629" s="22"/>
      <c r="D629" s="22"/>
      <c r="E629" s="22"/>
      <c r="F629" s="22"/>
      <c r="G629" s="22"/>
      <c r="K629" s="93"/>
      <c r="L629" s="93"/>
      <c r="M629" s="25"/>
      <c r="N629" s="25"/>
      <c r="O629" s="25"/>
      <c r="P629" s="25"/>
      <c r="Q629" s="25"/>
      <c r="R629" s="25"/>
      <c r="S629" s="25"/>
      <c r="T629" s="25"/>
      <c r="U629" s="101"/>
      <c r="V629" s="101"/>
      <c r="W629" s="101"/>
      <c r="X629" s="101"/>
      <c r="Y629" s="101"/>
      <c r="AA629" s="101"/>
      <c r="AB629" s="101"/>
      <c r="AC629" s="101"/>
      <c r="AD629" s="101"/>
      <c r="AE629" s="101"/>
      <c r="AF629" s="101"/>
      <c r="AG629" s="101"/>
      <c r="AH629" s="101"/>
      <c r="AJ629" s="101"/>
      <c r="AK629" s="101"/>
      <c r="AM629" s="101"/>
      <c r="AN629" s="42"/>
      <c r="AO629" s="42"/>
      <c r="AP629" s="42"/>
      <c r="AQ629" s="194"/>
      <c r="AR629" s="42"/>
      <c r="AS629" s="42"/>
      <c r="AT629" s="25"/>
      <c r="AU629" s="44"/>
      <c r="AV629" s="44"/>
      <c r="AW629" s="44"/>
      <c r="AX629" s="25"/>
      <c r="AY629" s="42"/>
      <c r="AZ629" s="46"/>
      <c r="BA629" s="48"/>
      <c r="BB629" s="25"/>
      <c r="BC629" s="25"/>
      <c r="BD629" s="124"/>
      <c r="BE629" s="24"/>
      <c r="BF629" s="24"/>
      <c r="BG629" s="15"/>
      <c r="BI629" s="15"/>
      <c r="BJ629" s="15"/>
      <c r="BK629" s="15"/>
      <c r="BL629" s="93"/>
    </row>
    <row r="630" spans="2:64" s="54" customFormat="1" x14ac:dyDescent="0.25">
      <c r="B630" s="22"/>
      <c r="C630" s="22"/>
      <c r="D630" s="22"/>
      <c r="E630" s="22"/>
      <c r="F630" s="22"/>
      <c r="G630" s="22"/>
      <c r="K630" s="93"/>
      <c r="L630" s="93"/>
      <c r="M630" s="25"/>
      <c r="N630" s="25"/>
      <c r="O630" s="25"/>
      <c r="P630" s="25"/>
      <c r="Q630" s="25"/>
      <c r="R630" s="25"/>
      <c r="S630" s="25"/>
      <c r="T630" s="25"/>
      <c r="U630" s="101"/>
      <c r="V630" s="101"/>
      <c r="W630" s="101"/>
      <c r="X630" s="101"/>
      <c r="Y630" s="101"/>
      <c r="AA630" s="101"/>
      <c r="AB630" s="101"/>
      <c r="AC630" s="101"/>
      <c r="AD630" s="101"/>
      <c r="AE630" s="101"/>
      <c r="AF630" s="101"/>
      <c r="AG630" s="101"/>
      <c r="AH630" s="101"/>
      <c r="AJ630" s="101"/>
      <c r="AK630" s="101"/>
      <c r="AM630" s="101"/>
      <c r="AN630" s="42"/>
      <c r="AO630" s="42"/>
      <c r="AP630" s="42"/>
      <c r="AQ630" s="194"/>
      <c r="AR630" s="42"/>
      <c r="AS630" s="42"/>
      <c r="AT630" s="25"/>
      <c r="AU630" s="44"/>
      <c r="AV630" s="44"/>
      <c r="AW630" s="44"/>
      <c r="AX630" s="25"/>
      <c r="AY630" s="42"/>
      <c r="AZ630" s="46"/>
      <c r="BA630" s="48"/>
      <c r="BB630" s="25"/>
      <c r="BC630" s="25"/>
      <c r="BD630" s="124"/>
      <c r="BE630" s="24"/>
      <c r="BF630" s="24"/>
      <c r="BG630" s="15"/>
      <c r="BI630" s="15"/>
      <c r="BJ630" s="15"/>
      <c r="BK630" s="15"/>
      <c r="BL630" s="93"/>
    </row>
    <row r="631" spans="2:64" s="54" customFormat="1" x14ac:dyDescent="0.25">
      <c r="B631" s="22"/>
      <c r="C631" s="22"/>
      <c r="D631" s="22"/>
      <c r="E631" s="22"/>
      <c r="F631" s="22"/>
      <c r="G631" s="22"/>
      <c r="K631" s="93"/>
      <c r="L631" s="93"/>
      <c r="M631" s="25"/>
      <c r="N631" s="25"/>
      <c r="O631" s="25"/>
      <c r="P631" s="25"/>
      <c r="Q631" s="25"/>
      <c r="R631" s="25"/>
      <c r="S631" s="25"/>
      <c r="T631" s="25"/>
      <c r="U631" s="101"/>
      <c r="V631" s="101"/>
      <c r="W631" s="101"/>
      <c r="X631" s="101"/>
      <c r="Y631" s="101"/>
      <c r="AA631" s="101"/>
      <c r="AB631" s="101"/>
      <c r="AC631" s="101"/>
      <c r="AD631" s="101"/>
      <c r="AE631" s="101"/>
      <c r="AF631" s="101"/>
      <c r="AG631" s="101"/>
      <c r="AH631" s="101"/>
      <c r="AJ631" s="101"/>
      <c r="AK631" s="101"/>
      <c r="AM631" s="101"/>
      <c r="AN631" s="42"/>
      <c r="AO631" s="42"/>
      <c r="AP631" s="42"/>
      <c r="AQ631" s="194"/>
      <c r="AR631" s="42"/>
      <c r="AS631" s="42"/>
      <c r="AT631" s="25"/>
      <c r="AU631" s="44"/>
      <c r="AV631" s="44"/>
      <c r="AW631" s="44"/>
      <c r="AX631" s="25"/>
      <c r="AY631" s="42"/>
      <c r="AZ631" s="46"/>
      <c r="BA631" s="48"/>
      <c r="BB631" s="25"/>
      <c r="BC631" s="25"/>
      <c r="BD631" s="124"/>
      <c r="BE631" s="24"/>
      <c r="BF631" s="24"/>
      <c r="BG631" s="15"/>
      <c r="BI631" s="15"/>
      <c r="BJ631" s="15"/>
      <c r="BK631" s="15"/>
      <c r="BL631" s="93"/>
    </row>
    <row r="632" spans="2:64" s="54" customFormat="1" x14ac:dyDescent="0.25">
      <c r="B632" s="22"/>
      <c r="C632" s="22"/>
      <c r="D632" s="22"/>
      <c r="E632" s="22"/>
      <c r="F632" s="22"/>
      <c r="G632" s="22"/>
      <c r="K632" s="93"/>
      <c r="L632" s="93"/>
      <c r="M632" s="25"/>
      <c r="N632" s="25"/>
      <c r="O632" s="25"/>
      <c r="P632" s="25"/>
      <c r="Q632" s="25"/>
      <c r="R632" s="25"/>
      <c r="S632" s="25"/>
      <c r="T632" s="25"/>
      <c r="U632" s="101"/>
      <c r="V632" s="101"/>
      <c r="W632" s="101"/>
      <c r="X632" s="101"/>
      <c r="Y632" s="101"/>
      <c r="AA632" s="101"/>
      <c r="AB632" s="101"/>
      <c r="AC632" s="101"/>
      <c r="AD632" s="101"/>
      <c r="AE632" s="101"/>
      <c r="AF632" s="101"/>
      <c r="AG632" s="101"/>
      <c r="AH632" s="101"/>
      <c r="AJ632" s="101"/>
      <c r="AK632" s="101"/>
      <c r="AM632" s="101"/>
      <c r="AN632" s="42"/>
      <c r="AO632" s="42"/>
      <c r="AP632" s="42"/>
      <c r="AQ632" s="194"/>
      <c r="AR632" s="42"/>
      <c r="AS632" s="42"/>
      <c r="AT632" s="25"/>
      <c r="AU632" s="44"/>
      <c r="AV632" s="44"/>
      <c r="AW632" s="44"/>
      <c r="AX632" s="25"/>
      <c r="AY632" s="42"/>
      <c r="AZ632" s="46"/>
      <c r="BA632" s="48"/>
      <c r="BB632" s="25"/>
      <c r="BC632" s="25"/>
      <c r="BD632" s="124"/>
      <c r="BE632" s="24"/>
      <c r="BF632" s="24"/>
      <c r="BG632" s="15"/>
      <c r="BI632" s="15"/>
      <c r="BJ632" s="15"/>
      <c r="BK632" s="15"/>
      <c r="BL632" s="93"/>
    </row>
    <row r="633" spans="2:64" s="54" customFormat="1" x14ac:dyDescent="0.25">
      <c r="B633" s="22"/>
      <c r="C633" s="22"/>
      <c r="D633" s="22"/>
      <c r="E633" s="22"/>
      <c r="F633" s="22"/>
      <c r="G633" s="22"/>
      <c r="K633" s="93"/>
      <c r="L633" s="93"/>
      <c r="M633" s="25"/>
      <c r="N633" s="25"/>
      <c r="O633" s="25"/>
      <c r="P633" s="25"/>
      <c r="Q633" s="25"/>
      <c r="R633" s="25"/>
      <c r="S633" s="25"/>
      <c r="T633" s="25"/>
      <c r="U633" s="101"/>
      <c r="V633" s="101"/>
      <c r="W633" s="101"/>
      <c r="X633" s="101"/>
      <c r="Y633" s="101"/>
      <c r="AA633" s="101"/>
      <c r="AB633" s="101"/>
      <c r="AC633" s="101"/>
      <c r="AD633" s="101"/>
      <c r="AE633" s="101"/>
      <c r="AF633" s="101"/>
      <c r="AG633" s="101"/>
      <c r="AH633" s="101"/>
      <c r="AJ633" s="101"/>
      <c r="AK633" s="101"/>
      <c r="AM633" s="101"/>
      <c r="AN633" s="42"/>
      <c r="AO633" s="42"/>
      <c r="AP633" s="42"/>
      <c r="AQ633" s="194"/>
      <c r="AR633" s="42"/>
      <c r="AS633" s="42"/>
      <c r="AT633" s="25"/>
      <c r="AU633" s="44"/>
      <c r="AV633" s="44"/>
      <c r="AW633" s="44"/>
      <c r="AX633" s="25"/>
      <c r="AY633" s="42"/>
      <c r="AZ633" s="46"/>
      <c r="BA633" s="48"/>
      <c r="BB633" s="25"/>
      <c r="BC633" s="25"/>
      <c r="BD633" s="124"/>
      <c r="BE633" s="24"/>
      <c r="BF633" s="24"/>
      <c r="BG633" s="15"/>
      <c r="BI633" s="15"/>
      <c r="BJ633" s="15"/>
      <c r="BK633" s="15"/>
      <c r="BL633" s="93"/>
    </row>
    <row r="634" spans="2:64" s="54" customFormat="1" x14ac:dyDescent="0.25">
      <c r="B634" s="22"/>
      <c r="C634" s="22"/>
      <c r="D634" s="22"/>
      <c r="E634" s="22"/>
      <c r="F634" s="22"/>
      <c r="G634" s="22"/>
      <c r="K634" s="93"/>
      <c r="L634" s="93"/>
      <c r="M634" s="25"/>
      <c r="N634" s="25"/>
      <c r="O634" s="25"/>
      <c r="P634" s="25"/>
      <c r="Q634" s="25"/>
      <c r="R634" s="25"/>
      <c r="S634" s="25"/>
      <c r="T634" s="25"/>
      <c r="U634" s="101"/>
      <c r="V634" s="101"/>
      <c r="W634" s="101"/>
      <c r="X634" s="101"/>
      <c r="Y634" s="101"/>
      <c r="AA634" s="101"/>
      <c r="AB634" s="101"/>
      <c r="AC634" s="101"/>
      <c r="AD634" s="101"/>
      <c r="AE634" s="101"/>
      <c r="AF634" s="101"/>
      <c r="AG634" s="101"/>
      <c r="AH634" s="101"/>
      <c r="AJ634" s="101"/>
      <c r="AK634" s="101"/>
      <c r="AM634" s="101"/>
      <c r="AN634" s="42"/>
      <c r="AO634" s="42"/>
      <c r="AP634" s="42"/>
      <c r="AQ634" s="194"/>
      <c r="AR634" s="42"/>
      <c r="AS634" s="42"/>
      <c r="AT634" s="25"/>
      <c r="AU634" s="44"/>
      <c r="AV634" s="44"/>
      <c r="AW634" s="44"/>
      <c r="AX634" s="25"/>
      <c r="AY634" s="42"/>
      <c r="AZ634" s="46"/>
      <c r="BA634" s="48"/>
      <c r="BB634" s="25"/>
      <c r="BC634" s="25"/>
      <c r="BD634" s="124"/>
      <c r="BE634" s="24"/>
      <c r="BF634" s="24"/>
      <c r="BG634" s="15"/>
      <c r="BI634" s="15"/>
      <c r="BJ634" s="15"/>
      <c r="BK634" s="15"/>
      <c r="BL634" s="93"/>
    </row>
    <row r="635" spans="2:64" s="54" customFormat="1" x14ac:dyDescent="0.25">
      <c r="B635" s="22"/>
      <c r="C635" s="22"/>
      <c r="D635" s="22"/>
      <c r="E635" s="22"/>
      <c r="F635" s="22"/>
      <c r="G635" s="22"/>
      <c r="K635" s="93"/>
      <c r="L635" s="93"/>
      <c r="M635" s="25"/>
      <c r="N635" s="25"/>
      <c r="O635" s="25"/>
      <c r="P635" s="25"/>
      <c r="Q635" s="25"/>
      <c r="R635" s="25"/>
      <c r="S635" s="25"/>
      <c r="T635" s="25"/>
      <c r="U635" s="101"/>
      <c r="V635" s="101"/>
      <c r="W635" s="101"/>
      <c r="X635" s="101"/>
      <c r="Y635" s="101"/>
      <c r="AA635" s="101"/>
      <c r="AB635" s="101"/>
      <c r="AC635" s="101"/>
      <c r="AD635" s="101"/>
      <c r="AE635" s="101"/>
      <c r="AF635" s="101"/>
      <c r="AG635" s="101"/>
      <c r="AH635" s="101"/>
      <c r="AJ635" s="101"/>
      <c r="AK635" s="101"/>
      <c r="AM635" s="101"/>
      <c r="AN635" s="42"/>
      <c r="AO635" s="42"/>
      <c r="AP635" s="42"/>
      <c r="AQ635" s="194"/>
      <c r="AR635" s="42"/>
      <c r="AS635" s="42"/>
      <c r="AT635" s="25"/>
      <c r="AU635" s="44"/>
      <c r="AV635" s="44"/>
      <c r="AW635" s="44"/>
      <c r="AX635" s="25"/>
      <c r="AY635" s="42"/>
      <c r="AZ635" s="46"/>
      <c r="BA635" s="48"/>
      <c r="BB635" s="25"/>
      <c r="BC635" s="25"/>
      <c r="BD635" s="124"/>
      <c r="BE635" s="24"/>
      <c r="BF635" s="24"/>
      <c r="BG635" s="15"/>
      <c r="BI635" s="15"/>
      <c r="BJ635" s="15"/>
      <c r="BK635" s="15"/>
      <c r="BL635" s="93"/>
    </row>
    <row r="636" spans="2:64" s="54" customFormat="1" x14ac:dyDescent="0.25">
      <c r="B636" s="22"/>
      <c r="C636" s="22"/>
      <c r="D636" s="22"/>
      <c r="E636" s="22"/>
      <c r="F636" s="22"/>
      <c r="G636" s="22"/>
      <c r="K636" s="93"/>
      <c r="L636" s="93"/>
      <c r="M636" s="25"/>
      <c r="N636" s="25"/>
      <c r="O636" s="25"/>
      <c r="P636" s="25"/>
      <c r="Q636" s="25"/>
      <c r="R636" s="25"/>
      <c r="S636" s="25"/>
      <c r="T636" s="25"/>
      <c r="U636" s="101"/>
      <c r="V636" s="101"/>
      <c r="W636" s="101"/>
      <c r="X636" s="101"/>
      <c r="Y636" s="101"/>
      <c r="AA636" s="101"/>
      <c r="AB636" s="101"/>
      <c r="AC636" s="101"/>
      <c r="AD636" s="101"/>
      <c r="AE636" s="101"/>
      <c r="AF636" s="101"/>
      <c r="AG636" s="101"/>
      <c r="AH636" s="101"/>
      <c r="AJ636" s="101"/>
      <c r="AK636" s="101"/>
      <c r="AM636" s="101"/>
      <c r="AN636" s="42"/>
      <c r="AO636" s="42"/>
      <c r="AP636" s="42"/>
      <c r="AQ636" s="194"/>
      <c r="AR636" s="42"/>
      <c r="AS636" s="42"/>
      <c r="AT636" s="25"/>
      <c r="AU636" s="44"/>
      <c r="AV636" s="44"/>
      <c r="AW636" s="44"/>
      <c r="AX636" s="25"/>
      <c r="AY636" s="42"/>
      <c r="AZ636" s="46"/>
      <c r="BA636" s="48"/>
      <c r="BB636" s="25"/>
      <c r="BC636" s="25"/>
      <c r="BD636" s="124"/>
      <c r="BE636" s="24"/>
      <c r="BF636" s="24"/>
      <c r="BG636" s="15"/>
      <c r="BI636" s="15"/>
      <c r="BJ636" s="15"/>
      <c r="BK636" s="15"/>
      <c r="BL636" s="93"/>
    </row>
    <row r="637" spans="2:64" s="54" customFormat="1" x14ac:dyDescent="0.25">
      <c r="B637" s="22"/>
      <c r="C637" s="22"/>
      <c r="D637" s="22"/>
      <c r="E637" s="22"/>
      <c r="F637" s="22"/>
      <c r="G637" s="22"/>
      <c r="K637" s="93"/>
      <c r="L637" s="93"/>
      <c r="M637" s="25"/>
      <c r="N637" s="25"/>
      <c r="O637" s="25"/>
      <c r="P637" s="25"/>
      <c r="Q637" s="25"/>
      <c r="R637" s="25"/>
      <c r="S637" s="25"/>
      <c r="T637" s="25"/>
      <c r="U637" s="101"/>
      <c r="V637" s="101"/>
      <c r="W637" s="101"/>
      <c r="X637" s="101"/>
      <c r="Y637" s="101"/>
      <c r="AA637" s="101"/>
      <c r="AB637" s="101"/>
      <c r="AC637" s="101"/>
      <c r="AD637" s="101"/>
      <c r="AE637" s="101"/>
      <c r="AF637" s="101"/>
      <c r="AG637" s="101"/>
      <c r="AH637" s="101"/>
      <c r="AJ637" s="101"/>
      <c r="AK637" s="101"/>
      <c r="AM637" s="101"/>
      <c r="AN637" s="42"/>
      <c r="AO637" s="42"/>
      <c r="AP637" s="42"/>
      <c r="AQ637" s="194"/>
      <c r="AR637" s="42"/>
      <c r="AS637" s="42"/>
      <c r="AT637" s="25"/>
      <c r="AU637" s="44"/>
      <c r="AV637" s="44"/>
      <c r="AW637" s="44"/>
      <c r="AX637" s="25"/>
      <c r="AY637" s="42"/>
      <c r="AZ637" s="46"/>
      <c r="BA637" s="48"/>
      <c r="BB637" s="25"/>
      <c r="BC637" s="25"/>
      <c r="BD637" s="124"/>
      <c r="BE637" s="24"/>
      <c r="BF637" s="24"/>
      <c r="BG637" s="15"/>
      <c r="BI637" s="15"/>
      <c r="BJ637" s="15"/>
      <c r="BK637" s="15"/>
      <c r="BL637" s="93"/>
    </row>
    <row r="638" spans="2:64" s="54" customFormat="1" x14ac:dyDescent="0.25">
      <c r="B638" s="22"/>
      <c r="C638" s="22"/>
      <c r="D638" s="22"/>
      <c r="E638" s="22"/>
      <c r="F638" s="22"/>
      <c r="G638" s="22"/>
      <c r="K638" s="93"/>
      <c r="L638" s="93"/>
      <c r="M638" s="25"/>
      <c r="N638" s="25"/>
      <c r="O638" s="25"/>
      <c r="P638" s="25"/>
      <c r="Q638" s="25"/>
      <c r="R638" s="25"/>
      <c r="S638" s="25"/>
      <c r="T638" s="25"/>
      <c r="U638" s="101"/>
      <c r="V638" s="101"/>
      <c r="W638" s="101"/>
      <c r="X638" s="101"/>
      <c r="Y638" s="101"/>
      <c r="AA638" s="101"/>
      <c r="AB638" s="101"/>
      <c r="AC638" s="101"/>
      <c r="AD638" s="101"/>
      <c r="AE638" s="101"/>
      <c r="AF638" s="101"/>
      <c r="AG638" s="101"/>
      <c r="AH638" s="101"/>
      <c r="AJ638" s="101"/>
      <c r="AK638" s="101"/>
      <c r="AM638" s="101"/>
      <c r="AN638" s="42"/>
      <c r="AO638" s="42"/>
      <c r="AP638" s="42"/>
      <c r="AQ638" s="194"/>
      <c r="AR638" s="42"/>
      <c r="AS638" s="42"/>
      <c r="AT638" s="25"/>
      <c r="AU638" s="44"/>
      <c r="AV638" s="44"/>
      <c r="AW638" s="44"/>
      <c r="AX638" s="25"/>
      <c r="AY638" s="42"/>
      <c r="AZ638" s="46"/>
      <c r="BA638" s="48"/>
      <c r="BB638" s="25"/>
      <c r="BC638" s="25"/>
      <c r="BD638" s="124"/>
      <c r="BE638" s="24"/>
      <c r="BF638" s="24"/>
      <c r="BG638" s="15"/>
      <c r="BI638" s="15"/>
      <c r="BJ638" s="15"/>
      <c r="BK638" s="15"/>
      <c r="BL638" s="93"/>
    </row>
    <row r="639" spans="2:64" s="54" customFormat="1" x14ac:dyDescent="0.25">
      <c r="B639" s="22"/>
      <c r="C639" s="22"/>
      <c r="D639" s="22"/>
      <c r="E639" s="22"/>
      <c r="F639" s="22"/>
      <c r="G639" s="22"/>
      <c r="K639" s="93"/>
      <c r="L639" s="93"/>
      <c r="M639" s="25"/>
      <c r="N639" s="25"/>
      <c r="O639" s="25"/>
      <c r="P639" s="25"/>
      <c r="Q639" s="25"/>
      <c r="R639" s="25"/>
      <c r="S639" s="25"/>
      <c r="T639" s="25"/>
      <c r="U639" s="101"/>
      <c r="V639" s="101"/>
      <c r="W639" s="101"/>
      <c r="X639" s="101"/>
      <c r="Y639" s="101"/>
      <c r="AA639" s="101"/>
      <c r="AB639" s="101"/>
      <c r="AC639" s="101"/>
      <c r="AD639" s="101"/>
      <c r="AE639" s="101"/>
      <c r="AF639" s="101"/>
      <c r="AG639" s="101"/>
      <c r="AH639" s="101"/>
      <c r="AJ639" s="101"/>
      <c r="AK639" s="101"/>
      <c r="AM639" s="101"/>
      <c r="AN639" s="42"/>
      <c r="AO639" s="42"/>
      <c r="AP639" s="42"/>
      <c r="AQ639" s="194"/>
      <c r="AR639" s="42"/>
      <c r="AS639" s="42"/>
      <c r="AT639" s="25"/>
      <c r="AU639" s="44"/>
      <c r="AV639" s="44"/>
      <c r="AW639" s="44"/>
      <c r="AX639" s="25"/>
      <c r="AY639" s="42"/>
      <c r="AZ639" s="46"/>
      <c r="BA639" s="48"/>
      <c r="BB639" s="25"/>
      <c r="BC639" s="25"/>
      <c r="BD639" s="124"/>
      <c r="BE639" s="24"/>
      <c r="BF639" s="24"/>
      <c r="BG639" s="15"/>
      <c r="BI639" s="15"/>
      <c r="BJ639" s="15"/>
      <c r="BK639" s="15"/>
      <c r="BL639" s="93"/>
    </row>
    <row r="640" spans="2:64" s="54" customFormat="1" x14ac:dyDescent="0.25">
      <c r="B640" s="22"/>
      <c r="C640" s="22"/>
      <c r="D640" s="22"/>
      <c r="E640" s="22"/>
      <c r="F640" s="22"/>
      <c r="G640" s="22"/>
      <c r="K640" s="93"/>
      <c r="L640" s="93"/>
      <c r="M640" s="25"/>
      <c r="N640" s="25"/>
      <c r="O640" s="25"/>
      <c r="P640" s="25"/>
      <c r="Q640" s="25"/>
      <c r="R640" s="25"/>
      <c r="S640" s="25"/>
      <c r="T640" s="25"/>
      <c r="U640" s="101"/>
      <c r="V640" s="101"/>
      <c r="W640" s="101"/>
      <c r="X640" s="101"/>
      <c r="Y640" s="101"/>
      <c r="AA640" s="101"/>
      <c r="AB640" s="101"/>
      <c r="AC640" s="101"/>
      <c r="AD640" s="101"/>
      <c r="AE640" s="101"/>
      <c r="AF640" s="101"/>
      <c r="AG640" s="101"/>
      <c r="AH640" s="101"/>
      <c r="AJ640" s="101"/>
      <c r="AK640" s="101"/>
      <c r="AM640" s="101"/>
      <c r="AN640" s="42"/>
      <c r="AO640" s="42"/>
      <c r="AP640" s="42"/>
      <c r="AQ640" s="194"/>
      <c r="AR640" s="42"/>
      <c r="AS640" s="42"/>
      <c r="AT640" s="25"/>
      <c r="AU640" s="44"/>
      <c r="AV640" s="44"/>
      <c r="AW640" s="44"/>
      <c r="AX640" s="25"/>
      <c r="AY640" s="42"/>
      <c r="AZ640" s="46"/>
      <c r="BA640" s="48"/>
      <c r="BB640" s="25"/>
      <c r="BC640" s="25"/>
      <c r="BD640" s="124"/>
      <c r="BE640" s="24"/>
      <c r="BF640" s="24"/>
      <c r="BG640" s="15"/>
      <c r="BI640" s="15"/>
      <c r="BJ640" s="15"/>
      <c r="BK640" s="15"/>
      <c r="BL640" s="93"/>
    </row>
    <row r="641" spans="2:64" s="54" customFormat="1" x14ac:dyDescent="0.25">
      <c r="B641" s="22"/>
      <c r="C641" s="22"/>
      <c r="D641" s="22"/>
      <c r="E641" s="22"/>
      <c r="F641" s="22"/>
      <c r="G641" s="22"/>
      <c r="K641" s="93"/>
      <c r="L641" s="93"/>
      <c r="M641" s="25"/>
      <c r="N641" s="25"/>
      <c r="O641" s="25"/>
      <c r="P641" s="25"/>
      <c r="Q641" s="25"/>
      <c r="R641" s="25"/>
      <c r="S641" s="25"/>
      <c r="T641" s="25"/>
      <c r="U641" s="101"/>
      <c r="V641" s="101"/>
      <c r="W641" s="101"/>
      <c r="X641" s="101"/>
      <c r="Y641" s="101"/>
      <c r="AA641" s="101"/>
      <c r="AB641" s="101"/>
      <c r="AC641" s="101"/>
      <c r="AD641" s="101"/>
      <c r="AE641" s="101"/>
      <c r="AF641" s="101"/>
      <c r="AG641" s="101"/>
      <c r="AH641" s="101"/>
      <c r="AJ641" s="101"/>
      <c r="AK641" s="101"/>
      <c r="AM641" s="101"/>
      <c r="AN641" s="42"/>
      <c r="AO641" s="42"/>
      <c r="AP641" s="42"/>
      <c r="AQ641" s="194"/>
      <c r="AR641" s="42"/>
      <c r="AS641" s="42"/>
      <c r="AT641" s="25"/>
      <c r="AU641" s="44"/>
      <c r="AV641" s="44"/>
      <c r="AW641" s="44"/>
      <c r="AX641" s="25"/>
      <c r="AY641" s="42"/>
      <c r="AZ641" s="46"/>
      <c r="BA641" s="48"/>
      <c r="BB641" s="25"/>
      <c r="BC641" s="25"/>
      <c r="BD641" s="124"/>
      <c r="BE641" s="24"/>
      <c r="BF641" s="24"/>
      <c r="BG641" s="15"/>
      <c r="BI641" s="15"/>
      <c r="BJ641" s="15"/>
      <c r="BK641" s="15"/>
      <c r="BL641" s="93"/>
    </row>
    <row r="642" spans="2:64" s="54" customFormat="1" x14ac:dyDescent="0.25">
      <c r="B642" s="22"/>
      <c r="C642" s="22"/>
      <c r="D642" s="22"/>
      <c r="E642" s="22"/>
      <c r="F642" s="22"/>
      <c r="G642" s="22"/>
      <c r="K642" s="93"/>
      <c r="L642" s="93"/>
      <c r="M642" s="25"/>
      <c r="N642" s="25"/>
      <c r="O642" s="25"/>
      <c r="P642" s="25"/>
      <c r="Q642" s="25"/>
      <c r="R642" s="25"/>
      <c r="S642" s="25"/>
      <c r="T642" s="25"/>
      <c r="U642" s="101"/>
      <c r="V642" s="101"/>
      <c r="W642" s="101"/>
      <c r="X642" s="101"/>
      <c r="Y642" s="101"/>
      <c r="AA642" s="101"/>
      <c r="AB642" s="101"/>
      <c r="AC642" s="101"/>
      <c r="AD642" s="101"/>
      <c r="AE642" s="101"/>
      <c r="AF642" s="101"/>
      <c r="AG642" s="101"/>
      <c r="AH642" s="101"/>
      <c r="AJ642" s="101"/>
      <c r="AK642" s="101"/>
      <c r="AM642" s="101"/>
      <c r="AN642" s="42"/>
      <c r="AO642" s="42"/>
      <c r="AP642" s="42"/>
      <c r="AQ642" s="194"/>
      <c r="AR642" s="42"/>
      <c r="AS642" s="42"/>
      <c r="AT642" s="25"/>
      <c r="AU642" s="44"/>
      <c r="AV642" s="44"/>
      <c r="AW642" s="44"/>
      <c r="AX642" s="25"/>
      <c r="AY642" s="42"/>
      <c r="AZ642" s="46"/>
      <c r="BA642" s="48"/>
      <c r="BB642" s="25"/>
      <c r="BC642" s="25"/>
      <c r="BD642" s="124"/>
      <c r="BE642" s="24"/>
      <c r="BF642" s="24"/>
      <c r="BG642" s="15"/>
      <c r="BI642" s="15"/>
      <c r="BJ642" s="15"/>
      <c r="BK642" s="15"/>
      <c r="BL642" s="93"/>
    </row>
    <row r="643" spans="2:64" s="54" customFormat="1" x14ac:dyDescent="0.25">
      <c r="B643" s="22"/>
      <c r="C643" s="22"/>
      <c r="D643" s="22"/>
      <c r="E643" s="22"/>
      <c r="F643" s="22"/>
      <c r="G643" s="22"/>
      <c r="K643" s="93"/>
      <c r="L643" s="93"/>
      <c r="M643" s="25"/>
      <c r="N643" s="25"/>
      <c r="O643" s="25"/>
      <c r="P643" s="25"/>
      <c r="Q643" s="25"/>
      <c r="R643" s="25"/>
      <c r="S643" s="25"/>
      <c r="T643" s="25"/>
      <c r="U643" s="101"/>
      <c r="V643" s="101"/>
      <c r="W643" s="101"/>
      <c r="X643" s="101"/>
      <c r="Y643" s="101"/>
      <c r="AA643" s="101"/>
      <c r="AB643" s="101"/>
      <c r="AC643" s="101"/>
      <c r="AD643" s="101"/>
      <c r="AE643" s="101"/>
      <c r="AF643" s="101"/>
      <c r="AG643" s="101"/>
      <c r="AH643" s="101"/>
      <c r="AJ643" s="101"/>
      <c r="AK643" s="101"/>
      <c r="AM643" s="101"/>
      <c r="AN643" s="42"/>
      <c r="AO643" s="42"/>
      <c r="AP643" s="42"/>
      <c r="AQ643" s="194"/>
      <c r="AR643" s="42"/>
      <c r="AS643" s="42"/>
      <c r="AT643" s="25"/>
      <c r="AU643" s="44"/>
      <c r="AV643" s="44"/>
      <c r="AW643" s="44"/>
      <c r="AX643" s="25"/>
      <c r="AY643" s="42"/>
      <c r="AZ643" s="46"/>
      <c r="BA643" s="48"/>
      <c r="BB643" s="25"/>
      <c r="BC643" s="25"/>
      <c r="BD643" s="124"/>
      <c r="BE643" s="24"/>
      <c r="BF643" s="24"/>
      <c r="BG643" s="15"/>
      <c r="BI643" s="15"/>
      <c r="BJ643" s="15"/>
      <c r="BK643" s="15"/>
      <c r="BL643" s="93"/>
    </row>
    <row r="644" spans="2:64" s="54" customFormat="1" x14ac:dyDescent="0.25">
      <c r="B644" s="22"/>
      <c r="C644" s="22"/>
      <c r="D644" s="22"/>
      <c r="E644" s="22"/>
      <c r="F644" s="22"/>
      <c r="G644" s="22"/>
      <c r="K644" s="93"/>
      <c r="L644" s="93"/>
      <c r="M644" s="25"/>
      <c r="N644" s="25"/>
      <c r="O644" s="25"/>
      <c r="P644" s="25"/>
      <c r="Q644" s="25"/>
      <c r="R644" s="25"/>
      <c r="S644" s="25"/>
      <c r="T644" s="25"/>
      <c r="U644" s="101"/>
      <c r="V644" s="101"/>
      <c r="W644" s="101"/>
      <c r="X644" s="101"/>
      <c r="Y644" s="101"/>
      <c r="AA644" s="101"/>
      <c r="AB644" s="101"/>
      <c r="AC644" s="101"/>
      <c r="AD644" s="101"/>
      <c r="AE644" s="101"/>
      <c r="AF644" s="101"/>
      <c r="AG644" s="101"/>
      <c r="AH644" s="101"/>
      <c r="AJ644" s="101"/>
      <c r="AK644" s="101"/>
      <c r="AM644" s="101"/>
      <c r="AN644" s="42"/>
      <c r="AO644" s="42"/>
      <c r="AP644" s="42"/>
      <c r="AQ644" s="194"/>
      <c r="AR644" s="42"/>
      <c r="AS644" s="42"/>
      <c r="AT644" s="25"/>
      <c r="AU644" s="44"/>
      <c r="AV644" s="44"/>
      <c r="AW644" s="44"/>
      <c r="AX644" s="25"/>
      <c r="AY644" s="42"/>
      <c r="AZ644" s="46"/>
      <c r="BA644" s="48"/>
      <c r="BB644" s="25"/>
      <c r="BC644" s="25"/>
      <c r="BD644" s="124"/>
      <c r="BE644" s="24"/>
      <c r="BF644" s="24"/>
      <c r="BG644" s="15"/>
      <c r="BI644" s="15"/>
      <c r="BJ644" s="15"/>
      <c r="BK644" s="15"/>
      <c r="BL644" s="93"/>
    </row>
    <row r="645" spans="2:64" s="54" customFormat="1" x14ac:dyDescent="0.25">
      <c r="B645" s="22"/>
      <c r="C645" s="22"/>
      <c r="D645" s="22"/>
      <c r="E645" s="22"/>
      <c r="F645" s="22"/>
      <c r="G645" s="22"/>
      <c r="K645" s="93"/>
      <c r="L645" s="93"/>
      <c r="M645" s="25"/>
      <c r="N645" s="25"/>
      <c r="O645" s="25"/>
      <c r="P645" s="25"/>
      <c r="Q645" s="25"/>
      <c r="R645" s="25"/>
      <c r="S645" s="25"/>
      <c r="T645" s="25"/>
      <c r="U645" s="101"/>
      <c r="V645" s="101"/>
      <c r="W645" s="101"/>
      <c r="X645" s="101"/>
      <c r="Y645" s="101"/>
      <c r="AA645" s="101"/>
      <c r="AB645" s="101"/>
      <c r="AC645" s="101"/>
      <c r="AD645" s="101"/>
      <c r="AE645" s="101"/>
      <c r="AF645" s="101"/>
      <c r="AG645" s="101"/>
      <c r="AH645" s="101"/>
      <c r="AJ645" s="101"/>
      <c r="AK645" s="101"/>
      <c r="AM645" s="101"/>
      <c r="AN645" s="42"/>
      <c r="AO645" s="42"/>
      <c r="AP645" s="42"/>
      <c r="AQ645" s="194"/>
      <c r="AR645" s="42"/>
      <c r="AS645" s="42"/>
      <c r="AT645" s="25"/>
      <c r="AU645" s="44"/>
      <c r="AV645" s="44"/>
      <c r="AW645" s="44"/>
      <c r="AX645" s="25"/>
      <c r="AY645" s="42"/>
      <c r="AZ645" s="46"/>
      <c r="BA645" s="48"/>
      <c r="BB645" s="25"/>
      <c r="BC645" s="25"/>
      <c r="BD645" s="124"/>
      <c r="BE645" s="24"/>
      <c r="BF645" s="24"/>
      <c r="BG645" s="15"/>
      <c r="BI645" s="15"/>
      <c r="BJ645" s="15"/>
      <c r="BK645" s="15"/>
      <c r="BL645" s="93"/>
    </row>
    <row r="646" spans="2:64" s="54" customFormat="1" x14ac:dyDescent="0.25">
      <c r="B646" s="22"/>
      <c r="C646" s="22"/>
      <c r="D646" s="22"/>
      <c r="E646" s="22"/>
      <c r="F646" s="22"/>
      <c r="G646" s="22"/>
      <c r="K646" s="93"/>
      <c r="L646" s="93"/>
      <c r="M646" s="25"/>
      <c r="N646" s="25"/>
      <c r="O646" s="25"/>
      <c r="P646" s="25"/>
      <c r="Q646" s="25"/>
      <c r="R646" s="25"/>
      <c r="S646" s="25"/>
      <c r="T646" s="25"/>
      <c r="U646" s="101"/>
      <c r="V646" s="101"/>
      <c r="W646" s="101"/>
      <c r="X646" s="101"/>
      <c r="Y646" s="101"/>
      <c r="AA646" s="101"/>
      <c r="AB646" s="101"/>
      <c r="AC646" s="101"/>
      <c r="AD646" s="101"/>
      <c r="AE646" s="101"/>
      <c r="AF646" s="101"/>
      <c r="AG646" s="101"/>
      <c r="AH646" s="101"/>
      <c r="AJ646" s="101"/>
      <c r="AK646" s="101"/>
      <c r="AM646" s="101"/>
      <c r="AN646" s="42"/>
      <c r="AO646" s="42"/>
      <c r="AP646" s="42"/>
      <c r="AQ646" s="194"/>
      <c r="AR646" s="42"/>
      <c r="AS646" s="42"/>
      <c r="AT646" s="25"/>
      <c r="AU646" s="44"/>
      <c r="AV646" s="44"/>
      <c r="AW646" s="44"/>
      <c r="AX646" s="25"/>
      <c r="AY646" s="42"/>
      <c r="AZ646" s="46"/>
      <c r="BA646" s="48"/>
      <c r="BB646" s="25"/>
      <c r="BC646" s="25"/>
      <c r="BD646" s="124"/>
      <c r="BE646" s="24"/>
      <c r="BF646" s="24"/>
      <c r="BG646" s="15"/>
      <c r="BI646" s="15"/>
      <c r="BJ646" s="15"/>
      <c r="BK646" s="15"/>
      <c r="BL646" s="93"/>
    </row>
    <row r="647" spans="2:64" s="54" customFormat="1" x14ac:dyDescent="0.25">
      <c r="B647" s="22"/>
      <c r="C647" s="22"/>
      <c r="D647" s="22"/>
      <c r="E647" s="22"/>
      <c r="F647" s="22"/>
      <c r="G647" s="22"/>
      <c r="K647" s="93"/>
      <c r="L647" s="93"/>
      <c r="M647" s="25"/>
      <c r="N647" s="25"/>
      <c r="O647" s="25"/>
      <c r="P647" s="25"/>
      <c r="Q647" s="25"/>
      <c r="R647" s="25"/>
      <c r="S647" s="25"/>
      <c r="T647" s="25"/>
      <c r="U647" s="101"/>
      <c r="V647" s="101"/>
      <c r="W647" s="101"/>
      <c r="X647" s="101"/>
      <c r="Y647" s="101"/>
      <c r="AA647" s="101"/>
      <c r="AB647" s="101"/>
      <c r="AC647" s="101"/>
      <c r="AD647" s="101"/>
      <c r="AE647" s="101"/>
      <c r="AF647" s="101"/>
      <c r="AG647" s="101"/>
      <c r="AH647" s="101"/>
      <c r="AJ647" s="101"/>
      <c r="AK647" s="101"/>
      <c r="AM647" s="101"/>
      <c r="AN647" s="42"/>
      <c r="AO647" s="42"/>
      <c r="AP647" s="42"/>
      <c r="AQ647" s="194"/>
      <c r="AR647" s="42"/>
      <c r="AS647" s="42"/>
      <c r="AT647" s="25"/>
      <c r="AU647" s="44"/>
      <c r="AV647" s="44"/>
      <c r="AW647" s="44"/>
      <c r="AX647" s="25"/>
      <c r="AY647" s="42"/>
      <c r="AZ647" s="46"/>
      <c r="BA647" s="48"/>
      <c r="BB647" s="25"/>
      <c r="BC647" s="25"/>
      <c r="BD647" s="124"/>
      <c r="BE647" s="24"/>
      <c r="BF647" s="24"/>
      <c r="BG647" s="15"/>
      <c r="BI647" s="15"/>
      <c r="BJ647" s="15"/>
      <c r="BK647" s="15"/>
      <c r="BL647" s="93"/>
    </row>
    <row r="648" spans="2:64" s="54" customFormat="1" x14ac:dyDescent="0.25">
      <c r="B648" s="22"/>
      <c r="C648" s="22"/>
      <c r="D648" s="22"/>
      <c r="E648" s="22"/>
      <c r="F648" s="22"/>
      <c r="G648" s="22"/>
      <c r="K648" s="93"/>
      <c r="L648" s="93"/>
      <c r="M648" s="25"/>
      <c r="N648" s="25"/>
      <c r="O648" s="25"/>
      <c r="P648" s="25"/>
      <c r="Q648" s="25"/>
      <c r="R648" s="25"/>
      <c r="S648" s="25"/>
      <c r="T648" s="25"/>
      <c r="U648" s="101"/>
      <c r="V648" s="101"/>
      <c r="W648" s="101"/>
      <c r="X648" s="101"/>
      <c r="Y648" s="101"/>
      <c r="AA648" s="101"/>
      <c r="AB648" s="101"/>
      <c r="AC648" s="101"/>
      <c r="AD648" s="101"/>
      <c r="AE648" s="101"/>
      <c r="AF648" s="101"/>
      <c r="AG648" s="101"/>
      <c r="AH648" s="101"/>
      <c r="AJ648" s="101"/>
      <c r="AK648" s="101"/>
      <c r="AM648" s="101"/>
      <c r="AN648" s="42"/>
      <c r="AO648" s="42"/>
      <c r="AP648" s="42"/>
      <c r="AQ648" s="194"/>
      <c r="AR648" s="42"/>
      <c r="AS648" s="42"/>
      <c r="AT648" s="25"/>
      <c r="AU648" s="44"/>
      <c r="AV648" s="44"/>
      <c r="AW648" s="44"/>
      <c r="AX648" s="25"/>
      <c r="AY648" s="42"/>
      <c r="AZ648" s="46"/>
      <c r="BA648" s="48"/>
      <c r="BB648" s="25"/>
      <c r="BC648" s="25"/>
      <c r="BD648" s="124"/>
      <c r="BE648" s="24"/>
      <c r="BF648" s="24"/>
      <c r="BG648" s="15"/>
      <c r="BI648" s="15"/>
      <c r="BJ648" s="15"/>
      <c r="BK648" s="15"/>
      <c r="BL648" s="93"/>
    </row>
    <row r="649" spans="2:64" s="54" customFormat="1" x14ac:dyDescent="0.25">
      <c r="B649" s="22"/>
      <c r="C649" s="22"/>
      <c r="D649" s="22"/>
      <c r="E649" s="22"/>
      <c r="F649" s="22"/>
      <c r="G649" s="22"/>
      <c r="K649" s="93"/>
      <c r="L649" s="93"/>
      <c r="M649" s="25"/>
      <c r="N649" s="25"/>
      <c r="O649" s="25"/>
      <c r="P649" s="25"/>
      <c r="Q649" s="25"/>
      <c r="R649" s="25"/>
      <c r="S649" s="25"/>
      <c r="T649" s="25"/>
      <c r="U649" s="101"/>
      <c r="V649" s="101"/>
      <c r="W649" s="101"/>
      <c r="X649" s="101"/>
      <c r="Y649" s="101"/>
      <c r="AA649" s="101"/>
      <c r="AB649" s="101"/>
      <c r="AC649" s="101"/>
      <c r="AD649" s="101"/>
      <c r="AE649" s="101"/>
      <c r="AF649" s="101"/>
      <c r="AG649" s="101"/>
      <c r="AH649" s="101"/>
      <c r="AJ649" s="101"/>
      <c r="AK649" s="101"/>
      <c r="AM649" s="101"/>
      <c r="AN649" s="42"/>
      <c r="AO649" s="42"/>
      <c r="AP649" s="42"/>
      <c r="AQ649" s="194"/>
      <c r="AR649" s="42"/>
      <c r="AS649" s="42"/>
      <c r="AT649" s="25"/>
      <c r="AU649" s="44"/>
      <c r="AV649" s="44"/>
      <c r="AW649" s="44"/>
      <c r="AX649" s="25"/>
      <c r="AY649" s="42"/>
      <c r="AZ649" s="46"/>
      <c r="BA649" s="48"/>
      <c r="BB649" s="25"/>
      <c r="BC649" s="25"/>
      <c r="BD649" s="124"/>
      <c r="BE649" s="24"/>
      <c r="BF649" s="24"/>
      <c r="BG649" s="15"/>
      <c r="BI649" s="15"/>
      <c r="BJ649" s="15"/>
      <c r="BK649" s="15"/>
      <c r="BL649" s="93"/>
    </row>
    <row r="650" spans="2:64" s="54" customFormat="1" x14ac:dyDescent="0.25">
      <c r="B650" s="22"/>
      <c r="C650" s="22"/>
      <c r="D650" s="22"/>
      <c r="E650" s="22"/>
      <c r="F650" s="22"/>
      <c r="G650" s="22"/>
      <c r="K650" s="93"/>
      <c r="L650" s="93"/>
      <c r="M650" s="25"/>
      <c r="N650" s="25"/>
      <c r="O650" s="25"/>
      <c r="P650" s="25"/>
      <c r="Q650" s="25"/>
      <c r="R650" s="25"/>
      <c r="S650" s="25"/>
      <c r="T650" s="25"/>
      <c r="U650" s="101"/>
      <c r="V650" s="101"/>
      <c r="W650" s="101"/>
      <c r="X650" s="101"/>
      <c r="Y650" s="101"/>
      <c r="AA650" s="101"/>
      <c r="AB650" s="101"/>
      <c r="AC650" s="101"/>
      <c r="AD650" s="101"/>
      <c r="AE650" s="101"/>
      <c r="AF650" s="101"/>
      <c r="AG650" s="101"/>
      <c r="AH650" s="101"/>
      <c r="AJ650" s="101"/>
      <c r="AK650" s="101"/>
      <c r="AM650" s="101"/>
      <c r="AN650" s="42"/>
      <c r="AO650" s="42"/>
      <c r="AP650" s="42"/>
      <c r="AQ650" s="194"/>
      <c r="AR650" s="42"/>
      <c r="AS650" s="42"/>
      <c r="AT650" s="25"/>
      <c r="AU650" s="44"/>
      <c r="AV650" s="44"/>
      <c r="AW650" s="44"/>
      <c r="AX650" s="25"/>
      <c r="AY650" s="42"/>
      <c r="AZ650" s="46"/>
      <c r="BA650" s="48"/>
      <c r="BB650" s="25"/>
      <c r="BC650" s="25"/>
      <c r="BD650" s="124"/>
      <c r="BE650" s="24"/>
      <c r="BF650" s="24"/>
      <c r="BG650" s="15"/>
      <c r="BI650" s="15"/>
      <c r="BJ650" s="15"/>
      <c r="BK650" s="15"/>
      <c r="BL650" s="93"/>
    </row>
    <row r="651" spans="2:64" s="54" customFormat="1" x14ac:dyDescent="0.25">
      <c r="B651" s="22"/>
      <c r="C651" s="22"/>
      <c r="D651" s="22"/>
      <c r="E651" s="22"/>
      <c r="F651" s="22"/>
      <c r="G651" s="22"/>
      <c r="K651" s="93"/>
      <c r="L651" s="93"/>
      <c r="M651" s="25"/>
      <c r="N651" s="25"/>
      <c r="O651" s="25"/>
      <c r="P651" s="25"/>
      <c r="Q651" s="25"/>
      <c r="R651" s="25"/>
      <c r="S651" s="25"/>
      <c r="T651" s="25"/>
      <c r="U651" s="101"/>
      <c r="V651" s="101"/>
      <c r="W651" s="101"/>
      <c r="X651" s="101"/>
      <c r="Y651" s="101"/>
      <c r="AA651" s="101"/>
      <c r="AB651" s="101"/>
      <c r="AC651" s="101"/>
      <c r="AD651" s="101"/>
      <c r="AE651" s="101"/>
      <c r="AF651" s="101"/>
      <c r="AG651" s="101"/>
      <c r="AH651" s="101"/>
      <c r="AJ651" s="101"/>
      <c r="AK651" s="101"/>
      <c r="AM651" s="101"/>
      <c r="AN651" s="42"/>
      <c r="AO651" s="42"/>
      <c r="AP651" s="42"/>
      <c r="AQ651" s="194"/>
      <c r="AR651" s="42"/>
      <c r="AS651" s="42"/>
      <c r="AT651" s="25"/>
      <c r="AU651" s="44"/>
      <c r="AV651" s="44"/>
      <c r="AW651" s="44"/>
      <c r="AX651" s="25"/>
      <c r="AY651" s="42"/>
      <c r="AZ651" s="46"/>
      <c r="BA651" s="48"/>
      <c r="BB651" s="25"/>
      <c r="BC651" s="25"/>
      <c r="BD651" s="124"/>
      <c r="BE651" s="24"/>
      <c r="BF651" s="24"/>
      <c r="BG651" s="15"/>
      <c r="BI651" s="15"/>
      <c r="BJ651" s="15"/>
      <c r="BK651" s="15"/>
      <c r="BL651" s="93"/>
    </row>
    <row r="652" spans="2:64" s="54" customFormat="1" x14ac:dyDescent="0.25">
      <c r="B652" s="22"/>
      <c r="C652" s="22"/>
      <c r="D652" s="22"/>
      <c r="E652" s="22"/>
      <c r="F652" s="22"/>
      <c r="G652" s="22"/>
      <c r="K652" s="93"/>
      <c r="L652" s="93"/>
      <c r="M652" s="25"/>
      <c r="N652" s="25"/>
      <c r="O652" s="25"/>
      <c r="P652" s="25"/>
      <c r="Q652" s="25"/>
      <c r="R652" s="25"/>
      <c r="S652" s="25"/>
      <c r="T652" s="25"/>
      <c r="U652" s="101"/>
      <c r="V652" s="101"/>
      <c r="W652" s="101"/>
      <c r="X652" s="101"/>
      <c r="Y652" s="101"/>
      <c r="AA652" s="101"/>
      <c r="AB652" s="101"/>
      <c r="AC652" s="101"/>
      <c r="AD652" s="101"/>
      <c r="AE652" s="101"/>
      <c r="AF652" s="101"/>
      <c r="AG652" s="101"/>
      <c r="AH652" s="101"/>
      <c r="AJ652" s="101"/>
      <c r="AK652" s="101"/>
      <c r="AM652" s="101"/>
      <c r="AN652" s="42"/>
      <c r="AO652" s="42"/>
      <c r="AP652" s="42"/>
      <c r="AQ652" s="194"/>
      <c r="AR652" s="42"/>
      <c r="AS652" s="42"/>
      <c r="AT652" s="25"/>
      <c r="AU652" s="44"/>
      <c r="AV652" s="44"/>
      <c r="AW652" s="44"/>
      <c r="AX652" s="25"/>
      <c r="AY652" s="42"/>
      <c r="AZ652" s="46"/>
      <c r="BA652" s="48"/>
      <c r="BB652" s="25"/>
      <c r="BC652" s="25"/>
      <c r="BD652" s="124"/>
      <c r="BE652" s="24"/>
      <c r="BF652" s="24"/>
      <c r="BG652" s="15"/>
      <c r="BI652" s="15"/>
      <c r="BJ652" s="15"/>
      <c r="BK652" s="15"/>
      <c r="BL652" s="93"/>
    </row>
    <row r="653" spans="2:64" s="54" customFormat="1" x14ac:dyDescent="0.25">
      <c r="B653" s="22"/>
      <c r="C653" s="22"/>
      <c r="D653" s="22"/>
      <c r="E653" s="22"/>
      <c r="F653" s="22"/>
      <c r="G653" s="22"/>
      <c r="K653" s="93"/>
      <c r="L653" s="93"/>
      <c r="M653" s="25"/>
      <c r="N653" s="25"/>
      <c r="O653" s="25"/>
      <c r="P653" s="25"/>
      <c r="Q653" s="25"/>
      <c r="R653" s="25"/>
      <c r="S653" s="25"/>
      <c r="T653" s="25"/>
      <c r="U653" s="101"/>
      <c r="V653" s="101"/>
      <c r="W653" s="101"/>
      <c r="X653" s="101"/>
      <c r="Y653" s="101"/>
      <c r="AA653" s="101"/>
      <c r="AB653" s="101"/>
      <c r="AC653" s="101"/>
      <c r="AD653" s="101"/>
      <c r="AE653" s="101"/>
      <c r="AF653" s="101"/>
      <c r="AG653" s="101"/>
      <c r="AH653" s="101"/>
      <c r="AJ653" s="101"/>
      <c r="AK653" s="101"/>
      <c r="AM653" s="101"/>
      <c r="AN653" s="42"/>
      <c r="AO653" s="42"/>
      <c r="AP653" s="42"/>
      <c r="AQ653" s="194"/>
      <c r="AR653" s="42"/>
      <c r="AS653" s="42"/>
      <c r="AT653" s="25"/>
      <c r="AU653" s="44"/>
      <c r="AV653" s="44"/>
      <c r="AW653" s="44"/>
      <c r="AX653" s="25"/>
      <c r="AY653" s="42"/>
      <c r="AZ653" s="46"/>
      <c r="BA653" s="48"/>
      <c r="BB653" s="25"/>
      <c r="BC653" s="25"/>
      <c r="BD653" s="124"/>
      <c r="BE653" s="24"/>
      <c r="BF653" s="24"/>
      <c r="BG653" s="15"/>
      <c r="BI653" s="15"/>
      <c r="BJ653" s="15"/>
      <c r="BK653" s="15"/>
      <c r="BL653" s="93"/>
    </row>
    <row r="654" spans="2:64" s="54" customFormat="1" x14ac:dyDescent="0.25">
      <c r="B654" s="22"/>
      <c r="C654" s="22"/>
      <c r="D654" s="22"/>
      <c r="E654" s="22"/>
      <c r="F654" s="22"/>
      <c r="G654" s="22"/>
      <c r="K654" s="93"/>
      <c r="L654" s="93"/>
      <c r="M654" s="25"/>
      <c r="N654" s="25"/>
      <c r="O654" s="25"/>
      <c r="P654" s="25"/>
      <c r="Q654" s="25"/>
      <c r="R654" s="25"/>
      <c r="S654" s="25"/>
      <c r="T654" s="25"/>
      <c r="U654" s="101"/>
      <c r="V654" s="101"/>
      <c r="W654" s="101"/>
      <c r="X654" s="101"/>
      <c r="Y654" s="101"/>
      <c r="AA654" s="101"/>
      <c r="AB654" s="101"/>
      <c r="AC654" s="101"/>
      <c r="AD654" s="101"/>
      <c r="AE654" s="101"/>
      <c r="AF654" s="101"/>
      <c r="AG654" s="101"/>
      <c r="AH654" s="101"/>
      <c r="AJ654" s="101"/>
      <c r="AK654" s="101"/>
      <c r="AM654" s="101"/>
      <c r="AN654" s="42"/>
      <c r="AO654" s="42"/>
      <c r="AP654" s="42"/>
      <c r="AQ654" s="194"/>
      <c r="AR654" s="42"/>
      <c r="AS654" s="42"/>
      <c r="AT654" s="25"/>
      <c r="AU654" s="44"/>
      <c r="AV654" s="44"/>
      <c r="AW654" s="44"/>
      <c r="AX654" s="25"/>
      <c r="AY654" s="42"/>
      <c r="AZ654" s="46"/>
      <c r="BA654" s="48"/>
      <c r="BB654" s="25"/>
      <c r="BC654" s="25"/>
      <c r="BD654" s="124"/>
      <c r="BE654" s="24"/>
      <c r="BF654" s="24"/>
      <c r="BG654" s="15"/>
      <c r="BI654" s="15"/>
      <c r="BJ654" s="15"/>
      <c r="BK654" s="15"/>
      <c r="BL654" s="93"/>
    </row>
    <row r="655" spans="2:64" s="54" customFormat="1" x14ac:dyDescent="0.25">
      <c r="B655" s="22"/>
      <c r="C655" s="22"/>
      <c r="D655" s="22"/>
      <c r="E655" s="22"/>
      <c r="F655" s="22"/>
      <c r="G655" s="22"/>
      <c r="K655" s="93"/>
      <c r="L655" s="93"/>
      <c r="M655" s="25"/>
      <c r="N655" s="25"/>
      <c r="O655" s="25"/>
      <c r="P655" s="25"/>
      <c r="Q655" s="25"/>
      <c r="R655" s="25"/>
      <c r="S655" s="25"/>
      <c r="T655" s="25"/>
      <c r="U655" s="101"/>
      <c r="V655" s="101"/>
      <c r="W655" s="101"/>
      <c r="X655" s="101"/>
      <c r="Y655" s="101"/>
      <c r="AA655" s="101"/>
      <c r="AB655" s="101"/>
      <c r="AC655" s="101"/>
      <c r="AD655" s="101"/>
      <c r="AE655" s="101"/>
      <c r="AF655" s="101"/>
      <c r="AG655" s="101"/>
      <c r="AH655" s="101"/>
      <c r="AJ655" s="101"/>
      <c r="AK655" s="101"/>
      <c r="AM655" s="101"/>
      <c r="AN655" s="42"/>
      <c r="AO655" s="42"/>
      <c r="AP655" s="42"/>
      <c r="AQ655" s="194"/>
      <c r="AR655" s="42"/>
      <c r="AS655" s="42"/>
      <c r="AT655" s="25"/>
      <c r="AU655" s="44"/>
      <c r="AV655" s="44"/>
      <c r="AW655" s="44"/>
      <c r="AX655" s="25"/>
      <c r="AY655" s="42"/>
      <c r="AZ655" s="46"/>
      <c r="BA655" s="48"/>
      <c r="BB655" s="25"/>
      <c r="BC655" s="25"/>
      <c r="BD655" s="124"/>
      <c r="BE655" s="24"/>
      <c r="BF655" s="24"/>
      <c r="BG655" s="15"/>
      <c r="BI655" s="15"/>
      <c r="BJ655" s="15"/>
      <c r="BK655" s="15"/>
      <c r="BL655" s="93"/>
    </row>
    <row r="656" spans="2:64" s="54" customFormat="1" x14ac:dyDescent="0.25">
      <c r="B656" s="22"/>
      <c r="C656" s="22"/>
      <c r="D656" s="22"/>
      <c r="E656" s="22"/>
      <c r="F656" s="22"/>
      <c r="G656" s="22"/>
      <c r="K656" s="93"/>
      <c r="L656" s="93"/>
      <c r="M656" s="25"/>
      <c r="N656" s="25"/>
      <c r="O656" s="25"/>
      <c r="P656" s="25"/>
      <c r="Q656" s="25"/>
      <c r="R656" s="25"/>
      <c r="S656" s="25"/>
      <c r="T656" s="25"/>
      <c r="U656" s="101"/>
      <c r="V656" s="101"/>
      <c r="W656" s="101"/>
      <c r="X656" s="101"/>
      <c r="Y656" s="101"/>
      <c r="AA656" s="101"/>
      <c r="AB656" s="101"/>
      <c r="AC656" s="101"/>
      <c r="AD656" s="101"/>
      <c r="AE656" s="101"/>
      <c r="AF656" s="101"/>
      <c r="AG656" s="101"/>
      <c r="AH656" s="101"/>
      <c r="AJ656" s="101"/>
      <c r="AK656" s="101"/>
      <c r="AM656" s="101"/>
      <c r="AN656" s="42"/>
      <c r="AO656" s="42"/>
      <c r="AP656" s="42"/>
      <c r="AQ656" s="194"/>
      <c r="AR656" s="42"/>
      <c r="AS656" s="42"/>
      <c r="AT656" s="25"/>
      <c r="AU656" s="44"/>
      <c r="AV656" s="44"/>
      <c r="AW656" s="44"/>
      <c r="AX656" s="25"/>
      <c r="AY656" s="42"/>
      <c r="AZ656" s="46"/>
      <c r="BA656" s="48"/>
      <c r="BB656" s="25"/>
      <c r="BC656" s="25"/>
      <c r="BD656" s="124"/>
      <c r="BE656" s="24"/>
      <c r="BF656" s="24"/>
      <c r="BG656" s="15"/>
      <c r="BI656" s="15"/>
      <c r="BJ656" s="15"/>
      <c r="BK656" s="15"/>
      <c r="BL656" s="93"/>
    </row>
    <row r="657" spans="2:64" s="54" customFormat="1" x14ac:dyDescent="0.25">
      <c r="B657" s="22"/>
      <c r="C657" s="22"/>
      <c r="D657" s="22"/>
      <c r="E657" s="22"/>
      <c r="F657" s="22"/>
      <c r="G657" s="22"/>
      <c r="K657" s="93"/>
      <c r="L657" s="93"/>
      <c r="M657" s="25"/>
      <c r="N657" s="25"/>
      <c r="O657" s="25"/>
      <c r="P657" s="25"/>
      <c r="Q657" s="25"/>
      <c r="R657" s="25"/>
      <c r="S657" s="25"/>
      <c r="T657" s="25"/>
      <c r="U657" s="101"/>
      <c r="V657" s="101"/>
      <c r="W657" s="101"/>
      <c r="X657" s="101"/>
      <c r="Y657" s="101"/>
      <c r="AA657" s="101"/>
      <c r="AB657" s="101"/>
      <c r="AC657" s="101"/>
      <c r="AD657" s="101"/>
      <c r="AE657" s="101"/>
      <c r="AF657" s="101"/>
      <c r="AG657" s="101"/>
      <c r="AH657" s="101"/>
      <c r="AJ657" s="101"/>
      <c r="AK657" s="101"/>
      <c r="AM657" s="101"/>
      <c r="AN657" s="42"/>
      <c r="AO657" s="42"/>
      <c r="AP657" s="42"/>
      <c r="AQ657" s="194"/>
      <c r="AR657" s="42"/>
      <c r="AS657" s="42"/>
      <c r="AT657" s="25"/>
      <c r="AU657" s="44"/>
      <c r="AV657" s="44"/>
      <c r="AW657" s="44"/>
      <c r="AX657" s="25"/>
      <c r="AY657" s="42"/>
      <c r="AZ657" s="46"/>
      <c r="BA657" s="48"/>
      <c r="BB657" s="25"/>
      <c r="BC657" s="25"/>
      <c r="BD657" s="124"/>
      <c r="BE657" s="24"/>
      <c r="BF657" s="24"/>
      <c r="BG657" s="15"/>
      <c r="BI657" s="15"/>
      <c r="BJ657" s="15"/>
      <c r="BK657" s="15"/>
      <c r="BL657" s="93"/>
    </row>
    <row r="658" spans="2:64" s="54" customFormat="1" x14ac:dyDescent="0.25">
      <c r="B658" s="22"/>
      <c r="C658" s="22"/>
      <c r="D658" s="22"/>
      <c r="E658" s="22"/>
      <c r="F658" s="22"/>
      <c r="G658" s="22"/>
      <c r="K658" s="93"/>
      <c r="L658" s="93"/>
      <c r="M658" s="25"/>
      <c r="N658" s="25"/>
      <c r="O658" s="25"/>
      <c r="P658" s="25"/>
      <c r="Q658" s="25"/>
      <c r="R658" s="25"/>
      <c r="S658" s="25"/>
      <c r="T658" s="25"/>
      <c r="U658" s="101"/>
      <c r="V658" s="101"/>
      <c r="W658" s="101"/>
      <c r="X658" s="101"/>
      <c r="Y658" s="101"/>
      <c r="AA658" s="101"/>
      <c r="AB658" s="101"/>
      <c r="AC658" s="101"/>
      <c r="AD658" s="101"/>
      <c r="AE658" s="101"/>
      <c r="AF658" s="101"/>
      <c r="AG658" s="101"/>
      <c r="AH658" s="101"/>
      <c r="AJ658" s="101"/>
      <c r="AK658" s="101"/>
      <c r="AM658" s="101"/>
      <c r="AN658" s="42"/>
      <c r="AO658" s="42"/>
      <c r="AP658" s="42"/>
      <c r="AQ658" s="194"/>
      <c r="AR658" s="42"/>
      <c r="AS658" s="42"/>
      <c r="AT658" s="25"/>
      <c r="AU658" s="44"/>
      <c r="AV658" s="44"/>
      <c r="AW658" s="44"/>
      <c r="AX658" s="25"/>
      <c r="AY658" s="42"/>
      <c r="AZ658" s="46"/>
      <c r="BA658" s="48"/>
      <c r="BB658" s="25"/>
      <c r="BC658" s="25"/>
      <c r="BD658" s="124"/>
      <c r="BE658" s="24"/>
      <c r="BF658" s="24"/>
      <c r="BG658" s="15"/>
      <c r="BI658" s="15"/>
      <c r="BJ658" s="15"/>
      <c r="BK658" s="15"/>
      <c r="BL658" s="93"/>
    </row>
    <row r="659" spans="2:64" s="54" customFormat="1" x14ac:dyDescent="0.25">
      <c r="B659" s="22"/>
      <c r="C659" s="22"/>
      <c r="D659" s="22"/>
      <c r="E659" s="22"/>
      <c r="F659" s="22"/>
      <c r="G659" s="22"/>
      <c r="K659" s="93"/>
      <c r="L659" s="93"/>
      <c r="M659" s="25"/>
      <c r="N659" s="25"/>
      <c r="O659" s="25"/>
      <c r="P659" s="25"/>
      <c r="Q659" s="25"/>
      <c r="R659" s="25"/>
      <c r="S659" s="25"/>
      <c r="T659" s="25"/>
      <c r="U659" s="101"/>
      <c r="V659" s="101"/>
      <c r="W659" s="101"/>
      <c r="X659" s="101"/>
      <c r="Y659" s="101"/>
      <c r="AA659" s="101"/>
      <c r="AB659" s="101"/>
      <c r="AC659" s="101"/>
      <c r="AD659" s="101"/>
      <c r="AE659" s="101"/>
      <c r="AF659" s="101"/>
      <c r="AG659" s="101"/>
      <c r="AH659" s="101"/>
      <c r="AJ659" s="101"/>
      <c r="AK659" s="101"/>
      <c r="AM659" s="101"/>
      <c r="AN659" s="42"/>
      <c r="AO659" s="42"/>
      <c r="AP659" s="42"/>
      <c r="AQ659" s="194"/>
      <c r="AR659" s="42"/>
      <c r="AS659" s="42"/>
      <c r="AT659" s="25"/>
      <c r="AU659" s="44"/>
      <c r="AV659" s="44"/>
      <c r="AW659" s="44"/>
      <c r="AX659" s="25"/>
      <c r="AY659" s="42"/>
      <c r="AZ659" s="46"/>
      <c r="BA659" s="48"/>
      <c r="BB659" s="25"/>
      <c r="BC659" s="25"/>
      <c r="BD659" s="124"/>
      <c r="BE659" s="24"/>
      <c r="BF659" s="24"/>
      <c r="BG659" s="15"/>
      <c r="BI659" s="15"/>
      <c r="BJ659" s="15"/>
      <c r="BK659" s="15"/>
      <c r="BL659" s="93"/>
    </row>
    <row r="660" spans="2:64" s="54" customFormat="1" x14ac:dyDescent="0.25">
      <c r="B660" s="22"/>
      <c r="C660" s="22"/>
      <c r="D660" s="22"/>
      <c r="E660" s="22"/>
      <c r="F660" s="22"/>
      <c r="G660" s="22"/>
      <c r="K660" s="93"/>
      <c r="L660" s="93"/>
      <c r="M660" s="25"/>
      <c r="N660" s="25"/>
      <c r="O660" s="25"/>
      <c r="P660" s="25"/>
      <c r="Q660" s="25"/>
      <c r="R660" s="25"/>
      <c r="S660" s="25"/>
      <c r="T660" s="25"/>
      <c r="U660" s="101"/>
      <c r="V660" s="101"/>
      <c r="W660" s="101"/>
      <c r="X660" s="101"/>
      <c r="Y660" s="101"/>
      <c r="AA660" s="101"/>
      <c r="AB660" s="101"/>
      <c r="AC660" s="101"/>
      <c r="AD660" s="101"/>
      <c r="AE660" s="101"/>
      <c r="AF660" s="101"/>
      <c r="AG660" s="101"/>
      <c r="AH660" s="101"/>
      <c r="AJ660" s="101"/>
      <c r="AK660" s="101"/>
      <c r="AM660" s="101"/>
      <c r="AN660" s="42"/>
      <c r="AO660" s="42"/>
      <c r="AP660" s="42"/>
      <c r="AQ660" s="194"/>
      <c r="AR660" s="42"/>
      <c r="AS660" s="42"/>
      <c r="AT660" s="25"/>
      <c r="AU660" s="44"/>
      <c r="AV660" s="44"/>
      <c r="AW660" s="44"/>
      <c r="AX660" s="25"/>
      <c r="AY660" s="42"/>
      <c r="AZ660" s="46"/>
      <c r="BA660" s="48"/>
      <c r="BB660" s="25"/>
      <c r="BC660" s="25"/>
      <c r="BD660" s="124"/>
      <c r="BE660" s="24"/>
      <c r="BF660" s="24"/>
      <c r="BG660" s="15"/>
      <c r="BI660" s="15"/>
      <c r="BJ660" s="15"/>
      <c r="BK660" s="15"/>
      <c r="BL660" s="93"/>
    </row>
    <row r="661" spans="2:64" s="54" customFormat="1" x14ac:dyDescent="0.25">
      <c r="B661" s="22"/>
      <c r="C661" s="22"/>
      <c r="D661" s="22"/>
      <c r="E661" s="22"/>
      <c r="F661" s="22"/>
      <c r="G661" s="22"/>
      <c r="K661" s="93"/>
      <c r="L661" s="93"/>
      <c r="M661" s="25"/>
      <c r="N661" s="25"/>
      <c r="O661" s="25"/>
      <c r="P661" s="25"/>
      <c r="Q661" s="25"/>
      <c r="R661" s="25"/>
      <c r="S661" s="25"/>
      <c r="T661" s="25"/>
      <c r="U661" s="101"/>
      <c r="V661" s="101"/>
      <c r="W661" s="101"/>
      <c r="X661" s="101"/>
      <c r="Y661" s="101"/>
      <c r="AA661" s="101"/>
      <c r="AB661" s="101"/>
      <c r="AC661" s="101"/>
      <c r="AD661" s="101"/>
      <c r="AE661" s="101"/>
      <c r="AF661" s="101"/>
      <c r="AG661" s="101"/>
      <c r="AH661" s="101"/>
      <c r="AJ661" s="101"/>
      <c r="AK661" s="101"/>
      <c r="AM661" s="101"/>
      <c r="AN661" s="42"/>
      <c r="AO661" s="42"/>
      <c r="AP661" s="42"/>
      <c r="AQ661" s="194"/>
      <c r="AR661" s="42"/>
      <c r="AS661" s="42"/>
      <c r="AT661" s="25"/>
      <c r="AU661" s="44"/>
      <c r="AV661" s="44"/>
      <c r="AW661" s="44"/>
      <c r="AX661" s="25"/>
      <c r="AY661" s="42"/>
      <c r="AZ661" s="46"/>
      <c r="BA661" s="48"/>
      <c r="BB661" s="25"/>
      <c r="BC661" s="25"/>
      <c r="BD661" s="124"/>
      <c r="BE661" s="24"/>
      <c r="BF661" s="24"/>
      <c r="BG661" s="15"/>
      <c r="BI661" s="15"/>
      <c r="BJ661" s="15"/>
      <c r="BK661" s="15"/>
      <c r="BL661" s="93"/>
    </row>
    <row r="662" spans="2:64" s="54" customFormat="1" x14ac:dyDescent="0.25">
      <c r="B662" s="22"/>
      <c r="C662" s="22"/>
      <c r="D662" s="22"/>
      <c r="E662" s="22"/>
      <c r="F662" s="22"/>
      <c r="G662" s="22"/>
      <c r="K662" s="93"/>
      <c r="L662" s="93"/>
      <c r="M662" s="25"/>
      <c r="N662" s="25"/>
      <c r="O662" s="25"/>
      <c r="P662" s="25"/>
      <c r="Q662" s="25"/>
      <c r="R662" s="25"/>
      <c r="S662" s="25"/>
      <c r="T662" s="25"/>
      <c r="U662" s="101"/>
      <c r="V662" s="101"/>
      <c r="W662" s="101"/>
      <c r="X662" s="101"/>
      <c r="Y662" s="101"/>
      <c r="AA662" s="101"/>
      <c r="AB662" s="101"/>
      <c r="AC662" s="101"/>
      <c r="AD662" s="101"/>
      <c r="AE662" s="101"/>
      <c r="AF662" s="101"/>
      <c r="AG662" s="101"/>
      <c r="AH662" s="101"/>
      <c r="AJ662" s="101"/>
      <c r="AK662" s="101"/>
      <c r="AM662" s="101"/>
      <c r="AN662" s="42"/>
      <c r="AO662" s="42"/>
      <c r="AP662" s="42"/>
      <c r="AQ662" s="194"/>
      <c r="AR662" s="42"/>
      <c r="AS662" s="42"/>
      <c r="AT662" s="25"/>
      <c r="AU662" s="44"/>
      <c r="AV662" s="44"/>
      <c r="AW662" s="44"/>
      <c r="AX662" s="25"/>
      <c r="AY662" s="42"/>
      <c r="AZ662" s="46"/>
      <c r="BA662" s="48"/>
      <c r="BB662" s="25"/>
      <c r="BC662" s="25"/>
      <c r="BD662" s="124"/>
      <c r="BE662" s="24"/>
      <c r="BF662" s="24"/>
      <c r="BG662" s="15"/>
      <c r="BI662" s="15"/>
      <c r="BJ662" s="15"/>
      <c r="BK662" s="15"/>
      <c r="BL662" s="93"/>
    </row>
    <row r="663" spans="2:64" s="54" customFormat="1" x14ac:dyDescent="0.25">
      <c r="B663" s="22"/>
      <c r="C663" s="22"/>
      <c r="D663" s="22"/>
      <c r="E663" s="22"/>
      <c r="F663" s="22"/>
      <c r="G663" s="22"/>
      <c r="K663" s="93"/>
      <c r="L663" s="93"/>
      <c r="M663" s="25"/>
      <c r="N663" s="25"/>
      <c r="O663" s="25"/>
      <c r="P663" s="25"/>
      <c r="Q663" s="25"/>
      <c r="R663" s="25"/>
      <c r="S663" s="25"/>
      <c r="T663" s="25"/>
      <c r="U663" s="101"/>
      <c r="V663" s="101"/>
      <c r="W663" s="101"/>
      <c r="X663" s="101"/>
      <c r="Y663" s="101"/>
      <c r="AA663" s="101"/>
      <c r="AB663" s="101"/>
      <c r="AC663" s="101"/>
      <c r="AD663" s="101"/>
      <c r="AE663" s="101"/>
      <c r="AF663" s="101"/>
      <c r="AG663" s="101"/>
      <c r="AH663" s="101"/>
      <c r="AJ663" s="101"/>
      <c r="AK663" s="101"/>
      <c r="AM663" s="101"/>
      <c r="AN663" s="42"/>
      <c r="AO663" s="42"/>
      <c r="AP663" s="42"/>
      <c r="AQ663" s="194"/>
      <c r="AR663" s="42"/>
      <c r="AS663" s="42"/>
      <c r="AT663" s="25"/>
      <c r="AU663" s="44"/>
      <c r="AV663" s="44"/>
      <c r="AW663" s="44"/>
      <c r="AX663" s="25"/>
      <c r="AY663" s="42"/>
      <c r="AZ663" s="46"/>
      <c r="BA663" s="48"/>
      <c r="BB663" s="25"/>
      <c r="BC663" s="25"/>
      <c r="BD663" s="124"/>
      <c r="BE663" s="24"/>
      <c r="BF663" s="24"/>
      <c r="BG663" s="15"/>
      <c r="BI663" s="15"/>
      <c r="BJ663" s="15"/>
      <c r="BK663" s="15"/>
      <c r="BL663" s="93"/>
    </row>
    <row r="664" spans="2:64" s="54" customFormat="1" x14ac:dyDescent="0.25">
      <c r="B664" s="22"/>
      <c r="C664" s="22"/>
      <c r="D664" s="22"/>
      <c r="E664" s="22"/>
      <c r="F664" s="22"/>
      <c r="G664" s="22"/>
      <c r="K664" s="93"/>
      <c r="L664" s="93"/>
      <c r="M664" s="25"/>
      <c r="N664" s="25"/>
      <c r="O664" s="25"/>
      <c r="P664" s="25"/>
      <c r="Q664" s="25"/>
      <c r="R664" s="25"/>
      <c r="S664" s="25"/>
      <c r="T664" s="25"/>
      <c r="U664" s="101"/>
      <c r="V664" s="101"/>
      <c r="W664" s="101"/>
      <c r="X664" s="101"/>
      <c r="Y664" s="101"/>
      <c r="AA664" s="101"/>
      <c r="AB664" s="101"/>
      <c r="AC664" s="101"/>
      <c r="AD664" s="101"/>
      <c r="AE664" s="101"/>
      <c r="AF664" s="101"/>
      <c r="AG664" s="101"/>
      <c r="AH664" s="101"/>
      <c r="AJ664" s="101"/>
      <c r="AK664" s="101"/>
      <c r="AM664" s="101"/>
      <c r="AN664" s="42"/>
      <c r="AO664" s="42"/>
      <c r="AP664" s="42"/>
      <c r="AQ664" s="194"/>
      <c r="AR664" s="42"/>
      <c r="AS664" s="42"/>
      <c r="AT664" s="25"/>
      <c r="AU664" s="44"/>
      <c r="AV664" s="44"/>
      <c r="AW664" s="44"/>
      <c r="AX664" s="25"/>
      <c r="AY664" s="42"/>
      <c r="AZ664" s="46"/>
      <c r="BA664" s="48"/>
      <c r="BB664" s="25"/>
      <c r="BC664" s="25"/>
      <c r="BD664" s="124"/>
      <c r="BE664" s="24"/>
      <c r="BF664" s="24"/>
      <c r="BG664" s="15"/>
      <c r="BI664" s="15"/>
      <c r="BJ664" s="15"/>
      <c r="BK664" s="15"/>
      <c r="BL664" s="93"/>
    </row>
    <row r="665" spans="2:64" s="54" customFormat="1" x14ac:dyDescent="0.25">
      <c r="B665" s="22"/>
      <c r="C665" s="22"/>
      <c r="D665" s="22"/>
      <c r="E665" s="22"/>
      <c r="F665" s="22"/>
      <c r="G665" s="22"/>
      <c r="K665" s="93"/>
      <c r="L665" s="93"/>
      <c r="M665" s="25"/>
      <c r="N665" s="25"/>
      <c r="O665" s="25"/>
      <c r="P665" s="25"/>
      <c r="Q665" s="25"/>
      <c r="R665" s="25"/>
      <c r="S665" s="25"/>
      <c r="T665" s="25"/>
      <c r="U665" s="101"/>
      <c r="V665" s="101"/>
      <c r="W665" s="101"/>
      <c r="X665" s="101"/>
      <c r="Y665" s="101"/>
      <c r="AA665" s="101"/>
      <c r="AB665" s="101"/>
      <c r="AC665" s="101"/>
      <c r="AD665" s="101"/>
      <c r="AE665" s="101"/>
      <c r="AF665" s="101"/>
      <c r="AG665" s="101"/>
      <c r="AH665" s="101"/>
      <c r="AJ665" s="101"/>
      <c r="AK665" s="101"/>
      <c r="AM665" s="101"/>
      <c r="AN665" s="42"/>
      <c r="AO665" s="42"/>
      <c r="AP665" s="42"/>
      <c r="AQ665" s="194"/>
      <c r="AR665" s="42"/>
      <c r="AS665" s="42"/>
      <c r="AT665" s="25"/>
      <c r="AU665" s="44"/>
      <c r="AV665" s="44"/>
      <c r="AW665" s="44"/>
      <c r="AX665" s="25"/>
      <c r="AY665" s="42"/>
      <c r="AZ665" s="46"/>
      <c r="BA665" s="48"/>
      <c r="BB665" s="25"/>
      <c r="BC665" s="25"/>
      <c r="BD665" s="124"/>
      <c r="BE665" s="24"/>
      <c r="BF665" s="24"/>
      <c r="BG665" s="15"/>
      <c r="BI665" s="15"/>
      <c r="BJ665" s="15"/>
      <c r="BK665" s="15"/>
      <c r="BL665" s="93"/>
    </row>
    <row r="666" spans="2:64" s="54" customFormat="1" x14ac:dyDescent="0.25">
      <c r="B666" s="22"/>
      <c r="C666" s="22"/>
      <c r="D666" s="22"/>
      <c r="E666" s="22"/>
      <c r="F666" s="22"/>
      <c r="G666" s="22"/>
      <c r="K666" s="93"/>
      <c r="L666" s="93"/>
      <c r="M666" s="25"/>
      <c r="N666" s="25"/>
      <c r="O666" s="25"/>
      <c r="P666" s="25"/>
      <c r="Q666" s="25"/>
      <c r="R666" s="25"/>
      <c r="S666" s="25"/>
      <c r="T666" s="25"/>
      <c r="U666" s="101"/>
      <c r="V666" s="101"/>
      <c r="W666" s="101"/>
      <c r="X666" s="101"/>
      <c r="Y666" s="101"/>
      <c r="AA666" s="101"/>
      <c r="AB666" s="101"/>
      <c r="AC666" s="101"/>
      <c r="AD666" s="101"/>
      <c r="AE666" s="101"/>
      <c r="AF666" s="101"/>
      <c r="AG666" s="101"/>
      <c r="AH666" s="101"/>
      <c r="AJ666" s="101"/>
      <c r="AK666" s="101"/>
      <c r="AM666" s="101"/>
      <c r="AN666" s="42"/>
      <c r="AO666" s="42"/>
      <c r="AP666" s="42"/>
      <c r="AQ666" s="194"/>
      <c r="AR666" s="42"/>
      <c r="AS666" s="42"/>
      <c r="AT666" s="25"/>
      <c r="AU666" s="44"/>
      <c r="AV666" s="44"/>
      <c r="AW666" s="44"/>
      <c r="AX666" s="25"/>
      <c r="AY666" s="42"/>
      <c r="AZ666" s="46"/>
      <c r="BA666" s="48"/>
      <c r="BB666" s="25"/>
      <c r="BC666" s="25"/>
      <c r="BD666" s="124"/>
      <c r="BE666" s="24"/>
      <c r="BF666" s="24"/>
      <c r="BG666" s="15"/>
      <c r="BI666" s="15"/>
      <c r="BJ666" s="15"/>
      <c r="BK666" s="15"/>
      <c r="BL666" s="93"/>
    </row>
    <row r="667" spans="2:64" s="54" customFormat="1" x14ac:dyDescent="0.25">
      <c r="B667" s="22"/>
      <c r="C667" s="22"/>
      <c r="D667" s="22"/>
      <c r="E667" s="22"/>
      <c r="F667" s="22"/>
      <c r="G667" s="22"/>
      <c r="K667" s="93"/>
      <c r="L667" s="93"/>
      <c r="M667" s="25"/>
      <c r="N667" s="25"/>
      <c r="O667" s="25"/>
      <c r="P667" s="25"/>
      <c r="Q667" s="25"/>
      <c r="R667" s="25"/>
      <c r="S667" s="25"/>
      <c r="T667" s="25"/>
      <c r="U667" s="101"/>
      <c r="V667" s="101"/>
      <c r="W667" s="101"/>
      <c r="X667" s="101"/>
      <c r="Y667" s="101"/>
      <c r="AA667" s="101"/>
      <c r="AB667" s="101"/>
      <c r="AC667" s="101"/>
      <c r="AD667" s="101"/>
      <c r="AE667" s="101"/>
      <c r="AF667" s="101"/>
      <c r="AG667" s="101"/>
      <c r="AH667" s="101"/>
      <c r="AJ667" s="101"/>
      <c r="AK667" s="101"/>
      <c r="AM667" s="101"/>
      <c r="AN667" s="42"/>
      <c r="AO667" s="42"/>
      <c r="AP667" s="42"/>
      <c r="AQ667" s="194"/>
      <c r="AR667" s="42"/>
      <c r="AS667" s="42"/>
      <c r="AT667" s="25"/>
      <c r="AU667" s="44"/>
      <c r="AV667" s="44"/>
      <c r="AW667" s="44"/>
      <c r="AX667" s="25"/>
      <c r="AY667" s="42"/>
      <c r="AZ667" s="46"/>
      <c r="BA667" s="48"/>
      <c r="BB667" s="25"/>
      <c r="BC667" s="25"/>
      <c r="BD667" s="124"/>
      <c r="BE667" s="24"/>
      <c r="BF667" s="24"/>
      <c r="BG667" s="15"/>
      <c r="BI667" s="15"/>
      <c r="BJ667" s="15"/>
      <c r="BK667" s="15"/>
      <c r="BL667" s="93"/>
    </row>
    <row r="668" spans="2:64" s="54" customFormat="1" x14ac:dyDescent="0.25">
      <c r="B668" s="22"/>
      <c r="C668" s="22"/>
      <c r="D668" s="22"/>
      <c r="E668" s="22"/>
      <c r="F668" s="22"/>
      <c r="G668" s="22"/>
      <c r="K668" s="93"/>
      <c r="L668" s="93"/>
      <c r="M668" s="25"/>
      <c r="N668" s="25"/>
      <c r="O668" s="25"/>
      <c r="P668" s="25"/>
      <c r="Q668" s="25"/>
      <c r="R668" s="25"/>
      <c r="S668" s="25"/>
      <c r="T668" s="25"/>
      <c r="U668" s="101"/>
      <c r="V668" s="101"/>
      <c r="W668" s="101"/>
      <c r="X668" s="101"/>
      <c r="Y668" s="101"/>
      <c r="AA668" s="101"/>
      <c r="AB668" s="101"/>
      <c r="AC668" s="101"/>
      <c r="AD668" s="101"/>
      <c r="AE668" s="101"/>
      <c r="AF668" s="101"/>
      <c r="AG668" s="101"/>
      <c r="AH668" s="101"/>
      <c r="AJ668" s="101"/>
      <c r="AK668" s="101"/>
      <c r="AM668" s="101"/>
      <c r="AN668" s="42"/>
      <c r="AO668" s="42"/>
      <c r="AP668" s="42"/>
      <c r="AQ668" s="194"/>
      <c r="AR668" s="42"/>
      <c r="AS668" s="42"/>
      <c r="AT668" s="25"/>
      <c r="AU668" s="44"/>
      <c r="AV668" s="44"/>
      <c r="AW668" s="44"/>
      <c r="AX668" s="25"/>
      <c r="AY668" s="42"/>
      <c r="AZ668" s="46"/>
      <c r="BA668" s="48"/>
      <c r="BB668" s="25"/>
      <c r="BC668" s="25"/>
      <c r="BD668" s="124"/>
      <c r="BE668" s="24"/>
      <c r="BF668" s="24"/>
      <c r="BG668" s="15"/>
      <c r="BI668" s="15"/>
      <c r="BJ668" s="15"/>
      <c r="BK668" s="15"/>
      <c r="BL668" s="93"/>
    </row>
    <row r="669" spans="2:64" s="54" customFormat="1" x14ac:dyDescent="0.25">
      <c r="B669" s="22"/>
      <c r="C669" s="22"/>
      <c r="D669" s="22"/>
      <c r="E669" s="22"/>
      <c r="F669" s="22"/>
      <c r="G669" s="22"/>
      <c r="K669" s="93"/>
      <c r="L669" s="93"/>
      <c r="M669" s="25"/>
      <c r="N669" s="25"/>
      <c r="O669" s="25"/>
      <c r="P669" s="25"/>
      <c r="Q669" s="25"/>
      <c r="R669" s="25"/>
      <c r="S669" s="25"/>
      <c r="T669" s="25"/>
      <c r="U669" s="101"/>
      <c r="V669" s="101"/>
      <c r="W669" s="101"/>
      <c r="X669" s="101"/>
      <c r="Y669" s="101"/>
      <c r="AA669" s="101"/>
      <c r="AB669" s="101"/>
      <c r="AC669" s="101"/>
      <c r="AD669" s="101"/>
      <c r="AE669" s="101"/>
      <c r="AF669" s="101"/>
      <c r="AG669" s="101"/>
      <c r="AH669" s="101"/>
      <c r="AJ669" s="101"/>
      <c r="AK669" s="101"/>
      <c r="AM669" s="101"/>
      <c r="AN669" s="42"/>
      <c r="AO669" s="42"/>
      <c r="AP669" s="42"/>
      <c r="AQ669" s="194"/>
      <c r="AR669" s="42"/>
      <c r="AS669" s="42"/>
      <c r="AT669" s="25"/>
      <c r="AU669" s="44"/>
      <c r="AV669" s="44"/>
      <c r="AW669" s="44"/>
      <c r="AX669" s="25"/>
      <c r="AY669" s="42"/>
      <c r="AZ669" s="46"/>
      <c r="BA669" s="48"/>
      <c r="BB669" s="25"/>
      <c r="BC669" s="25"/>
      <c r="BD669" s="124"/>
      <c r="BE669" s="24"/>
      <c r="BF669" s="24"/>
      <c r="BG669" s="15"/>
      <c r="BI669" s="15"/>
      <c r="BJ669" s="15"/>
      <c r="BK669" s="15"/>
      <c r="BL669" s="93"/>
    </row>
    <row r="670" spans="2:64" s="54" customFormat="1" x14ac:dyDescent="0.25">
      <c r="B670" s="22"/>
      <c r="C670" s="22"/>
      <c r="D670" s="22"/>
      <c r="E670" s="22"/>
      <c r="F670" s="22"/>
      <c r="G670" s="22"/>
      <c r="K670" s="93"/>
      <c r="L670" s="93"/>
      <c r="M670" s="25"/>
      <c r="N670" s="25"/>
      <c r="O670" s="25"/>
      <c r="P670" s="25"/>
      <c r="Q670" s="25"/>
      <c r="R670" s="25"/>
      <c r="S670" s="25"/>
      <c r="T670" s="25"/>
      <c r="U670" s="101"/>
      <c r="V670" s="101"/>
      <c r="W670" s="101"/>
      <c r="X670" s="101"/>
      <c r="Y670" s="101"/>
      <c r="AA670" s="101"/>
      <c r="AB670" s="101"/>
      <c r="AC670" s="101"/>
      <c r="AD670" s="101"/>
      <c r="AE670" s="101"/>
      <c r="AF670" s="101"/>
      <c r="AG670" s="101"/>
      <c r="AH670" s="101"/>
      <c r="AJ670" s="101"/>
      <c r="AK670" s="101"/>
      <c r="AM670" s="101"/>
      <c r="AN670" s="42"/>
      <c r="AO670" s="42"/>
      <c r="AP670" s="42"/>
      <c r="AQ670" s="194"/>
      <c r="AR670" s="42"/>
      <c r="AS670" s="42"/>
      <c r="AT670" s="25"/>
      <c r="AU670" s="44"/>
      <c r="AV670" s="44"/>
      <c r="AW670" s="44"/>
      <c r="AX670" s="25"/>
      <c r="AY670" s="42"/>
      <c r="AZ670" s="46"/>
      <c r="BA670" s="48"/>
      <c r="BB670" s="25"/>
      <c r="BC670" s="25"/>
      <c r="BD670" s="124"/>
      <c r="BE670" s="24"/>
      <c r="BF670" s="24"/>
      <c r="BG670" s="15"/>
      <c r="BI670" s="15"/>
      <c r="BJ670" s="15"/>
      <c r="BK670" s="15"/>
      <c r="BL670" s="93"/>
    </row>
    <row r="671" spans="2:64" s="54" customFormat="1" x14ac:dyDescent="0.25">
      <c r="B671" s="22"/>
      <c r="C671" s="22"/>
      <c r="D671" s="22"/>
      <c r="E671" s="22"/>
      <c r="F671" s="22"/>
      <c r="G671" s="22"/>
      <c r="K671" s="93"/>
      <c r="L671" s="93"/>
      <c r="M671" s="25"/>
      <c r="N671" s="25"/>
      <c r="O671" s="25"/>
      <c r="P671" s="25"/>
      <c r="Q671" s="25"/>
      <c r="R671" s="25"/>
      <c r="S671" s="25"/>
      <c r="T671" s="25"/>
      <c r="U671" s="101"/>
      <c r="V671" s="101"/>
      <c r="W671" s="101"/>
      <c r="X671" s="101"/>
      <c r="Y671" s="101"/>
      <c r="AA671" s="101"/>
      <c r="AB671" s="101"/>
      <c r="AC671" s="101"/>
      <c r="AD671" s="101"/>
      <c r="AE671" s="101"/>
      <c r="AF671" s="101"/>
      <c r="AG671" s="101"/>
      <c r="AH671" s="101"/>
      <c r="AJ671" s="101"/>
      <c r="AK671" s="101"/>
      <c r="AM671" s="101"/>
      <c r="AN671" s="42"/>
      <c r="AO671" s="42"/>
      <c r="AP671" s="42"/>
      <c r="AQ671" s="194"/>
      <c r="AR671" s="42"/>
      <c r="AS671" s="42"/>
      <c r="AT671" s="25"/>
      <c r="AU671" s="44"/>
      <c r="AV671" s="44"/>
      <c r="AW671" s="44"/>
      <c r="AX671" s="25"/>
      <c r="AY671" s="42"/>
      <c r="AZ671" s="46"/>
      <c r="BA671" s="48"/>
      <c r="BB671" s="25"/>
      <c r="BC671" s="25"/>
      <c r="BD671" s="124"/>
      <c r="BE671" s="24"/>
      <c r="BF671" s="24"/>
      <c r="BG671" s="15"/>
      <c r="BI671" s="15"/>
      <c r="BJ671" s="15"/>
      <c r="BK671" s="15"/>
      <c r="BL671" s="93"/>
    </row>
    <row r="672" spans="2:64" s="54" customFormat="1" x14ac:dyDescent="0.25">
      <c r="B672" s="22"/>
      <c r="C672" s="22"/>
      <c r="D672" s="22"/>
      <c r="E672" s="22"/>
      <c r="F672" s="22"/>
      <c r="G672" s="22"/>
      <c r="K672" s="93"/>
      <c r="L672" s="93"/>
      <c r="M672" s="25"/>
      <c r="N672" s="25"/>
      <c r="O672" s="25"/>
      <c r="P672" s="25"/>
      <c r="Q672" s="25"/>
      <c r="R672" s="25"/>
      <c r="S672" s="25"/>
      <c r="T672" s="25"/>
      <c r="U672" s="101"/>
      <c r="V672" s="101"/>
      <c r="W672" s="101"/>
      <c r="X672" s="101"/>
      <c r="Y672" s="101"/>
      <c r="AA672" s="101"/>
      <c r="AB672" s="101"/>
      <c r="AC672" s="101"/>
      <c r="AD672" s="101"/>
      <c r="AE672" s="101"/>
      <c r="AF672" s="101"/>
      <c r="AG672" s="101"/>
      <c r="AH672" s="101"/>
      <c r="AJ672" s="101"/>
      <c r="AK672" s="101"/>
      <c r="AM672" s="101"/>
      <c r="AN672" s="42"/>
      <c r="AO672" s="42"/>
      <c r="AP672" s="42"/>
      <c r="AQ672" s="194"/>
      <c r="AR672" s="42"/>
      <c r="AS672" s="42"/>
      <c r="AT672" s="25"/>
      <c r="AU672" s="44"/>
      <c r="AV672" s="44"/>
      <c r="AW672" s="44"/>
      <c r="AX672" s="25"/>
      <c r="AY672" s="42"/>
      <c r="AZ672" s="46"/>
      <c r="BA672" s="48"/>
      <c r="BB672" s="25"/>
      <c r="BC672" s="25"/>
      <c r="BD672" s="124"/>
      <c r="BE672" s="24"/>
      <c r="BF672" s="24"/>
      <c r="BG672" s="15"/>
      <c r="BI672" s="15"/>
      <c r="BJ672" s="15"/>
      <c r="BK672" s="15"/>
      <c r="BL672" s="93"/>
    </row>
    <row r="673" spans="2:64" s="54" customFormat="1" x14ac:dyDescent="0.25">
      <c r="B673" s="22"/>
      <c r="C673" s="22"/>
      <c r="D673" s="22"/>
      <c r="E673" s="22"/>
      <c r="F673" s="22"/>
      <c r="G673" s="22"/>
      <c r="K673" s="93"/>
      <c r="L673" s="93"/>
      <c r="M673" s="25"/>
      <c r="N673" s="25"/>
      <c r="O673" s="25"/>
      <c r="P673" s="25"/>
      <c r="Q673" s="25"/>
      <c r="R673" s="25"/>
      <c r="S673" s="25"/>
      <c r="T673" s="25"/>
      <c r="U673" s="101"/>
      <c r="V673" s="101"/>
      <c r="W673" s="101"/>
      <c r="X673" s="101"/>
      <c r="Y673" s="101"/>
      <c r="AA673" s="101"/>
      <c r="AB673" s="101"/>
      <c r="AC673" s="101"/>
      <c r="AD673" s="101"/>
      <c r="AE673" s="101"/>
      <c r="AF673" s="101"/>
      <c r="AG673" s="101"/>
      <c r="AH673" s="101"/>
      <c r="AJ673" s="101"/>
      <c r="AK673" s="101"/>
      <c r="AM673" s="101"/>
      <c r="AN673" s="42"/>
      <c r="AO673" s="42"/>
      <c r="AP673" s="42"/>
      <c r="AQ673" s="194"/>
      <c r="AR673" s="42"/>
      <c r="AS673" s="42"/>
      <c r="AT673" s="25"/>
      <c r="AU673" s="44"/>
      <c r="AV673" s="44"/>
      <c r="AW673" s="44"/>
      <c r="AX673" s="25"/>
      <c r="AY673" s="42"/>
      <c r="AZ673" s="46"/>
      <c r="BA673" s="48"/>
      <c r="BB673" s="25"/>
      <c r="BC673" s="25"/>
      <c r="BD673" s="124"/>
      <c r="BE673" s="24"/>
      <c r="BF673" s="24"/>
      <c r="BG673" s="15"/>
      <c r="BI673" s="15"/>
      <c r="BJ673" s="15"/>
      <c r="BK673" s="15"/>
      <c r="BL673" s="93"/>
    </row>
    <row r="674" spans="2:64" s="54" customFormat="1" x14ac:dyDescent="0.25">
      <c r="B674" s="22"/>
      <c r="C674" s="22"/>
      <c r="D674" s="22"/>
      <c r="E674" s="22"/>
      <c r="F674" s="22"/>
      <c r="G674" s="22"/>
      <c r="K674" s="93"/>
      <c r="L674" s="93"/>
      <c r="M674" s="25"/>
      <c r="N674" s="25"/>
      <c r="O674" s="25"/>
      <c r="P674" s="25"/>
      <c r="Q674" s="25"/>
      <c r="R674" s="25"/>
      <c r="S674" s="25"/>
      <c r="T674" s="25"/>
      <c r="U674" s="101"/>
      <c r="V674" s="101"/>
      <c r="W674" s="101"/>
      <c r="X674" s="101"/>
      <c r="Y674" s="101"/>
      <c r="AA674" s="101"/>
      <c r="AB674" s="101"/>
      <c r="AC674" s="101"/>
      <c r="AD674" s="101"/>
      <c r="AE674" s="101"/>
      <c r="AF674" s="101"/>
      <c r="AG674" s="101"/>
      <c r="AH674" s="101"/>
      <c r="AJ674" s="101"/>
      <c r="AK674" s="101"/>
      <c r="AM674" s="101"/>
      <c r="AN674" s="42"/>
      <c r="AO674" s="42"/>
      <c r="AP674" s="42"/>
      <c r="AQ674" s="194"/>
      <c r="AR674" s="42"/>
      <c r="AS674" s="42"/>
      <c r="AT674" s="25"/>
      <c r="AU674" s="44"/>
      <c r="AV674" s="44"/>
      <c r="AW674" s="44"/>
      <c r="AX674" s="25"/>
      <c r="AY674" s="42"/>
      <c r="AZ674" s="46"/>
      <c r="BA674" s="48"/>
      <c r="BB674" s="25"/>
      <c r="BC674" s="25"/>
      <c r="BD674" s="124"/>
      <c r="BE674" s="24"/>
      <c r="BF674" s="24"/>
      <c r="BG674" s="15"/>
      <c r="BI674" s="15"/>
      <c r="BJ674" s="15"/>
      <c r="BK674" s="15"/>
      <c r="BL674" s="93"/>
    </row>
    <row r="675" spans="2:64" s="54" customFormat="1" x14ac:dyDescent="0.25">
      <c r="B675" s="22"/>
      <c r="C675" s="22"/>
      <c r="D675" s="22"/>
      <c r="E675" s="22"/>
      <c r="F675" s="22"/>
      <c r="G675" s="22"/>
      <c r="K675" s="93"/>
      <c r="L675" s="93"/>
      <c r="M675" s="25"/>
      <c r="N675" s="25"/>
      <c r="O675" s="25"/>
      <c r="P675" s="25"/>
      <c r="Q675" s="25"/>
      <c r="R675" s="25"/>
      <c r="S675" s="25"/>
      <c r="T675" s="25"/>
      <c r="U675" s="101"/>
      <c r="V675" s="101"/>
      <c r="W675" s="101"/>
      <c r="X675" s="101"/>
      <c r="Y675" s="101"/>
      <c r="AA675" s="101"/>
      <c r="AB675" s="101"/>
      <c r="AC675" s="101"/>
      <c r="AD675" s="101"/>
      <c r="AE675" s="101"/>
      <c r="AF675" s="101"/>
      <c r="AG675" s="101"/>
      <c r="AH675" s="101"/>
      <c r="AJ675" s="101"/>
      <c r="AK675" s="101"/>
      <c r="AM675" s="101"/>
      <c r="AN675" s="42"/>
      <c r="AO675" s="42"/>
      <c r="AP675" s="42"/>
      <c r="AQ675" s="194"/>
      <c r="AR675" s="42"/>
      <c r="AS675" s="42"/>
      <c r="AT675" s="25"/>
      <c r="AU675" s="44"/>
      <c r="AV675" s="44"/>
      <c r="AW675" s="44"/>
      <c r="AX675" s="25"/>
      <c r="AY675" s="42"/>
      <c r="AZ675" s="46"/>
      <c r="BA675" s="48"/>
      <c r="BB675" s="25"/>
      <c r="BC675" s="25"/>
      <c r="BD675" s="124"/>
      <c r="BE675" s="24"/>
      <c r="BF675" s="24"/>
      <c r="BG675" s="15"/>
      <c r="BI675" s="15"/>
      <c r="BJ675" s="15"/>
      <c r="BK675" s="15"/>
      <c r="BL675" s="93"/>
    </row>
    <row r="676" spans="2:64" s="54" customFormat="1" x14ac:dyDescent="0.25">
      <c r="B676" s="22"/>
      <c r="C676" s="22"/>
      <c r="D676" s="22"/>
      <c r="E676" s="22"/>
      <c r="F676" s="22"/>
      <c r="G676" s="22"/>
      <c r="K676" s="93"/>
      <c r="L676" s="93"/>
      <c r="M676" s="25"/>
      <c r="N676" s="25"/>
      <c r="O676" s="25"/>
      <c r="P676" s="25"/>
      <c r="Q676" s="25"/>
      <c r="R676" s="25"/>
      <c r="S676" s="25"/>
      <c r="T676" s="25"/>
      <c r="U676" s="101"/>
      <c r="V676" s="101"/>
      <c r="W676" s="101"/>
      <c r="X676" s="101"/>
      <c r="Y676" s="101"/>
      <c r="AA676" s="101"/>
      <c r="AB676" s="101"/>
      <c r="AC676" s="101"/>
      <c r="AD676" s="101"/>
      <c r="AE676" s="101"/>
      <c r="AF676" s="101"/>
      <c r="AG676" s="101"/>
      <c r="AH676" s="101"/>
      <c r="AJ676" s="101"/>
      <c r="AK676" s="101"/>
      <c r="AM676" s="101"/>
      <c r="AN676" s="42"/>
      <c r="AO676" s="42"/>
      <c r="AP676" s="42"/>
      <c r="AQ676" s="194"/>
      <c r="AR676" s="42"/>
      <c r="AS676" s="42"/>
      <c r="AT676" s="25"/>
      <c r="AU676" s="44"/>
      <c r="AV676" s="44"/>
      <c r="AW676" s="44"/>
      <c r="AX676" s="25"/>
      <c r="AY676" s="42"/>
      <c r="AZ676" s="46"/>
      <c r="BA676" s="48"/>
      <c r="BB676" s="25"/>
      <c r="BC676" s="25"/>
      <c r="BD676" s="124"/>
      <c r="BE676" s="24"/>
      <c r="BF676" s="24"/>
      <c r="BG676" s="15"/>
      <c r="BI676" s="15"/>
      <c r="BJ676" s="15"/>
      <c r="BK676" s="15"/>
      <c r="BL676" s="93"/>
    </row>
    <row r="677" spans="2:64" s="54" customFormat="1" x14ac:dyDescent="0.25">
      <c r="B677" s="22"/>
      <c r="C677" s="22"/>
      <c r="D677" s="22"/>
      <c r="E677" s="22"/>
      <c r="F677" s="22"/>
      <c r="G677" s="22"/>
      <c r="K677" s="93"/>
      <c r="L677" s="93"/>
      <c r="M677" s="25"/>
      <c r="N677" s="25"/>
      <c r="O677" s="25"/>
      <c r="P677" s="25"/>
      <c r="Q677" s="25"/>
      <c r="R677" s="25"/>
      <c r="S677" s="25"/>
      <c r="T677" s="25"/>
      <c r="U677" s="101"/>
      <c r="V677" s="101"/>
      <c r="W677" s="101"/>
      <c r="X677" s="101"/>
      <c r="Y677" s="101"/>
      <c r="AA677" s="101"/>
      <c r="AB677" s="101"/>
      <c r="AC677" s="101"/>
      <c r="AD677" s="101"/>
      <c r="AE677" s="101"/>
      <c r="AF677" s="101"/>
      <c r="AG677" s="101"/>
      <c r="AH677" s="101"/>
      <c r="AJ677" s="101"/>
      <c r="AK677" s="101"/>
      <c r="AM677" s="101"/>
      <c r="AN677" s="42"/>
      <c r="AO677" s="42"/>
      <c r="AP677" s="42"/>
      <c r="AQ677" s="194"/>
      <c r="AR677" s="42"/>
      <c r="AS677" s="42"/>
      <c r="AT677" s="25"/>
      <c r="AU677" s="44"/>
      <c r="AV677" s="44"/>
      <c r="AW677" s="44"/>
      <c r="AX677" s="25"/>
      <c r="AY677" s="42"/>
      <c r="AZ677" s="46"/>
      <c r="BA677" s="48"/>
      <c r="BB677" s="25"/>
      <c r="BC677" s="25"/>
      <c r="BD677" s="124"/>
      <c r="BE677" s="24"/>
      <c r="BF677" s="24"/>
      <c r="BG677" s="15"/>
      <c r="BI677" s="15"/>
      <c r="BJ677" s="15"/>
      <c r="BK677" s="15"/>
      <c r="BL677" s="93"/>
    </row>
    <row r="678" spans="2:64" s="54" customFormat="1" x14ac:dyDescent="0.25">
      <c r="B678" s="22"/>
      <c r="C678" s="22"/>
      <c r="D678" s="22"/>
      <c r="E678" s="22"/>
      <c r="F678" s="22"/>
      <c r="G678" s="22"/>
      <c r="K678" s="93"/>
      <c r="L678" s="93"/>
      <c r="M678" s="25"/>
      <c r="N678" s="25"/>
      <c r="O678" s="25"/>
      <c r="P678" s="25"/>
      <c r="Q678" s="25"/>
      <c r="R678" s="25"/>
      <c r="S678" s="25"/>
      <c r="T678" s="25"/>
      <c r="U678" s="101"/>
      <c r="V678" s="101"/>
      <c r="W678" s="101"/>
      <c r="X678" s="101"/>
      <c r="Y678" s="101"/>
      <c r="AA678" s="101"/>
      <c r="AB678" s="101"/>
      <c r="AC678" s="101"/>
      <c r="AD678" s="101"/>
      <c r="AE678" s="101"/>
      <c r="AF678" s="101"/>
      <c r="AG678" s="101"/>
      <c r="AH678" s="101"/>
      <c r="AJ678" s="101"/>
      <c r="AK678" s="101"/>
      <c r="AM678" s="101"/>
      <c r="AN678" s="42"/>
      <c r="AO678" s="42"/>
      <c r="AP678" s="42"/>
      <c r="AQ678" s="194"/>
      <c r="AR678" s="42"/>
      <c r="AS678" s="42"/>
      <c r="AT678" s="25"/>
      <c r="AU678" s="44"/>
      <c r="AV678" s="44"/>
      <c r="AW678" s="44"/>
      <c r="AX678" s="25"/>
      <c r="AY678" s="42"/>
      <c r="AZ678" s="46"/>
      <c r="BA678" s="48"/>
      <c r="BB678" s="25"/>
      <c r="BC678" s="25"/>
      <c r="BD678" s="124"/>
      <c r="BE678" s="24"/>
      <c r="BF678" s="24"/>
      <c r="BG678" s="15"/>
      <c r="BI678" s="15"/>
      <c r="BJ678" s="15"/>
      <c r="BK678" s="15"/>
      <c r="BL678" s="93"/>
    </row>
    <row r="679" spans="2:64" s="54" customFormat="1" x14ac:dyDescent="0.25">
      <c r="B679" s="22"/>
      <c r="C679" s="22"/>
      <c r="D679" s="22"/>
      <c r="E679" s="22"/>
      <c r="F679" s="22"/>
      <c r="G679" s="22"/>
      <c r="K679" s="93"/>
      <c r="L679" s="93"/>
      <c r="M679" s="25"/>
      <c r="N679" s="25"/>
      <c r="O679" s="25"/>
      <c r="P679" s="25"/>
      <c r="Q679" s="25"/>
      <c r="R679" s="25"/>
      <c r="S679" s="25"/>
      <c r="T679" s="25"/>
      <c r="U679" s="101"/>
      <c r="V679" s="101"/>
      <c r="W679" s="101"/>
      <c r="X679" s="101"/>
      <c r="Y679" s="101"/>
      <c r="AA679" s="101"/>
      <c r="AB679" s="101"/>
      <c r="AC679" s="101"/>
      <c r="AD679" s="101"/>
      <c r="AE679" s="101"/>
      <c r="AF679" s="101"/>
      <c r="AG679" s="101"/>
      <c r="AH679" s="101"/>
      <c r="AJ679" s="101"/>
      <c r="AK679" s="101"/>
      <c r="AM679" s="101"/>
      <c r="AN679" s="42"/>
      <c r="AO679" s="42"/>
      <c r="AP679" s="42"/>
      <c r="AQ679" s="194"/>
      <c r="AR679" s="42"/>
      <c r="AS679" s="42"/>
      <c r="AT679" s="25"/>
      <c r="AU679" s="44"/>
      <c r="AV679" s="44"/>
      <c r="AW679" s="44"/>
      <c r="AX679" s="25"/>
      <c r="AY679" s="42"/>
      <c r="AZ679" s="46"/>
      <c r="BA679" s="48"/>
      <c r="BB679" s="25"/>
      <c r="BC679" s="25"/>
      <c r="BD679" s="124"/>
      <c r="BE679" s="24"/>
      <c r="BF679" s="24"/>
      <c r="BG679" s="15"/>
      <c r="BI679" s="15"/>
      <c r="BJ679" s="15"/>
      <c r="BK679" s="15"/>
      <c r="BL679" s="93"/>
    </row>
    <row r="680" spans="2:64" s="54" customFormat="1" x14ac:dyDescent="0.25">
      <c r="B680" s="22"/>
      <c r="C680" s="22"/>
      <c r="D680" s="22"/>
      <c r="E680" s="22"/>
      <c r="F680" s="22"/>
      <c r="G680" s="22"/>
      <c r="K680" s="93"/>
      <c r="L680" s="93"/>
      <c r="M680" s="25"/>
      <c r="N680" s="25"/>
      <c r="O680" s="25"/>
      <c r="P680" s="25"/>
      <c r="Q680" s="25"/>
      <c r="R680" s="25"/>
      <c r="S680" s="25"/>
      <c r="T680" s="25"/>
      <c r="U680" s="101"/>
      <c r="V680" s="101"/>
      <c r="W680" s="101"/>
      <c r="X680" s="101"/>
      <c r="Y680" s="101"/>
      <c r="AA680" s="101"/>
      <c r="AB680" s="101"/>
      <c r="AC680" s="101"/>
      <c r="AD680" s="101"/>
      <c r="AE680" s="101"/>
      <c r="AF680" s="101"/>
      <c r="AG680" s="101"/>
      <c r="AH680" s="101"/>
      <c r="AJ680" s="101"/>
      <c r="AK680" s="101"/>
      <c r="AM680" s="101"/>
      <c r="AN680" s="42"/>
      <c r="AO680" s="42"/>
      <c r="AP680" s="42"/>
      <c r="AQ680" s="194"/>
      <c r="AR680" s="42"/>
      <c r="AS680" s="42"/>
      <c r="AT680" s="25"/>
      <c r="AU680" s="44"/>
      <c r="AV680" s="44"/>
      <c r="AW680" s="44"/>
      <c r="AX680" s="25"/>
      <c r="AY680" s="42"/>
      <c r="AZ680" s="46"/>
      <c r="BA680" s="48"/>
      <c r="BB680" s="25"/>
      <c r="BC680" s="25"/>
      <c r="BD680" s="124"/>
      <c r="BE680" s="24"/>
      <c r="BF680" s="24"/>
      <c r="BG680" s="15"/>
      <c r="BI680" s="15"/>
      <c r="BJ680" s="15"/>
      <c r="BK680" s="15"/>
      <c r="BL680" s="93"/>
    </row>
    <row r="681" spans="2:64" s="54" customFormat="1" x14ac:dyDescent="0.25">
      <c r="B681" s="22"/>
      <c r="C681" s="22"/>
      <c r="D681" s="22"/>
      <c r="E681" s="22"/>
      <c r="F681" s="22"/>
      <c r="G681" s="22"/>
      <c r="K681" s="93"/>
      <c r="L681" s="93"/>
      <c r="M681" s="25"/>
      <c r="N681" s="25"/>
      <c r="O681" s="25"/>
      <c r="P681" s="25"/>
      <c r="Q681" s="25"/>
      <c r="R681" s="25"/>
      <c r="S681" s="25"/>
      <c r="T681" s="25"/>
      <c r="U681" s="101"/>
      <c r="V681" s="101"/>
      <c r="W681" s="101"/>
      <c r="X681" s="101"/>
      <c r="Y681" s="101"/>
      <c r="AA681" s="101"/>
      <c r="AB681" s="101"/>
      <c r="AC681" s="101"/>
      <c r="AD681" s="101"/>
      <c r="AE681" s="101"/>
      <c r="AF681" s="101"/>
      <c r="AG681" s="101"/>
      <c r="AH681" s="101"/>
      <c r="AJ681" s="101"/>
      <c r="AK681" s="101"/>
      <c r="AM681" s="101"/>
      <c r="AN681" s="42"/>
      <c r="AO681" s="42"/>
      <c r="AP681" s="42"/>
      <c r="AQ681" s="194"/>
      <c r="AR681" s="42"/>
      <c r="AS681" s="42"/>
      <c r="AT681" s="25"/>
      <c r="AU681" s="44"/>
      <c r="AV681" s="44"/>
      <c r="AW681" s="44"/>
      <c r="AX681" s="25"/>
      <c r="AY681" s="42"/>
      <c r="AZ681" s="46"/>
      <c r="BA681" s="48"/>
      <c r="BB681" s="25"/>
      <c r="BC681" s="25"/>
      <c r="BD681" s="124"/>
      <c r="BE681" s="24"/>
      <c r="BF681" s="24"/>
      <c r="BG681" s="15"/>
      <c r="BI681" s="15"/>
      <c r="BJ681" s="15"/>
      <c r="BK681" s="15"/>
      <c r="BL681" s="93"/>
    </row>
    <row r="682" spans="2:64" s="54" customFormat="1" x14ac:dyDescent="0.25">
      <c r="B682" s="22"/>
      <c r="C682" s="22"/>
      <c r="D682" s="22"/>
      <c r="E682" s="22"/>
      <c r="F682" s="22"/>
      <c r="G682" s="22"/>
      <c r="K682" s="93"/>
      <c r="L682" s="93"/>
      <c r="M682" s="25"/>
      <c r="N682" s="25"/>
      <c r="O682" s="25"/>
      <c r="P682" s="25"/>
      <c r="Q682" s="25"/>
      <c r="R682" s="25"/>
      <c r="S682" s="25"/>
      <c r="T682" s="25"/>
      <c r="U682" s="101"/>
      <c r="V682" s="101"/>
      <c r="W682" s="101"/>
      <c r="X682" s="101"/>
      <c r="Y682" s="101"/>
      <c r="AA682" s="101"/>
      <c r="AB682" s="101"/>
      <c r="AC682" s="101"/>
      <c r="AD682" s="101"/>
      <c r="AE682" s="101"/>
      <c r="AF682" s="101"/>
      <c r="AG682" s="101"/>
      <c r="AH682" s="101"/>
      <c r="AJ682" s="101"/>
      <c r="AK682" s="101"/>
      <c r="AM682" s="101"/>
      <c r="AN682" s="42"/>
      <c r="AO682" s="42"/>
      <c r="AP682" s="42"/>
      <c r="AQ682" s="194"/>
      <c r="AR682" s="42"/>
      <c r="AS682" s="42"/>
      <c r="AT682" s="25"/>
      <c r="AU682" s="44"/>
      <c r="AV682" s="44"/>
      <c r="AW682" s="44"/>
      <c r="AX682" s="25"/>
      <c r="AY682" s="42"/>
      <c r="AZ682" s="46"/>
      <c r="BA682" s="48"/>
      <c r="BB682" s="25"/>
      <c r="BC682" s="25"/>
      <c r="BD682" s="124"/>
      <c r="BE682" s="24"/>
      <c r="BF682" s="24"/>
      <c r="BG682" s="15"/>
      <c r="BI682" s="15"/>
      <c r="BJ682" s="15"/>
      <c r="BK682" s="15"/>
      <c r="BL682" s="93"/>
    </row>
    <row r="683" spans="2:64" s="54" customFormat="1" x14ac:dyDescent="0.25">
      <c r="B683" s="22"/>
      <c r="C683" s="22"/>
      <c r="D683" s="22"/>
      <c r="E683" s="22"/>
      <c r="F683" s="22"/>
      <c r="G683" s="22"/>
      <c r="K683" s="93"/>
      <c r="L683" s="93"/>
      <c r="M683" s="25"/>
      <c r="N683" s="25"/>
      <c r="O683" s="25"/>
      <c r="P683" s="25"/>
      <c r="Q683" s="25"/>
      <c r="R683" s="25"/>
      <c r="S683" s="25"/>
      <c r="T683" s="25"/>
      <c r="U683" s="101"/>
      <c r="V683" s="101"/>
      <c r="W683" s="101"/>
      <c r="X683" s="101"/>
      <c r="Y683" s="101"/>
      <c r="AA683" s="101"/>
      <c r="AB683" s="101"/>
      <c r="AC683" s="101"/>
      <c r="AD683" s="101"/>
      <c r="AE683" s="101"/>
      <c r="AF683" s="101"/>
      <c r="AG683" s="101"/>
      <c r="AH683" s="101"/>
      <c r="AJ683" s="101"/>
      <c r="AK683" s="101"/>
      <c r="AM683" s="101"/>
      <c r="AN683" s="42"/>
      <c r="AO683" s="42"/>
      <c r="AP683" s="42"/>
      <c r="AQ683" s="194"/>
      <c r="AR683" s="42"/>
      <c r="AS683" s="42"/>
      <c r="AT683" s="25"/>
      <c r="AU683" s="44"/>
      <c r="AV683" s="44"/>
      <c r="AW683" s="44"/>
      <c r="AX683" s="25"/>
      <c r="AY683" s="42"/>
      <c r="AZ683" s="46"/>
      <c r="BA683" s="48"/>
      <c r="BB683" s="25"/>
      <c r="BC683" s="25"/>
      <c r="BD683" s="124"/>
      <c r="BE683" s="24"/>
      <c r="BF683" s="24"/>
      <c r="BG683" s="15"/>
      <c r="BI683" s="15"/>
      <c r="BJ683" s="15"/>
      <c r="BK683" s="15"/>
      <c r="BL683" s="93"/>
    </row>
    <row r="684" spans="2:64" s="54" customFormat="1" x14ac:dyDescent="0.25">
      <c r="B684" s="22"/>
      <c r="C684" s="22"/>
      <c r="D684" s="22"/>
      <c r="E684" s="22"/>
      <c r="F684" s="22"/>
      <c r="G684" s="22"/>
      <c r="K684" s="93"/>
      <c r="L684" s="93"/>
      <c r="M684" s="25"/>
      <c r="N684" s="25"/>
      <c r="O684" s="25"/>
      <c r="P684" s="25"/>
      <c r="Q684" s="25"/>
      <c r="R684" s="25"/>
      <c r="S684" s="25"/>
      <c r="T684" s="25"/>
      <c r="U684" s="101"/>
      <c r="V684" s="101"/>
      <c r="W684" s="101"/>
      <c r="X684" s="101"/>
      <c r="Y684" s="101"/>
      <c r="AA684" s="101"/>
      <c r="AB684" s="101"/>
      <c r="AC684" s="101"/>
      <c r="AD684" s="101"/>
      <c r="AE684" s="101"/>
      <c r="AF684" s="101"/>
      <c r="AG684" s="101"/>
      <c r="AH684" s="101"/>
      <c r="AJ684" s="101"/>
      <c r="AK684" s="101"/>
      <c r="AM684" s="101"/>
      <c r="AN684" s="42"/>
      <c r="AO684" s="42"/>
      <c r="AP684" s="42"/>
      <c r="AQ684" s="194"/>
      <c r="AR684" s="42"/>
      <c r="AS684" s="42"/>
      <c r="AT684" s="25"/>
      <c r="AU684" s="44"/>
      <c r="AV684" s="44"/>
      <c r="AW684" s="44"/>
      <c r="AX684" s="25"/>
      <c r="AY684" s="42"/>
      <c r="AZ684" s="46"/>
      <c r="BA684" s="48"/>
      <c r="BB684" s="25"/>
      <c r="BC684" s="25"/>
      <c r="BD684" s="124"/>
      <c r="BE684" s="24"/>
      <c r="BF684" s="24"/>
      <c r="BG684" s="15"/>
      <c r="BI684" s="15"/>
      <c r="BJ684" s="15"/>
      <c r="BK684" s="15"/>
      <c r="BL684" s="93"/>
    </row>
    <row r="685" spans="2:64" s="54" customFormat="1" x14ac:dyDescent="0.25">
      <c r="B685" s="22"/>
      <c r="C685" s="22"/>
      <c r="D685" s="22"/>
      <c r="E685" s="22"/>
      <c r="F685" s="22"/>
      <c r="G685" s="22"/>
      <c r="K685" s="93"/>
      <c r="L685" s="93"/>
      <c r="M685" s="25"/>
      <c r="N685" s="25"/>
      <c r="O685" s="25"/>
      <c r="P685" s="25"/>
      <c r="Q685" s="25"/>
      <c r="R685" s="25"/>
      <c r="S685" s="25"/>
      <c r="T685" s="25"/>
      <c r="U685" s="101"/>
      <c r="V685" s="101"/>
      <c r="W685" s="101"/>
      <c r="X685" s="101"/>
      <c r="Y685" s="101"/>
      <c r="AA685" s="101"/>
      <c r="AB685" s="101"/>
      <c r="AC685" s="101"/>
      <c r="AD685" s="101"/>
      <c r="AE685" s="101"/>
      <c r="AF685" s="101"/>
      <c r="AG685" s="101"/>
      <c r="AH685" s="101"/>
      <c r="AJ685" s="101"/>
      <c r="AK685" s="101"/>
      <c r="AM685" s="101"/>
      <c r="AN685" s="42"/>
      <c r="AO685" s="42"/>
      <c r="AP685" s="42"/>
      <c r="AQ685" s="194"/>
      <c r="AR685" s="42"/>
      <c r="AS685" s="42"/>
      <c r="AT685" s="25"/>
      <c r="AU685" s="44"/>
      <c r="AV685" s="44"/>
      <c r="AW685" s="44"/>
      <c r="AX685" s="25"/>
      <c r="AY685" s="42"/>
      <c r="AZ685" s="46"/>
      <c r="BA685" s="48"/>
      <c r="BB685" s="25"/>
      <c r="BC685" s="25"/>
      <c r="BD685" s="124"/>
      <c r="BE685" s="24"/>
      <c r="BF685" s="24"/>
      <c r="BG685" s="15"/>
      <c r="BI685" s="15"/>
      <c r="BJ685" s="15"/>
      <c r="BK685" s="15"/>
      <c r="BL685" s="93"/>
    </row>
    <row r="686" spans="2:64" s="54" customFormat="1" x14ac:dyDescent="0.25">
      <c r="B686" s="22"/>
      <c r="C686" s="22"/>
      <c r="D686" s="22"/>
      <c r="E686" s="22"/>
      <c r="F686" s="22"/>
      <c r="G686" s="22"/>
      <c r="K686" s="93"/>
      <c r="L686" s="93"/>
      <c r="M686" s="25"/>
      <c r="N686" s="25"/>
      <c r="O686" s="25"/>
      <c r="P686" s="25"/>
      <c r="Q686" s="25"/>
      <c r="R686" s="25"/>
      <c r="S686" s="25"/>
      <c r="T686" s="25"/>
      <c r="U686" s="101"/>
      <c r="V686" s="101"/>
      <c r="W686" s="101"/>
      <c r="X686" s="101"/>
      <c r="Y686" s="101"/>
      <c r="AA686" s="101"/>
      <c r="AB686" s="101"/>
      <c r="AC686" s="101"/>
      <c r="AD686" s="101"/>
      <c r="AE686" s="101"/>
      <c r="AF686" s="101"/>
      <c r="AG686" s="101"/>
      <c r="AH686" s="101"/>
      <c r="AJ686" s="101"/>
      <c r="AK686" s="101"/>
      <c r="AM686" s="101"/>
      <c r="AN686" s="42"/>
      <c r="AO686" s="42"/>
      <c r="AP686" s="42"/>
      <c r="AQ686" s="194"/>
      <c r="AR686" s="42"/>
      <c r="AS686" s="42"/>
      <c r="AT686" s="25"/>
      <c r="AU686" s="44"/>
      <c r="AV686" s="44"/>
      <c r="AW686" s="44"/>
      <c r="AX686" s="25"/>
      <c r="AY686" s="42"/>
      <c r="AZ686" s="46"/>
      <c r="BA686" s="48"/>
      <c r="BB686" s="25"/>
      <c r="BC686" s="25"/>
      <c r="BD686" s="124"/>
      <c r="BE686" s="24"/>
      <c r="BF686" s="24"/>
      <c r="BG686" s="15"/>
      <c r="BI686" s="15"/>
      <c r="BJ686" s="15"/>
      <c r="BK686" s="15"/>
      <c r="BL686" s="93"/>
    </row>
    <row r="687" spans="2:64" s="54" customFormat="1" x14ac:dyDescent="0.25">
      <c r="B687" s="22"/>
      <c r="C687" s="22"/>
      <c r="D687" s="22"/>
      <c r="E687" s="22"/>
      <c r="F687" s="22"/>
      <c r="G687" s="22"/>
      <c r="K687" s="93"/>
      <c r="L687" s="93"/>
      <c r="M687" s="25"/>
      <c r="N687" s="25"/>
      <c r="O687" s="25"/>
      <c r="P687" s="25"/>
      <c r="Q687" s="25"/>
      <c r="R687" s="25"/>
      <c r="S687" s="25"/>
      <c r="T687" s="25"/>
      <c r="U687" s="101"/>
      <c r="V687" s="101"/>
      <c r="W687" s="101"/>
      <c r="X687" s="101"/>
      <c r="Y687" s="101"/>
      <c r="AA687" s="101"/>
      <c r="AB687" s="101"/>
      <c r="AC687" s="101"/>
      <c r="AD687" s="101"/>
      <c r="AE687" s="101"/>
      <c r="AF687" s="101"/>
      <c r="AG687" s="101"/>
      <c r="AH687" s="101"/>
      <c r="AJ687" s="101"/>
      <c r="AK687" s="101"/>
      <c r="AM687" s="101"/>
      <c r="AN687" s="42"/>
      <c r="AO687" s="42"/>
      <c r="AP687" s="42"/>
      <c r="AQ687" s="194"/>
      <c r="AR687" s="42"/>
      <c r="AS687" s="42"/>
      <c r="AT687" s="25"/>
      <c r="AU687" s="44"/>
      <c r="AV687" s="44"/>
      <c r="AW687" s="44"/>
      <c r="AX687" s="25"/>
      <c r="AY687" s="42"/>
      <c r="AZ687" s="46"/>
      <c r="BA687" s="48"/>
      <c r="BB687" s="25"/>
      <c r="BC687" s="25"/>
      <c r="BD687" s="124"/>
      <c r="BE687" s="24"/>
      <c r="BF687" s="24"/>
      <c r="BG687" s="15"/>
      <c r="BI687" s="15"/>
      <c r="BJ687" s="15"/>
      <c r="BK687" s="15"/>
      <c r="BL687" s="93"/>
    </row>
    <row r="688" spans="2:64" s="54" customFormat="1" x14ac:dyDescent="0.25">
      <c r="B688" s="22"/>
      <c r="C688" s="22"/>
      <c r="D688" s="22"/>
      <c r="E688" s="22"/>
      <c r="F688" s="22"/>
      <c r="G688" s="22"/>
      <c r="K688" s="93"/>
      <c r="L688" s="93"/>
      <c r="M688" s="25"/>
      <c r="N688" s="25"/>
      <c r="O688" s="25"/>
      <c r="P688" s="25"/>
      <c r="Q688" s="25"/>
      <c r="R688" s="25"/>
      <c r="S688" s="25"/>
      <c r="T688" s="25"/>
      <c r="U688" s="101"/>
      <c r="V688" s="101"/>
      <c r="W688" s="101"/>
      <c r="X688" s="101"/>
      <c r="Y688" s="101"/>
      <c r="AA688" s="101"/>
      <c r="AB688" s="101"/>
      <c r="AC688" s="101"/>
      <c r="AD688" s="101"/>
      <c r="AE688" s="101"/>
      <c r="AF688" s="101"/>
      <c r="AG688" s="101"/>
      <c r="AH688" s="101"/>
      <c r="AJ688" s="101"/>
      <c r="AK688" s="101"/>
      <c r="AM688" s="101"/>
      <c r="AN688" s="42"/>
      <c r="AO688" s="42"/>
      <c r="AP688" s="42"/>
      <c r="AQ688" s="194"/>
      <c r="AR688" s="42"/>
      <c r="AS688" s="42"/>
      <c r="AT688" s="25"/>
      <c r="AU688" s="44"/>
      <c r="AV688" s="44"/>
      <c r="AW688" s="44"/>
      <c r="AX688" s="25"/>
      <c r="AY688" s="42"/>
      <c r="AZ688" s="46"/>
      <c r="BA688" s="48"/>
      <c r="BB688" s="25"/>
      <c r="BC688" s="25"/>
      <c r="BD688" s="124"/>
      <c r="BE688" s="24"/>
      <c r="BF688" s="24"/>
      <c r="BG688" s="15"/>
      <c r="BI688" s="15"/>
      <c r="BJ688" s="15"/>
      <c r="BK688" s="15"/>
      <c r="BL688" s="93"/>
    </row>
    <row r="689" spans="2:64" s="54" customFormat="1" x14ac:dyDescent="0.25">
      <c r="B689" s="22"/>
      <c r="C689" s="22"/>
      <c r="D689" s="22"/>
      <c r="E689" s="22"/>
      <c r="F689" s="22"/>
      <c r="G689" s="22"/>
      <c r="K689" s="93"/>
      <c r="L689" s="93"/>
      <c r="M689" s="25"/>
      <c r="N689" s="25"/>
      <c r="O689" s="25"/>
      <c r="P689" s="25"/>
      <c r="Q689" s="25"/>
      <c r="R689" s="25"/>
      <c r="S689" s="25"/>
      <c r="T689" s="25"/>
      <c r="U689" s="101"/>
      <c r="V689" s="101"/>
      <c r="W689" s="101"/>
      <c r="X689" s="101"/>
      <c r="Y689" s="101"/>
      <c r="AA689" s="101"/>
      <c r="AB689" s="101"/>
      <c r="AC689" s="101"/>
      <c r="AD689" s="101"/>
      <c r="AE689" s="101"/>
      <c r="AF689" s="101"/>
      <c r="AG689" s="101"/>
      <c r="AH689" s="101"/>
      <c r="AJ689" s="101"/>
      <c r="AK689" s="101"/>
      <c r="AM689" s="101"/>
      <c r="AN689" s="42"/>
      <c r="AO689" s="42"/>
      <c r="AP689" s="42"/>
      <c r="AQ689" s="194"/>
      <c r="AR689" s="42"/>
      <c r="AS689" s="42"/>
      <c r="AT689" s="25"/>
      <c r="AU689" s="44"/>
      <c r="AV689" s="44"/>
      <c r="AW689" s="44"/>
      <c r="AX689" s="25"/>
      <c r="AY689" s="42"/>
      <c r="AZ689" s="46"/>
      <c r="BA689" s="48"/>
      <c r="BB689" s="25"/>
      <c r="BC689" s="25"/>
      <c r="BD689" s="124"/>
      <c r="BE689" s="24"/>
      <c r="BF689" s="24"/>
      <c r="BG689" s="15"/>
      <c r="BI689" s="15"/>
      <c r="BJ689" s="15"/>
      <c r="BK689" s="15"/>
      <c r="BL689" s="93"/>
    </row>
    <row r="690" spans="2:64" s="54" customFormat="1" x14ac:dyDescent="0.25">
      <c r="B690" s="22"/>
      <c r="C690" s="22"/>
      <c r="D690" s="22"/>
      <c r="E690" s="22"/>
      <c r="F690" s="22"/>
      <c r="G690" s="22"/>
      <c r="K690" s="93"/>
      <c r="L690" s="93"/>
      <c r="M690" s="25"/>
      <c r="N690" s="25"/>
      <c r="O690" s="25"/>
      <c r="P690" s="25"/>
      <c r="Q690" s="25"/>
      <c r="R690" s="25"/>
      <c r="S690" s="25"/>
      <c r="T690" s="25"/>
      <c r="U690" s="101"/>
      <c r="V690" s="101"/>
      <c r="W690" s="101"/>
      <c r="X690" s="101"/>
      <c r="Y690" s="101"/>
      <c r="AA690" s="101"/>
      <c r="AB690" s="101"/>
      <c r="AC690" s="101"/>
      <c r="AD690" s="101"/>
      <c r="AE690" s="101"/>
      <c r="AF690" s="101"/>
      <c r="AG690" s="101"/>
      <c r="AH690" s="101"/>
      <c r="AJ690" s="101"/>
      <c r="AK690" s="101"/>
      <c r="AM690" s="101"/>
      <c r="AN690" s="42"/>
      <c r="AO690" s="42"/>
      <c r="AP690" s="42"/>
      <c r="AQ690" s="194"/>
      <c r="AR690" s="42"/>
      <c r="AS690" s="42"/>
      <c r="AT690" s="25"/>
      <c r="AU690" s="44"/>
      <c r="AV690" s="44"/>
      <c r="AW690" s="44"/>
      <c r="AX690" s="25"/>
      <c r="AY690" s="42"/>
      <c r="AZ690" s="46"/>
      <c r="BA690" s="48"/>
      <c r="BB690" s="25"/>
      <c r="BC690" s="25"/>
      <c r="BD690" s="124"/>
      <c r="BE690" s="24"/>
      <c r="BF690" s="24"/>
      <c r="BG690" s="15"/>
      <c r="BI690" s="15"/>
      <c r="BJ690" s="15"/>
      <c r="BK690" s="15"/>
      <c r="BL690" s="93"/>
    </row>
    <row r="691" spans="2:64" s="54" customFormat="1" x14ac:dyDescent="0.25">
      <c r="B691" s="22"/>
      <c r="C691" s="22"/>
      <c r="D691" s="22"/>
      <c r="E691" s="22"/>
      <c r="F691" s="22"/>
      <c r="G691" s="22"/>
      <c r="K691" s="93"/>
      <c r="L691" s="93"/>
      <c r="M691" s="25"/>
      <c r="N691" s="25"/>
      <c r="O691" s="25"/>
      <c r="P691" s="25"/>
      <c r="Q691" s="25"/>
      <c r="R691" s="25"/>
      <c r="S691" s="25"/>
      <c r="T691" s="25"/>
      <c r="U691" s="101"/>
      <c r="V691" s="101"/>
      <c r="W691" s="101"/>
      <c r="X691" s="101"/>
      <c r="Y691" s="101"/>
      <c r="AA691" s="101"/>
      <c r="AB691" s="101"/>
      <c r="AC691" s="101"/>
      <c r="AD691" s="101"/>
      <c r="AE691" s="101"/>
      <c r="AF691" s="101"/>
      <c r="AG691" s="101"/>
      <c r="AH691" s="101"/>
      <c r="AJ691" s="101"/>
      <c r="AK691" s="101"/>
      <c r="AM691" s="101"/>
      <c r="AN691" s="42"/>
      <c r="AO691" s="42"/>
      <c r="AP691" s="42"/>
      <c r="AQ691" s="194"/>
      <c r="AR691" s="42"/>
      <c r="AS691" s="42"/>
      <c r="AT691" s="25"/>
      <c r="AU691" s="44"/>
      <c r="AV691" s="44"/>
      <c r="AW691" s="44"/>
      <c r="AX691" s="25"/>
      <c r="AY691" s="42"/>
      <c r="AZ691" s="46"/>
      <c r="BA691" s="48"/>
      <c r="BB691" s="25"/>
      <c r="BC691" s="25"/>
      <c r="BD691" s="124"/>
      <c r="BE691" s="24"/>
      <c r="BF691" s="24"/>
      <c r="BG691" s="15"/>
      <c r="BI691" s="15"/>
      <c r="BJ691" s="15"/>
      <c r="BK691" s="15"/>
      <c r="BL691" s="93"/>
    </row>
    <row r="692" spans="2:64" s="54" customFormat="1" x14ac:dyDescent="0.25">
      <c r="B692" s="22"/>
      <c r="C692" s="22"/>
      <c r="D692" s="22"/>
      <c r="E692" s="22"/>
      <c r="F692" s="22"/>
      <c r="G692" s="22"/>
      <c r="K692" s="93"/>
      <c r="L692" s="93"/>
      <c r="M692" s="25"/>
      <c r="N692" s="25"/>
      <c r="O692" s="25"/>
      <c r="P692" s="25"/>
      <c r="Q692" s="25"/>
      <c r="R692" s="25"/>
      <c r="S692" s="25"/>
      <c r="T692" s="25"/>
      <c r="U692" s="101"/>
      <c r="V692" s="101"/>
      <c r="W692" s="101"/>
      <c r="X692" s="101"/>
      <c r="Y692" s="101"/>
      <c r="AA692" s="101"/>
      <c r="AB692" s="101"/>
      <c r="AC692" s="101"/>
      <c r="AD692" s="101"/>
      <c r="AE692" s="101"/>
      <c r="AF692" s="101"/>
      <c r="AG692" s="101"/>
      <c r="AH692" s="101"/>
      <c r="AJ692" s="101"/>
      <c r="AK692" s="101"/>
      <c r="AM692" s="101"/>
      <c r="AN692" s="42"/>
      <c r="AO692" s="42"/>
      <c r="AP692" s="42"/>
      <c r="AQ692" s="194"/>
      <c r="AR692" s="42"/>
      <c r="AS692" s="42"/>
      <c r="AT692" s="25"/>
      <c r="AU692" s="44"/>
      <c r="AV692" s="44"/>
      <c r="AW692" s="44"/>
      <c r="AX692" s="25"/>
      <c r="AY692" s="42"/>
      <c r="AZ692" s="46"/>
      <c r="BA692" s="48"/>
      <c r="BB692" s="25"/>
      <c r="BC692" s="25"/>
      <c r="BD692" s="124"/>
      <c r="BE692" s="24"/>
      <c r="BF692" s="24"/>
      <c r="BG692" s="15"/>
      <c r="BI692" s="15"/>
      <c r="BJ692" s="15"/>
      <c r="BK692" s="15"/>
      <c r="BL692" s="93"/>
    </row>
    <row r="693" spans="2:64" s="54" customFormat="1" x14ac:dyDescent="0.25">
      <c r="B693" s="22"/>
      <c r="C693" s="22"/>
      <c r="D693" s="22"/>
      <c r="E693" s="22"/>
      <c r="F693" s="22"/>
      <c r="G693" s="22"/>
      <c r="K693" s="93"/>
      <c r="L693" s="93"/>
      <c r="M693" s="25"/>
      <c r="N693" s="25"/>
      <c r="O693" s="25"/>
      <c r="P693" s="25"/>
      <c r="Q693" s="25"/>
      <c r="R693" s="25"/>
      <c r="S693" s="25"/>
      <c r="T693" s="25"/>
      <c r="U693" s="101"/>
      <c r="V693" s="101"/>
      <c r="W693" s="101"/>
      <c r="X693" s="101"/>
      <c r="Y693" s="101"/>
      <c r="AA693" s="101"/>
      <c r="AB693" s="101"/>
      <c r="AC693" s="101"/>
      <c r="AD693" s="101"/>
      <c r="AE693" s="101"/>
      <c r="AF693" s="101"/>
      <c r="AG693" s="101"/>
      <c r="AH693" s="101"/>
      <c r="AJ693" s="101"/>
      <c r="AK693" s="101"/>
      <c r="AM693" s="101"/>
      <c r="AN693" s="42"/>
      <c r="AO693" s="42"/>
      <c r="AP693" s="42"/>
      <c r="AQ693" s="194"/>
      <c r="AR693" s="42"/>
      <c r="AS693" s="42"/>
      <c r="AT693" s="25"/>
      <c r="AU693" s="44"/>
      <c r="AV693" s="44"/>
      <c r="AW693" s="44"/>
      <c r="AX693" s="25"/>
      <c r="AY693" s="42"/>
      <c r="AZ693" s="46"/>
      <c r="BA693" s="48"/>
      <c r="BB693" s="25"/>
      <c r="BC693" s="25"/>
      <c r="BD693" s="124"/>
      <c r="BE693" s="24"/>
      <c r="BF693" s="24"/>
      <c r="BG693" s="15"/>
      <c r="BI693" s="15"/>
      <c r="BJ693" s="15"/>
      <c r="BK693" s="15"/>
      <c r="BL693" s="93"/>
    </row>
    <row r="694" spans="2:64" s="54" customFormat="1" x14ac:dyDescent="0.25">
      <c r="B694" s="22"/>
      <c r="C694" s="22"/>
      <c r="D694" s="22"/>
      <c r="E694" s="22"/>
      <c r="F694" s="22"/>
      <c r="G694" s="22"/>
      <c r="K694" s="93"/>
      <c r="L694" s="93"/>
      <c r="M694" s="25"/>
      <c r="N694" s="25"/>
      <c r="O694" s="25"/>
      <c r="P694" s="25"/>
      <c r="Q694" s="25"/>
      <c r="R694" s="25"/>
      <c r="S694" s="25"/>
      <c r="T694" s="25"/>
      <c r="U694" s="101"/>
      <c r="V694" s="101"/>
      <c r="W694" s="101"/>
      <c r="X694" s="101"/>
      <c r="Y694" s="101"/>
      <c r="AA694" s="101"/>
      <c r="AB694" s="101"/>
      <c r="AC694" s="101"/>
      <c r="AD694" s="101"/>
      <c r="AE694" s="101"/>
      <c r="AF694" s="101"/>
      <c r="AG694" s="101"/>
      <c r="AH694" s="101"/>
      <c r="AJ694" s="101"/>
      <c r="AK694" s="101"/>
      <c r="AM694" s="101"/>
      <c r="AN694" s="42"/>
      <c r="AO694" s="42"/>
      <c r="AP694" s="42"/>
      <c r="AQ694" s="194"/>
      <c r="AR694" s="42"/>
      <c r="AS694" s="42"/>
      <c r="AT694" s="25"/>
      <c r="AU694" s="44"/>
      <c r="AV694" s="44"/>
      <c r="AW694" s="44"/>
      <c r="AX694" s="25"/>
      <c r="AY694" s="42"/>
      <c r="AZ694" s="46"/>
      <c r="BA694" s="48"/>
      <c r="BB694" s="25"/>
      <c r="BC694" s="25"/>
      <c r="BD694" s="124"/>
      <c r="BE694" s="24"/>
      <c r="BF694" s="24"/>
      <c r="BG694" s="15"/>
      <c r="BI694" s="15"/>
      <c r="BJ694" s="15"/>
      <c r="BK694" s="15"/>
      <c r="BL694" s="93"/>
    </row>
    <row r="695" spans="2:64" s="54" customFormat="1" x14ac:dyDescent="0.25">
      <c r="B695" s="22"/>
      <c r="C695" s="22"/>
      <c r="D695" s="22"/>
      <c r="E695" s="22"/>
      <c r="F695" s="22"/>
      <c r="G695" s="22"/>
      <c r="K695" s="93"/>
      <c r="L695" s="93"/>
      <c r="M695" s="25"/>
      <c r="N695" s="25"/>
      <c r="O695" s="25"/>
      <c r="P695" s="25"/>
      <c r="Q695" s="25"/>
      <c r="R695" s="25"/>
      <c r="S695" s="25"/>
      <c r="T695" s="25"/>
      <c r="U695" s="101"/>
      <c r="V695" s="101"/>
      <c r="W695" s="101"/>
      <c r="X695" s="101"/>
      <c r="Y695" s="101"/>
      <c r="AA695" s="101"/>
      <c r="AB695" s="101"/>
      <c r="AC695" s="101"/>
      <c r="AD695" s="101"/>
      <c r="AE695" s="101"/>
      <c r="AF695" s="101"/>
      <c r="AG695" s="101"/>
      <c r="AH695" s="101"/>
      <c r="AJ695" s="101"/>
      <c r="AK695" s="101"/>
      <c r="AM695" s="101"/>
      <c r="AN695" s="42"/>
      <c r="AO695" s="42"/>
      <c r="AP695" s="42"/>
      <c r="AQ695" s="194"/>
      <c r="AR695" s="42"/>
      <c r="AS695" s="42"/>
      <c r="AT695" s="25"/>
      <c r="AU695" s="44"/>
      <c r="AV695" s="44"/>
      <c r="AW695" s="44"/>
      <c r="AX695" s="25"/>
      <c r="AY695" s="42"/>
      <c r="AZ695" s="46"/>
      <c r="BA695" s="48"/>
      <c r="BB695" s="25"/>
      <c r="BC695" s="25"/>
      <c r="BD695" s="124"/>
      <c r="BE695" s="24"/>
      <c r="BF695" s="24"/>
      <c r="BG695" s="15"/>
      <c r="BI695" s="15"/>
      <c r="BJ695" s="15"/>
      <c r="BK695" s="15"/>
      <c r="BL695" s="93"/>
    </row>
    <row r="696" spans="2:64" s="54" customFormat="1" x14ac:dyDescent="0.25">
      <c r="B696" s="22"/>
      <c r="C696" s="22"/>
      <c r="D696" s="22"/>
      <c r="E696" s="22"/>
      <c r="F696" s="22"/>
      <c r="G696" s="22"/>
      <c r="K696" s="93"/>
      <c r="L696" s="93"/>
      <c r="M696" s="25"/>
      <c r="N696" s="25"/>
      <c r="O696" s="25"/>
      <c r="P696" s="25"/>
      <c r="Q696" s="25"/>
      <c r="R696" s="25"/>
      <c r="S696" s="25"/>
      <c r="T696" s="25"/>
      <c r="U696" s="101"/>
      <c r="V696" s="101"/>
      <c r="W696" s="101"/>
      <c r="X696" s="101"/>
      <c r="Y696" s="101"/>
      <c r="AA696" s="101"/>
      <c r="AB696" s="101"/>
      <c r="AC696" s="101"/>
      <c r="AD696" s="101"/>
      <c r="AE696" s="101"/>
      <c r="AF696" s="101"/>
      <c r="AG696" s="101"/>
      <c r="AH696" s="101"/>
      <c r="AJ696" s="101"/>
      <c r="AK696" s="101"/>
      <c r="AM696" s="101"/>
      <c r="AN696" s="42"/>
      <c r="AO696" s="42"/>
      <c r="AP696" s="42"/>
      <c r="AQ696" s="194"/>
      <c r="AR696" s="42"/>
      <c r="AS696" s="42"/>
      <c r="AT696" s="25"/>
      <c r="AU696" s="44"/>
      <c r="AV696" s="44"/>
      <c r="AW696" s="44"/>
      <c r="AX696" s="25"/>
      <c r="AY696" s="42"/>
      <c r="AZ696" s="46"/>
      <c r="BA696" s="48"/>
      <c r="BB696" s="25"/>
      <c r="BC696" s="25"/>
      <c r="BD696" s="124"/>
      <c r="BE696" s="24"/>
      <c r="BF696" s="24"/>
      <c r="BG696" s="15"/>
      <c r="BI696" s="15"/>
      <c r="BJ696" s="15"/>
      <c r="BK696" s="15"/>
      <c r="BL696" s="93"/>
    </row>
    <row r="697" spans="2:64" s="54" customFormat="1" x14ac:dyDescent="0.25">
      <c r="B697" s="22"/>
      <c r="C697" s="22"/>
      <c r="D697" s="22"/>
      <c r="E697" s="22"/>
      <c r="F697" s="22"/>
      <c r="G697" s="22"/>
      <c r="K697" s="93"/>
      <c r="L697" s="93"/>
      <c r="M697" s="25"/>
      <c r="N697" s="25"/>
      <c r="O697" s="25"/>
      <c r="P697" s="25"/>
      <c r="Q697" s="25"/>
      <c r="R697" s="25"/>
      <c r="S697" s="25"/>
      <c r="T697" s="25"/>
      <c r="U697" s="101"/>
      <c r="V697" s="101"/>
      <c r="W697" s="101"/>
      <c r="X697" s="101"/>
      <c r="Y697" s="101"/>
      <c r="AA697" s="101"/>
      <c r="AB697" s="101"/>
      <c r="AC697" s="101"/>
      <c r="AD697" s="101"/>
      <c r="AE697" s="101"/>
      <c r="AF697" s="101"/>
      <c r="AG697" s="101"/>
      <c r="AH697" s="101"/>
      <c r="AJ697" s="101"/>
      <c r="AK697" s="101"/>
      <c r="AM697" s="101"/>
      <c r="AN697" s="42"/>
      <c r="AO697" s="42"/>
      <c r="AP697" s="42"/>
      <c r="AQ697" s="194"/>
      <c r="AR697" s="42"/>
      <c r="AS697" s="42"/>
      <c r="AT697" s="25"/>
      <c r="AU697" s="44"/>
      <c r="AV697" s="44"/>
      <c r="AW697" s="44"/>
      <c r="AX697" s="25"/>
      <c r="AY697" s="42"/>
      <c r="AZ697" s="46"/>
      <c r="BA697" s="48"/>
      <c r="BB697" s="25"/>
      <c r="BC697" s="25"/>
      <c r="BD697" s="124"/>
      <c r="BE697" s="24"/>
      <c r="BF697" s="24"/>
      <c r="BG697" s="15"/>
      <c r="BI697" s="15"/>
      <c r="BJ697" s="15"/>
      <c r="BK697" s="15"/>
      <c r="BL697" s="93"/>
    </row>
    <row r="698" spans="2:64" s="54" customFormat="1" x14ac:dyDescent="0.25">
      <c r="B698" s="22"/>
      <c r="C698" s="22"/>
      <c r="D698" s="22"/>
      <c r="E698" s="22"/>
      <c r="F698" s="22"/>
      <c r="G698" s="22"/>
      <c r="K698" s="93"/>
      <c r="L698" s="93"/>
      <c r="M698" s="25"/>
      <c r="N698" s="25"/>
      <c r="O698" s="25"/>
      <c r="P698" s="25"/>
      <c r="Q698" s="25"/>
      <c r="R698" s="25"/>
      <c r="S698" s="25"/>
      <c r="T698" s="25"/>
      <c r="U698" s="101"/>
      <c r="V698" s="101"/>
      <c r="W698" s="101"/>
      <c r="X698" s="101"/>
      <c r="Y698" s="101"/>
      <c r="AA698" s="101"/>
      <c r="AB698" s="101"/>
      <c r="AC698" s="101"/>
      <c r="AD698" s="101"/>
      <c r="AE698" s="101"/>
      <c r="AF698" s="101"/>
      <c r="AG698" s="101"/>
      <c r="AH698" s="101"/>
      <c r="AJ698" s="101"/>
      <c r="AK698" s="101"/>
      <c r="AM698" s="101"/>
      <c r="AN698" s="42"/>
      <c r="AO698" s="42"/>
      <c r="AP698" s="42"/>
      <c r="AQ698" s="194"/>
      <c r="AR698" s="42"/>
      <c r="AS698" s="42"/>
      <c r="AT698" s="25"/>
      <c r="AU698" s="44"/>
      <c r="AV698" s="44"/>
      <c r="AW698" s="44"/>
      <c r="AX698" s="25"/>
      <c r="AY698" s="42"/>
      <c r="AZ698" s="46"/>
      <c r="BA698" s="48"/>
      <c r="BB698" s="25"/>
      <c r="BC698" s="25"/>
      <c r="BD698" s="124"/>
      <c r="BE698" s="24"/>
      <c r="BF698" s="24"/>
      <c r="BG698" s="15"/>
      <c r="BI698" s="15"/>
      <c r="BJ698" s="15"/>
      <c r="BK698" s="15"/>
      <c r="BL698" s="93"/>
    </row>
    <row r="699" spans="2:64" s="54" customFormat="1" x14ac:dyDescent="0.25">
      <c r="B699" s="22"/>
      <c r="C699" s="22"/>
      <c r="D699" s="22"/>
      <c r="E699" s="22"/>
      <c r="F699" s="22"/>
      <c r="G699" s="22"/>
      <c r="K699" s="93"/>
      <c r="L699" s="93"/>
      <c r="M699" s="25"/>
      <c r="N699" s="25"/>
      <c r="O699" s="25"/>
      <c r="P699" s="25"/>
      <c r="Q699" s="25"/>
      <c r="R699" s="25"/>
      <c r="S699" s="25"/>
      <c r="T699" s="25"/>
      <c r="U699" s="101"/>
      <c r="V699" s="101"/>
      <c r="W699" s="101"/>
      <c r="X699" s="101"/>
      <c r="Y699" s="101"/>
      <c r="AA699" s="101"/>
      <c r="AB699" s="101"/>
      <c r="AC699" s="101"/>
      <c r="AD699" s="101"/>
      <c r="AE699" s="101"/>
      <c r="AF699" s="101"/>
      <c r="AG699" s="101"/>
      <c r="AH699" s="101"/>
      <c r="AJ699" s="101"/>
      <c r="AK699" s="101"/>
      <c r="AM699" s="101"/>
      <c r="AN699" s="42"/>
      <c r="AO699" s="42"/>
      <c r="AP699" s="42"/>
      <c r="AQ699" s="194"/>
      <c r="AR699" s="42"/>
      <c r="AS699" s="42"/>
      <c r="AT699" s="25"/>
      <c r="AU699" s="44"/>
      <c r="AV699" s="44"/>
      <c r="AW699" s="44"/>
      <c r="AX699" s="25"/>
      <c r="AY699" s="42"/>
      <c r="AZ699" s="46"/>
      <c r="BA699" s="48"/>
      <c r="BB699" s="25"/>
      <c r="BC699" s="25"/>
      <c r="BD699" s="124"/>
      <c r="BE699" s="24"/>
      <c r="BF699" s="24"/>
      <c r="BG699" s="15"/>
      <c r="BI699" s="15"/>
      <c r="BJ699" s="15"/>
      <c r="BK699" s="15"/>
      <c r="BL699" s="93"/>
    </row>
    <row r="700" spans="2:64" s="54" customFormat="1" x14ac:dyDescent="0.25">
      <c r="B700" s="22"/>
      <c r="C700" s="22"/>
      <c r="D700" s="22"/>
      <c r="E700" s="22"/>
      <c r="F700" s="22"/>
      <c r="G700" s="22"/>
      <c r="K700" s="93"/>
      <c r="L700" s="93"/>
      <c r="M700" s="25"/>
      <c r="N700" s="25"/>
      <c r="O700" s="25"/>
      <c r="P700" s="25"/>
      <c r="Q700" s="25"/>
      <c r="R700" s="25"/>
      <c r="S700" s="25"/>
      <c r="T700" s="25"/>
      <c r="U700" s="101"/>
      <c r="V700" s="101"/>
      <c r="W700" s="101"/>
      <c r="X700" s="101"/>
      <c r="Y700" s="101"/>
      <c r="AA700" s="101"/>
      <c r="AB700" s="101"/>
      <c r="AC700" s="101"/>
      <c r="AD700" s="101"/>
      <c r="AE700" s="101"/>
      <c r="AF700" s="101"/>
      <c r="AG700" s="101"/>
      <c r="AH700" s="101"/>
      <c r="AJ700" s="101"/>
      <c r="AK700" s="101"/>
      <c r="AM700" s="101"/>
      <c r="AN700" s="42"/>
      <c r="AO700" s="42"/>
      <c r="AP700" s="42"/>
      <c r="AQ700" s="194"/>
      <c r="AR700" s="42"/>
      <c r="AS700" s="42"/>
      <c r="AT700" s="25"/>
      <c r="AU700" s="44"/>
      <c r="AV700" s="44"/>
      <c r="AW700" s="44"/>
      <c r="AX700" s="25"/>
      <c r="AY700" s="42"/>
      <c r="AZ700" s="46"/>
      <c r="BA700" s="48"/>
      <c r="BB700" s="25"/>
      <c r="BC700" s="25"/>
      <c r="BD700" s="124"/>
      <c r="BE700" s="24"/>
      <c r="BF700" s="24"/>
      <c r="BG700" s="15"/>
      <c r="BI700" s="15"/>
      <c r="BJ700" s="15"/>
      <c r="BK700" s="15"/>
      <c r="BL700" s="93"/>
    </row>
    <row r="701" spans="2:64" s="54" customFormat="1" x14ac:dyDescent="0.25">
      <c r="B701" s="22"/>
      <c r="C701" s="22"/>
      <c r="D701" s="22"/>
      <c r="E701" s="22"/>
      <c r="F701" s="22"/>
      <c r="G701" s="22"/>
      <c r="K701" s="93"/>
      <c r="L701" s="93"/>
      <c r="M701" s="25"/>
      <c r="N701" s="25"/>
      <c r="O701" s="25"/>
      <c r="P701" s="25"/>
      <c r="Q701" s="25"/>
      <c r="R701" s="25"/>
      <c r="S701" s="25"/>
      <c r="T701" s="25"/>
      <c r="U701" s="101"/>
      <c r="V701" s="101"/>
      <c r="W701" s="101"/>
      <c r="X701" s="101"/>
      <c r="Y701" s="101"/>
      <c r="AA701" s="101"/>
      <c r="AB701" s="101"/>
      <c r="AC701" s="101"/>
      <c r="AD701" s="101"/>
      <c r="AE701" s="101"/>
      <c r="AF701" s="101"/>
      <c r="AG701" s="101"/>
      <c r="AH701" s="101"/>
      <c r="AJ701" s="101"/>
      <c r="AK701" s="101"/>
      <c r="AM701" s="101"/>
      <c r="AN701" s="42"/>
      <c r="AO701" s="42"/>
      <c r="AP701" s="42"/>
      <c r="AQ701" s="194"/>
      <c r="AR701" s="42"/>
      <c r="AS701" s="42"/>
      <c r="AT701" s="25"/>
      <c r="AU701" s="44"/>
      <c r="AV701" s="44"/>
      <c r="AW701" s="44"/>
      <c r="AX701" s="25"/>
      <c r="AY701" s="42"/>
      <c r="AZ701" s="46"/>
      <c r="BA701" s="48"/>
      <c r="BB701" s="25"/>
      <c r="BC701" s="25"/>
      <c r="BD701" s="124"/>
      <c r="BE701" s="24"/>
      <c r="BF701" s="24"/>
      <c r="BG701" s="15"/>
      <c r="BI701" s="15"/>
      <c r="BJ701" s="15"/>
      <c r="BK701" s="15"/>
      <c r="BL701" s="93"/>
    </row>
    <row r="702" spans="2:64" s="54" customFormat="1" x14ac:dyDescent="0.25">
      <c r="B702" s="22"/>
      <c r="C702" s="22"/>
      <c r="D702" s="22"/>
      <c r="E702" s="22"/>
      <c r="F702" s="22"/>
      <c r="G702" s="22"/>
      <c r="K702" s="93"/>
      <c r="L702" s="93"/>
      <c r="M702" s="25"/>
      <c r="N702" s="25"/>
      <c r="O702" s="25"/>
      <c r="P702" s="25"/>
      <c r="Q702" s="25"/>
      <c r="R702" s="25"/>
      <c r="S702" s="25"/>
      <c r="T702" s="25"/>
      <c r="U702" s="101"/>
      <c r="V702" s="101"/>
      <c r="W702" s="101"/>
      <c r="X702" s="101"/>
      <c r="Y702" s="101"/>
      <c r="AA702" s="101"/>
      <c r="AB702" s="101"/>
      <c r="AC702" s="101"/>
      <c r="AD702" s="101"/>
      <c r="AE702" s="101"/>
      <c r="AF702" s="101"/>
      <c r="AG702" s="101"/>
      <c r="AH702" s="101"/>
      <c r="AJ702" s="101"/>
      <c r="AK702" s="101"/>
      <c r="AM702" s="101"/>
      <c r="AN702" s="42"/>
      <c r="AO702" s="42"/>
      <c r="AP702" s="42"/>
      <c r="AQ702" s="194"/>
      <c r="AR702" s="42"/>
      <c r="AS702" s="42"/>
      <c r="AT702" s="25"/>
      <c r="AU702" s="44"/>
      <c r="AV702" s="44"/>
      <c r="AW702" s="44"/>
      <c r="AX702" s="25"/>
      <c r="AY702" s="42"/>
      <c r="AZ702" s="46"/>
      <c r="BA702" s="48"/>
      <c r="BB702" s="25"/>
      <c r="BC702" s="25"/>
      <c r="BD702" s="124"/>
      <c r="BE702" s="24"/>
      <c r="BF702" s="24"/>
      <c r="BG702" s="15"/>
      <c r="BI702" s="15"/>
      <c r="BJ702" s="15"/>
      <c r="BK702" s="15"/>
      <c r="BL702" s="93"/>
    </row>
    <row r="703" spans="2:64" s="54" customFormat="1" x14ac:dyDescent="0.25">
      <c r="B703" s="22"/>
      <c r="C703" s="22"/>
      <c r="D703" s="22"/>
      <c r="E703" s="22"/>
      <c r="F703" s="22"/>
      <c r="G703" s="22"/>
      <c r="K703" s="93"/>
      <c r="L703" s="93"/>
      <c r="M703" s="25"/>
      <c r="N703" s="25"/>
      <c r="O703" s="25"/>
      <c r="P703" s="25"/>
      <c r="Q703" s="25"/>
      <c r="R703" s="25"/>
      <c r="S703" s="25"/>
      <c r="T703" s="25"/>
      <c r="U703" s="101"/>
      <c r="V703" s="101"/>
      <c r="W703" s="101"/>
      <c r="X703" s="101"/>
      <c r="Y703" s="101"/>
      <c r="AA703" s="101"/>
      <c r="AB703" s="101"/>
      <c r="AC703" s="101"/>
      <c r="AD703" s="101"/>
      <c r="AE703" s="101"/>
      <c r="AF703" s="101"/>
      <c r="AG703" s="101"/>
      <c r="AH703" s="101"/>
      <c r="AJ703" s="101"/>
      <c r="AK703" s="101"/>
      <c r="AM703" s="101"/>
      <c r="AN703" s="42"/>
      <c r="AO703" s="42"/>
      <c r="AP703" s="42"/>
      <c r="AQ703" s="194"/>
      <c r="AR703" s="42"/>
      <c r="AS703" s="42"/>
      <c r="AT703" s="25"/>
      <c r="AU703" s="44"/>
      <c r="AV703" s="44"/>
      <c r="AW703" s="44"/>
      <c r="AX703" s="25"/>
      <c r="AY703" s="42"/>
      <c r="AZ703" s="46"/>
      <c r="BA703" s="48"/>
      <c r="BB703" s="25"/>
      <c r="BC703" s="25"/>
      <c r="BD703" s="124"/>
      <c r="BE703" s="24"/>
      <c r="BF703" s="24"/>
      <c r="BG703" s="15"/>
      <c r="BI703" s="15"/>
      <c r="BJ703" s="15"/>
      <c r="BK703" s="15"/>
      <c r="BL703" s="93"/>
    </row>
    <row r="704" spans="2:64" s="54" customFormat="1" x14ac:dyDescent="0.25">
      <c r="B704" s="22"/>
      <c r="C704" s="22"/>
      <c r="D704" s="22"/>
      <c r="E704" s="22"/>
      <c r="F704" s="22"/>
      <c r="G704" s="22"/>
      <c r="K704" s="93"/>
      <c r="L704" s="93"/>
      <c r="M704" s="25"/>
      <c r="N704" s="25"/>
      <c r="O704" s="25"/>
      <c r="P704" s="25"/>
      <c r="Q704" s="25"/>
      <c r="R704" s="25"/>
      <c r="S704" s="25"/>
      <c r="T704" s="25"/>
      <c r="U704" s="101"/>
      <c r="V704" s="101"/>
      <c r="W704" s="101"/>
      <c r="X704" s="101"/>
      <c r="Y704" s="101"/>
      <c r="AA704" s="101"/>
      <c r="AB704" s="101"/>
      <c r="AC704" s="101"/>
      <c r="AD704" s="101"/>
      <c r="AE704" s="101"/>
      <c r="AF704" s="101"/>
      <c r="AG704" s="101"/>
      <c r="AH704" s="101"/>
      <c r="AJ704" s="101"/>
      <c r="AK704" s="101"/>
      <c r="AM704" s="101"/>
      <c r="AN704" s="42"/>
      <c r="AO704" s="42"/>
      <c r="AP704" s="42"/>
      <c r="AQ704" s="194"/>
      <c r="AR704" s="42"/>
      <c r="AS704" s="42"/>
      <c r="AT704" s="25"/>
      <c r="AU704" s="44"/>
      <c r="AV704" s="44"/>
      <c r="AW704" s="44"/>
      <c r="AX704" s="25"/>
      <c r="AY704" s="42"/>
      <c r="AZ704" s="46"/>
      <c r="BA704" s="48"/>
      <c r="BB704" s="25"/>
      <c r="BC704" s="25"/>
      <c r="BD704" s="124"/>
      <c r="BE704" s="24"/>
      <c r="BF704" s="24"/>
      <c r="BG704" s="15"/>
      <c r="BI704" s="15"/>
      <c r="BJ704" s="15"/>
      <c r="BK704" s="15"/>
      <c r="BL704" s="93"/>
    </row>
    <row r="705" spans="2:64" s="54" customFormat="1" x14ac:dyDescent="0.25">
      <c r="B705" s="22"/>
      <c r="C705" s="22"/>
      <c r="D705" s="22"/>
      <c r="E705" s="22"/>
      <c r="F705" s="22"/>
      <c r="G705" s="22"/>
      <c r="K705" s="93"/>
      <c r="L705" s="93"/>
      <c r="M705" s="25"/>
      <c r="N705" s="25"/>
      <c r="O705" s="25"/>
      <c r="P705" s="25"/>
      <c r="Q705" s="25"/>
      <c r="R705" s="25"/>
      <c r="S705" s="25"/>
      <c r="T705" s="25"/>
      <c r="U705" s="101"/>
      <c r="V705" s="101"/>
      <c r="W705" s="101"/>
      <c r="X705" s="101"/>
      <c r="Y705" s="101"/>
      <c r="AA705" s="101"/>
      <c r="AB705" s="101"/>
      <c r="AC705" s="101"/>
      <c r="AD705" s="101"/>
      <c r="AE705" s="101"/>
      <c r="AF705" s="101"/>
      <c r="AG705" s="101"/>
      <c r="AH705" s="101"/>
      <c r="AJ705" s="101"/>
      <c r="AK705" s="101"/>
      <c r="AM705" s="101"/>
      <c r="AN705" s="42"/>
      <c r="AO705" s="42"/>
      <c r="AP705" s="42"/>
      <c r="AQ705" s="194"/>
      <c r="AR705" s="42"/>
      <c r="AS705" s="42"/>
      <c r="AT705" s="25"/>
      <c r="AU705" s="44"/>
      <c r="AV705" s="44"/>
      <c r="AW705" s="44"/>
      <c r="AX705" s="25"/>
      <c r="AY705" s="42"/>
      <c r="AZ705" s="46"/>
      <c r="BA705" s="48"/>
      <c r="BB705" s="25"/>
      <c r="BC705" s="25"/>
      <c r="BD705" s="124"/>
      <c r="BE705" s="24"/>
      <c r="BF705" s="24"/>
      <c r="BG705" s="15"/>
      <c r="BI705" s="15"/>
      <c r="BJ705" s="15"/>
      <c r="BK705" s="15"/>
      <c r="BL705" s="93"/>
    </row>
    <row r="706" spans="2:64" s="54" customFormat="1" x14ac:dyDescent="0.25">
      <c r="B706" s="22"/>
      <c r="C706" s="22"/>
      <c r="D706" s="22"/>
      <c r="E706" s="22"/>
      <c r="F706" s="22"/>
      <c r="G706" s="22"/>
      <c r="K706" s="93"/>
      <c r="L706" s="93"/>
      <c r="M706" s="25"/>
      <c r="N706" s="25"/>
      <c r="O706" s="25"/>
      <c r="P706" s="25"/>
      <c r="Q706" s="25"/>
      <c r="R706" s="25"/>
      <c r="S706" s="25"/>
      <c r="T706" s="25"/>
      <c r="U706" s="101"/>
      <c r="V706" s="101"/>
      <c r="W706" s="101"/>
      <c r="X706" s="101"/>
      <c r="Y706" s="101"/>
      <c r="AA706" s="101"/>
      <c r="AB706" s="101"/>
      <c r="AC706" s="101"/>
      <c r="AD706" s="101"/>
      <c r="AE706" s="101"/>
      <c r="AF706" s="101"/>
      <c r="AG706" s="101"/>
      <c r="AH706" s="101"/>
      <c r="AJ706" s="101"/>
      <c r="AK706" s="101"/>
      <c r="AM706" s="101"/>
      <c r="AN706" s="42"/>
      <c r="AO706" s="42"/>
      <c r="AP706" s="42"/>
      <c r="AQ706" s="194"/>
      <c r="AR706" s="42"/>
      <c r="AS706" s="42"/>
      <c r="AT706" s="25"/>
      <c r="AU706" s="44"/>
      <c r="AV706" s="44"/>
      <c r="AW706" s="44"/>
      <c r="AX706" s="25"/>
      <c r="AY706" s="42"/>
      <c r="AZ706" s="46"/>
      <c r="BA706" s="48"/>
      <c r="BB706" s="25"/>
      <c r="BC706" s="25"/>
      <c r="BD706" s="124"/>
      <c r="BE706" s="24"/>
      <c r="BF706" s="24"/>
      <c r="BG706" s="15"/>
      <c r="BI706" s="15"/>
      <c r="BJ706" s="15"/>
      <c r="BK706" s="15"/>
      <c r="BL706" s="93"/>
    </row>
    <row r="707" spans="2:64" s="54" customFormat="1" x14ac:dyDescent="0.25">
      <c r="B707" s="22"/>
      <c r="C707" s="22"/>
      <c r="D707" s="22"/>
      <c r="E707" s="22"/>
      <c r="F707" s="22"/>
      <c r="G707" s="22"/>
      <c r="K707" s="93"/>
      <c r="L707" s="93"/>
      <c r="M707" s="25"/>
      <c r="N707" s="25"/>
      <c r="O707" s="25"/>
      <c r="P707" s="25"/>
      <c r="Q707" s="25"/>
      <c r="R707" s="25"/>
      <c r="S707" s="25"/>
      <c r="T707" s="25"/>
      <c r="U707" s="101"/>
      <c r="V707" s="101"/>
      <c r="W707" s="101"/>
      <c r="X707" s="101"/>
      <c r="Y707" s="101"/>
      <c r="AA707" s="101"/>
      <c r="AB707" s="101"/>
      <c r="AC707" s="101"/>
      <c r="AD707" s="101"/>
      <c r="AE707" s="101"/>
      <c r="AF707" s="101"/>
      <c r="AG707" s="101"/>
      <c r="AH707" s="101"/>
      <c r="AJ707" s="101"/>
      <c r="AK707" s="101"/>
      <c r="AM707" s="101"/>
      <c r="AN707" s="42"/>
      <c r="AO707" s="42"/>
      <c r="AP707" s="42"/>
      <c r="AQ707" s="194"/>
      <c r="AR707" s="42"/>
      <c r="AS707" s="42"/>
      <c r="AT707" s="25"/>
      <c r="AU707" s="44"/>
      <c r="AV707" s="44"/>
      <c r="AW707" s="44"/>
      <c r="AX707" s="25"/>
      <c r="AY707" s="42"/>
      <c r="AZ707" s="46"/>
      <c r="BA707" s="48"/>
      <c r="BB707" s="25"/>
      <c r="BC707" s="25"/>
      <c r="BD707" s="124"/>
      <c r="BE707" s="24"/>
      <c r="BF707" s="24"/>
      <c r="BG707" s="15"/>
      <c r="BI707" s="15"/>
      <c r="BJ707" s="15"/>
      <c r="BK707" s="15"/>
      <c r="BL707" s="93"/>
    </row>
    <row r="708" spans="2:64" s="54" customFormat="1" x14ac:dyDescent="0.25">
      <c r="B708" s="22"/>
      <c r="C708" s="22"/>
      <c r="D708" s="22"/>
      <c r="E708" s="22"/>
      <c r="F708" s="22"/>
      <c r="G708" s="22"/>
      <c r="K708" s="93"/>
      <c r="L708" s="93"/>
      <c r="M708" s="25"/>
      <c r="N708" s="25"/>
      <c r="O708" s="25"/>
      <c r="P708" s="25"/>
      <c r="Q708" s="25"/>
      <c r="R708" s="25"/>
      <c r="S708" s="25"/>
      <c r="T708" s="25"/>
      <c r="U708" s="101"/>
      <c r="V708" s="101"/>
      <c r="W708" s="101"/>
      <c r="X708" s="101"/>
      <c r="Y708" s="101"/>
      <c r="AA708" s="101"/>
      <c r="AB708" s="101"/>
      <c r="AC708" s="101"/>
      <c r="AD708" s="101"/>
      <c r="AE708" s="101"/>
      <c r="AF708" s="101"/>
      <c r="AG708" s="101"/>
      <c r="AH708" s="101"/>
      <c r="AJ708" s="101"/>
      <c r="AK708" s="101"/>
      <c r="AM708" s="101"/>
      <c r="AN708" s="42"/>
      <c r="AO708" s="42"/>
      <c r="AP708" s="42"/>
      <c r="AQ708" s="194"/>
      <c r="AR708" s="42"/>
      <c r="AS708" s="42"/>
      <c r="AT708" s="25"/>
      <c r="AU708" s="44"/>
      <c r="AV708" s="44"/>
      <c r="AW708" s="44"/>
      <c r="AX708" s="25"/>
      <c r="AY708" s="42"/>
      <c r="AZ708" s="46"/>
      <c r="BA708" s="48"/>
      <c r="BB708" s="25"/>
      <c r="BC708" s="25"/>
      <c r="BD708" s="124"/>
      <c r="BE708" s="24"/>
      <c r="BF708" s="24"/>
      <c r="BG708" s="15"/>
      <c r="BI708" s="15"/>
      <c r="BJ708" s="15"/>
      <c r="BK708" s="15"/>
      <c r="BL708" s="93"/>
    </row>
    <row r="709" spans="2:64" s="54" customFormat="1" x14ac:dyDescent="0.25">
      <c r="K709" s="93"/>
      <c r="L709" s="93"/>
      <c r="M709" s="25"/>
      <c r="N709" s="25"/>
      <c r="O709" s="25"/>
      <c r="P709" s="25"/>
      <c r="Q709" s="25"/>
      <c r="R709" s="25"/>
      <c r="S709" s="25"/>
      <c r="T709" s="25"/>
      <c r="U709" s="101"/>
      <c r="V709" s="101"/>
      <c r="W709" s="101"/>
      <c r="X709" s="101"/>
      <c r="Y709" s="101"/>
      <c r="AA709" s="101"/>
      <c r="AB709" s="101"/>
      <c r="AC709" s="101"/>
      <c r="AD709" s="101"/>
      <c r="AE709" s="101"/>
      <c r="AF709" s="101"/>
      <c r="AG709" s="101"/>
      <c r="AH709" s="101"/>
      <c r="AJ709" s="101"/>
      <c r="AK709" s="101"/>
      <c r="AM709" s="101"/>
      <c r="AN709" s="42"/>
      <c r="AO709" s="42"/>
      <c r="AP709" s="42"/>
      <c r="AQ709" s="194"/>
      <c r="AR709" s="42"/>
      <c r="AS709" s="42"/>
      <c r="AT709" s="25"/>
      <c r="AU709" s="42"/>
      <c r="AV709" s="42"/>
      <c r="AW709" s="42"/>
      <c r="AX709" s="25"/>
      <c r="AY709" s="42"/>
      <c r="AZ709" s="46"/>
      <c r="BA709" s="25"/>
      <c r="BB709" s="25"/>
      <c r="BC709" s="25"/>
      <c r="BD709" s="100"/>
      <c r="BE709" s="24"/>
      <c r="BF709" s="24"/>
      <c r="BG709" s="24"/>
      <c r="BI709" s="13"/>
      <c r="BJ709" s="13"/>
      <c r="BK709" s="13"/>
      <c r="BL709" s="93"/>
    </row>
    <row r="710" spans="2:64" s="54" customFormat="1" x14ac:dyDescent="0.25">
      <c r="B710" s="22"/>
      <c r="C710" s="22"/>
      <c r="D710" s="22"/>
      <c r="E710" s="22"/>
      <c r="F710" s="22"/>
      <c r="G710" s="22"/>
      <c r="I710" s="14"/>
      <c r="K710" s="94"/>
      <c r="L710" s="94"/>
      <c r="M710" s="25"/>
      <c r="N710" s="25"/>
      <c r="O710" s="25"/>
      <c r="P710" s="25"/>
      <c r="Q710" s="25"/>
      <c r="R710" s="25"/>
      <c r="S710" s="25"/>
      <c r="T710" s="25"/>
      <c r="U710" s="101"/>
      <c r="V710" s="101"/>
      <c r="W710" s="101"/>
      <c r="X710" s="101"/>
      <c r="Y710" s="101"/>
      <c r="AA710" s="101"/>
      <c r="AB710" s="101"/>
      <c r="AC710" s="101"/>
      <c r="AD710" s="101"/>
      <c r="AE710" s="101"/>
      <c r="AF710" s="101"/>
      <c r="AG710" s="101"/>
      <c r="AH710" s="101"/>
      <c r="AJ710" s="101"/>
      <c r="AK710" s="101"/>
      <c r="AM710" s="101"/>
      <c r="AN710" s="42"/>
      <c r="AO710" s="42"/>
      <c r="AP710" s="42"/>
      <c r="AQ710" s="194"/>
      <c r="AR710" s="42"/>
      <c r="AS710" s="42"/>
      <c r="AT710" s="25"/>
      <c r="AU710" s="44"/>
      <c r="AV710" s="44"/>
      <c r="AW710" s="44"/>
      <c r="AX710" s="25"/>
      <c r="AY710" s="42"/>
      <c r="AZ710" s="46"/>
      <c r="BA710" s="48"/>
      <c r="BB710" s="25"/>
      <c r="BC710" s="25"/>
      <c r="BD710" s="124"/>
      <c r="BE710" s="24"/>
      <c r="BF710" s="24"/>
      <c r="BG710" s="15"/>
      <c r="BI710" s="15"/>
      <c r="BJ710" s="15"/>
      <c r="BK710" s="15"/>
      <c r="BL710" s="93"/>
    </row>
    <row r="711" spans="2:64" s="54" customFormat="1" x14ac:dyDescent="0.25">
      <c r="B711" s="22"/>
      <c r="C711" s="22"/>
      <c r="D711" s="22"/>
      <c r="E711" s="22"/>
      <c r="F711" s="22"/>
      <c r="G711" s="22"/>
      <c r="I711" s="14"/>
      <c r="K711" s="94"/>
      <c r="L711" s="94"/>
      <c r="M711" s="25"/>
      <c r="N711" s="25"/>
      <c r="O711" s="25"/>
      <c r="P711" s="25"/>
      <c r="Q711" s="25"/>
      <c r="R711" s="25"/>
      <c r="S711" s="25"/>
      <c r="T711" s="25"/>
      <c r="U711" s="101"/>
      <c r="V711" s="101"/>
      <c r="W711" s="101"/>
      <c r="X711" s="101"/>
      <c r="Y711" s="101"/>
      <c r="AA711" s="101"/>
      <c r="AB711" s="101"/>
      <c r="AC711" s="101"/>
      <c r="AD711" s="101"/>
      <c r="AE711" s="101"/>
      <c r="AF711" s="101"/>
      <c r="AG711" s="101"/>
      <c r="AH711" s="101"/>
      <c r="AJ711" s="101"/>
      <c r="AK711" s="101"/>
      <c r="AM711" s="101"/>
      <c r="AN711" s="42"/>
      <c r="AO711" s="42"/>
      <c r="AP711" s="42"/>
      <c r="AQ711" s="194"/>
      <c r="AR711" s="42"/>
      <c r="AS711" s="42"/>
      <c r="AT711" s="25"/>
      <c r="AU711" s="44"/>
      <c r="AV711" s="44"/>
      <c r="AW711" s="44"/>
      <c r="AX711" s="25"/>
      <c r="AY711" s="42"/>
      <c r="AZ711" s="46"/>
      <c r="BA711" s="48"/>
      <c r="BB711" s="25"/>
      <c r="BC711" s="25"/>
      <c r="BD711" s="124"/>
      <c r="BE711" s="24"/>
      <c r="BF711" s="24"/>
      <c r="BG711" s="15"/>
      <c r="BI711" s="15"/>
      <c r="BJ711" s="15"/>
      <c r="BK711" s="15"/>
      <c r="BL711" s="93"/>
    </row>
    <row r="712" spans="2:64" s="54" customFormat="1" x14ac:dyDescent="0.25">
      <c r="B712" s="22"/>
      <c r="C712" s="22"/>
      <c r="D712" s="22"/>
      <c r="E712" s="22"/>
      <c r="F712" s="22"/>
      <c r="G712" s="22"/>
      <c r="I712" s="14"/>
      <c r="K712" s="94"/>
      <c r="L712" s="94"/>
      <c r="M712" s="25"/>
      <c r="N712" s="25"/>
      <c r="O712" s="25"/>
      <c r="P712" s="25"/>
      <c r="Q712" s="25"/>
      <c r="R712" s="25"/>
      <c r="S712" s="25"/>
      <c r="T712" s="25"/>
      <c r="U712" s="101"/>
      <c r="V712" s="101"/>
      <c r="W712" s="101"/>
      <c r="X712" s="101"/>
      <c r="Y712" s="101"/>
      <c r="AA712" s="101"/>
      <c r="AB712" s="101"/>
      <c r="AC712" s="101"/>
      <c r="AD712" s="101"/>
      <c r="AE712" s="101"/>
      <c r="AF712" s="101"/>
      <c r="AG712" s="101"/>
      <c r="AH712" s="101"/>
      <c r="AJ712" s="101"/>
      <c r="AK712" s="101"/>
      <c r="AM712" s="101"/>
      <c r="AN712" s="42"/>
      <c r="AO712" s="42"/>
      <c r="AP712" s="42"/>
      <c r="AQ712" s="194"/>
      <c r="AR712" s="42"/>
      <c r="AS712" s="42"/>
      <c r="AT712" s="25"/>
      <c r="AU712" s="44"/>
      <c r="AV712" s="44"/>
      <c r="AW712" s="44"/>
      <c r="AX712" s="25"/>
      <c r="AY712" s="42"/>
      <c r="AZ712" s="46"/>
      <c r="BA712" s="48"/>
      <c r="BB712" s="25"/>
      <c r="BC712" s="25"/>
      <c r="BD712" s="124"/>
      <c r="BE712" s="24"/>
      <c r="BF712" s="24"/>
      <c r="BG712" s="15"/>
      <c r="BI712" s="15"/>
      <c r="BJ712" s="15"/>
      <c r="BK712" s="15"/>
      <c r="BL712" s="93"/>
    </row>
    <row r="713" spans="2:64" s="54" customFormat="1" x14ac:dyDescent="0.25">
      <c r="B713" s="22"/>
      <c r="C713" s="22"/>
      <c r="D713" s="22"/>
      <c r="E713" s="22"/>
      <c r="F713" s="22"/>
      <c r="G713" s="22"/>
      <c r="I713" s="14"/>
      <c r="K713" s="94"/>
      <c r="L713" s="94"/>
      <c r="M713" s="25"/>
      <c r="N713" s="25"/>
      <c r="O713" s="25"/>
      <c r="P713" s="25"/>
      <c r="Q713" s="25"/>
      <c r="R713" s="25"/>
      <c r="S713" s="25"/>
      <c r="T713" s="25"/>
      <c r="U713" s="101"/>
      <c r="V713" s="101"/>
      <c r="W713" s="101"/>
      <c r="X713" s="101"/>
      <c r="Y713" s="101"/>
      <c r="AA713" s="101"/>
      <c r="AB713" s="101"/>
      <c r="AC713" s="101"/>
      <c r="AD713" s="101"/>
      <c r="AE713" s="101"/>
      <c r="AF713" s="101"/>
      <c r="AG713" s="101"/>
      <c r="AH713" s="101"/>
      <c r="AJ713" s="101"/>
      <c r="AK713" s="101"/>
      <c r="AM713" s="101"/>
      <c r="AN713" s="42"/>
      <c r="AO713" s="42"/>
      <c r="AP713" s="42"/>
      <c r="AQ713" s="194"/>
      <c r="AR713" s="42"/>
      <c r="AS713" s="42"/>
      <c r="AT713" s="25"/>
      <c r="AU713" s="44"/>
      <c r="AV713" s="44"/>
      <c r="AW713" s="44"/>
      <c r="AX713" s="25"/>
      <c r="AY713" s="42"/>
      <c r="AZ713" s="46"/>
      <c r="BA713" s="48"/>
      <c r="BB713" s="25"/>
      <c r="BC713" s="25"/>
      <c r="BD713" s="124"/>
      <c r="BE713" s="24"/>
      <c r="BF713" s="24"/>
      <c r="BG713" s="15"/>
      <c r="BI713" s="15"/>
      <c r="BJ713" s="15"/>
      <c r="BK713" s="15"/>
      <c r="BL713" s="93"/>
    </row>
    <row r="714" spans="2:64" s="54" customFormat="1" x14ac:dyDescent="0.25">
      <c r="B714" s="22"/>
      <c r="C714" s="22"/>
      <c r="D714" s="22"/>
      <c r="E714" s="22"/>
      <c r="F714" s="22"/>
      <c r="G714" s="22"/>
      <c r="I714" s="14"/>
      <c r="K714" s="94"/>
      <c r="L714" s="94"/>
      <c r="M714" s="25"/>
      <c r="N714" s="25"/>
      <c r="O714" s="25"/>
      <c r="P714" s="25"/>
      <c r="Q714" s="25"/>
      <c r="R714" s="25"/>
      <c r="S714" s="25"/>
      <c r="T714" s="25"/>
      <c r="U714" s="101"/>
      <c r="V714" s="101"/>
      <c r="W714" s="101"/>
      <c r="X714" s="101"/>
      <c r="Y714" s="101"/>
      <c r="AA714" s="101"/>
      <c r="AB714" s="101"/>
      <c r="AC714" s="101"/>
      <c r="AD714" s="101"/>
      <c r="AE714" s="101"/>
      <c r="AF714" s="101"/>
      <c r="AG714" s="101"/>
      <c r="AH714" s="101"/>
      <c r="AJ714" s="101"/>
      <c r="AK714" s="101"/>
      <c r="AM714" s="101"/>
      <c r="AN714" s="42"/>
      <c r="AO714" s="42"/>
      <c r="AP714" s="42"/>
      <c r="AQ714" s="194"/>
      <c r="AR714" s="42"/>
      <c r="AS714" s="42"/>
      <c r="AT714" s="25"/>
      <c r="AU714" s="44"/>
      <c r="AV714" s="44"/>
      <c r="AW714" s="44"/>
      <c r="AX714" s="25"/>
      <c r="AY714" s="42"/>
      <c r="AZ714" s="46"/>
      <c r="BA714" s="48"/>
      <c r="BB714" s="25"/>
      <c r="BC714" s="25"/>
      <c r="BD714" s="124"/>
      <c r="BE714" s="24"/>
      <c r="BF714" s="24"/>
      <c r="BG714" s="15"/>
      <c r="BI714" s="15"/>
      <c r="BJ714" s="15"/>
      <c r="BK714" s="15"/>
      <c r="BL714" s="93"/>
    </row>
    <row r="715" spans="2:64" s="54" customFormat="1" x14ac:dyDescent="0.25">
      <c r="B715" s="22"/>
      <c r="C715" s="22"/>
      <c r="D715" s="22"/>
      <c r="E715" s="22"/>
      <c r="F715" s="22"/>
      <c r="G715" s="22"/>
      <c r="I715" s="14"/>
      <c r="K715" s="94"/>
      <c r="L715" s="94"/>
      <c r="M715" s="25"/>
      <c r="N715" s="25"/>
      <c r="O715" s="25"/>
      <c r="P715" s="25"/>
      <c r="Q715" s="25"/>
      <c r="R715" s="25"/>
      <c r="S715" s="25"/>
      <c r="T715" s="25"/>
      <c r="U715" s="101"/>
      <c r="V715" s="101"/>
      <c r="W715" s="101"/>
      <c r="X715" s="101"/>
      <c r="Y715" s="101"/>
      <c r="AA715" s="101"/>
      <c r="AB715" s="101"/>
      <c r="AC715" s="101"/>
      <c r="AD715" s="101"/>
      <c r="AE715" s="101"/>
      <c r="AF715" s="101"/>
      <c r="AG715" s="101"/>
      <c r="AH715" s="101"/>
      <c r="AJ715" s="101"/>
      <c r="AK715" s="101"/>
      <c r="AM715" s="101"/>
      <c r="AN715" s="42"/>
      <c r="AO715" s="42"/>
      <c r="AP715" s="42"/>
      <c r="AQ715" s="194"/>
      <c r="AR715" s="42"/>
      <c r="AS715" s="42"/>
      <c r="AT715" s="25"/>
      <c r="AU715" s="44"/>
      <c r="AV715" s="44"/>
      <c r="AW715" s="44"/>
      <c r="AX715" s="25"/>
      <c r="AY715" s="42"/>
      <c r="AZ715" s="46"/>
      <c r="BA715" s="48"/>
      <c r="BB715" s="25"/>
      <c r="BC715" s="25"/>
      <c r="BD715" s="124"/>
      <c r="BE715" s="24"/>
      <c r="BF715" s="24"/>
      <c r="BG715" s="15"/>
      <c r="BI715" s="15"/>
      <c r="BJ715" s="15"/>
      <c r="BK715" s="15"/>
      <c r="BL715" s="93"/>
    </row>
    <row r="716" spans="2:64" s="54" customFormat="1" x14ac:dyDescent="0.25">
      <c r="B716" s="22"/>
      <c r="C716" s="22"/>
      <c r="D716" s="22"/>
      <c r="E716" s="22"/>
      <c r="F716" s="22"/>
      <c r="G716" s="22"/>
      <c r="I716" s="14"/>
      <c r="K716" s="94"/>
      <c r="L716" s="94"/>
      <c r="M716" s="25"/>
      <c r="N716" s="25"/>
      <c r="O716" s="25"/>
      <c r="P716" s="25"/>
      <c r="Q716" s="25"/>
      <c r="R716" s="25"/>
      <c r="S716" s="25"/>
      <c r="T716" s="25"/>
      <c r="U716" s="101"/>
      <c r="V716" s="101"/>
      <c r="W716" s="101"/>
      <c r="X716" s="101"/>
      <c r="Y716" s="101"/>
      <c r="AA716" s="101"/>
      <c r="AB716" s="101"/>
      <c r="AC716" s="101"/>
      <c r="AD716" s="101"/>
      <c r="AE716" s="101"/>
      <c r="AF716" s="101"/>
      <c r="AG716" s="101"/>
      <c r="AH716" s="101"/>
      <c r="AJ716" s="101"/>
      <c r="AK716" s="101"/>
      <c r="AM716" s="101"/>
      <c r="AN716" s="42"/>
      <c r="AO716" s="42"/>
      <c r="AP716" s="42"/>
      <c r="AQ716" s="194"/>
      <c r="AR716" s="42"/>
      <c r="AS716" s="42"/>
      <c r="AT716" s="25"/>
      <c r="AU716" s="44"/>
      <c r="AV716" s="44"/>
      <c r="AW716" s="44"/>
      <c r="AX716" s="25"/>
      <c r="AY716" s="42"/>
      <c r="AZ716" s="46"/>
      <c r="BA716" s="48"/>
      <c r="BB716" s="25"/>
      <c r="BC716" s="25"/>
      <c r="BD716" s="124"/>
      <c r="BE716" s="24"/>
      <c r="BF716" s="24"/>
      <c r="BG716" s="15"/>
      <c r="BI716" s="15"/>
      <c r="BJ716" s="15"/>
      <c r="BK716" s="15"/>
      <c r="BL716" s="93"/>
    </row>
    <row r="717" spans="2:64" s="54" customFormat="1" x14ac:dyDescent="0.25">
      <c r="B717" s="22"/>
      <c r="C717" s="22"/>
      <c r="D717" s="22"/>
      <c r="E717" s="22"/>
      <c r="F717" s="22"/>
      <c r="G717" s="22"/>
      <c r="I717" s="14"/>
      <c r="K717" s="94"/>
      <c r="L717" s="94"/>
      <c r="M717" s="25"/>
      <c r="N717" s="25"/>
      <c r="O717" s="25"/>
      <c r="P717" s="25"/>
      <c r="Q717" s="25"/>
      <c r="R717" s="25"/>
      <c r="S717" s="25"/>
      <c r="T717" s="25"/>
      <c r="U717" s="101"/>
      <c r="V717" s="101"/>
      <c r="W717" s="101"/>
      <c r="X717" s="101"/>
      <c r="Y717" s="101"/>
      <c r="AA717" s="101"/>
      <c r="AB717" s="101"/>
      <c r="AC717" s="101"/>
      <c r="AD717" s="101"/>
      <c r="AE717" s="101"/>
      <c r="AF717" s="101"/>
      <c r="AG717" s="101"/>
      <c r="AH717" s="101"/>
      <c r="AJ717" s="101"/>
      <c r="AK717" s="101"/>
      <c r="AM717" s="101"/>
      <c r="AN717" s="42"/>
      <c r="AO717" s="42"/>
      <c r="AP717" s="42"/>
      <c r="AQ717" s="194"/>
      <c r="AR717" s="42"/>
      <c r="AS717" s="42"/>
      <c r="AT717" s="25"/>
      <c r="AU717" s="44"/>
      <c r="AV717" s="44"/>
      <c r="AW717" s="44"/>
      <c r="AX717" s="25"/>
      <c r="AY717" s="42"/>
      <c r="AZ717" s="46"/>
      <c r="BA717" s="48"/>
      <c r="BB717" s="25"/>
      <c r="BC717" s="25"/>
      <c r="BD717" s="124"/>
      <c r="BE717" s="24"/>
      <c r="BF717" s="24"/>
      <c r="BG717" s="15"/>
      <c r="BI717" s="15"/>
      <c r="BJ717" s="15"/>
      <c r="BK717" s="15"/>
      <c r="BL717" s="93"/>
    </row>
    <row r="718" spans="2:64" s="54" customFormat="1" x14ac:dyDescent="0.25">
      <c r="B718" s="22"/>
      <c r="C718" s="22"/>
      <c r="D718" s="22"/>
      <c r="E718" s="22"/>
      <c r="F718" s="22"/>
      <c r="G718" s="22"/>
      <c r="I718" s="14"/>
      <c r="K718" s="94"/>
      <c r="L718" s="94"/>
      <c r="M718" s="25"/>
      <c r="N718" s="25"/>
      <c r="O718" s="25"/>
      <c r="P718" s="25"/>
      <c r="Q718" s="25"/>
      <c r="R718" s="25"/>
      <c r="S718" s="25"/>
      <c r="T718" s="25"/>
      <c r="U718" s="101"/>
      <c r="V718" s="101"/>
      <c r="W718" s="101"/>
      <c r="X718" s="101"/>
      <c r="Y718" s="101"/>
      <c r="AA718" s="101"/>
      <c r="AB718" s="101"/>
      <c r="AC718" s="101"/>
      <c r="AD718" s="101"/>
      <c r="AE718" s="101"/>
      <c r="AF718" s="101"/>
      <c r="AG718" s="101"/>
      <c r="AH718" s="101"/>
      <c r="AJ718" s="101"/>
      <c r="AK718" s="101"/>
      <c r="AM718" s="101"/>
      <c r="AN718" s="42"/>
      <c r="AO718" s="42"/>
      <c r="AP718" s="42"/>
      <c r="AQ718" s="194"/>
      <c r="AR718" s="42"/>
      <c r="AS718" s="42"/>
      <c r="AT718" s="25"/>
      <c r="AU718" s="44"/>
      <c r="AV718" s="44"/>
      <c r="AW718" s="44"/>
      <c r="AX718" s="25"/>
      <c r="AY718" s="42"/>
      <c r="AZ718" s="46"/>
      <c r="BA718" s="48"/>
      <c r="BB718" s="25"/>
      <c r="BC718" s="25"/>
      <c r="BD718" s="124"/>
      <c r="BE718" s="24"/>
      <c r="BF718" s="24"/>
      <c r="BG718" s="15"/>
      <c r="BI718" s="15"/>
      <c r="BJ718" s="15"/>
      <c r="BK718" s="15"/>
      <c r="BL718" s="93"/>
    </row>
    <row r="719" spans="2:64" s="54" customFormat="1" x14ac:dyDescent="0.25">
      <c r="B719" s="22"/>
      <c r="C719" s="22"/>
      <c r="D719" s="22"/>
      <c r="E719" s="22"/>
      <c r="F719" s="22"/>
      <c r="G719" s="22"/>
      <c r="I719" s="14"/>
      <c r="K719" s="94"/>
      <c r="L719" s="94"/>
      <c r="M719" s="25"/>
      <c r="N719" s="25"/>
      <c r="O719" s="25"/>
      <c r="P719" s="25"/>
      <c r="Q719" s="25"/>
      <c r="R719" s="25"/>
      <c r="S719" s="25"/>
      <c r="T719" s="25"/>
      <c r="U719" s="101"/>
      <c r="V719" s="101"/>
      <c r="W719" s="101"/>
      <c r="X719" s="101"/>
      <c r="Y719" s="101"/>
      <c r="AA719" s="101"/>
      <c r="AB719" s="101"/>
      <c r="AC719" s="101"/>
      <c r="AD719" s="101"/>
      <c r="AE719" s="101"/>
      <c r="AF719" s="101"/>
      <c r="AG719" s="101"/>
      <c r="AH719" s="101"/>
      <c r="AJ719" s="101"/>
      <c r="AK719" s="101"/>
      <c r="AM719" s="101"/>
      <c r="AN719" s="42"/>
      <c r="AO719" s="42"/>
      <c r="AP719" s="42"/>
      <c r="AQ719" s="194"/>
      <c r="AR719" s="42"/>
      <c r="AS719" s="42"/>
      <c r="AT719" s="25"/>
      <c r="AU719" s="44"/>
      <c r="AV719" s="44"/>
      <c r="AW719" s="44"/>
      <c r="AX719" s="25"/>
      <c r="AY719" s="42"/>
      <c r="AZ719" s="46"/>
      <c r="BA719" s="48"/>
      <c r="BB719" s="25"/>
      <c r="BC719" s="25"/>
      <c r="BD719" s="124"/>
      <c r="BE719" s="24"/>
      <c r="BF719" s="24"/>
      <c r="BG719" s="15"/>
      <c r="BI719" s="15"/>
      <c r="BJ719" s="15"/>
      <c r="BK719" s="15"/>
      <c r="BL719" s="93"/>
    </row>
    <row r="720" spans="2:64" s="54" customFormat="1" x14ac:dyDescent="0.25">
      <c r="B720" s="22"/>
      <c r="C720" s="22"/>
      <c r="D720" s="22"/>
      <c r="E720" s="22"/>
      <c r="F720" s="22"/>
      <c r="G720" s="22"/>
      <c r="I720" s="14"/>
      <c r="K720" s="94"/>
      <c r="L720" s="94"/>
      <c r="M720" s="25"/>
      <c r="N720" s="25"/>
      <c r="O720" s="25"/>
      <c r="P720" s="25"/>
      <c r="Q720" s="25"/>
      <c r="R720" s="25"/>
      <c r="S720" s="25"/>
      <c r="T720" s="25"/>
      <c r="U720" s="101"/>
      <c r="V720" s="101"/>
      <c r="W720" s="101"/>
      <c r="X720" s="101"/>
      <c r="Y720" s="101"/>
      <c r="AA720" s="101"/>
      <c r="AB720" s="101"/>
      <c r="AC720" s="101"/>
      <c r="AD720" s="101"/>
      <c r="AE720" s="101"/>
      <c r="AF720" s="101"/>
      <c r="AG720" s="101"/>
      <c r="AH720" s="101"/>
      <c r="AJ720" s="101"/>
      <c r="AK720" s="101"/>
      <c r="AM720" s="101"/>
      <c r="AN720" s="42"/>
      <c r="AO720" s="42"/>
      <c r="AP720" s="42"/>
      <c r="AQ720" s="194"/>
      <c r="AR720" s="42"/>
      <c r="AS720" s="42"/>
      <c r="AT720" s="25"/>
      <c r="AU720" s="44"/>
      <c r="AV720" s="44"/>
      <c r="AW720" s="44"/>
      <c r="AX720" s="25"/>
      <c r="AY720" s="42"/>
      <c r="AZ720" s="46"/>
      <c r="BA720" s="48"/>
      <c r="BB720" s="25"/>
      <c r="BC720" s="25"/>
      <c r="BD720" s="124"/>
      <c r="BE720" s="24"/>
      <c r="BF720" s="24"/>
      <c r="BG720" s="15"/>
      <c r="BI720" s="15"/>
      <c r="BJ720" s="15"/>
      <c r="BK720" s="15"/>
      <c r="BL720" s="93"/>
    </row>
    <row r="721" spans="2:64" s="54" customFormat="1" x14ac:dyDescent="0.25">
      <c r="B721" s="22"/>
      <c r="C721" s="22"/>
      <c r="D721" s="22"/>
      <c r="E721" s="22"/>
      <c r="F721" s="22"/>
      <c r="G721" s="22"/>
      <c r="I721" s="14"/>
      <c r="K721" s="94"/>
      <c r="L721" s="94"/>
      <c r="M721" s="25"/>
      <c r="N721" s="25"/>
      <c r="O721" s="25"/>
      <c r="P721" s="25"/>
      <c r="Q721" s="25"/>
      <c r="R721" s="25"/>
      <c r="S721" s="25"/>
      <c r="T721" s="25"/>
      <c r="U721" s="101"/>
      <c r="V721" s="101"/>
      <c r="W721" s="101"/>
      <c r="X721" s="101"/>
      <c r="Y721" s="101"/>
      <c r="AA721" s="101"/>
      <c r="AB721" s="101"/>
      <c r="AC721" s="101"/>
      <c r="AD721" s="101"/>
      <c r="AE721" s="101"/>
      <c r="AF721" s="101"/>
      <c r="AG721" s="101"/>
      <c r="AH721" s="101"/>
      <c r="AJ721" s="101"/>
      <c r="AK721" s="101"/>
      <c r="AM721" s="101"/>
      <c r="AN721" s="42"/>
      <c r="AO721" s="42"/>
      <c r="AP721" s="42"/>
      <c r="AQ721" s="194"/>
      <c r="AR721" s="42"/>
      <c r="AS721" s="42"/>
      <c r="AT721" s="25"/>
      <c r="AU721" s="44"/>
      <c r="AV721" s="44"/>
      <c r="AW721" s="44"/>
      <c r="AX721" s="25"/>
      <c r="AY721" s="42"/>
      <c r="AZ721" s="46"/>
      <c r="BA721" s="48"/>
      <c r="BB721" s="25"/>
      <c r="BC721" s="25"/>
      <c r="BD721" s="124"/>
      <c r="BE721" s="24"/>
      <c r="BF721" s="24"/>
      <c r="BG721" s="15"/>
      <c r="BI721" s="15"/>
      <c r="BJ721" s="15"/>
      <c r="BK721" s="15"/>
      <c r="BL721" s="93"/>
    </row>
    <row r="722" spans="2:64" s="54" customFormat="1" x14ac:dyDescent="0.25">
      <c r="B722" s="22"/>
      <c r="C722" s="22"/>
      <c r="D722" s="22"/>
      <c r="E722" s="22"/>
      <c r="F722" s="22"/>
      <c r="G722" s="22"/>
      <c r="K722" s="93"/>
      <c r="L722" s="93"/>
      <c r="M722" s="25"/>
      <c r="N722" s="25"/>
      <c r="O722" s="25"/>
      <c r="P722" s="25"/>
      <c r="Q722" s="25"/>
      <c r="R722" s="25"/>
      <c r="S722" s="25"/>
      <c r="T722" s="25"/>
      <c r="U722" s="101"/>
      <c r="V722" s="101"/>
      <c r="W722" s="101"/>
      <c r="X722" s="101"/>
      <c r="Y722" s="101"/>
      <c r="AA722" s="101"/>
      <c r="AB722" s="101"/>
      <c r="AC722" s="101"/>
      <c r="AD722" s="101"/>
      <c r="AE722" s="101"/>
      <c r="AF722" s="101"/>
      <c r="AG722" s="101"/>
      <c r="AH722" s="101"/>
      <c r="AJ722" s="101"/>
      <c r="AK722" s="101"/>
      <c r="AM722" s="101"/>
      <c r="AN722" s="42"/>
      <c r="AO722" s="42"/>
      <c r="AP722" s="42"/>
      <c r="AQ722" s="194"/>
      <c r="AR722" s="42"/>
      <c r="AS722" s="42"/>
      <c r="AT722" s="25"/>
      <c r="AU722" s="44"/>
      <c r="AV722" s="44"/>
      <c r="AW722" s="44"/>
      <c r="AX722" s="25"/>
      <c r="AY722" s="42"/>
      <c r="AZ722" s="46"/>
      <c r="BA722" s="48"/>
      <c r="BB722" s="25"/>
      <c r="BC722" s="25"/>
      <c r="BD722" s="124"/>
      <c r="BE722" s="24"/>
      <c r="BF722" s="24"/>
      <c r="BG722" s="15"/>
      <c r="BI722" s="15"/>
      <c r="BJ722" s="15"/>
      <c r="BK722" s="15"/>
      <c r="BL722" s="93"/>
    </row>
    <row r="723" spans="2:64" s="54" customFormat="1" x14ac:dyDescent="0.25">
      <c r="B723" s="22"/>
      <c r="C723" s="22"/>
      <c r="D723" s="22"/>
      <c r="E723" s="22"/>
      <c r="F723" s="22"/>
      <c r="G723" s="22"/>
      <c r="K723" s="93"/>
      <c r="L723" s="93"/>
      <c r="M723" s="25"/>
      <c r="N723" s="25"/>
      <c r="O723" s="25"/>
      <c r="P723" s="25"/>
      <c r="Q723" s="25"/>
      <c r="R723" s="25"/>
      <c r="S723" s="25"/>
      <c r="T723" s="25"/>
      <c r="U723" s="101"/>
      <c r="V723" s="101"/>
      <c r="W723" s="101"/>
      <c r="X723" s="101"/>
      <c r="Y723" s="101"/>
      <c r="AA723" s="101"/>
      <c r="AB723" s="101"/>
      <c r="AC723" s="101"/>
      <c r="AD723" s="101"/>
      <c r="AE723" s="101"/>
      <c r="AF723" s="101"/>
      <c r="AG723" s="101"/>
      <c r="AH723" s="101"/>
      <c r="AJ723" s="101"/>
      <c r="AK723" s="101"/>
      <c r="AM723" s="101"/>
      <c r="AN723" s="42"/>
      <c r="AO723" s="42"/>
      <c r="AP723" s="42"/>
      <c r="AQ723" s="194"/>
      <c r="AR723" s="42"/>
      <c r="AS723" s="42"/>
      <c r="AT723" s="25"/>
      <c r="AU723" s="44"/>
      <c r="AV723" s="44"/>
      <c r="AW723" s="44"/>
      <c r="AX723" s="25"/>
      <c r="AY723" s="42"/>
      <c r="AZ723" s="46"/>
      <c r="BA723" s="48"/>
      <c r="BB723" s="25"/>
      <c r="BC723" s="25"/>
      <c r="BD723" s="124"/>
      <c r="BE723" s="24"/>
      <c r="BF723" s="24"/>
      <c r="BG723" s="15"/>
      <c r="BI723" s="15"/>
      <c r="BJ723" s="15"/>
      <c r="BK723" s="15"/>
      <c r="BL723" s="93"/>
    </row>
    <row r="724" spans="2:64" s="54" customFormat="1" x14ac:dyDescent="0.25">
      <c r="B724" s="22"/>
      <c r="C724" s="22"/>
      <c r="D724" s="22"/>
      <c r="E724" s="22"/>
      <c r="F724" s="22"/>
      <c r="G724" s="22"/>
      <c r="K724" s="93"/>
      <c r="L724" s="93"/>
      <c r="M724" s="25"/>
      <c r="N724" s="25"/>
      <c r="O724" s="25"/>
      <c r="P724" s="25"/>
      <c r="Q724" s="25"/>
      <c r="R724" s="25"/>
      <c r="S724" s="25"/>
      <c r="T724" s="25"/>
      <c r="U724" s="101"/>
      <c r="V724" s="101"/>
      <c r="W724" s="101"/>
      <c r="X724" s="101"/>
      <c r="Y724" s="101"/>
      <c r="AA724" s="101"/>
      <c r="AB724" s="101"/>
      <c r="AC724" s="101"/>
      <c r="AD724" s="101"/>
      <c r="AE724" s="101"/>
      <c r="AF724" s="101"/>
      <c r="AG724" s="101"/>
      <c r="AH724" s="101"/>
      <c r="AJ724" s="101"/>
      <c r="AK724" s="101"/>
      <c r="AM724" s="101"/>
      <c r="AN724" s="42"/>
      <c r="AO724" s="42"/>
      <c r="AP724" s="42"/>
      <c r="AQ724" s="194"/>
      <c r="AR724" s="42"/>
      <c r="AS724" s="42"/>
      <c r="AT724" s="25"/>
      <c r="AU724" s="44"/>
      <c r="AV724" s="44"/>
      <c r="AW724" s="44"/>
      <c r="AX724" s="25"/>
      <c r="AY724" s="42"/>
      <c r="AZ724" s="46"/>
      <c r="BA724" s="48"/>
      <c r="BB724" s="25"/>
      <c r="BC724" s="25"/>
      <c r="BD724" s="124"/>
      <c r="BE724" s="24"/>
      <c r="BF724" s="24"/>
      <c r="BG724" s="15"/>
      <c r="BI724" s="15"/>
      <c r="BJ724" s="15"/>
      <c r="BK724" s="15"/>
      <c r="BL724" s="93"/>
    </row>
    <row r="725" spans="2:64" s="54" customFormat="1" x14ac:dyDescent="0.25">
      <c r="B725" s="22"/>
      <c r="C725" s="22"/>
      <c r="D725" s="22"/>
      <c r="E725" s="22"/>
      <c r="F725" s="22"/>
      <c r="G725" s="22"/>
      <c r="K725" s="93"/>
      <c r="L725" s="93"/>
      <c r="M725" s="25"/>
      <c r="N725" s="25"/>
      <c r="O725" s="25"/>
      <c r="P725" s="25"/>
      <c r="Q725" s="25"/>
      <c r="R725" s="25"/>
      <c r="S725" s="25"/>
      <c r="T725" s="25"/>
      <c r="U725" s="101"/>
      <c r="V725" s="101"/>
      <c r="W725" s="101"/>
      <c r="X725" s="101"/>
      <c r="Y725" s="101"/>
      <c r="AA725" s="101"/>
      <c r="AB725" s="101"/>
      <c r="AC725" s="101"/>
      <c r="AD725" s="101"/>
      <c r="AE725" s="101"/>
      <c r="AF725" s="101"/>
      <c r="AG725" s="101"/>
      <c r="AH725" s="101"/>
      <c r="AJ725" s="101"/>
      <c r="AK725" s="101"/>
      <c r="AM725" s="101"/>
      <c r="AN725" s="42"/>
      <c r="AO725" s="42"/>
      <c r="AP725" s="42"/>
      <c r="AQ725" s="194"/>
      <c r="AR725" s="42"/>
      <c r="AS725" s="42"/>
      <c r="AT725" s="25"/>
      <c r="AU725" s="44"/>
      <c r="AV725" s="44"/>
      <c r="AW725" s="44"/>
      <c r="AX725" s="25"/>
      <c r="AY725" s="42"/>
      <c r="AZ725" s="46"/>
      <c r="BA725" s="48"/>
      <c r="BB725" s="25"/>
      <c r="BC725" s="25"/>
      <c r="BD725" s="124"/>
      <c r="BE725" s="24"/>
      <c r="BF725" s="24"/>
      <c r="BG725" s="15"/>
      <c r="BI725" s="15"/>
      <c r="BJ725" s="15"/>
      <c r="BK725" s="15"/>
      <c r="BL725" s="93"/>
    </row>
    <row r="726" spans="2:64" s="54" customFormat="1" x14ac:dyDescent="0.25">
      <c r="B726" s="22"/>
      <c r="C726" s="22"/>
      <c r="D726" s="22"/>
      <c r="E726" s="22"/>
      <c r="F726" s="22"/>
      <c r="G726" s="22"/>
      <c r="K726" s="93"/>
      <c r="L726" s="93"/>
      <c r="M726" s="25"/>
      <c r="N726" s="25"/>
      <c r="O726" s="25"/>
      <c r="P726" s="25"/>
      <c r="Q726" s="25"/>
      <c r="R726" s="25"/>
      <c r="S726" s="25"/>
      <c r="T726" s="25"/>
      <c r="U726" s="101"/>
      <c r="V726" s="101"/>
      <c r="W726" s="101"/>
      <c r="X726" s="101"/>
      <c r="Y726" s="101"/>
      <c r="AA726" s="101"/>
      <c r="AB726" s="101"/>
      <c r="AC726" s="101"/>
      <c r="AD726" s="101"/>
      <c r="AE726" s="101"/>
      <c r="AF726" s="101"/>
      <c r="AG726" s="101"/>
      <c r="AH726" s="101"/>
      <c r="AJ726" s="101"/>
      <c r="AK726" s="101"/>
      <c r="AM726" s="101"/>
      <c r="AN726" s="42"/>
      <c r="AO726" s="42"/>
      <c r="AP726" s="42"/>
      <c r="AQ726" s="194"/>
      <c r="AR726" s="42"/>
      <c r="AS726" s="42"/>
      <c r="AT726" s="25"/>
      <c r="AU726" s="44"/>
      <c r="AV726" s="44"/>
      <c r="AW726" s="44"/>
      <c r="AX726" s="25"/>
      <c r="AY726" s="42"/>
      <c r="AZ726" s="46"/>
      <c r="BA726" s="48"/>
      <c r="BB726" s="25"/>
      <c r="BC726" s="25"/>
      <c r="BD726" s="124"/>
      <c r="BE726" s="24"/>
      <c r="BF726" s="24"/>
      <c r="BG726" s="15"/>
      <c r="BI726" s="15"/>
      <c r="BJ726" s="15"/>
      <c r="BK726" s="15"/>
      <c r="BL726" s="93"/>
    </row>
    <row r="727" spans="2:64" s="54" customFormat="1" x14ac:dyDescent="0.25">
      <c r="B727" s="22"/>
      <c r="C727" s="22"/>
      <c r="D727" s="22"/>
      <c r="E727" s="22"/>
      <c r="F727" s="22"/>
      <c r="G727" s="22"/>
      <c r="K727" s="93"/>
      <c r="L727" s="93"/>
      <c r="M727" s="25"/>
      <c r="N727" s="25"/>
      <c r="O727" s="25"/>
      <c r="P727" s="25"/>
      <c r="Q727" s="25"/>
      <c r="R727" s="25"/>
      <c r="S727" s="25"/>
      <c r="T727" s="25"/>
      <c r="U727" s="101"/>
      <c r="V727" s="101"/>
      <c r="W727" s="101"/>
      <c r="X727" s="101"/>
      <c r="Y727" s="101"/>
      <c r="AA727" s="101"/>
      <c r="AB727" s="101"/>
      <c r="AC727" s="101"/>
      <c r="AD727" s="101"/>
      <c r="AE727" s="101"/>
      <c r="AF727" s="101"/>
      <c r="AG727" s="101"/>
      <c r="AH727" s="101"/>
      <c r="AJ727" s="101"/>
      <c r="AK727" s="101"/>
      <c r="AM727" s="101"/>
      <c r="AN727" s="42"/>
      <c r="AO727" s="42"/>
      <c r="AP727" s="42"/>
      <c r="AQ727" s="194"/>
      <c r="AR727" s="42"/>
      <c r="AS727" s="42"/>
      <c r="AT727" s="25"/>
      <c r="AU727" s="44"/>
      <c r="AV727" s="44"/>
      <c r="AW727" s="44"/>
      <c r="AX727" s="25"/>
      <c r="AY727" s="42"/>
      <c r="AZ727" s="46"/>
      <c r="BA727" s="48"/>
      <c r="BB727" s="25"/>
      <c r="BC727" s="25"/>
      <c r="BD727" s="124"/>
      <c r="BE727" s="24"/>
      <c r="BF727" s="24"/>
      <c r="BG727" s="15"/>
      <c r="BI727" s="15"/>
      <c r="BJ727" s="15"/>
      <c r="BK727" s="15"/>
      <c r="BL727" s="93"/>
    </row>
    <row r="728" spans="2:64" s="54" customFormat="1" x14ac:dyDescent="0.25">
      <c r="B728" s="22"/>
      <c r="C728" s="22"/>
      <c r="D728" s="22"/>
      <c r="E728" s="22"/>
      <c r="F728" s="22"/>
      <c r="G728" s="22"/>
      <c r="K728" s="93"/>
      <c r="L728" s="93"/>
      <c r="M728" s="25"/>
      <c r="N728" s="25"/>
      <c r="O728" s="25"/>
      <c r="P728" s="25"/>
      <c r="Q728" s="25"/>
      <c r="R728" s="25"/>
      <c r="S728" s="25"/>
      <c r="T728" s="25"/>
      <c r="U728" s="101"/>
      <c r="V728" s="101"/>
      <c r="W728" s="101"/>
      <c r="X728" s="101"/>
      <c r="Y728" s="101"/>
      <c r="AA728" s="101"/>
      <c r="AB728" s="101"/>
      <c r="AC728" s="101"/>
      <c r="AD728" s="101"/>
      <c r="AE728" s="101"/>
      <c r="AF728" s="101"/>
      <c r="AG728" s="101"/>
      <c r="AH728" s="101"/>
      <c r="AJ728" s="101"/>
      <c r="AK728" s="101"/>
      <c r="AM728" s="101"/>
      <c r="AN728" s="42"/>
      <c r="AO728" s="42"/>
      <c r="AP728" s="42"/>
      <c r="AQ728" s="194"/>
      <c r="AR728" s="42"/>
      <c r="AS728" s="42"/>
      <c r="AT728" s="25"/>
      <c r="AU728" s="44"/>
      <c r="AV728" s="44"/>
      <c r="AW728" s="44"/>
      <c r="AX728" s="25"/>
      <c r="AY728" s="42"/>
      <c r="AZ728" s="46"/>
      <c r="BA728" s="48"/>
      <c r="BB728" s="25"/>
      <c r="BC728" s="25"/>
      <c r="BD728" s="124"/>
      <c r="BE728" s="24"/>
      <c r="BF728" s="24"/>
      <c r="BG728" s="15"/>
      <c r="BI728" s="15"/>
      <c r="BJ728" s="15"/>
      <c r="BK728" s="15"/>
      <c r="BL728" s="93"/>
    </row>
    <row r="729" spans="2:64" s="54" customFormat="1" x14ac:dyDescent="0.25">
      <c r="B729" s="22"/>
      <c r="C729" s="22"/>
      <c r="D729" s="22"/>
      <c r="E729" s="22"/>
      <c r="F729" s="22"/>
      <c r="G729" s="22"/>
      <c r="K729" s="93"/>
      <c r="L729" s="93"/>
      <c r="M729" s="25"/>
      <c r="N729" s="25"/>
      <c r="O729" s="25"/>
      <c r="P729" s="25"/>
      <c r="Q729" s="25"/>
      <c r="R729" s="25"/>
      <c r="S729" s="25"/>
      <c r="T729" s="25"/>
      <c r="U729" s="101"/>
      <c r="V729" s="101"/>
      <c r="W729" s="101"/>
      <c r="X729" s="101"/>
      <c r="Y729" s="101"/>
      <c r="AA729" s="101"/>
      <c r="AB729" s="101"/>
      <c r="AC729" s="101"/>
      <c r="AD729" s="101"/>
      <c r="AE729" s="101"/>
      <c r="AF729" s="101"/>
      <c r="AG729" s="101"/>
      <c r="AH729" s="101"/>
      <c r="AJ729" s="101"/>
      <c r="AK729" s="101"/>
      <c r="AM729" s="101"/>
      <c r="AN729" s="42"/>
      <c r="AO729" s="42"/>
      <c r="AP729" s="42"/>
      <c r="AQ729" s="194"/>
      <c r="AR729" s="42"/>
      <c r="AS729" s="42"/>
      <c r="AT729" s="25"/>
      <c r="AU729" s="44"/>
      <c r="AV729" s="44"/>
      <c r="AW729" s="44"/>
      <c r="AX729" s="25"/>
      <c r="AY729" s="42"/>
      <c r="AZ729" s="46"/>
      <c r="BA729" s="48"/>
      <c r="BB729" s="25"/>
      <c r="BC729" s="25"/>
      <c r="BD729" s="124"/>
      <c r="BE729" s="24"/>
      <c r="BF729" s="24"/>
      <c r="BG729" s="15"/>
      <c r="BI729" s="15"/>
      <c r="BJ729" s="15"/>
      <c r="BK729" s="15"/>
      <c r="BL729" s="93"/>
    </row>
    <row r="730" spans="2:64" s="54" customFormat="1" x14ac:dyDescent="0.25">
      <c r="B730" s="22"/>
      <c r="C730" s="22"/>
      <c r="D730" s="22"/>
      <c r="E730" s="22"/>
      <c r="F730" s="22"/>
      <c r="G730" s="22"/>
      <c r="K730" s="93"/>
      <c r="L730" s="93"/>
      <c r="M730" s="25"/>
      <c r="N730" s="25"/>
      <c r="O730" s="25"/>
      <c r="P730" s="25"/>
      <c r="Q730" s="25"/>
      <c r="R730" s="25"/>
      <c r="S730" s="25"/>
      <c r="T730" s="25"/>
      <c r="U730" s="101"/>
      <c r="V730" s="101"/>
      <c r="W730" s="101"/>
      <c r="X730" s="101"/>
      <c r="Y730" s="101"/>
      <c r="AA730" s="101"/>
      <c r="AB730" s="101"/>
      <c r="AC730" s="101"/>
      <c r="AD730" s="101"/>
      <c r="AE730" s="101"/>
      <c r="AF730" s="101"/>
      <c r="AG730" s="101"/>
      <c r="AH730" s="101"/>
      <c r="AJ730" s="101"/>
      <c r="AK730" s="101"/>
      <c r="AM730" s="101"/>
      <c r="AN730" s="42"/>
      <c r="AO730" s="42"/>
      <c r="AP730" s="42"/>
      <c r="AQ730" s="194"/>
      <c r="AR730" s="42"/>
      <c r="AS730" s="42"/>
      <c r="AT730" s="25"/>
      <c r="AU730" s="44"/>
      <c r="AV730" s="44"/>
      <c r="AW730" s="44"/>
      <c r="AX730" s="25"/>
      <c r="AY730" s="42"/>
      <c r="AZ730" s="46"/>
      <c r="BA730" s="48"/>
      <c r="BB730" s="25"/>
      <c r="BC730" s="25"/>
      <c r="BD730" s="124"/>
      <c r="BE730" s="24"/>
      <c r="BF730" s="24"/>
      <c r="BG730" s="15"/>
      <c r="BI730" s="15"/>
      <c r="BJ730" s="15"/>
      <c r="BK730" s="15"/>
      <c r="BL730" s="93"/>
    </row>
    <row r="731" spans="2:64" s="54" customFormat="1" x14ac:dyDescent="0.25">
      <c r="B731" s="22"/>
      <c r="C731" s="22"/>
      <c r="D731" s="22"/>
      <c r="E731" s="22"/>
      <c r="F731" s="22"/>
      <c r="G731" s="22"/>
      <c r="K731" s="93"/>
      <c r="L731" s="93"/>
      <c r="M731" s="25"/>
      <c r="N731" s="25"/>
      <c r="O731" s="25"/>
      <c r="P731" s="25"/>
      <c r="Q731" s="25"/>
      <c r="R731" s="25"/>
      <c r="S731" s="25"/>
      <c r="T731" s="25"/>
      <c r="U731" s="101"/>
      <c r="V731" s="101"/>
      <c r="W731" s="101"/>
      <c r="X731" s="101"/>
      <c r="Y731" s="101"/>
      <c r="AA731" s="101"/>
      <c r="AB731" s="101"/>
      <c r="AC731" s="101"/>
      <c r="AD731" s="101"/>
      <c r="AE731" s="101"/>
      <c r="AF731" s="101"/>
      <c r="AG731" s="101"/>
      <c r="AH731" s="101"/>
      <c r="AJ731" s="101"/>
      <c r="AK731" s="101"/>
      <c r="AM731" s="101"/>
      <c r="AN731" s="42"/>
      <c r="AO731" s="42"/>
      <c r="AP731" s="42"/>
      <c r="AQ731" s="194"/>
      <c r="AR731" s="42"/>
      <c r="AS731" s="42"/>
      <c r="AT731" s="25"/>
      <c r="AU731" s="44"/>
      <c r="AV731" s="44"/>
      <c r="AW731" s="44"/>
      <c r="AX731" s="25"/>
      <c r="AY731" s="42"/>
      <c r="AZ731" s="46"/>
      <c r="BA731" s="48"/>
      <c r="BB731" s="25"/>
      <c r="BC731" s="25"/>
      <c r="BD731" s="124"/>
      <c r="BE731" s="24"/>
      <c r="BF731" s="24"/>
      <c r="BG731" s="15"/>
      <c r="BI731" s="15"/>
      <c r="BJ731" s="15"/>
      <c r="BK731" s="15"/>
      <c r="BL731" s="93"/>
    </row>
    <row r="732" spans="2:64" s="54" customFormat="1" x14ac:dyDescent="0.25">
      <c r="B732" s="22"/>
      <c r="C732" s="22"/>
      <c r="D732" s="22"/>
      <c r="E732" s="22"/>
      <c r="F732" s="22"/>
      <c r="G732" s="22"/>
      <c r="K732" s="93"/>
      <c r="L732" s="93"/>
      <c r="M732" s="25"/>
      <c r="N732" s="25"/>
      <c r="O732" s="25"/>
      <c r="P732" s="25"/>
      <c r="Q732" s="25"/>
      <c r="R732" s="25"/>
      <c r="S732" s="25"/>
      <c r="T732" s="25"/>
      <c r="U732" s="101"/>
      <c r="V732" s="101"/>
      <c r="W732" s="101"/>
      <c r="X732" s="101"/>
      <c r="Y732" s="101"/>
      <c r="AA732" s="101"/>
      <c r="AB732" s="101"/>
      <c r="AC732" s="101"/>
      <c r="AD732" s="101"/>
      <c r="AE732" s="101"/>
      <c r="AF732" s="101"/>
      <c r="AG732" s="101"/>
      <c r="AH732" s="101"/>
      <c r="AJ732" s="101"/>
      <c r="AK732" s="101"/>
      <c r="AM732" s="101"/>
      <c r="AN732" s="42"/>
      <c r="AO732" s="42"/>
      <c r="AP732" s="42"/>
      <c r="AQ732" s="194"/>
      <c r="AR732" s="42"/>
      <c r="AS732" s="42"/>
      <c r="AT732" s="25"/>
      <c r="AU732" s="44"/>
      <c r="AV732" s="44"/>
      <c r="AW732" s="44"/>
      <c r="AX732" s="25"/>
      <c r="AY732" s="42"/>
      <c r="AZ732" s="46"/>
      <c r="BA732" s="48"/>
      <c r="BB732" s="25"/>
      <c r="BC732" s="25"/>
      <c r="BD732" s="124"/>
      <c r="BE732" s="24"/>
      <c r="BF732" s="24"/>
      <c r="BG732" s="15"/>
      <c r="BI732" s="15"/>
      <c r="BJ732" s="15"/>
      <c r="BK732" s="15"/>
      <c r="BL732" s="93"/>
    </row>
    <row r="733" spans="2:64" s="54" customFormat="1" x14ac:dyDescent="0.25">
      <c r="B733" s="22"/>
      <c r="C733" s="22"/>
      <c r="D733" s="22"/>
      <c r="E733" s="22"/>
      <c r="F733" s="22"/>
      <c r="G733" s="22"/>
      <c r="K733" s="93"/>
      <c r="L733" s="93"/>
      <c r="M733" s="25"/>
      <c r="N733" s="25"/>
      <c r="O733" s="25"/>
      <c r="P733" s="25"/>
      <c r="Q733" s="25"/>
      <c r="R733" s="25"/>
      <c r="S733" s="25"/>
      <c r="T733" s="25"/>
      <c r="U733" s="101"/>
      <c r="V733" s="101"/>
      <c r="W733" s="101"/>
      <c r="X733" s="101"/>
      <c r="Y733" s="101"/>
      <c r="AA733" s="101"/>
      <c r="AB733" s="101"/>
      <c r="AC733" s="101"/>
      <c r="AD733" s="101"/>
      <c r="AE733" s="101"/>
      <c r="AF733" s="101"/>
      <c r="AG733" s="101"/>
      <c r="AH733" s="101"/>
      <c r="AJ733" s="101"/>
      <c r="AK733" s="101"/>
      <c r="AM733" s="101"/>
      <c r="AN733" s="42"/>
      <c r="AO733" s="42"/>
      <c r="AP733" s="42"/>
      <c r="AQ733" s="194"/>
      <c r="AR733" s="42"/>
      <c r="AS733" s="42"/>
      <c r="AT733" s="25"/>
      <c r="AU733" s="44"/>
      <c r="AV733" s="44"/>
      <c r="AW733" s="44"/>
      <c r="AX733" s="25"/>
      <c r="AY733" s="42"/>
      <c r="AZ733" s="46"/>
      <c r="BA733" s="48"/>
      <c r="BB733" s="25"/>
      <c r="BC733" s="25"/>
      <c r="BD733" s="124"/>
      <c r="BE733" s="24"/>
      <c r="BF733" s="24"/>
      <c r="BG733" s="15"/>
      <c r="BI733" s="15"/>
      <c r="BJ733" s="15"/>
      <c r="BK733" s="15"/>
      <c r="BL733" s="93"/>
    </row>
    <row r="734" spans="2:64" s="54" customFormat="1" x14ac:dyDescent="0.25">
      <c r="B734" s="22"/>
      <c r="C734" s="22"/>
      <c r="D734" s="22"/>
      <c r="E734" s="22"/>
      <c r="F734" s="22"/>
      <c r="G734" s="22"/>
      <c r="K734" s="93"/>
      <c r="L734" s="93"/>
      <c r="M734" s="25"/>
      <c r="N734" s="25"/>
      <c r="O734" s="25"/>
      <c r="P734" s="25"/>
      <c r="Q734" s="25"/>
      <c r="R734" s="25"/>
      <c r="S734" s="25"/>
      <c r="T734" s="25"/>
      <c r="U734" s="101"/>
      <c r="V734" s="101"/>
      <c r="W734" s="101"/>
      <c r="X734" s="101"/>
      <c r="Y734" s="101"/>
      <c r="AA734" s="101"/>
      <c r="AB734" s="101"/>
      <c r="AC734" s="101"/>
      <c r="AD734" s="101"/>
      <c r="AE734" s="101"/>
      <c r="AF734" s="101"/>
      <c r="AG734" s="101"/>
      <c r="AH734" s="101"/>
      <c r="AJ734" s="101"/>
      <c r="AK734" s="101"/>
      <c r="AM734" s="101"/>
      <c r="AN734" s="42"/>
      <c r="AO734" s="42"/>
      <c r="AP734" s="42"/>
      <c r="AQ734" s="194"/>
      <c r="AR734" s="42"/>
      <c r="AS734" s="42"/>
      <c r="AT734" s="25"/>
      <c r="AU734" s="44"/>
      <c r="AV734" s="44"/>
      <c r="AW734" s="44"/>
      <c r="AX734" s="25"/>
      <c r="AY734" s="42"/>
      <c r="AZ734" s="46"/>
      <c r="BA734" s="48"/>
      <c r="BB734" s="25"/>
      <c r="BC734" s="25"/>
      <c r="BD734" s="124"/>
      <c r="BE734" s="24"/>
      <c r="BF734" s="24"/>
      <c r="BG734" s="15"/>
      <c r="BI734" s="15"/>
      <c r="BJ734" s="15"/>
      <c r="BK734" s="15"/>
      <c r="BL734" s="93"/>
    </row>
    <row r="735" spans="2:64" s="54" customFormat="1" x14ac:dyDescent="0.25">
      <c r="B735" s="22"/>
      <c r="C735" s="22"/>
      <c r="D735" s="22"/>
      <c r="E735" s="22"/>
      <c r="F735" s="22"/>
      <c r="G735" s="22"/>
      <c r="K735" s="93"/>
      <c r="L735" s="93"/>
      <c r="M735" s="25"/>
      <c r="N735" s="25"/>
      <c r="O735" s="25"/>
      <c r="P735" s="25"/>
      <c r="Q735" s="25"/>
      <c r="R735" s="25"/>
      <c r="S735" s="25"/>
      <c r="T735" s="25"/>
      <c r="U735" s="101"/>
      <c r="V735" s="101"/>
      <c r="W735" s="101"/>
      <c r="X735" s="101"/>
      <c r="Y735" s="101"/>
      <c r="AA735" s="101"/>
      <c r="AB735" s="101"/>
      <c r="AC735" s="101"/>
      <c r="AD735" s="101"/>
      <c r="AE735" s="101"/>
      <c r="AF735" s="101"/>
      <c r="AG735" s="101"/>
      <c r="AH735" s="101"/>
      <c r="AJ735" s="101"/>
      <c r="AK735" s="101"/>
      <c r="AM735" s="101"/>
      <c r="AN735" s="42"/>
      <c r="AO735" s="42"/>
      <c r="AP735" s="42"/>
      <c r="AQ735" s="194"/>
      <c r="AR735" s="42"/>
      <c r="AS735" s="42"/>
      <c r="AT735" s="25"/>
      <c r="AU735" s="44"/>
      <c r="AV735" s="44"/>
      <c r="AW735" s="44"/>
      <c r="AX735" s="25"/>
      <c r="AY735" s="42"/>
      <c r="AZ735" s="46"/>
      <c r="BA735" s="48"/>
      <c r="BB735" s="25"/>
      <c r="BC735" s="25"/>
      <c r="BD735" s="124"/>
      <c r="BE735" s="24"/>
      <c r="BF735" s="24"/>
      <c r="BG735" s="15"/>
      <c r="BI735" s="15"/>
      <c r="BJ735" s="15"/>
      <c r="BK735" s="15"/>
      <c r="BL735" s="93"/>
    </row>
    <row r="736" spans="2:64" s="54" customFormat="1" x14ac:dyDescent="0.25">
      <c r="B736" s="22"/>
      <c r="C736" s="22"/>
      <c r="D736" s="22"/>
      <c r="E736" s="22"/>
      <c r="F736" s="22"/>
      <c r="G736" s="22"/>
      <c r="K736" s="93"/>
      <c r="L736" s="93"/>
      <c r="M736" s="25"/>
      <c r="N736" s="25"/>
      <c r="O736" s="25"/>
      <c r="P736" s="25"/>
      <c r="Q736" s="25"/>
      <c r="R736" s="25"/>
      <c r="S736" s="25"/>
      <c r="T736" s="25"/>
      <c r="U736" s="101"/>
      <c r="V736" s="101"/>
      <c r="W736" s="101"/>
      <c r="X736" s="101"/>
      <c r="Y736" s="101"/>
      <c r="AA736" s="101"/>
      <c r="AB736" s="101"/>
      <c r="AC736" s="101"/>
      <c r="AD736" s="101"/>
      <c r="AE736" s="101"/>
      <c r="AF736" s="101"/>
      <c r="AG736" s="101"/>
      <c r="AH736" s="101"/>
      <c r="AJ736" s="101"/>
      <c r="AK736" s="101"/>
      <c r="AM736" s="101"/>
      <c r="AN736" s="42"/>
      <c r="AO736" s="42"/>
      <c r="AP736" s="42"/>
      <c r="AQ736" s="194"/>
      <c r="AR736" s="42"/>
      <c r="AS736" s="42"/>
      <c r="AT736" s="25"/>
      <c r="AU736" s="44"/>
      <c r="AV736" s="44"/>
      <c r="AW736" s="44"/>
      <c r="AX736" s="25"/>
      <c r="AY736" s="42"/>
      <c r="AZ736" s="46"/>
      <c r="BA736" s="48"/>
      <c r="BB736" s="25"/>
      <c r="BC736" s="25"/>
      <c r="BD736" s="124"/>
      <c r="BE736" s="24"/>
      <c r="BF736" s="24"/>
      <c r="BG736" s="15"/>
      <c r="BI736" s="15"/>
      <c r="BJ736" s="15"/>
      <c r="BK736" s="15"/>
      <c r="BL736" s="93"/>
    </row>
    <row r="737" spans="2:64" s="54" customFormat="1" x14ac:dyDescent="0.25">
      <c r="B737" s="22"/>
      <c r="C737" s="22"/>
      <c r="D737" s="22"/>
      <c r="E737" s="22"/>
      <c r="F737" s="22"/>
      <c r="G737" s="22"/>
      <c r="K737" s="93"/>
      <c r="L737" s="93"/>
      <c r="M737" s="25"/>
      <c r="N737" s="25"/>
      <c r="O737" s="25"/>
      <c r="P737" s="25"/>
      <c r="Q737" s="25"/>
      <c r="R737" s="25"/>
      <c r="S737" s="25"/>
      <c r="T737" s="25"/>
      <c r="U737" s="101"/>
      <c r="V737" s="101"/>
      <c r="W737" s="101"/>
      <c r="X737" s="101"/>
      <c r="Y737" s="101"/>
      <c r="AA737" s="101"/>
      <c r="AB737" s="101"/>
      <c r="AC737" s="101"/>
      <c r="AD737" s="101"/>
      <c r="AE737" s="101"/>
      <c r="AF737" s="101"/>
      <c r="AG737" s="101"/>
      <c r="AH737" s="101"/>
      <c r="AJ737" s="101"/>
      <c r="AK737" s="101"/>
      <c r="AM737" s="101"/>
      <c r="AN737" s="42"/>
      <c r="AO737" s="42"/>
      <c r="AP737" s="42"/>
      <c r="AQ737" s="194"/>
      <c r="AR737" s="42"/>
      <c r="AS737" s="42"/>
      <c r="AT737" s="25"/>
      <c r="AU737" s="44"/>
      <c r="AV737" s="44"/>
      <c r="AW737" s="44"/>
      <c r="AX737" s="25"/>
      <c r="AY737" s="42"/>
      <c r="AZ737" s="46"/>
      <c r="BA737" s="48"/>
      <c r="BB737" s="25"/>
      <c r="BC737" s="25"/>
      <c r="BD737" s="124"/>
      <c r="BE737" s="24"/>
      <c r="BF737" s="24"/>
      <c r="BG737" s="15"/>
      <c r="BI737" s="15"/>
      <c r="BJ737" s="15"/>
      <c r="BK737" s="15"/>
      <c r="BL737" s="93"/>
    </row>
    <row r="738" spans="2:64" s="54" customFormat="1" x14ac:dyDescent="0.25">
      <c r="B738" s="22"/>
      <c r="C738" s="22"/>
      <c r="D738" s="22"/>
      <c r="E738" s="22"/>
      <c r="F738" s="22"/>
      <c r="G738" s="22"/>
      <c r="K738" s="93"/>
      <c r="L738" s="93"/>
      <c r="M738" s="25"/>
      <c r="N738" s="25"/>
      <c r="O738" s="25"/>
      <c r="P738" s="25"/>
      <c r="Q738" s="25"/>
      <c r="R738" s="25"/>
      <c r="S738" s="25"/>
      <c r="T738" s="25"/>
      <c r="U738" s="101"/>
      <c r="V738" s="101"/>
      <c r="W738" s="101"/>
      <c r="X738" s="101"/>
      <c r="Y738" s="101"/>
      <c r="AA738" s="101"/>
      <c r="AB738" s="101"/>
      <c r="AC738" s="101"/>
      <c r="AD738" s="101"/>
      <c r="AE738" s="101"/>
      <c r="AF738" s="101"/>
      <c r="AG738" s="101"/>
      <c r="AH738" s="101"/>
      <c r="AJ738" s="101"/>
      <c r="AK738" s="101"/>
      <c r="AM738" s="101"/>
      <c r="AN738" s="42"/>
      <c r="AO738" s="42"/>
      <c r="AP738" s="42"/>
      <c r="AQ738" s="194"/>
      <c r="AR738" s="42"/>
      <c r="AS738" s="42"/>
      <c r="AT738" s="25"/>
      <c r="AU738" s="44"/>
      <c r="AV738" s="44"/>
      <c r="AW738" s="44"/>
      <c r="AX738" s="25"/>
      <c r="AY738" s="42"/>
      <c r="AZ738" s="46"/>
      <c r="BA738" s="48"/>
      <c r="BB738" s="25"/>
      <c r="BC738" s="25"/>
      <c r="BD738" s="124"/>
      <c r="BE738" s="24"/>
      <c r="BF738" s="24"/>
      <c r="BG738" s="15"/>
      <c r="BI738" s="15"/>
      <c r="BJ738" s="15"/>
      <c r="BK738" s="15"/>
      <c r="BL738" s="93"/>
    </row>
    <row r="739" spans="2:64" s="54" customFormat="1" x14ac:dyDescent="0.25">
      <c r="B739" s="22"/>
      <c r="C739" s="22"/>
      <c r="D739" s="22"/>
      <c r="E739" s="22"/>
      <c r="F739" s="22"/>
      <c r="G739" s="22"/>
      <c r="K739" s="93"/>
      <c r="L739" s="93"/>
      <c r="M739" s="25"/>
      <c r="N739" s="25"/>
      <c r="O739" s="25"/>
      <c r="P739" s="25"/>
      <c r="Q739" s="25"/>
      <c r="R739" s="25"/>
      <c r="S739" s="25"/>
      <c r="T739" s="25"/>
      <c r="U739" s="101"/>
      <c r="V739" s="101"/>
      <c r="W739" s="101"/>
      <c r="X739" s="101"/>
      <c r="Y739" s="101"/>
      <c r="AA739" s="101"/>
      <c r="AB739" s="101"/>
      <c r="AC739" s="101"/>
      <c r="AD739" s="101"/>
      <c r="AE739" s="101"/>
      <c r="AF739" s="101"/>
      <c r="AG739" s="101"/>
      <c r="AH739" s="101"/>
      <c r="AJ739" s="101"/>
      <c r="AK739" s="101"/>
      <c r="AM739" s="101"/>
      <c r="AN739" s="42"/>
      <c r="AO739" s="42"/>
      <c r="AP739" s="42"/>
      <c r="AQ739" s="194"/>
      <c r="AR739" s="42"/>
      <c r="AS739" s="42"/>
      <c r="AT739" s="25"/>
      <c r="AU739" s="44"/>
      <c r="AV739" s="44"/>
      <c r="AW739" s="44"/>
      <c r="AX739" s="25"/>
      <c r="AY739" s="42"/>
      <c r="AZ739" s="46"/>
      <c r="BA739" s="48"/>
      <c r="BB739" s="25"/>
      <c r="BC739" s="25"/>
      <c r="BD739" s="124"/>
      <c r="BE739" s="24"/>
      <c r="BF739" s="24"/>
      <c r="BG739" s="15"/>
      <c r="BI739" s="15"/>
      <c r="BJ739" s="15"/>
      <c r="BK739" s="15"/>
      <c r="BL739" s="93"/>
    </row>
    <row r="740" spans="2:64" s="54" customFormat="1" x14ac:dyDescent="0.25">
      <c r="B740" s="22"/>
      <c r="C740" s="22"/>
      <c r="D740" s="22"/>
      <c r="E740" s="22"/>
      <c r="F740" s="22"/>
      <c r="G740" s="22"/>
      <c r="K740" s="93"/>
      <c r="L740" s="93"/>
      <c r="M740" s="25"/>
      <c r="N740" s="25"/>
      <c r="O740" s="25"/>
      <c r="P740" s="25"/>
      <c r="Q740" s="25"/>
      <c r="R740" s="25"/>
      <c r="S740" s="25"/>
      <c r="T740" s="25"/>
      <c r="U740" s="101"/>
      <c r="V740" s="101"/>
      <c r="W740" s="101"/>
      <c r="X740" s="101"/>
      <c r="Y740" s="101"/>
      <c r="AA740" s="101"/>
      <c r="AB740" s="101"/>
      <c r="AC740" s="101"/>
      <c r="AD740" s="101"/>
      <c r="AE740" s="101"/>
      <c r="AF740" s="101"/>
      <c r="AG740" s="101"/>
      <c r="AH740" s="101"/>
      <c r="AJ740" s="101"/>
      <c r="AK740" s="101"/>
      <c r="AM740" s="101"/>
      <c r="AN740" s="42"/>
      <c r="AO740" s="42"/>
      <c r="AP740" s="42"/>
      <c r="AQ740" s="194"/>
      <c r="AR740" s="42"/>
      <c r="AS740" s="42"/>
      <c r="AT740" s="25"/>
      <c r="AU740" s="44"/>
      <c r="AV740" s="44"/>
      <c r="AW740" s="44"/>
      <c r="AX740" s="25"/>
      <c r="AY740" s="42"/>
      <c r="AZ740" s="46"/>
      <c r="BA740" s="48"/>
      <c r="BB740" s="25"/>
      <c r="BC740" s="25"/>
      <c r="BD740" s="124"/>
      <c r="BE740" s="24"/>
      <c r="BF740" s="24"/>
      <c r="BG740" s="15"/>
      <c r="BI740" s="15"/>
      <c r="BJ740" s="15"/>
      <c r="BK740" s="15"/>
      <c r="BL740" s="93"/>
    </row>
    <row r="741" spans="2:64" s="54" customFormat="1" x14ac:dyDescent="0.25">
      <c r="B741" s="22"/>
      <c r="C741" s="22"/>
      <c r="D741" s="22"/>
      <c r="E741" s="22"/>
      <c r="F741" s="22"/>
      <c r="G741" s="22"/>
      <c r="K741" s="93"/>
      <c r="L741" s="93"/>
      <c r="M741" s="25"/>
      <c r="N741" s="25"/>
      <c r="O741" s="25"/>
      <c r="P741" s="25"/>
      <c r="Q741" s="25"/>
      <c r="R741" s="25"/>
      <c r="S741" s="25"/>
      <c r="T741" s="25"/>
      <c r="U741" s="101"/>
      <c r="V741" s="101"/>
      <c r="W741" s="101"/>
      <c r="X741" s="101"/>
      <c r="Y741" s="101"/>
      <c r="AA741" s="101"/>
      <c r="AB741" s="101"/>
      <c r="AC741" s="101"/>
      <c r="AD741" s="101"/>
      <c r="AE741" s="101"/>
      <c r="AF741" s="101"/>
      <c r="AG741" s="101"/>
      <c r="AH741" s="101"/>
      <c r="AJ741" s="101"/>
      <c r="AK741" s="101"/>
      <c r="AM741" s="101"/>
      <c r="AN741" s="42"/>
      <c r="AO741" s="42"/>
      <c r="AP741" s="42"/>
      <c r="AQ741" s="194"/>
      <c r="AR741" s="42"/>
      <c r="AS741" s="42"/>
      <c r="AT741" s="25"/>
      <c r="AU741" s="44"/>
      <c r="AV741" s="44"/>
      <c r="AW741" s="44"/>
      <c r="AX741" s="25"/>
      <c r="AY741" s="42"/>
      <c r="AZ741" s="46"/>
      <c r="BA741" s="48"/>
      <c r="BB741" s="25"/>
      <c r="BC741" s="25"/>
      <c r="BD741" s="124"/>
      <c r="BE741" s="24"/>
      <c r="BF741" s="24"/>
      <c r="BG741" s="15"/>
      <c r="BI741" s="15"/>
      <c r="BJ741" s="15"/>
      <c r="BK741" s="15"/>
      <c r="BL741" s="93"/>
    </row>
    <row r="742" spans="2:64" s="54" customFormat="1" x14ac:dyDescent="0.25">
      <c r="B742" s="22"/>
      <c r="C742" s="22"/>
      <c r="D742" s="22"/>
      <c r="E742" s="22"/>
      <c r="F742" s="22"/>
      <c r="G742" s="22"/>
      <c r="K742" s="93"/>
      <c r="L742" s="93"/>
      <c r="M742" s="25"/>
      <c r="N742" s="25"/>
      <c r="O742" s="25"/>
      <c r="P742" s="25"/>
      <c r="Q742" s="25"/>
      <c r="R742" s="25"/>
      <c r="S742" s="25"/>
      <c r="T742" s="25"/>
      <c r="U742" s="101"/>
      <c r="V742" s="101"/>
      <c r="W742" s="101"/>
      <c r="X742" s="101"/>
      <c r="Y742" s="101"/>
      <c r="AA742" s="101"/>
      <c r="AB742" s="101"/>
      <c r="AC742" s="101"/>
      <c r="AD742" s="101"/>
      <c r="AE742" s="101"/>
      <c r="AF742" s="101"/>
      <c r="AG742" s="101"/>
      <c r="AH742" s="101"/>
      <c r="AJ742" s="101"/>
      <c r="AK742" s="101"/>
      <c r="AM742" s="101"/>
      <c r="AN742" s="42"/>
      <c r="AO742" s="42"/>
      <c r="AP742" s="42"/>
      <c r="AQ742" s="194"/>
      <c r="AR742" s="42"/>
      <c r="AS742" s="42"/>
      <c r="AT742" s="25"/>
      <c r="AU742" s="44"/>
      <c r="AV742" s="44"/>
      <c r="AW742" s="44"/>
      <c r="AX742" s="25"/>
      <c r="AY742" s="42"/>
      <c r="AZ742" s="46"/>
      <c r="BA742" s="48"/>
      <c r="BB742" s="25"/>
      <c r="BC742" s="25"/>
      <c r="BD742" s="124"/>
      <c r="BE742" s="24"/>
      <c r="BF742" s="24"/>
      <c r="BG742" s="15"/>
      <c r="BI742" s="15"/>
      <c r="BJ742" s="15"/>
      <c r="BK742" s="15"/>
      <c r="BL742" s="93"/>
    </row>
    <row r="743" spans="2:64" s="54" customFormat="1" x14ac:dyDescent="0.25">
      <c r="B743" s="22"/>
      <c r="C743" s="22"/>
      <c r="D743" s="22"/>
      <c r="E743" s="22"/>
      <c r="F743" s="22"/>
      <c r="G743" s="22"/>
      <c r="K743" s="93"/>
      <c r="L743" s="93"/>
      <c r="M743" s="25"/>
      <c r="N743" s="25"/>
      <c r="O743" s="25"/>
      <c r="P743" s="25"/>
      <c r="Q743" s="25"/>
      <c r="R743" s="25"/>
      <c r="S743" s="25"/>
      <c r="T743" s="25"/>
      <c r="U743" s="101"/>
      <c r="V743" s="101"/>
      <c r="W743" s="101"/>
      <c r="X743" s="101"/>
      <c r="Y743" s="101"/>
      <c r="AA743" s="101"/>
      <c r="AB743" s="101"/>
      <c r="AC743" s="101"/>
      <c r="AD743" s="101"/>
      <c r="AE743" s="101"/>
      <c r="AF743" s="101"/>
      <c r="AG743" s="101"/>
      <c r="AH743" s="101"/>
      <c r="AJ743" s="101"/>
      <c r="AK743" s="101"/>
      <c r="AM743" s="101"/>
      <c r="AN743" s="42"/>
      <c r="AO743" s="42"/>
      <c r="AP743" s="42"/>
      <c r="AQ743" s="194"/>
      <c r="AR743" s="42"/>
      <c r="AS743" s="42"/>
      <c r="AT743" s="25"/>
      <c r="AU743" s="44"/>
      <c r="AV743" s="44"/>
      <c r="AW743" s="44"/>
      <c r="AX743" s="25"/>
      <c r="AY743" s="42"/>
      <c r="AZ743" s="46"/>
      <c r="BA743" s="48"/>
      <c r="BB743" s="25"/>
      <c r="BC743" s="25"/>
      <c r="BD743" s="124"/>
      <c r="BE743" s="24"/>
      <c r="BF743" s="24"/>
      <c r="BG743" s="15"/>
      <c r="BI743" s="15"/>
      <c r="BJ743" s="15"/>
      <c r="BK743" s="15"/>
      <c r="BL743" s="93"/>
    </row>
    <row r="744" spans="2:64" s="54" customFormat="1" x14ac:dyDescent="0.25">
      <c r="B744" s="22"/>
      <c r="C744" s="22"/>
      <c r="D744" s="22"/>
      <c r="E744" s="22"/>
      <c r="F744" s="22"/>
      <c r="G744" s="22"/>
      <c r="K744" s="93"/>
      <c r="L744" s="93"/>
      <c r="M744" s="25"/>
      <c r="N744" s="25"/>
      <c r="O744" s="25"/>
      <c r="P744" s="25"/>
      <c r="Q744" s="25"/>
      <c r="R744" s="25"/>
      <c r="S744" s="25"/>
      <c r="T744" s="25"/>
      <c r="U744" s="101"/>
      <c r="V744" s="101"/>
      <c r="W744" s="101"/>
      <c r="X744" s="101"/>
      <c r="Y744" s="101"/>
      <c r="AA744" s="101"/>
      <c r="AB744" s="101"/>
      <c r="AC744" s="101"/>
      <c r="AD744" s="101"/>
      <c r="AE744" s="101"/>
      <c r="AF744" s="101"/>
      <c r="AG744" s="101"/>
      <c r="AH744" s="101"/>
      <c r="AJ744" s="101"/>
      <c r="AK744" s="101"/>
      <c r="AM744" s="101"/>
      <c r="AN744" s="42"/>
      <c r="AO744" s="42"/>
      <c r="AP744" s="42"/>
      <c r="AQ744" s="194"/>
      <c r="AR744" s="42"/>
      <c r="AS744" s="42"/>
      <c r="AT744" s="25"/>
      <c r="AU744" s="44"/>
      <c r="AV744" s="44"/>
      <c r="AW744" s="44"/>
      <c r="AX744" s="25"/>
      <c r="AY744" s="42"/>
      <c r="AZ744" s="46"/>
      <c r="BA744" s="48"/>
      <c r="BB744" s="25"/>
      <c r="BC744" s="25"/>
      <c r="BD744" s="124"/>
      <c r="BE744" s="24"/>
      <c r="BF744" s="24"/>
      <c r="BG744" s="15"/>
      <c r="BI744" s="15"/>
      <c r="BJ744" s="15"/>
      <c r="BK744" s="15"/>
      <c r="BL744" s="93"/>
    </row>
    <row r="745" spans="2:64" s="54" customFormat="1" x14ac:dyDescent="0.25">
      <c r="B745" s="22"/>
      <c r="C745" s="22"/>
      <c r="D745" s="22"/>
      <c r="E745" s="22"/>
      <c r="F745" s="22"/>
      <c r="G745" s="22"/>
      <c r="K745" s="93"/>
      <c r="L745" s="93"/>
      <c r="M745" s="25"/>
      <c r="N745" s="25"/>
      <c r="O745" s="25"/>
      <c r="P745" s="25"/>
      <c r="Q745" s="25"/>
      <c r="R745" s="25"/>
      <c r="S745" s="25"/>
      <c r="T745" s="25"/>
      <c r="U745" s="101"/>
      <c r="V745" s="101"/>
      <c r="W745" s="101"/>
      <c r="X745" s="101"/>
      <c r="Y745" s="101"/>
      <c r="AA745" s="101"/>
      <c r="AB745" s="101"/>
      <c r="AC745" s="101"/>
      <c r="AD745" s="101"/>
      <c r="AE745" s="101"/>
      <c r="AF745" s="101"/>
      <c r="AG745" s="101"/>
      <c r="AH745" s="101"/>
      <c r="AJ745" s="101"/>
      <c r="AK745" s="101"/>
      <c r="AM745" s="101"/>
      <c r="AN745" s="42"/>
      <c r="AO745" s="42"/>
      <c r="AP745" s="42"/>
      <c r="AQ745" s="194"/>
      <c r="AR745" s="42"/>
      <c r="AS745" s="42"/>
      <c r="AT745" s="25"/>
      <c r="AU745" s="44"/>
      <c r="AV745" s="44"/>
      <c r="AW745" s="44"/>
      <c r="AX745" s="25"/>
      <c r="AY745" s="42"/>
      <c r="AZ745" s="46"/>
      <c r="BA745" s="48"/>
      <c r="BB745" s="25"/>
      <c r="BC745" s="25"/>
      <c r="BD745" s="124"/>
      <c r="BE745" s="24"/>
      <c r="BF745" s="24"/>
      <c r="BG745" s="15"/>
      <c r="BI745" s="15"/>
      <c r="BJ745" s="15"/>
      <c r="BK745" s="15"/>
      <c r="BL745" s="93"/>
    </row>
    <row r="746" spans="2:64" s="54" customFormat="1" x14ac:dyDescent="0.25">
      <c r="B746" s="22"/>
      <c r="C746" s="22"/>
      <c r="D746" s="22"/>
      <c r="E746" s="22"/>
      <c r="F746" s="22"/>
      <c r="G746" s="22"/>
      <c r="K746" s="93"/>
      <c r="L746" s="93"/>
      <c r="M746" s="25"/>
      <c r="N746" s="25"/>
      <c r="O746" s="25"/>
      <c r="P746" s="25"/>
      <c r="Q746" s="25"/>
      <c r="R746" s="25"/>
      <c r="S746" s="25"/>
      <c r="T746" s="25"/>
      <c r="U746" s="101"/>
      <c r="V746" s="101"/>
      <c r="W746" s="101"/>
      <c r="X746" s="101"/>
      <c r="Y746" s="101"/>
      <c r="AA746" s="101"/>
      <c r="AB746" s="101"/>
      <c r="AC746" s="101"/>
      <c r="AD746" s="101"/>
      <c r="AE746" s="101"/>
      <c r="AF746" s="101"/>
      <c r="AG746" s="101"/>
      <c r="AH746" s="101"/>
      <c r="AJ746" s="101"/>
      <c r="AK746" s="101"/>
      <c r="AM746" s="101"/>
      <c r="AN746" s="42"/>
      <c r="AO746" s="42"/>
      <c r="AP746" s="42"/>
      <c r="AQ746" s="194"/>
      <c r="AR746" s="42"/>
      <c r="AS746" s="42"/>
      <c r="AT746" s="25"/>
      <c r="AU746" s="44"/>
      <c r="AV746" s="44"/>
      <c r="AW746" s="44"/>
      <c r="AX746" s="25"/>
      <c r="AY746" s="42"/>
      <c r="AZ746" s="46"/>
      <c r="BA746" s="48"/>
      <c r="BB746" s="25"/>
      <c r="BC746" s="25"/>
      <c r="BD746" s="124"/>
      <c r="BE746" s="24"/>
      <c r="BF746" s="24"/>
      <c r="BG746" s="15"/>
      <c r="BI746" s="15"/>
      <c r="BJ746" s="15"/>
      <c r="BK746" s="15"/>
      <c r="BL746" s="93"/>
    </row>
    <row r="747" spans="2:64" s="54" customFormat="1" x14ac:dyDescent="0.25">
      <c r="B747" s="22"/>
      <c r="C747" s="22"/>
      <c r="D747" s="22"/>
      <c r="E747" s="22"/>
      <c r="F747" s="22"/>
      <c r="G747" s="22"/>
      <c r="K747" s="93"/>
      <c r="L747" s="93"/>
      <c r="M747" s="25"/>
      <c r="N747" s="25"/>
      <c r="O747" s="25"/>
      <c r="P747" s="25"/>
      <c r="Q747" s="25"/>
      <c r="R747" s="25"/>
      <c r="S747" s="25"/>
      <c r="T747" s="25"/>
      <c r="U747" s="101"/>
      <c r="V747" s="101"/>
      <c r="W747" s="101"/>
      <c r="X747" s="101"/>
      <c r="Y747" s="101"/>
      <c r="AA747" s="101"/>
      <c r="AB747" s="101"/>
      <c r="AC747" s="101"/>
      <c r="AD747" s="101"/>
      <c r="AE747" s="101"/>
      <c r="AF747" s="101"/>
      <c r="AG747" s="101"/>
      <c r="AH747" s="101"/>
      <c r="AJ747" s="101"/>
      <c r="AK747" s="101"/>
      <c r="AM747" s="101"/>
      <c r="AN747" s="42"/>
      <c r="AO747" s="42"/>
      <c r="AP747" s="42"/>
      <c r="AQ747" s="194"/>
      <c r="AR747" s="42"/>
      <c r="AS747" s="42"/>
      <c r="AT747" s="25"/>
      <c r="AU747" s="44"/>
      <c r="AV747" s="44"/>
      <c r="AW747" s="44"/>
      <c r="AX747" s="25"/>
      <c r="AY747" s="42"/>
      <c r="AZ747" s="46"/>
      <c r="BA747" s="48"/>
      <c r="BB747" s="25"/>
      <c r="BC747" s="25"/>
      <c r="BD747" s="124"/>
      <c r="BE747" s="24"/>
      <c r="BF747" s="24"/>
      <c r="BG747" s="15"/>
      <c r="BI747" s="15"/>
      <c r="BJ747" s="15"/>
      <c r="BK747" s="15"/>
      <c r="BL747" s="93"/>
    </row>
    <row r="748" spans="2:64" s="54" customFormat="1" x14ac:dyDescent="0.25">
      <c r="B748" s="22"/>
      <c r="C748" s="22"/>
      <c r="D748" s="22"/>
      <c r="E748" s="22"/>
      <c r="F748" s="22"/>
      <c r="G748" s="22"/>
      <c r="K748" s="93"/>
      <c r="L748" s="93"/>
      <c r="M748" s="25"/>
      <c r="N748" s="25"/>
      <c r="O748" s="25"/>
      <c r="P748" s="25"/>
      <c r="Q748" s="25"/>
      <c r="R748" s="25"/>
      <c r="S748" s="25"/>
      <c r="T748" s="25"/>
      <c r="U748" s="101"/>
      <c r="V748" s="101"/>
      <c r="W748" s="101"/>
      <c r="X748" s="101"/>
      <c r="Y748" s="101"/>
      <c r="AA748" s="101"/>
      <c r="AB748" s="101"/>
      <c r="AC748" s="101"/>
      <c r="AD748" s="101"/>
      <c r="AE748" s="101"/>
      <c r="AF748" s="101"/>
      <c r="AG748" s="101"/>
      <c r="AH748" s="101"/>
      <c r="AJ748" s="101"/>
      <c r="AK748" s="101"/>
      <c r="AM748" s="101"/>
      <c r="AN748" s="42"/>
      <c r="AO748" s="42"/>
      <c r="AP748" s="42"/>
      <c r="AQ748" s="194"/>
      <c r="AR748" s="42"/>
      <c r="AS748" s="42"/>
      <c r="AT748" s="25"/>
      <c r="AU748" s="44"/>
      <c r="AV748" s="44"/>
      <c r="AW748" s="44"/>
      <c r="AX748" s="25"/>
      <c r="AY748" s="42"/>
      <c r="AZ748" s="46"/>
      <c r="BA748" s="48"/>
      <c r="BB748" s="25"/>
      <c r="BC748" s="25"/>
      <c r="BD748" s="124"/>
      <c r="BE748" s="24"/>
      <c r="BF748" s="24"/>
      <c r="BG748" s="15"/>
      <c r="BI748" s="15"/>
      <c r="BJ748" s="15"/>
      <c r="BK748" s="15"/>
      <c r="BL748" s="93"/>
    </row>
    <row r="749" spans="2:64" s="54" customFormat="1" x14ac:dyDescent="0.25">
      <c r="B749" s="22"/>
      <c r="C749" s="22"/>
      <c r="D749" s="22"/>
      <c r="E749" s="22"/>
      <c r="F749" s="22"/>
      <c r="G749" s="22"/>
      <c r="K749" s="93"/>
      <c r="L749" s="93"/>
      <c r="M749" s="25"/>
      <c r="N749" s="25"/>
      <c r="O749" s="25"/>
      <c r="P749" s="25"/>
      <c r="Q749" s="25"/>
      <c r="R749" s="25"/>
      <c r="S749" s="25"/>
      <c r="T749" s="25"/>
      <c r="U749" s="101"/>
      <c r="V749" s="101"/>
      <c r="W749" s="101"/>
      <c r="X749" s="101"/>
      <c r="Y749" s="101"/>
      <c r="AA749" s="101"/>
      <c r="AB749" s="101"/>
      <c r="AC749" s="101"/>
      <c r="AD749" s="101"/>
      <c r="AE749" s="101"/>
      <c r="AF749" s="101"/>
      <c r="AG749" s="101"/>
      <c r="AH749" s="101"/>
      <c r="AJ749" s="101"/>
      <c r="AK749" s="101"/>
      <c r="AM749" s="101"/>
      <c r="AN749" s="42"/>
      <c r="AO749" s="42"/>
      <c r="AP749" s="42"/>
      <c r="AQ749" s="194"/>
      <c r="AR749" s="42"/>
      <c r="AS749" s="42"/>
      <c r="AT749" s="25"/>
      <c r="AU749" s="44"/>
      <c r="AV749" s="44"/>
      <c r="AW749" s="44"/>
      <c r="AX749" s="25"/>
      <c r="AY749" s="42"/>
      <c r="AZ749" s="46"/>
      <c r="BA749" s="48"/>
      <c r="BB749" s="25"/>
      <c r="BC749" s="25"/>
      <c r="BD749" s="124"/>
      <c r="BE749" s="24"/>
      <c r="BF749" s="24"/>
      <c r="BG749" s="15"/>
      <c r="BI749" s="15"/>
      <c r="BJ749" s="15"/>
      <c r="BK749" s="15"/>
      <c r="BL749" s="93"/>
    </row>
    <row r="750" spans="2:64" s="54" customFormat="1" x14ac:dyDescent="0.25">
      <c r="B750" s="22"/>
      <c r="C750" s="22"/>
      <c r="D750" s="22"/>
      <c r="E750" s="22"/>
      <c r="F750" s="22"/>
      <c r="G750" s="22"/>
      <c r="K750" s="93"/>
      <c r="L750" s="93"/>
      <c r="M750" s="25"/>
      <c r="N750" s="25"/>
      <c r="O750" s="25"/>
      <c r="P750" s="25"/>
      <c r="Q750" s="25"/>
      <c r="R750" s="25"/>
      <c r="S750" s="25"/>
      <c r="T750" s="25"/>
      <c r="U750" s="101"/>
      <c r="V750" s="101"/>
      <c r="W750" s="101"/>
      <c r="X750" s="101"/>
      <c r="Y750" s="101"/>
      <c r="AA750" s="101"/>
      <c r="AB750" s="101"/>
      <c r="AC750" s="101"/>
      <c r="AD750" s="101"/>
      <c r="AE750" s="101"/>
      <c r="AF750" s="101"/>
      <c r="AG750" s="101"/>
      <c r="AH750" s="101"/>
      <c r="AJ750" s="101"/>
      <c r="AK750" s="101"/>
      <c r="AM750" s="101"/>
      <c r="AN750" s="42"/>
      <c r="AO750" s="42"/>
      <c r="AP750" s="42"/>
      <c r="AQ750" s="194"/>
      <c r="AR750" s="42"/>
      <c r="AS750" s="42"/>
      <c r="AT750" s="25"/>
      <c r="AU750" s="44"/>
      <c r="AV750" s="44"/>
      <c r="AW750" s="44"/>
      <c r="AX750" s="25"/>
      <c r="AY750" s="42"/>
      <c r="AZ750" s="46"/>
      <c r="BA750" s="48"/>
      <c r="BB750" s="25"/>
      <c r="BC750" s="25"/>
      <c r="BD750" s="124"/>
      <c r="BE750" s="24"/>
      <c r="BF750" s="24"/>
      <c r="BG750" s="15"/>
      <c r="BI750" s="15"/>
      <c r="BJ750" s="15"/>
      <c r="BK750" s="15"/>
      <c r="BL750" s="93"/>
    </row>
    <row r="751" spans="2:64" s="54" customFormat="1" x14ac:dyDescent="0.25">
      <c r="B751" s="22"/>
      <c r="C751" s="22"/>
      <c r="D751" s="22"/>
      <c r="E751" s="22"/>
      <c r="F751" s="22"/>
      <c r="G751" s="22"/>
      <c r="K751" s="93"/>
      <c r="L751" s="93"/>
      <c r="M751" s="25"/>
      <c r="N751" s="25"/>
      <c r="O751" s="25"/>
      <c r="P751" s="25"/>
      <c r="Q751" s="25"/>
      <c r="R751" s="25"/>
      <c r="S751" s="25"/>
      <c r="T751" s="25"/>
      <c r="U751" s="101"/>
      <c r="V751" s="101"/>
      <c r="W751" s="101"/>
      <c r="X751" s="101"/>
      <c r="Y751" s="101"/>
      <c r="AA751" s="101"/>
      <c r="AB751" s="101"/>
      <c r="AC751" s="101"/>
      <c r="AD751" s="101"/>
      <c r="AE751" s="101"/>
      <c r="AF751" s="101"/>
      <c r="AG751" s="101"/>
      <c r="AH751" s="101"/>
      <c r="AJ751" s="101"/>
      <c r="AK751" s="101"/>
      <c r="AM751" s="101"/>
      <c r="AN751" s="42"/>
      <c r="AO751" s="42"/>
      <c r="AP751" s="42"/>
      <c r="AQ751" s="194"/>
      <c r="AR751" s="42"/>
      <c r="AS751" s="42"/>
      <c r="AT751" s="25"/>
      <c r="AU751" s="44"/>
      <c r="AV751" s="44"/>
      <c r="AW751" s="44"/>
      <c r="AX751" s="25"/>
      <c r="AY751" s="42"/>
      <c r="AZ751" s="46"/>
      <c r="BA751" s="48"/>
      <c r="BB751" s="25"/>
      <c r="BC751" s="25"/>
      <c r="BD751" s="124"/>
      <c r="BE751" s="24"/>
      <c r="BF751" s="24"/>
      <c r="BG751" s="15"/>
      <c r="BI751" s="15"/>
      <c r="BJ751" s="15"/>
      <c r="BK751" s="15"/>
      <c r="BL751" s="93"/>
    </row>
    <row r="752" spans="2:64" s="54" customFormat="1" x14ac:dyDescent="0.25">
      <c r="B752" s="22"/>
      <c r="C752" s="22"/>
      <c r="D752" s="22"/>
      <c r="E752" s="22"/>
      <c r="F752" s="22"/>
      <c r="G752" s="22"/>
      <c r="K752" s="93"/>
      <c r="L752" s="93"/>
      <c r="M752" s="25"/>
      <c r="N752" s="25"/>
      <c r="O752" s="25"/>
      <c r="P752" s="25"/>
      <c r="Q752" s="25"/>
      <c r="R752" s="25"/>
      <c r="S752" s="25"/>
      <c r="T752" s="25"/>
      <c r="U752" s="101"/>
      <c r="V752" s="101"/>
      <c r="W752" s="101"/>
      <c r="X752" s="101"/>
      <c r="Y752" s="101"/>
      <c r="AA752" s="101"/>
      <c r="AB752" s="101"/>
      <c r="AC752" s="101"/>
      <c r="AD752" s="101"/>
      <c r="AE752" s="101"/>
      <c r="AF752" s="101"/>
      <c r="AG752" s="101"/>
      <c r="AH752" s="101"/>
      <c r="AJ752" s="101"/>
      <c r="AK752" s="101"/>
      <c r="AM752" s="101"/>
      <c r="AN752" s="42"/>
      <c r="AO752" s="42"/>
      <c r="AP752" s="42"/>
      <c r="AQ752" s="194"/>
      <c r="AR752" s="42"/>
      <c r="AS752" s="42"/>
      <c r="AT752" s="25"/>
      <c r="AU752" s="44"/>
      <c r="AV752" s="44"/>
      <c r="AW752" s="44"/>
      <c r="AX752" s="25"/>
      <c r="AY752" s="42"/>
      <c r="AZ752" s="46"/>
      <c r="BA752" s="48"/>
      <c r="BB752" s="25"/>
      <c r="BC752" s="25"/>
      <c r="BD752" s="124"/>
      <c r="BE752" s="24"/>
      <c r="BF752" s="24"/>
      <c r="BG752" s="15"/>
      <c r="BI752" s="15"/>
      <c r="BJ752" s="15"/>
      <c r="BK752" s="15"/>
      <c r="BL752" s="93"/>
    </row>
    <row r="753" spans="2:64" s="54" customFormat="1" x14ac:dyDescent="0.25">
      <c r="B753" s="22"/>
      <c r="C753" s="22"/>
      <c r="D753" s="22"/>
      <c r="E753" s="22"/>
      <c r="F753" s="22"/>
      <c r="G753" s="22"/>
      <c r="K753" s="93"/>
      <c r="L753" s="93"/>
      <c r="M753" s="25"/>
      <c r="N753" s="25"/>
      <c r="O753" s="25"/>
      <c r="P753" s="25"/>
      <c r="Q753" s="25"/>
      <c r="R753" s="25"/>
      <c r="S753" s="25"/>
      <c r="T753" s="25"/>
      <c r="U753" s="101"/>
      <c r="V753" s="101"/>
      <c r="W753" s="101"/>
      <c r="X753" s="101"/>
      <c r="Y753" s="101"/>
      <c r="AA753" s="101"/>
      <c r="AB753" s="101"/>
      <c r="AC753" s="101"/>
      <c r="AD753" s="101"/>
      <c r="AE753" s="101"/>
      <c r="AF753" s="101"/>
      <c r="AG753" s="101"/>
      <c r="AH753" s="101"/>
      <c r="AJ753" s="101"/>
      <c r="AK753" s="101"/>
      <c r="AM753" s="101"/>
      <c r="AN753" s="42"/>
      <c r="AO753" s="42"/>
      <c r="AP753" s="42"/>
      <c r="AQ753" s="194"/>
      <c r="AR753" s="42"/>
      <c r="AS753" s="42"/>
      <c r="AT753" s="25"/>
      <c r="AU753" s="44"/>
      <c r="AV753" s="44"/>
      <c r="AW753" s="44"/>
      <c r="AX753" s="25"/>
      <c r="AY753" s="42"/>
      <c r="AZ753" s="46"/>
      <c r="BA753" s="48"/>
      <c r="BB753" s="25"/>
      <c r="BC753" s="25"/>
      <c r="BD753" s="124"/>
      <c r="BE753" s="24"/>
      <c r="BF753" s="24"/>
      <c r="BG753" s="15"/>
      <c r="BI753" s="15"/>
      <c r="BJ753" s="15"/>
      <c r="BK753" s="15"/>
      <c r="BL753" s="93"/>
    </row>
    <row r="754" spans="2:64" s="54" customFormat="1" x14ac:dyDescent="0.25">
      <c r="B754" s="22"/>
      <c r="C754" s="22"/>
      <c r="D754" s="22"/>
      <c r="E754" s="22"/>
      <c r="F754" s="22"/>
      <c r="G754" s="22"/>
      <c r="K754" s="93"/>
      <c r="L754" s="93"/>
      <c r="M754" s="25"/>
      <c r="N754" s="25"/>
      <c r="O754" s="25"/>
      <c r="P754" s="25"/>
      <c r="Q754" s="25"/>
      <c r="R754" s="25"/>
      <c r="S754" s="25"/>
      <c r="T754" s="25"/>
      <c r="U754" s="101"/>
      <c r="V754" s="101"/>
      <c r="W754" s="101"/>
      <c r="X754" s="101"/>
      <c r="Y754" s="101"/>
      <c r="AA754" s="101"/>
      <c r="AB754" s="101"/>
      <c r="AC754" s="101"/>
      <c r="AD754" s="101"/>
      <c r="AE754" s="101"/>
      <c r="AF754" s="101"/>
      <c r="AG754" s="101"/>
      <c r="AH754" s="101"/>
      <c r="AJ754" s="101"/>
      <c r="AK754" s="101"/>
      <c r="AM754" s="101"/>
      <c r="AN754" s="42"/>
      <c r="AO754" s="42"/>
      <c r="AP754" s="42"/>
      <c r="AQ754" s="194"/>
      <c r="AR754" s="42"/>
      <c r="AS754" s="42"/>
      <c r="AT754" s="25"/>
      <c r="AU754" s="44"/>
      <c r="AV754" s="44"/>
      <c r="AW754" s="44"/>
      <c r="AX754" s="25"/>
      <c r="AY754" s="42"/>
      <c r="AZ754" s="46"/>
      <c r="BA754" s="48"/>
      <c r="BB754" s="25"/>
      <c r="BC754" s="25"/>
      <c r="BD754" s="124"/>
      <c r="BE754" s="24"/>
      <c r="BF754" s="24"/>
      <c r="BG754" s="15"/>
      <c r="BI754" s="15"/>
      <c r="BJ754" s="15"/>
      <c r="BK754" s="15"/>
      <c r="BL754" s="93"/>
    </row>
    <row r="755" spans="2:64" s="54" customFormat="1" x14ac:dyDescent="0.25">
      <c r="B755" s="22"/>
      <c r="C755" s="22"/>
      <c r="D755" s="22"/>
      <c r="E755" s="22"/>
      <c r="F755" s="22"/>
      <c r="G755" s="22"/>
      <c r="K755" s="93"/>
      <c r="L755" s="93"/>
      <c r="M755" s="25"/>
      <c r="N755" s="25"/>
      <c r="O755" s="25"/>
      <c r="P755" s="25"/>
      <c r="Q755" s="25"/>
      <c r="R755" s="25"/>
      <c r="S755" s="25"/>
      <c r="T755" s="25"/>
      <c r="U755" s="101"/>
      <c r="V755" s="101"/>
      <c r="W755" s="101"/>
      <c r="X755" s="101"/>
      <c r="Y755" s="101"/>
      <c r="AA755" s="101"/>
      <c r="AB755" s="101"/>
      <c r="AC755" s="101"/>
      <c r="AD755" s="101"/>
      <c r="AE755" s="101"/>
      <c r="AF755" s="101"/>
      <c r="AG755" s="101"/>
      <c r="AH755" s="101"/>
      <c r="AJ755" s="101"/>
      <c r="AK755" s="101"/>
      <c r="AM755" s="101"/>
      <c r="AN755" s="42"/>
      <c r="AO755" s="42"/>
      <c r="AP755" s="42"/>
      <c r="AQ755" s="194"/>
      <c r="AR755" s="42"/>
      <c r="AS755" s="42"/>
      <c r="AT755" s="25"/>
      <c r="AU755" s="44"/>
      <c r="AV755" s="44"/>
      <c r="AW755" s="44"/>
      <c r="AX755" s="25"/>
      <c r="AY755" s="42"/>
      <c r="AZ755" s="46"/>
      <c r="BA755" s="48"/>
      <c r="BB755" s="25"/>
      <c r="BC755" s="25"/>
      <c r="BD755" s="124"/>
      <c r="BE755" s="24"/>
      <c r="BF755" s="24"/>
      <c r="BG755" s="15"/>
      <c r="BI755" s="15"/>
      <c r="BJ755" s="15"/>
      <c r="BK755" s="15"/>
      <c r="BL755" s="93"/>
    </row>
    <row r="756" spans="2:64" s="54" customFormat="1" x14ac:dyDescent="0.25">
      <c r="B756" s="22"/>
      <c r="C756" s="22"/>
      <c r="D756" s="22"/>
      <c r="E756" s="22"/>
      <c r="F756" s="22"/>
      <c r="G756" s="22"/>
      <c r="K756" s="93"/>
      <c r="L756" s="93"/>
      <c r="M756" s="25"/>
      <c r="N756" s="25"/>
      <c r="O756" s="25"/>
      <c r="P756" s="25"/>
      <c r="Q756" s="25"/>
      <c r="R756" s="25"/>
      <c r="S756" s="25"/>
      <c r="T756" s="25"/>
      <c r="U756" s="101"/>
      <c r="V756" s="101"/>
      <c r="W756" s="101"/>
      <c r="X756" s="101"/>
      <c r="Y756" s="101"/>
      <c r="AA756" s="101"/>
      <c r="AB756" s="101"/>
      <c r="AC756" s="101"/>
      <c r="AD756" s="101"/>
      <c r="AE756" s="101"/>
      <c r="AF756" s="101"/>
      <c r="AG756" s="101"/>
      <c r="AH756" s="101"/>
      <c r="AJ756" s="101"/>
      <c r="AK756" s="101"/>
      <c r="AM756" s="101"/>
      <c r="AN756" s="42"/>
      <c r="AO756" s="42"/>
      <c r="AP756" s="42"/>
      <c r="AQ756" s="194"/>
      <c r="AR756" s="42"/>
      <c r="AS756" s="42"/>
      <c r="AT756" s="25"/>
      <c r="AU756" s="44"/>
      <c r="AV756" s="44"/>
      <c r="AW756" s="44"/>
      <c r="AX756" s="25"/>
      <c r="AY756" s="42"/>
      <c r="AZ756" s="46"/>
      <c r="BA756" s="48"/>
      <c r="BB756" s="25"/>
      <c r="BC756" s="25"/>
      <c r="BD756" s="124"/>
      <c r="BE756" s="24"/>
      <c r="BF756" s="24"/>
      <c r="BG756" s="15"/>
      <c r="BI756" s="15"/>
      <c r="BJ756" s="15"/>
      <c r="BK756" s="15"/>
      <c r="BL756" s="93"/>
    </row>
    <row r="757" spans="2:64" s="54" customFormat="1" x14ac:dyDescent="0.25">
      <c r="B757" s="22"/>
      <c r="C757" s="22"/>
      <c r="D757" s="22"/>
      <c r="E757" s="22"/>
      <c r="F757" s="22"/>
      <c r="G757" s="22"/>
      <c r="K757" s="93"/>
      <c r="L757" s="93"/>
      <c r="M757" s="25"/>
      <c r="N757" s="25"/>
      <c r="O757" s="25"/>
      <c r="P757" s="25"/>
      <c r="Q757" s="25"/>
      <c r="R757" s="25"/>
      <c r="S757" s="25"/>
      <c r="T757" s="25"/>
      <c r="U757" s="101"/>
      <c r="V757" s="101"/>
      <c r="W757" s="101"/>
      <c r="X757" s="101"/>
      <c r="Y757" s="101"/>
      <c r="AA757" s="101"/>
      <c r="AB757" s="101"/>
      <c r="AC757" s="101"/>
      <c r="AD757" s="101"/>
      <c r="AE757" s="101"/>
      <c r="AF757" s="101"/>
      <c r="AG757" s="101"/>
      <c r="AH757" s="101"/>
      <c r="AJ757" s="101"/>
      <c r="AK757" s="101"/>
      <c r="AM757" s="101"/>
      <c r="AN757" s="42"/>
      <c r="AO757" s="42"/>
      <c r="AP757" s="42"/>
      <c r="AQ757" s="194"/>
      <c r="AR757" s="42"/>
      <c r="AS757" s="42"/>
      <c r="AT757" s="25"/>
      <c r="AU757" s="44"/>
      <c r="AV757" s="44"/>
      <c r="AW757" s="44"/>
      <c r="AX757" s="25"/>
      <c r="AY757" s="42"/>
      <c r="AZ757" s="46"/>
      <c r="BA757" s="48"/>
      <c r="BB757" s="25"/>
      <c r="BC757" s="25"/>
      <c r="BD757" s="124"/>
      <c r="BE757" s="24"/>
      <c r="BF757" s="24"/>
      <c r="BG757" s="15"/>
      <c r="BI757" s="15"/>
      <c r="BJ757" s="15"/>
      <c r="BK757" s="15"/>
      <c r="BL757" s="93"/>
    </row>
    <row r="758" spans="2:64" s="54" customFormat="1" x14ac:dyDescent="0.25">
      <c r="B758" s="22"/>
      <c r="C758" s="22"/>
      <c r="D758" s="22"/>
      <c r="E758" s="22"/>
      <c r="F758" s="22"/>
      <c r="G758" s="22"/>
      <c r="K758" s="93"/>
      <c r="L758" s="93"/>
      <c r="M758" s="25"/>
      <c r="N758" s="25"/>
      <c r="O758" s="25"/>
      <c r="P758" s="25"/>
      <c r="Q758" s="25"/>
      <c r="R758" s="25"/>
      <c r="S758" s="25"/>
      <c r="T758" s="25"/>
      <c r="U758" s="101"/>
      <c r="V758" s="101"/>
      <c r="W758" s="101"/>
      <c r="X758" s="101"/>
      <c r="Y758" s="101"/>
      <c r="AA758" s="101"/>
      <c r="AB758" s="101"/>
      <c r="AC758" s="101"/>
      <c r="AD758" s="101"/>
      <c r="AE758" s="101"/>
      <c r="AF758" s="101"/>
      <c r="AG758" s="101"/>
      <c r="AH758" s="101"/>
      <c r="AJ758" s="101"/>
      <c r="AK758" s="101"/>
      <c r="AM758" s="101"/>
      <c r="AN758" s="42"/>
      <c r="AO758" s="42"/>
      <c r="AP758" s="42"/>
      <c r="AQ758" s="194"/>
      <c r="AR758" s="42"/>
      <c r="AS758" s="42"/>
      <c r="AT758" s="25"/>
      <c r="AU758" s="44"/>
      <c r="AV758" s="44"/>
      <c r="AW758" s="44"/>
      <c r="AX758" s="25"/>
      <c r="AY758" s="42"/>
      <c r="AZ758" s="46"/>
      <c r="BA758" s="48"/>
      <c r="BB758" s="25"/>
      <c r="BC758" s="25"/>
      <c r="BD758" s="124"/>
      <c r="BE758" s="24"/>
      <c r="BF758" s="24"/>
      <c r="BG758" s="15"/>
      <c r="BI758" s="15"/>
      <c r="BJ758" s="15"/>
      <c r="BK758" s="15"/>
      <c r="BL758" s="93"/>
    </row>
    <row r="759" spans="2:64" s="54" customFormat="1" x14ac:dyDescent="0.25">
      <c r="B759" s="22"/>
      <c r="C759" s="22"/>
      <c r="D759" s="22"/>
      <c r="E759" s="22"/>
      <c r="F759" s="22"/>
      <c r="G759" s="22"/>
      <c r="K759" s="93"/>
      <c r="L759" s="93"/>
      <c r="M759" s="25"/>
      <c r="N759" s="25"/>
      <c r="O759" s="25"/>
      <c r="P759" s="25"/>
      <c r="Q759" s="25"/>
      <c r="R759" s="25"/>
      <c r="S759" s="25"/>
      <c r="T759" s="25"/>
      <c r="U759" s="101"/>
      <c r="V759" s="101"/>
      <c r="W759" s="101"/>
      <c r="X759" s="101"/>
      <c r="Y759" s="101"/>
      <c r="AA759" s="101"/>
      <c r="AB759" s="101"/>
      <c r="AC759" s="101"/>
      <c r="AD759" s="101"/>
      <c r="AE759" s="101"/>
      <c r="AF759" s="101"/>
      <c r="AG759" s="101"/>
      <c r="AH759" s="101"/>
      <c r="AJ759" s="101"/>
      <c r="AK759" s="101"/>
      <c r="AM759" s="101"/>
      <c r="AN759" s="42"/>
      <c r="AO759" s="42"/>
      <c r="AP759" s="42"/>
      <c r="AQ759" s="194"/>
      <c r="AR759" s="42"/>
      <c r="AS759" s="42"/>
      <c r="AT759" s="25"/>
      <c r="AU759" s="44"/>
      <c r="AV759" s="44"/>
      <c r="AW759" s="44"/>
      <c r="AX759" s="25"/>
      <c r="AY759" s="42"/>
      <c r="AZ759" s="46"/>
      <c r="BA759" s="48"/>
      <c r="BB759" s="25"/>
      <c r="BC759" s="25"/>
      <c r="BD759" s="124"/>
      <c r="BE759" s="24"/>
      <c r="BF759" s="24"/>
      <c r="BG759" s="15"/>
      <c r="BI759" s="15"/>
      <c r="BJ759" s="15"/>
      <c r="BK759" s="15"/>
      <c r="BL759" s="93"/>
    </row>
    <row r="760" spans="2:64" s="54" customFormat="1" x14ac:dyDescent="0.25">
      <c r="B760" s="22"/>
      <c r="C760" s="22"/>
      <c r="D760" s="22"/>
      <c r="E760" s="22"/>
      <c r="F760" s="22"/>
      <c r="G760" s="22"/>
      <c r="K760" s="93"/>
      <c r="L760" s="93"/>
      <c r="M760" s="25"/>
      <c r="N760" s="25"/>
      <c r="O760" s="25"/>
      <c r="P760" s="25"/>
      <c r="Q760" s="25"/>
      <c r="R760" s="25"/>
      <c r="S760" s="25"/>
      <c r="T760" s="25"/>
      <c r="U760" s="101"/>
      <c r="V760" s="101"/>
      <c r="W760" s="101"/>
      <c r="X760" s="101"/>
      <c r="Y760" s="101"/>
      <c r="AA760" s="101"/>
      <c r="AB760" s="101"/>
      <c r="AC760" s="101"/>
      <c r="AD760" s="101"/>
      <c r="AE760" s="101"/>
      <c r="AF760" s="101"/>
      <c r="AG760" s="101"/>
      <c r="AH760" s="101"/>
      <c r="AJ760" s="101"/>
      <c r="AK760" s="101"/>
      <c r="AM760" s="101"/>
      <c r="AN760" s="42"/>
      <c r="AO760" s="42"/>
      <c r="AP760" s="42"/>
      <c r="AQ760" s="194"/>
      <c r="AR760" s="42"/>
      <c r="AS760" s="42"/>
      <c r="AT760" s="25"/>
      <c r="AU760" s="44"/>
      <c r="AV760" s="44"/>
      <c r="AW760" s="44"/>
      <c r="AX760" s="25"/>
      <c r="AY760" s="42"/>
      <c r="AZ760" s="46"/>
      <c r="BA760" s="48"/>
      <c r="BB760" s="25"/>
      <c r="BC760" s="25"/>
      <c r="BD760" s="124"/>
      <c r="BE760" s="24"/>
      <c r="BF760" s="24"/>
      <c r="BG760" s="15"/>
      <c r="BI760" s="15"/>
      <c r="BJ760" s="15"/>
      <c r="BK760" s="15"/>
      <c r="BL760" s="93"/>
    </row>
    <row r="761" spans="2:64" s="54" customFormat="1" x14ac:dyDescent="0.25">
      <c r="B761" s="22"/>
      <c r="C761" s="22"/>
      <c r="D761" s="22"/>
      <c r="E761" s="22"/>
      <c r="F761" s="22"/>
      <c r="G761" s="22"/>
      <c r="K761" s="93"/>
      <c r="L761" s="93"/>
      <c r="M761" s="25"/>
      <c r="N761" s="25"/>
      <c r="O761" s="25"/>
      <c r="P761" s="25"/>
      <c r="Q761" s="25"/>
      <c r="R761" s="25"/>
      <c r="S761" s="25"/>
      <c r="T761" s="25"/>
      <c r="U761" s="101"/>
      <c r="V761" s="101"/>
      <c r="W761" s="101"/>
      <c r="X761" s="101"/>
      <c r="Y761" s="101"/>
      <c r="AA761" s="101"/>
      <c r="AB761" s="101"/>
      <c r="AC761" s="101"/>
      <c r="AD761" s="101"/>
      <c r="AE761" s="101"/>
      <c r="AF761" s="101"/>
      <c r="AG761" s="101"/>
      <c r="AH761" s="101"/>
      <c r="AJ761" s="101"/>
      <c r="AK761" s="101"/>
      <c r="AM761" s="101"/>
      <c r="AN761" s="42"/>
      <c r="AO761" s="42"/>
      <c r="AP761" s="42"/>
      <c r="AQ761" s="194"/>
      <c r="AR761" s="42"/>
      <c r="AS761" s="42"/>
      <c r="AT761" s="25"/>
      <c r="AU761" s="44"/>
      <c r="AV761" s="44"/>
      <c r="AW761" s="44"/>
      <c r="AX761" s="25"/>
      <c r="AY761" s="42"/>
      <c r="AZ761" s="46"/>
      <c r="BA761" s="48"/>
      <c r="BB761" s="25"/>
      <c r="BC761" s="25"/>
      <c r="BD761" s="124"/>
      <c r="BE761" s="24"/>
      <c r="BF761" s="24"/>
      <c r="BG761" s="15"/>
      <c r="BI761" s="15"/>
      <c r="BJ761" s="15"/>
      <c r="BK761" s="15"/>
      <c r="BL761" s="93"/>
    </row>
    <row r="762" spans="2:64" s="54" customFormat="1" x14ac:dyDescent="0.25">
      <c r="B762" s="22"/>
      <c r="C762" s="22"/>
      <c r="D762" s="22"/>
      <c r="E762" s="22"/>
      <c r="F762" s="22"/>
      <c r="G762" s="22"/>
      <c r="K762" s="93"/>
      <c r="L762" s="93"/>
      <c r="M762" s="25"/>
      <c r="N762" s="25"/>
      <c r="O762" s="25"/>
      <c r="P762" s="25"/>
      <c r="Q762" s="25"/>
      <c r="R762" s="25"/>
      <c r="S762" s="25"/>
      <c r="T762" s="25"/>
      <c r="U762" s="101"/>
      <c r="V762" s="101"/>
      <c r="W762" s="101"/>
      <c r="X762" s="101"/>
      <c r="Y762" s="101"/>
      <c r="AA762" s="101"/>
      <c r="AB762" s="101"/>
      <c r="AC762" s="101"/>
      <c r="AD762" s="101"/>
      <c r="AE762" s="101"/>
      <c r="AF762" s="101"/>
      <c r="AG762" s="101"/>
      <c r="AH762" s="101"/>
      <c r="AJ762" s="101"/>
      <c r="AK762" s="101"/>
      <c r="AM762" s="101"/>
      <c r="AN762" s="42"/>
      <c r="AO762" s="42"/>
      <c r="AP762" s="42"/>
      <c r="AQ762" s="194"/>
      <c r="AR762" s="42"/>
      <c r="AS762" s="42"/>
      <c r="AT762" s="25"/>
      <c r="AU762" s="44"/>
      <c r="AV762" s="44"/>
      <c r="AW762" s="44"/>
      <c r="AX762" s="25"/>
      <c r="AY762" s="42"/>
      <c r="AZ762" s="46"/>
      <c r="BA762" s="48"/>
      <c r="BB762" s="25"/>
      <c r="BC762" s="25"/>
      <c r="BD762" s="124"/>
      <c r="BE762" s="24"/>
      <c r="BF762" s="24"/>
      <c r="BG762" s="15"/>
      <c r="BI762" s="15"/>
      <c r="BJ762" s="15"/>
      <c r="BK762" s="15"/>
      <c r="BL762" s="93"/>
    </row>
    <row r="763" spans="2:64" s="54" customFormat="1" x14ac:dyDescent="0.25">
      <c r="B763" s="22"/>
      <c r="C763" s="22"/>
      <c r="D763" s="22"/>
      <c r="E763" s="22"/>
      <c r="F763" s="22"/>
      <c r="G763" s="22"/>
      <c r="K763" s="93"/>
      <c r="L763" s="93"/>
      <c r="M763" s="25"/>
      <c r="N763" s="25"/>
      <c r="O763" s="25"/>
      <c r="P763" s="25"/>
      <c r="Q763" s="25"/>
      <c r="R763" s="25"/>
      <c r="S763" s="25"/>
      <c r="T763" s="25"/>
      <c r="U763" s="101"/>
      <c r="V763" s="101"/>
      <c r="W763" s="101"/>
      <c r="X763" s="101"/>
      <c r="Y763" s="101"/>
      <c r="AA763" s="101"/>
      <c r="AB763" s="101"/>
      <c r="AC763" s="101"/>
      <c r="AD763" s="101"/>
      <c r="AE763" s="101"/>
      <c r="AF763" s="101"/>
      <c r="AG763" s="101"/>
      <c r="AH763" s="101"/>
      <c r="AJ763" s="101"/>
      <c r="AK763" s="101"/>
      <c r="AM763" s="101"/>
      <c r="AN763" s="42"/>
      <c r="AO763" s="42"/>
      <c r="AP763" s="42"/>
      <c r="AQ763" s="194"/>
      <c r="AR763" s="42"/>
      <c r="AS763" s="42"/>
      <c r="AT763" s="25"/>
      <c r="AU763" s="44"/>
      <c r="AV763" s="44"/>
      <c r="AW763" s="44"/>
      <c r="AX763" s="25"/>
      <c r="AY763" s="42"/>
      <c r="AZ763" s="46"/>
      <c r="BA763" s="48"/>
      <c r="BB763" s="25"/>
      <c r="BC763" s="25"/>
      <c r="BD763" s="124"/>
      <c r="BE763" s="24"/>
      <c r="BF763" s="24"/>
      <c r="BG763" s="15"/>
      <c r="BI763" s="15"/>
      <c r="BJ763" s="15"/>
      <c r="BK763" s="15"/>
      <c r="BL763" s="93"/>
    </row>
    <row r="764" spans="2:64" s="54" customFormat="1" x14ac:dyDescent="0.25">
      <c r="B764" s="22"/>
      <c r="C764" s="22"/>
      <c r="D764" s="22"/>
      <c r="E764" s="22"/>
      <c r="F764" s="22"/>
      <c r="G764" s="22"/>
      <c r="K764" s="93"/>
      <c r="L764" s="93"/>
      <c r="M764" s="25"/>
      <c r="N764" s="25"/>
      <c r="O764" s="25"/>
      <c r="P764" s="25"/>
      <c r="Q764" s="25"/>
      <c r="R764" s="25"/>
      <c r="S764" s="25"/>
      <c r="T764" s="25"/>
      <c r="U764" s="101"/>
      <c r="V764" s="101"/>
      <c r="W764" s="101"/>
      <c r="X764" s="101"/>
      <c r="Y764" s="101"/>
      <c r="AA764" s="101"/>
      <c r="AB764" s="101"/>
      <c r="AC764" s="101"/>
      <c r="AD764" s="101"/>
      <c r="AE764" s="101"/>
      <c r="AF764" s="101"/>
      <c r="AG764" s="101"/>
      <c r="AH764" s="101"/>
      <c r="AJ764" s="101"/>
      <c r="AK764" s="101"/>
      <c r="AM764" s="101"/>
      <c r="AN764" s="42"/>
      <c r="AO764" s="42"/>
      <c r="AP764" s="42"/>
      <c r="AQ764" s="194"/>
      <c r="AR764" s="42"/>
      <c r="AS764" s="42"/>
      <c r="AT764" s="25"/>
      <c r="AU764" s="44"/>
      <c r="AV764" s="44"/>
      <c r="AW764" s="44"/>
      <c r="AX764" s="25"/>
      <c r="AY764" s="42"/>
      <c r="AZ764" s="46"/>
      <c r="BA764" s="48"/>
      <c r="BB764" s="25"/>
      <c r="BC764" s="25"/>
      <c r="BD764" s="124"/>
      <c r="BE764" s="24"/>
      <c r="BF764" s="24"/>
      <c r="BG764" s="15"/>
      <c r="BI764" s="15"/>
      <c r="BJ764" s="15"/>
      <c r="BK764" s="15"/>
      <c r="BL764" s="93"/>
    </row>
    <row r="765" spans="2:64" s="54" customFormat="1" x14ac:dyDescent="0.25">
      <c r="B765" s="22"/>
      <c r="C765" s="22"/>
      <c r="D765" s="22"/>
      <c r="E765" s="22"/>
      <c r="F765" s="22"/>
      <c r="G765" s="22"/>
      <c r="K765" s="93"/>
      <c r="L765" s="93"/>
      <c r="M765" s="25"/>
      <c r="N765" s="25"/>
      <c r="O765" s="25"/>
      <c r="P765" s="25"/>
      <c r="Q765" s="25"/>
      <c r="R765" s="25"/>
      <c r="S765" s="25"/>
      <c r="T765" s="25"/>
      <c r="U765" s="101"/>
      <c r="V765" s="101"/>
      <c r="W765" s="101"/>
      <c r="X765" s="101"/>
      <c r="Y765" s="101"/>
      <c r="AA765" s="101"/>
      <c r="AB765" s="101"/>
      <c r="AC765" s="101"/>
      <c r="AD765" s="101"/>
      <c r="AE765" s="101"/>
      <c r="AF765" s="101"/>
      <c r="AG765" s="101"/>
      <c r="AH765" s="101"/>
      <c r="AJ765" s="101"/>
      <c r="AK765" s="101"/>
      <c r="AM765" s="101"/>
      <c r="AN765" s="42"/>
      <c r="AO765" s="42"/>
      <c r="AP765" s="42"/>
      <c r="AQ765" s="194"/>
      <c r="AR765" s="42"/>
      <c r="AS765" s="42"/>
      <c r="AT765" s="25"/>
      <c r="AU765" s="44"/>
      <c r="AV765" s="44"/>
      <c r="AW765" s="44"/>
      <c r="AX765" s="25"/>
      <c r="AY765" s="42"/>
      <c r="AZ765" s="46"/>
      <c r="BA765" s="48"/>
      <c r="BB765" s="25"/>
      <c r="BC765" s="25"/>
      <c r="BD765" s="124"/>
      <c r="BE765" s="24"/>
      <c r="BF765" s="24"/>
      <c r="BG765" s="15"/>
      <c r="BI765" s="15"/>
      <c r="BJ765" s="15"/>
      <c r="BK765" s="15"/>
      <c r="BL765" s="93"/>
    </row>
    <row r="766" spans="2:64" s="54" customFormat="1" x14ac:dyDescent="0.25">
      <c r="B766" s="22"/>
      <c r="C766" s="22"/>
      <c r="D766" s="22"/>
      <c r="E766" s="22"/>
      <c r="F766" s="22"/>
      <c r="G766" s="22"/>
      <c r="K766" s="93"/>
      <c r="L766" s="93"/>
      <c r="M766" s="25"/>
      <c r="N766" s="25"/>
      <c r="O766" s="25"/>
      <c r="P766" s="25"/>
      <c r="Q766" s="25"/>
      <c r="R766" s="25"/>
      <c r="S766" s="25"/>
      <c r="T766" s="25"/>
      <c r="U766" s="101"/>
      <c r="V766" s="101"/>
      <c r="W766" s="101"/>
      <c r="X766" s="101"/>
      <c r="Y766" s="101"/>
      <c r="AA766" s="101"/>
      <c r="AB766" s="101"/>
      <c r="AC766" s="101"/>
      <c r="AD766" s="101"/>
      <c r="AE766" s="101"/>
      <c r="AF766" s="101"/>
      <c r="AG766" s="101"/>
      <c r="AH766" s="101"/>
      <c r="AJ766" s="101"/>
      <c r="AK766" s="101"/>
      <c r="AM766" s="101"/>
      <c r="AN766" s="42"/>
      <c r="AO766" s="42"/>
      <c r="AP766" s="42"/>
      <c r="AQ766" s="194"/>
      <c r="AR766" s="42"/>
      <c r="AS766" s="42"/>
      <c r="AT766" s="25"/>
      <c r="AU766" s="44"/>
      <c r="AV766" s="44"/>
      <c r="AW766" s="44"/>
      <c r="AX766" s="25"/>
      <c r="AY766" s="42"/>
      <c r="AZ766" s="46"/>
      <c r="BA766" s="48"/>
      <c r="BB766" s="25"/>
      <c r="BC766" s="25"/>
      <c r="BD766" s="124"/>
      <c r="BE766" s="24"/>
      <c r="BF766" s="24"/>
      <c r="BG766" s="15"/>
      <c r="BI766" s="15"/>
      <c r="BJ766" s="15"/>
      <c r="BK766" s="15"/>
      <c r="BL766" s="93"/>
    </row>
    <row r="767" spans="2:64" s="54" customFormat="1" x14ac:dyDescent="0.25">
      <c r="B767" s="22"/>
      <c r="C767" s="22"/>
      <c r="D767" s="22"/>
      <c r="E767" s="22"/>
      <c r="F767" s="22"/>
      <c r="G767" s="22"/>
      <c r="K767" s="93"/>
      <c r="L767" s="93"/>
      <c r="M767" s="25"/>
      <c r="N767" s="25"/>
      <c r="O767" s="25"/>
      <c r="P767" s="25"/>
      <c r="Q767" s="25"/>
      <c r="R767" s="25"/>
      <c r="S767" s="25"/>
      <c r="T767" s="25"/>
      <c r="U767" s="101"/>
      <c r="V767" s="101"/>
      <c r="W767" s="101"/>
      <c r="X767" s="101"/>
      <c r="Y767" s="101"/>
      <c r="AA767" s="101"/>
      <c r="AB767" s="101"/>
      <c r="AC767" s="101"/>
      <c r="AD767" s="101"/>
      <c r="AE767" s="101"/>
      <c r="AF767" s="101"/>
      <c r="AG767" s="101"/>
      <c r="AH767" s="101"/>
      <c r="AJ767" s="101"/>
      <c r="AK767" s="101"/>
      <c r="AM767" s="101"/>
      <c r="AN767" s="42"/>
      <c r="AO767" s="42"/>
      <c r="AP767" s="42"/>
      <c r="AQ767" s="194"/>
      <c r="AR767" s="42"/>
      <c r="AS767" s="42"/>
      <c r="AT767" s="25"/>
      <c r="AU767" s="44"/>
      <c r="AV767" s="44"/>
      <c r="AW767" s="44"/>
      <c r="AX767" s="25"/>
      <c r="AY767" s="42"/>
      <c r="AZ767" s="46"/>
      <c r="BA767" s="48"/>
      <c r="BB767" s="25"/>
      <c r="BC767" s="25"/>
      <c r="BD767" s="124"/>
      <c r="BE767" s="24"/>
      <c r="BF767" s="24"/>
      <c r="BG767" s="15"/>
      <c r="BI767" s="15"/>
      <c r="BJ767" s="15"/>
      <c r="BK767" s="15"/>
      <c r="BL767" s="93"/>
    </row>
    <row r="768" spans="2:64" s="54" customFormat="1" x14ac:dyDescent="0.25">
      <c r="B768" s="22"/>
      <c r="C768" s="22"/>
      <c r="D768" s="22"/>
      <c r="E768" s="22"/>
      <c r="F768" s="22"/>
      <c r="G768" s="22"/>
      <c r="K768" s="93"/>
      <c r="L768" s="93"/>
      <c r="M768" s="25"/>
      <c r="N768" s="25"/>
      <c r="O768" s="25"/>
      <c r="P768" s="25"/>
      <c r="Q768" s="25"/>
      <c r="R768" s="25"/>
      <c r="S768" s="25"/>
      <c r="T768" s="25"/>
      <c r="U768" s="101"/>
      <c r="V768" s="101"/>
      <c r="W768" s="101"/>
      <c r="X768" s="101"/>
      <c r="Y768" s="101"/>
      <c r="AA768" s="101"/>
      <c r="AB768" s="101"/>
      <c r="AC768" s="101"/>
      <c r="AD768" s="101"/>
      <c r="AE768" s="101"/>
      <c r="AF768" s="101"/>
      <c r="AG768" s="101"/>
      <c r="AH768" s="101"/>
      <c r="AJ768" s="101"/>
      <c r="AK768" s="101"/>
      <c r="AM768" s="101"/>
      <c r="AN768" s="42"/>
      <c r="AO768" s="42"/>
      <c r="AP768" s="42"/>
      <c r="AQ768" s="194"/>
      <c r="AR768" s="42"/>
      <c r="AS768" s="42"/>
      <c r="AT768" s="25"/>
      <c r="AU768" s="44"/>
      <c r="AV768" s="44"/>
      <c r="AW768" s="44"/>
      <c r="AX768" s="25"/>
      <c r="AY768" s="42"/>
      <c r="AZ768" s="46"/>
      <c r="BA768" s="48"/>
      <c r="BB768" s="25"/>
      <c r="BC768" s="25"/>
      <c r="BD768" s="124"/>
      <c r="BE768" s="24"/>
      <c r="BF768" s="24"/>
      <c r="BG768" s="15"/>
      <c r="BI768" s="15"/>
      <c r="BJ768" s="15"/>
      <c r="BK768" s="15"/>
      <c r="BL768" s="93"/>
    </row>
    <row r="769" spans="2:64" s="54" customFormat="1" x14ac:dyDescent="0.25">
      <c r="B769" s="22"/>
      <c r="C769" s="22"/>
      <c r="D769" s="22"/>
      <c r="E769" s="22"/>
      <c r="F769" s="22"/>
      <c r="G769" s="22"/>
      <c r="K769" s="93"/>
      <c r="L769" s="93"/>
      <c r="M769" s="25"/>
      <c r="N769" s="25"/>
      <c r="O769" s="25"/>
      <c r="P769" s="25"/>
      <c r="Q769" s="25"/>
      <c r="R769" s="25"/>
      <c r="S769" s="25"/>
      <c r="T769" s="25"/>
      <c r="U769" s="101"/>
      <c r="V769" s="101"/>
      <c r="W769" s="101"/>
      <c r="X769" s="101"/>
      <c r="Y769" s="101"/>
      <c r="AA769" s="101"/>
      <c r="AB769" s="101"/>
      <c r="AC769" s="101"/>
      <c r="AD769" s="101"/>
      <c r="AE769" s="101"/>
      <c r="AF769" s="101"/>
      <c r="AG769" s="101"/>
      <c r="AH769" s="101"/>
      <c r="AJ769" s="101"/>
      <c r="AK769" s="101"/>
      <c r="AM769" s="101"/>
      <c r="AN769" s="42"/>
      <c r="AO769" s="42"/>
      <c r="AP769" s="42"/>
      <c r="AQ769" s="194"/>
      <c r="AR769" s="42"/>
      <c r="AS769" s="42"/>
      <c r="AT769" s="25"/>
      <c r="AU769" s="44"/>
      <c r="AV769" s="44"/>
      <c r="AW769" s="44"/>
      <c r="AX769" s="25"/>
      <c r="AY769" s="42"/>
      <c r="AZ769" s="46"/>
      <c r="BA769" s="48"/>
      <c r="BB769" s="25"/>
      <c r="BC769" s="25"/>
      <c r="BD769" s="124"/>
      <c r="BE769" s="24"/>
      <c r="BF769" s="24"/>
      <c r="BG769" s="15"/>
      <c r="BI769" s="15"/>
      <c r="BJ769" s="15"/>
      <c r="BK769" s="15"/>
      <c r="BL769" s="93"/>
    </row>
    <row r="770" spans="2:64" s="54" customFormat="1" x14ac:dyDescent="0.25">
      <c r="B770" s="22"/>
      <c r="C770" s="22"/>
      <c r="D770" s="22"/>
      <c r="E770" s="22"/>
      <c r="F770" s="22"/>
      <c r="G770" s="22"/>
      <c r="K770" s="93"/>
      <c r="L770" s="93"/>
      <c r="M770" s="25"/>
      <c r="N770" s="25"/>
      <c r="O770" s="25"/>
      <c r="P770" s="25"/>
      <c r="Q770" s="25"/>
      <c r="R770" s="25"/>
      <c r="S770" s="25"/>
      <c r="T770" s="25"/>
      <c r="U770" s="101"/>
      <c r="V770" s="101"/>
      <c r="W770" s="101"/>
      <c r="X770" s="101"/>
      <c r="Y770" s="101"/>
      <c r="AA770" s="101"/>
      <c r="AB770" s="101"/>
      <c r="AC770" s="101"/>
      <c r="AD770" s="101"/>
      <c r="AE770" s="101"/>
      <c r="AF770" s="101"/>
      <c r="AG770" s="101"/>
      <c r="AH770" s="101"/>
      <c r="AJ770" s="101"/>
      <c r="AK770" s="101"/>
      <c r="AM770" s="101"/>
      <c r="AN770" s="42"/>
      <c r="AO770" s="42"/>
      <c r="AP770" s="42"/>
      <c r="AQ770" s="194"/>
      <c r="AR770" s="42"/>
      <c r="AS770" s="42"/>
      <c r="AT770" s="25"/>
      <c r="AU770" s="44"/>
      <c r="AV770" s="44"/>
      <c r="AW770" s="44"/>
      <c r="AX770" s="25"/>
      <c r="AY770" s="42"/>
      <c r="AZ770" s="46"/>
      <c r="BA770" s="48"/>
      <c r="BB770" s="25"/>
      <c r="BC770" s="25"/>
      <c r="BD770" s="124"/>
      <c r="BE770" s="24"/>
      <c r="BF770" s="24"/>
      <c r="BG770" s="15"/>
      <c r="BI770" s="15"/>
      <c r="BJ770" s="15"/>
      <c r="BK770" s="15"/>
      <c r="BL770" s="93"/>
    </row>
    <row r="771" spans="2:64" s="54" customFormat="1" x14ac:dyDescent="0.25">
      <c r="B771" s="22"/>
      <c r="C771" s="22"/>
      <c r="D771" s="22"/>
      <c r="E771" s="22"/>
      <c r="F771" s="22"/>
      <c r="G771" s="22"/>
      <c r="K771" s="93"/>
      <c r="L771" s="93"/>
      <c r="M771" s="25"/>
      <c r="N771" s="25"/>
      <c r="O771" s="25"/>
      <c r="P771" s="25"/>
      <c r="Q771" s="25"/>
      <c r="R771" s="25"/>
      <c r="S771" s="25"/>
      <c r="T771" s="25"/>
      <c r="U771" s="101"/>
      <c r="V771" s="101"/>
      <c r="W771" s="101"/>
      <c r="X771" s="101"/>
      <c r="Y771" s="101"/>
      <c r="AA771" s="101"/>
      <c r="AB771" s="101"/>
      <c r="AC771" s="101"/>
      <c r="AD771" s="101"/>
      <c r="AE771" s="101"/>
      <c r="AF771" s="101"/>
      <c r="AG771" s="101"/>
      <c r="AH771" s="101"/>
      <c r="AJ771" s="101"/>
      <c r="AK771" s="101"/>
      <c r="AM771" s="101"/>
      <c r="AN771" s="42"/>
      <c r="AO771" s="42"/>
      <c r="AP771" s="42"/>
      <c r="AQ771" s="194"/>
      <c r="AR771" s="42"/>
      <c r="AS771" s="42"/>
      <c r="AT771" s="25"/>
      <c r="AU771" s="44"/>
      <c r="AV771" s="44"/>
      <c r="AW771" s="44"/>
      <c r="AX771" s="25"/>
      <c r="AY771" s="42"/>
      <c r="AZ771" s="46"/>
      <c r="BA771" s="48"/>
      <c r="BB771" s="25"/>
      <c r="BC771" s="25"/>
      <c r="BD771" s="124"/>
      <c r="BE771" s="24"/>
      <c r="BF771" s="24"/>
      <c r="BG771" s="15"/>
      <c r="BI771" s="15"/>
      <c r="BJ771" s="15"/>
      <c r="BK771" s="15"/>
      <c r="BL771" s="93"/>
    </row>
    <row r="772" spans="2:64" s="54" customFormat="1" x14ac:dyDescent="0.25">
      <c r="B772" s="22"/>
      <c r="C772" s="22"/>
      <c r="D772" s="22"/>
      <c r="E772" s="22"/>
      <c r="F772" s="22"/>
      <c r="G772" s="22"/>
      <c r="K772" s="93"/>
      <c r="L772" s="93"/>
      <c r="M772" s="25"/>
      <c r="N772" s="25"/>
      <c r="O772" s="25"/>
      <c r="P772" s="25"/>
      <c r="Q772" s="25"/>
      <c r="R772" s="25"/>
      <c r="S772" s="25"/>
      <c r="T772" s="25"/>
      <c r="U772" s="101"/>
      <c r="V772" s="101"/>
      <c r="W772" s="101"/>
      <c r="X772" s="101"/>
      <c r="Y772" s="101"/>
      <c r="AA772" s="101"/>
      <c r="AB772" s="101"/>
      <c r="AC772" s="101"/>
      <c r="AD772" s="101"/>
      <c r="AE772" s="101"/>
      <c r="AF772" s="101"/>
      <c r="AG772" s="101"/>
      <c r="AH772" s="101"/>
      <c r="AJ772" s="101"/>
      <c r="AK772" s="101"/>
      <c r="AM772" s="101"/>
      <c r="AN772" s="42"/>
      <c r="AO772" s="42"/>
      <c r="AP772" s="42"/>
      <c r="AQ772" s="194"/>
      <c r="AR772" s="42"/>
      <c r="AS772" s="42"/>
      <c r="AT772" s="25"/>
      <c r="AU772" s="44"/>
      <c r="AV772" s="44"/>
      <c r="AW772" s="44"/>
      <c r="AX772" s="25"/>
      <c r="AY772" s="42"/>
      <c r="AZ772" s="46"/>
      <c r="BA772" s="48"/>
      <c r="BB772" s="25"/>
      <c r="BC772" s="25"/>
      <c r="BD772" s="124"/>
      <c r="BE772" s="24"/>
      <c r="BF772" s="24"/>
      <c r="BG772" s="15"/>
      <c r="BI772" s="15"/>
      <c r="BJ772" s="15"/>
      <c r="BK772" s="15"/>
      <c r="BL772" s="93"/>
    </row>
    <row r="773" spans="2:64" s="54" customFormat="1" x14ac:dyDescent="0.25">
      <c r="B773" s="22"/>
      <c r="C773" s="22"/>
      <c r="D773" s="22"/>
      <c r="E773" s="22"/>
      <c r="F773" s="22"/>
      <c r="G773" s="22"/>
      <c r="K773" s="93"/>
      <c r="L773" s="93"/>
      <c r="M773" s="25"/>
      <c r="N773" s="25"/>
      <c r="O773" s="25"/>
      <c r="P773" s="25"/>
      <c r="Q773" s="25"/>
      <c r="R773" s="25"/>
      <c r="S773" s="25"/>
      <c r="T773" s="25"/>
      <c r="U773" s="101"/>
      <c r="V773" s="101"/>
      <c r="W773" s="101"/>
      <c r="X773" s="101"/>
      <c r="Y773" s="101"/>
      <c r="AA773" s="101"/>
      <c r="AB773" s="101"/>
      <c r="AC773" s="101"/>
      <c r="AD773" s="101"/>
      <c r="AE773" s="101"/>
      <c r="AF773" s="101"/>
      <c r="AG773" s="101"/>
      <c r="AH773" s="101"/>
      <c r="AJ773" s="101"/>
      <c r="AK773" s="101"/>
      <c r="AM773" s="101"/>
      <c r="AN773" s="42"/>
      <c r="AO773" s="42"/>
      <c r="AP773" s="42"/>
      <c r="AQ773" s="194"/>
      <c r="AR773" s="42"/>
      <c r="AS773" s="42"/>
      <c r="AT773" s="25"/>
      <c r="AU773" s="44"/>
      <c r="AV773" s="44"/>
      <c r="AW773" s="44"/>
      <c r="AX773" s="25"/>
      <c r="AY773" s="42"/>
      <c r="AZ773" s="46"/>
      <c r="BA773" s="48"/>
      <c r="BB773" s="25"/>
      <c r="BC773" s="25"/>
      <c r="BD773" s="124"/>
      <c r="BE773" s="24"/>
      <c r="BF773" s="24"/>
      <c r="BG773" s="15"/>
      <c r="BI773" s="15"/>
      <c r="BJ773" s="15"/>
      <c r="BK773" s="15"/>
      <c r="BL773" s="93"/>
    </row>
    <row r="774" spans="2:64" s="54" customFormat="1" x14ac:dyDescent="0.25">
      <c r="B774" s="22"/>
      <c r="C774" s="22"/>
      <c r="D774" s="22"/>
      <c r="E774" s="22"/>
      <c r="F774" s="22"/>
      <c r="G774" s="22"/>
      <c r="K774" s="93"/>
      <c r="L774" s="93"/>
      <c r="M774" s="25"/>
      <c r="N774" s="25"/>
      <c r="O774" s="25"/>
      <c r="P774" s="25"/>
      <c r="Q774" s="25"/>
      <c r="R774" s="25"/>
      <c r="S774" s="25"/>
      <c r="T774" s="25"/>
      <c r="U774" s="101"/>
      <c r="V774" s="101"/>
      <c r="W774" s="101"/>
      <c r="X774" s="101"/>
      <c r="Y774" s="101"/>
      <c r="AA774" s="101"/>
      <c r="AB774" s="101"/>
      <c r="AC774" s="101"/>
      <c r="AD774" s="101"/>
      <c r="AE774" s="101"/>
      <c r="AF774" s="101"/>
      <c r="AG774" s="101"/>
      <c r="AH774" s="101"/>
      <c r="AJ774" s="101"/>
      <c r="AK774" s="101"/>
      <c r="AM774" s="101"/>
      <c r="AN774" s="42"/>
      <c r="AO774" s="42"/>
      <c r="AP774" s="42"/>
      <c r="AQ774" s="194"/>
      <c r="AR774" s="42"/>
      <c r="AS774" s="42"/>
      <c r="AT774" s="25"/>
      <c r="AU774" s="44"/>
      <c r="AV774" s="44"/>
      <c r="AW774" s="44"/>
      <c r="AX774" s="25"/>
      <c r="AY774" s="42"/>
      <c r="AZ774" s="46"/>
      <c r="BA774" s="48"/>
      <c r="BB774" s="25"/>
      <c r="BC774" s="25"/>
      <c r="BD774" s="124"/>
      <c r="BE774" s="24"/>
      <c r="BF774" s="24"/>
      <c r="BG774" s="15"/>
      <c r="BI774" s="15"/>
      <c r="BJ774" s="15"/>
      <c r="BK774" s="15"/>
      <c r="BL774" s="93"/>
    </row>
    <row r="775" spans="2:64" s="54" customFormat="1" x14ac:dyDescent="0.25">
      <c r="B775" s="22"/>
      <c r="C775" s="22"/>
      <c r="D775" s="22"/>
      <c r="E775" s="22"/>
      <c r="F775" s="22"/>
      <c r="G775" s="22"/>
      <c r="K775" s="93"/>
      <c r="L775" s="93"/>
      <c r="M775" s="25"/>
      <c r="N775" s="25"/>
      <c r="O775" s="25"/>
      <c r="P775" s="25"/>
      <c r="Q775" s="25"/>
      <c r="R775" s="25"/>
      <c r="S775" s="25"/>
      <c r="T775" s="25"/>
      <c r="U775" s="101"/>
      <c r="V775" s="101"/>
      <c r="W775" s="101"/>
      <c r="X775" s="101"/>
      <c r="Y775" s="101"/>
      <c r="AA775" s="101"/>
      <c r="AB775" s="101"/>
      <c r="AC775" s="101"/>
      <c r="AD775" s="101"/>
      <c r="AE775" s="101"/>
      <c r="AF775" s="101"/>
      <c r="AG775" s="101"/>
      <c r="AH775" s="101"/>
      <c r="AJ775" s="101"/>
      <c r="AK775" s="101"/>
      <c r="AM775" s="101"/>
      <c r="AN775" s="42"/>
      <c r="AO775" s="42"/>
      <c r="AP775" s="42"/>
      <c r="AQ775" s="194"/>
      <c r="AR775" s="42"/>
      <c r="AS775" s="42"/>
      <c r="AT775" s="25"/>
      <c r="AU775" s="44"/>
      <c r="AV775" s="44"/>
      <c r="AW775" s="44"/>
      <c r="AX775" s="25"/>
      <c r="AY775" s="42"/>
      <c r="AZ775" s="46"/>
      <c r="BA775" s="48"/>
      <c r="BB775" s="25"/>
      <c r="BC775" s="25"/>
      <c r="BD775" s="124"/>
      <c r="BE775" s="24"/>
      <c r="BF775" s="24"/>
      <c r="BG775" s="15"/>
      <c r="BI775" s="15"/>
      <c r="BJ775" s="15"/>
      <c r="BK775" s="15"/>
      <c r="BL775" s="93"/>
    </row>
    <row r="776" spans="2:64" s="54" customFormat="1" x14ac:dyDescent="0.25">
      <c r="B776" s="22"/>
      <c r="C776" s="22"/>
      <c r="D776" s="22"/>
      <c r="E776" s="22"/>
      <c r="F776" s="22"/>
      <c r="G776" s="22"/>
      <c r="K776" s="93"/>
      <c r="L776" s="93"/>
      <c r="M776" s="25"/>
      <c r="N776" s="25"/>
      <c r="O776" s="25"/>
      <c r="P776" s="25"/>
      <c r="Q776" s="25"/>
      <c r="R776" s="25"/>
      <c r="S776" s="25"/>
      <c r="T776" s="25"/>
      <c r="U776" s="101"/>
      <c r="V776" s="101"/>
      <c r="W776" s="101"/>
      <c r="X776" s="101"/>
      <c r="Y776" s="101"/>
      <c r="AA776" s="101"/>
      <c r="AB776" s="101"/>
      <c r="AC776" s="101"/>
      <c r="AD776" s="101"/>
      <c r="AE776" s="101"/>
      <c r="AF776" s="101"/>
      <c r="AG776" s="101"/>
      <c r="AH776" s="101"/>
      <c r="AJ776" s="101"/>
      <c r="AK776" s="101"/>
      <c r="AM776" s="101"/>
      <c r="AN776" s="42"/>
      <c r="AO776" s="42"/>
      <c r="AP776" s="42"/>
      <c r="AQ776" s="194"/>
      <c r="AR776" s="42"/>
      <c r="AS776" s="42"/>
      <c r="AT776" s="25"/>
      <c r="AU776" s="44"/>
      <c r="AV776" s="44"/>
      <c r="AW776" s="44"/>
      <c r="AX776" s="25"/>
      <c r="AY776" s="42"/>
      <c r="AZ776" s="46"/>
      <c r="BA776" s="48"/>
      <c r="BB776" s="25"/>
      <c r="BC776" s="25"/>
      <c r="BD776" s="124"/>
      <c r="BE776" s="24"/>
      <c r="BF776" s="24"/>
      <c r="BG776" s="15"/>
      <c r="BI776" s="15"/>
      <c r="BJ776" s="15"/>
      <c r="BK776" s="15"/>
      <c r="BL776" s="93"/>
    </row>
    <row r="777" spans="2:64" s="54" customFormat="1" x14ac:dyDescent="0.25">
      <c r="B777" s="22"/>
      <c r="C777" s="22"/>
      <c r="D777" s="22"/>
      <c r="E777" s="22"/>
      <c r="F777" s="22"/>
      <c r="G777" s="22"/>
      <c r="K777" s="93"/>
      <c r="L777" s="93"/>
      <c r="M777" s="25"/>
      <c r="N777" s="25"/>
      <c r="O777" s="25"/>
      <c r="P777" s="25"/>
      <c r="Q777" s="25"/>
      <c r="R777" s="25"/>
      <c r="S777" s="25"/>
      <c r="T777" s="25"/>
      <c r="U777" s="101"/>
      <c r="V777" s="101"/>
      <c r="W777" s="101"/>
      <c r="X777" s="101"/>
      <c r="Y777" s="101"/>
      <c r="AA777" s="101"/>
      <c r="AB777" s="101"/>
      <c r="AC777" s="101"/>
      <c r="AD777" s="101"/>
      <c r="AE777" s="101"/>
      <c r="AF777" s="101"/>
      <c r="AG777" s="101"/>
      <c r="AH777" s="101"/>
      <c r="AJ777" s="101"/>
      <c r="AK777" s="101"/>
      <c r="AM777" s="101"/>
      <c r="AN777" s="42"/>
      <c r="AO777" s="42"/>
      <c r="AP777" s="42"/>
      <c r="AQ777" s="194"/>
      <c r="AR777" s="42"/>
      <c r="AS777" s="42"/>
      <c r="AT777" s="25"/>
      <c r="AU777" s="44"/>
      <c r="AV777" s="44"/>
      <c r="AW777" s="44"/>
      <c r="AX777" s="25"/>
      <c r="AY777" s="42"/>
      <c r="AZ777" s="46"/>
      <c r="BA777" s="48"/>
      <c r="BB777" s="25"/>
      <c r="BC777" s="25"/>
      <c r="BD777" s="124"/>
      <c r="BE777" s="24"/>
      <c r="BF777" s="24"/>
      <c r="BG777" s="15"/>
      <c r="BI777" s="15"/>
      <c r="BJ777" s="15"/>
      <c r="BK777" s="15"/>
      <c r="BL777" s="93"/>
    </row>
    <row r="778" spans="2:64" s="54" customFormat="1" x14ac:dyDescent="0.25">
      <c r="B778" s="22"/>
      <c r="C778" s="22"/>
      <c r="D778" s="22"/>
      <c r="E778" s="22"/>
      <c r="F778" s="22"/>
      <c r="G778" s="22"/>
      <c r="K778" s="93"/>
      <c r="L778" s="93"/>
      <c r="M778" s="25"/>
      <c r="N778" s="25"/>
      <c r="O778" s="25"/>
      <c r="P778" s="25"/>
      <c r="Q778" s="25"/>
      <c r="R778" s="25"/>
      <c r="S778" s="25"/>
      <c r="T778" s="25"/>
      <c r="U778" s="101"/>
      <c r="V778" s="101"/>
      <c r="W778" s="101"/>
      <c r="X778" s="101"/>
      <c r="Y778" s="101"/>
      <c r="AA778" s="101"/>
      <c r="AB778" s="101"/>
      <c r="AC778" s="101"/>
      <c r="AD778" s="101"/>
      <c r="AE778" s="101"/>
      <c r="AF778" s="101"/>
      <c r="AG778" s="101"/>
      <c r="AH778" s="101"/>
      <c r="AJ778" s="101"/>
      <c r="AK778" s="101"/>
      <c r="AM778" s="101"/>
      <c r="AN778" s="42"/>
      <c r="AO778" s="42"/>
      <c r="AP778" s="42"/>
      <c r="AQ778" s="194"/>
      <c r="AR778" s="42"/>
      <c r="AS778" s="42"/>
      <c r="AT778" s="25"/>
      <c r="AU778" s="44"/>
      <c r="AV778" s="44"/>
      <c r="AW778" s="44"/>
      <c r="AX778" s="25"/>
      <c r="AY778" s="42"/>
      <c r="AZ778" s="46"/>
      <c r="BA778" s="48"/>
      <c r="BB778" s="25"/>
      <c r="BC778" s="25"/>
      <c r="BD778" s="124"/>
      <c r="BE778" s="24"/>
      <c r="BF778" s="24"/>
      <c r="BG778" s="15"/>
      <c r="BI778" s="15"/>
      <c r="BJ778" s="15"/>
      <c r="BK778" s="15"/>
      <c r="BL778" s="93"/>
    </row>
    <row r="779" spans="2:64" s="54" customFormat="1" x14ac:dyDescent="0.25">
      <c r="B779" s="22"/>
      <c r="C779" s="22"/>
      <c r="D779" s="22"/>
      <c r="E779" s="22"/>
      <c r="F779" s="22"/>
      <c r="G779" s="22"/>
      <c r="K779" s="93"/>
      <c r="L779" s="93"/>
      <c r="M779" s="25"/>
      <c r="N779" s="25"/>
      <c r="O779" s="25"/>
      <c r="P779" s="25"/>
      <c r="Q779" s="25"/>
      <c r="R779" s="25"/>
      <c r="S779" s="25"/>
      <c r="T779" s="25"/>
      <c r="U779" s="101"/>
      <c r="V779" s="101"/>
      <c r="W779" s="101"/>
      <c r="X779" s="101"/>
      <c r="Y779" s="101"/>
      <c r="AA779" s="101"/>
      <c r="AB779" s="101"/>
      <c r="AC779" s="101"/>
      <c r="AD779" s="101"/>
      <c r="AE779" s="101"/>
      <c r="AF779" s="101"/>
      <c r="AG779" s="101"/>
      <c r="AH779" s="101"/>
      <c r="AJ779" s="101"/>
      <c r="AK779" s="101"/>
      <c r="AM779" s="101"/>
      <c r="AN779" s="42"/>
      <c r="AO779" s="42"/>
      <c r="AP779" s="42"/>
      <c r="AQ779" s="194"/>
      <c r="AR779" s="42"/>
      <c r="AS779" s="42"/>
      <c r="AT779" s="25"/>
      <c r="AU779" s="44"/>
      <c r="AV779" s="44"/>
      <c r="AW779" s="44"/>
      <c r="AX779" s="25"/>
      <c r="AY779" s="42"/>
      <c r="AZ779" s="46"/>
      <c r="BA779" s="48"/>
      <c r="BB779" s="25"/>
      <c r="BC779" s="25"/>
      <c r="BD779" s="124"/>
      <c r="BE779" s="24"/>
      <c r="BF779" s="24"/>
      <c r="BG779" s="15"/>
      <c r="BI779" s="15"/>
      <c r="BJ779" s="15"/>
      <c r="BK779" s="15"/>
      <c r="BL779" s="93"/>
    </row>
    <row r="780" spans="2:64" s="54" customFormat="1" x14ac:dyDescent="0.25">
      <c r="B780" s="22"/>
      <c r="C780" s="22"/>
      <c r="D780" s="22"/>
      <c r="E780" s="22"/>
      <c r="F780" s="22"/>
      <c r="G780" s="22"/>
      <c r="K780" s="93"/>
      <c r="L780" s="93"/>
      <c r="M780" s="25"/>
      <c r="N780" s="25"/>
      <c r="O780" s="25"/>
      <c r="P780" s="25"/>
      <c r="Q780" s="25"/>
      <c r="R780" s="25"/>
      <c r="S780" s="25"/>
      <c r="T780" s="25"/>
      <c r="U780" s="101"/>
      <c r="V780" s="101"/>
      <c r="W780" s="101"/>
      <c r="X780" s="101"/>
      <c r="Y780" s="101"/>
      <c r="AA780" s="101"/>
      <c r="AB780" s="101"/>
      <c r="AC780" s="101"/>
      <c r="AD780" s="101"/>
      <c r="AE780" s="101"/>
      <c r="AF780" s="101"/>
      <c r="AG780" s="101"/>
      <c r="AH780" s="101"/>
      <c r="AJ780" s="101"/>
      <c r="AK780" s="101"/>
      <c r="AM780" s="101"/>
      <c r="AN780" s="42"/>
      <c r="AO780" s="42"/>
      <c r="AP780" s="42"/>
      <c r="AQ780" s="194"/>
      <c r="AR780" s="42"/>
      <c r="AS780" s="42"/>
      <c r="AT780" s="25"/>
      <c r="AU780" s="44"/>
      <c r="AV780" s="44"/>
      <c r="AW780" s="44"/>
      <c r="AX780" s="25"/>
      <c r="AY780" s="42"/>
      <c r="AZ780" s="46"/>
      <c r="BA780" s="48"/>
      <c r="BB780" s="25"/>
      <c r="BC780" s="25"/>
      <c r="BD780" s="124"/>
      <c r="BE780" s="24"/>
      <c r="BF780" s="24"/>
      <c r="BG780" s="15"/>
      <c r="BI780" s="15"/>
      <c r="BJ780" s="15"/>
      <c r="BK780" s="15"/>
      <c r="BL780" s="93"/>
    </row>
    <row r="781" spans="2:64" s="54" customFormat="1" x14ac:dyDescent="0.25">
      <c r="B781" s="22"/>
      <c r="C781" s="22"/>
      <c r="D781" s="22"/>
      <c r="E781" s="22"/>
      <c r="F781" s="22"/>
      <c r="G781" s="22"/>
      <c r="K781" s="93"/>
      <c r="L781" s="93"/>
      <c r="M781" s="25"/>
      <c r="N781" s="25"/>
      <c r="O781" s="25"/>
      <c r="P781" s="25"/>
      <c r="Q781" s="25"/>
      <c r="R781" s="25"/>
      <c r="S781" s="25"/>
      <c r="T781" s="25"/>
      <c r="U781" s="101"/>
      <c r="V781" s="101"/>
      <c r="W781" s="101"/>
      <c r="X781" s="101"/>
      <c r="Y781" s="101"/>
      <c r="AA781" s="101"/>
      <c r="AB781" s="101"/>
      <c r="AC781" s="101"/>
      <c r="AD781" s="101"/>
      <c r="AE781" s="101"/>
      <c r="AF781" s="101"/>
      <c r="AG781" s="101"/>
      <c r="AH781" s="101"/>
      <c r="AJ781" s="101"/>
      <c r="AK781" s="101"/>
      <c r="AM781" s="101"/>
      <c r="AN781" s="42"/>
      <c r="AO781" s="42"/>
      <c r="AP781" s="42"/>
      <c r="AQ781" s="194"/>
      <c r="AR781" s="42"/>
      <c r="AS781" s="42"/>
      <c r="AT781" s="25"/>
      <c r="AU781" s="44"/>
      <c r="AV781" s="44"/>
      <c r="AW781" s="44"/>
      <c r="AX781" s="25"/>
      <c r="AY781" s="42"/>
      <c r="AZ781" s="46"/>
      <c r="BA781" s="48"/>
      <c r="BB781" s="25"/>
      <c r="BC781" s="25"/>
      <c r="BD781" s="124"/>
      <c r="BE781" s="24"/>
      <c r="BF781" s="24"/>
      <c r="BG781" s="15"/>
      <c r="BI781" s="15"/>
      <c r="BJ781" s="15"/>
      <c r="BK781" s="15"/>
      <c r="BL781" s="93"/>
    </row>
    <row r="782" spans="2:64" s="54" customFormat="1" x14ac:dyDescent="0.25">
      <c r="B782" s="22"/>
      <c r="C782" s="22"/>
      <c r="D782" s="22"/>
      <c r="E782" s="22"/>
      <c r="F782" s="22"/>
      <c r="G782" s="22"/>
      <c r="K782" s="93"/>
      <c r="L782" s="93"/>
      <c r="M782" s="25"/>
      <c r="N782" s="25"/>
      <c r="O782" s="25"/>
      <c r="P782" s="25"/>
      <c r="Q782" s="25"/>
      <c r="R782" s="25"/>
      <c r="S782" s="25"/>
      <c r="T782" s="25"/>
      <c r="U782" s="101"/>
      <c r="V782" s="101"/>
      <c r="W782" s="101"/>
      <c r="X782" s="101"/>
      <c r="Y782" s="101"/>
      <c r="AA782" s="101"/>
      <c r="AB782" s="101"/>
      <c r="AC782" s="101"/>
      <c r="AD782" s="101"/>
      <c r="AE782" s="101"/>
      <c r="AF782" s="101"/>
      <c r="AG782" s="101"/>
      <c r="AH782" s="101"/>
      <c r="AJ782" s="101"/>
      <c r="AK782" s="101"/>
      <c r="AM782" s="101"/>
      <c r="AN782" s="42"/>
      <c r="AO782" s="42"/>
      <c r="AP782" s="42"/>
      <c r="AQ782" s="194"/>
      <c r="AR782" s="42"/>
      <c r="AS782" s="42"/>
      <c r="AT782" s="25"/>
      <c r="AU782" s="44"/>
      <c r="AV782" s="44"/>
      <c r="AW782" s="44"/>
      <c r="AX782" s="25"/>
      <c r="AY782" s="42"/>
      <c r="AZ782" s="46"/>
      <c r="BA782" s="48"/>
      <c r="BB782" s="25"/>
      <c r="BC782" s="25"/>
      <c r="BD782" s="124"/>
      <c r="BE782" s="24"/>
      <c r="BF782" s="24"/>
      <c r="BG782" s="15"/>
      <c r="BI782" s="15"/>
      <c r="BJ782" s="15"/>
      <c r="BK782" s="15"/>
      <c r="BL782" s="93"/>
    </row>
    <row r="783" spans="2:64" s="54" customFormat="1" x14ac:dyDescent="0.25">
      <c r="B783" s="22"/>
      <c r="C783" s="22"/>
      <c r="D783" s="22"/>
      <c r="E783" s="22"/>
      <c r="F783" s="22"/>
      <c r="G783" s="22"/>
      <c r="K783" s="93"/>
      <c r="L783" s="93"/>
      <c r="M783" s="25"/>
      <c r="N783" s="25"/>
      <c r="O783" s="25"/>
      <c r="P783" s="25"/>
      <c r="Q783" s="25"/>
      <c r="R783" s="25"/>
      <c r="S783" s="25"/>
      <c r="T783" s="25"/>
      <c r="U783" s="101"/>
      <c r="V783" s="101"/>
      <c r="W783" s="101"/>
      <c r="X783" s="101"/>
      <c r="Y783" s="101"/>
      <c r="AA783" s="101"/>
      <c r="AB783" s="101"/>
      <c r="AC783" s="101"/>
      <c r="AD783" s="101"/>
      <c r="AE783" s="101"/>
      <c r="AF783" s="101"/>
      <c r="AG783" s="101"/>
      <c r="AH783" s="101"/>
      <c r="AJ783" s="101"/>
      <c r="AK783" s="101"/>
      <c r="AM783" s="101"/>
      <c r="AN783" s="42"/>
      <c r="AO783" s="42"/>
      <c r="AP783" s="42"/>
      <c r="AQ783" s="194"/>
      <c r="AR783" s="42"/>
      <c r="AS783" s="42"/>
      <c r="AT783" s="25"/>
      <c r="AU783" s="44"/>
      <c r="AV783" s="44"/>
      <c r="AW783" s="44"/>
      <c r="AX783" s="25"/>
      <c r="AY783" s="42"/>
      <c r="AZ783" s="46"/>
      <c r="BA783" s="48"/>
      <c r="BB783" s="25"/>
      <c r="BC783" s="25"/>
      <c r="BD783" s="124"/>
      <c r="BE783" s="24"/>
      <c r="BF783" s="24"/>
      <c r="BG783" s="15"/>
      <c r="BI783" s="15"/>
      <c r="BJ783" s="15"/>
      <c r="BK783" s="15"/>
      <c r="BL783" s="93"/>
    </row>
    <row r="784" spans="2:64" s="54" customFormat="1" x14ac:dyDescent="0.25">
      <c r="B784" s="22"/>
      <c r="C784" s="22"/>
      <c r="D784" s="22"/>
      <c r="E784" s="22"/>
      <c r="F784" s="22"/>
      <c r="G784" s="22"/>
      <c r="K784" s="93"/>
      <c r="L784" s="93"/>
      <c r="M784" s="25"/>
      <c r="N784" s="25"/>
      <c r="O784" s="25"/>
      <c r="P784" s="25"/>
      <c r="Q784" s="25"/>
      <c r="R784" s="25"/>
      <c r="S784" s="25"/>
      <c r="T784" s="25"/>
      <c r="U784" s="101"/>
      <c r="V784" s="101"/>
      <c r="W784" s="101"/>
      <c r="X784" s="101"/>
      <c r="Y784" s="101"/>
      <c r="AA784" s="101"/>
      <c r="AB784" s="101"/>
      <c r="AC784" s="101"/>
      <c r="AD784" s="101"/>
      <c r="AE784" s="101"/>
      <c r="AF784" s="101"/>
      <c r="AG784" s="101"/>
      <c r="AH784" s="101"/>
      <c r="AJ784" s="101"/>
      <c r="AK784" s="101"/>
      <c r="AM784" s="101"/>
      <c r="AN784" s="42"/>
      <c r="AO784" s="42"/>
      <c r="AP784" s="42"/>
      <c r="AQ784" s="194"/>
      <c r="AR784" s="42"/>
      <c r="AS784" s="42"/>
      <c r="AT784" s="25"/>
      <c r="AU784" s="44"/>
      <c r="AV784" s="44"/>
      <c r="AW784" s="44"/>
      <c r="AX784" s="25"/>
      <c r="AY784" s="42"/>
      <c r="AZ784" s="46"/>
      <c r="BA784" s="48"/>
      <c r="BB784" s="25"/>
      <c r="BC784" s="25"/>
      <c r="BD784" s="124"/>
      <c r="BE784" s="24"/>
      <c r="BF784" s="24"/>
      <c r="BG784" s="15"/>
      <c r="BI784" s="15"/>
      <c r="BJ784" s="15"/>
      <c r="BK784" s="15"/>
      <c r="BL784" s="93"/>
    </row>
    <row r="785" spans="2:64" s="54" customFormat="1" x14ac:dyDescent="0.25">
      <c r="B785" s="22"/>
      <c r="C785" s="22"/>
      <c r="D785" s="22"/>
      <c r="E785" s="22"/>
      <c r="F785" s="22"/>
      <c r="G785" s="22"/>
      <c r="K785" s="93"/>
      <c r="L785" s="93"/>
      <c r="M785" s="25"/>
      <c r="N785" s="25"/>
      <c r="O785" s="25"/>
      <c r="P785" s="25"/>
      <c r="Q785" s="25"/>
      <c r="R785" s="25"/>
      <c r="S785" s="25"/>
      <c r="T785" s="25"/>
      <c r="U785" s="101"/>
      <c r="V785" s="101"/>
      <c r="W785" s="101"/>
      <c r="X785" s="101"/>
      <c r="Y785" s="101"/>
      <c r="AA785" s="101"/>
      <c r="AB785" s="101"/>
      <c r="AC785" s="101"/>
      <c r="AD785" s="101"/>
      <c r="AE785" s="101"/>
      <c r="AF785" s="101"/>
      <c r="AG785" s="101"/>
      <c r="AH785" s="101"/>
      <c r="AJ785" s="101"/>
      <c r="AK785" s="101"/>
      <c r="AM785" s="101"/>
      <c r="AN785" s="42"/>
      <c r="AO785" s="42"/>
      <c r="AP785" s="42"/>
      <c r="AQ785" s="194"/>
      <c r="AR785" s="42"/>
      <c r="AS785" s="42"/>
      <c r="AT785" s="25"/>
      <c r="AU785" s="44"/>
      <c r="AV785" s="44"/>
      <c r="AW785" s="44"/>
      <c r="AX785" s="25"/>
      <c r="AY785" s="42"/>
      <c r="AZ785" s="46"/>
      <c r="BA785" s="48"/>
      <c r="BB785" s="25"/>
      <c r="BC785" s="25"/>
      <c r="BD785" s="124"/>
      <c r="BE785" s="24"/>
      <c r="BF785" s="24"/>
      <c r="BG785" s="15"/>
      <c r="BI785" s="15"/>
      <c r="BJ785" s="15"/>
      <c r="BK785" s="15"/>
      <c r="BL785" s="93"/>
    </row>
    <row r="786" spans="2:64" s="54" customFormat="1" x14ac:dyDescent="0.25">
      <c r="B786" s="22"/>
      <c r="C786" s="22"/>
      <c r="D786" s="22"/>
      <c r="E786" s="22"/>
      <c r="F786" s="22"/>
      <c r="G786" s="22"/>
      <c r="K786" s="93"/>
      <c r="L786" s="93"/>
      <c r="M786" s="25"/>
      <c r="N786" s="25"/>
      <c r="O786" s="25"/>
      <c r="P786" s="25"/>
      <c r="Q786" s="25"/>
      <c r="R786" s="25"/>
      <c r="S786" s="25"/>
      <c r="T786" s="25"/>
      <c r="U786" s="101"/>
      <c r="V786" s="101"/>
      <c r="W786" s="101"/>
      <c r="X786" s="101"/>
      <c r="Y786" s="101"/>
      <c r="AA786" s="101"/>
      <c r="AB786" s="101"/>
      <c r="AC786" s="101"/>
      <c r="AD786" s="101"/>
      <c r="AE786" s="101"/>
      <c r="AF786" s="101"/>
      <c r="AG786" s="101"/>
      <c r="AH786" s="101"/>
      <c r="AJ786" s="101"/>
      <c r="AK786" s="101"/>
      <c r="AM786" s="101"/>
      <c r="AN786" s="42"/>
      <c r="AO786" s="42"/>
      <c r="AP786" s="42"/>
      <c r="AQ786" s="194"/>
      <c r="AR786" s="42"/>
      <c r="AS786" s="42"/>
      <c r="AT786" s="25"/>
      <c r="AU786" s="44"/>
      <c r="AV786" s="44"/>
      <c r="AW786" s="44"/>
      <c r="AX786" s="25"/>
      <c r="AY786" s="42"/>
      <c r="AZ786" s="46"/>
      <c r="BA786" s="48"/>
      <c r="BB786" s="25"/>
      <c r="BC786" s="25"/>
      <c r="BD786" s="124"/>
      <c r="BE786" s="24"/>
      <c r="BF786" s="24"/>
      <c r="BG786" s="15"/>
      <c r="BI786" s="15"/>
      <c r="BJ786" s="15"/>
      <c r="BK786" s="15"/>
      <c r="BL786" s="93"/>
    </row>
    <row r="787" spans="2:64" s="54" customFormat="1" x14ac:dyDescent="0.25">
      <c r="B787" s="22"/>
      <c r="C787" s="22"/>
      <c r="D787" s="22"/>
      <c r="E787" s="22"/>
      <c r="F787" s="22"/>
      <c r="G787" s="22"/>
      <c r="K787" s="93"/>
      <c r="L787" s="93"/>
      <c r="M787" s="25"/>
      <c r="N787" s="25"/>
      <c r="O787" s="25"/>
      <c r="P787" s="25"/>
      <c r="Q787" s="25"/>
      <c r="R787" s="25"/>
      <c r="S787" s="25"/>
      <c r="T787" s="25"/>
      <c r="U787" s="101"/>
      <c r="V787" s="101"/>
      <c r="W787" s="101"/>
      <c r="X787" s="101"/>
      <c r="Y787" s="101"/>
      <c r="AA787" s="101"/>
      <c r="AB787" s="101"/>
      <c r="AC787" s="101"/>
      <c r="AD787" s="101"/>
      <c r="AE787" s="101"/>
      <c r="AF787" s="101"/>
      <c r="AG787" s="101"/>
      <c r="AH787" s="101"/>
      <c r="AJ787" s="101"/>
      <c r="AK787" s="101"/>
      <c r="AM787" s="101"/>
      <c r="AN787" s="42"/>
      <c r="AO787" s="42"/>
      <c r="AP787" s="42"/>
      <c r="AQ787" s="194"/>
      <c r="AR787" s="42"/>
      <c r="AS787" s="42"/>
      <c r="AT787" s="25"/>
      <c r="AU787" s="44"/>
      <c r="AV787" s="44"/>
      <c r="AW787" s="44"/>
      <c r="AX787" s="25"/>
      <c r="AY787" s="42"/>
      <c r="AZ787" s="46"/>
      <c r="BA787" s="48"/>
      <c r="BB787" s="25"/>
      <c r="BC787" s="25"/>
      <c r="BD787" s="124"/>
      <c r="BE787" s="24"/>
      <c r="BF787" s="24"/>
      <c r="BG787" s="15"/>
      <c r="BI787" s="15"/>
      <c r="BJ787" s="15"/>
      <c r="BK787" s="15"/>
      <c r="BL787" s="93"/>
    </row>
    <row r="788" spans="2:64" s="54" customFormat="1" x14ac:dyDescent="0.25">
      <c r="B788" s="22"/>
      <c r="C788" s="22"/>
      <c r="D788" s="22"/>
      <c r="E788" s="22"/>
      <c r="F788" s="22"/>
      <c r="G788" s="22"/>
      <c r="K788" s="93"/>
      <c r="L788" s="93"/>
      <c r="M788" s="25"/>
      <c r="N788" s="25"/>
      <c r="O788" s="25"/>
      <c r="P788" s="25"/>
      <c r="Q788" s="25"/>
      <c r="R788" s="25"/>
      <c r="S788" s="25"/>
      <c r="T788" s="25"/>
      <c r="U788" s="101"/>
      <c r="V788" s="101"/>
      <c r="W788" s="101"/>
      <c r="X788" s="101"/>
      <c r="Y788" s="101"/>
      <c r="AA788" s="101"/>
      <c r="AB788" s="101"/>
      <c r="AC788" s="101"/>
      <c r="AD788" s="101"/>
      <c r="AE788" s="101"/>
      <c r="AF788" s="101"/>
      <c r="AG788" s="101"/>
      <c r="AH788" s="101"/>
      <c r="AJ788" s="101"/>
      <c r="AK788" s="101"/>
      <c r="AM788" s="101"/>
      <c r="AN788" s="42"/>
      <c r="AO788" s="42"/>
      <c r="AP788" s="42"/>
      <c r="AQ788" s="194"/>
      <c r="AR788" s="42"/>
      <c r="AS788" s="42"/>
      <c r="AT788" s="25"/>
      <c r="AU788" s="44"/>
      <c r="AV788" s="44"/>
      <c r="AW788" s="44"/>
      <c r="AX788" s="25"/>
      <c r="AY788" s="42"/>
      <c r="AZ788" s="46"/>
      <c r="BA788" s="48"/>
      <c r="BB788" s="25"/>
      <c r="BC788" s="25"/>
      <c r="BD788" s="124"/>
      <c r="BE788" s="24"/>
      <c r="BF788" s="24"/>
      <c r="BG788" s="15"/>
      <c r="BI788" s="15"/>
      <c r="BJ788" s="15"/>
      <c r="BK788" s="15"/>
      <c r="BL788" s="93"/>
    </row>
    <row r="789" spans="2:64" s="54" customFormat="1" x14ac:dyDescent="0.25">
      <c r="B789" s="22"/>
      <c r="C789" s="22"/>
      <c r="D789" s="22"/>
      <c r="E789" s="22"/>
      <c r="F789" s="22"/>
      <c r="G789" s="22"/>
      <c r="K789" s="93"/>
      <c r="L789" s="93"/>
      <c r="M789" s="25"/>
      <c r="N789" s="25"/>
      <c r="O789" s="25"/>
      <c r="P789" s="25"/>
      <c r="Q789" s="25"/>
      <c r="R789" s="25"/>
      <c r="S789" s="25"/>
      <c r="T789" s="25"/>
      <c r="U789" s="101"/>
      <c r="V789" s="101"/>
      <c r="W789" s="101"/>
      <c r="X789" s="101"/>
      <c r="Y789" s="101"/>
      <c r="AA789" s="101"/>
      <c r="AB789" s="101"/>
      <c r="AC789" s="101"/>
      <c r="AD789" s="101"/>
      <c r="AE789" s="101"/>
      <c r="AF789" s="101"/>
      <c r="AG789" s="101"/>
      <c r="AH789" s="101"/>
      <c r="AJ789" s="101"/>
      <c r="AK789" s="101"/>
      <c r="AM789" s="101"/>
      <c r="AN789" s="42"/>
      <c r="AO789" s="42"/>
      <c r="AP789" s="42"/>
      <c r="AQ789" s="194"/>
      <c r="AR789" s="42"/>
      <c r="AS789" s="42"/>
      <c r="AT789" s="25"/>
      <c r="AU789" s="44"/>
      <c r="AV789" s="44"/>
      <c r="AW789" s="44"/>
      <c r="AX789" s="25"/>
      <c r="AY789" s="42"/>
      <c r="AZ789" s="46"/>
      <c r="BA789" s="48"/>
      <c r="BB789" s="25"/>
      <c r="BC789" s="25"/>
      <c r="BD789" s="124"/>
      <c r="BE789" s="24"/>
      <c r="BF789" s="24"/>
      <c r="BG789" s="15"/>
      <c r="BI789" s="15"/>
      <c r="BJ789" s="15"/>
      <c r="BK789" s="15"/>
      <c r="BL789" s="93"/>
    </row>
    <row r="790" spans="2:64" s="54" customFormat="1" x14ac:dyDescent="0.25">
      <c r="B790" s="22"/>
      <c r="C790" s="22"/>
      <c r="D790" s="22"/>
      <c r="E790" s="22"/>
      <c r="F790" s="22"/>
      <c r="G790" s="22"/>
      <c r="K790" s="93"/>
      <c r="L790" s="93"/>
      <c r="M790" s="25"/>
      <c r="N790" s="25"/>
      <c r="O790" s="25"/>
      <c r="P790" s="25"/>
      <c r="Q790" s="25"/>
      <c r="R790" s="25"/>
      <c r="S790" s="25"/>
      <c r="T790" s="25"/>
      <c r="U790" s="101"/>
      <c r="V790" s="101"/>
      <c r="W790" s="101"/>
      <c r="X790" s="101"/>
      <c r="Y790" s="101"/>
      <c r="AA790" s="101"/>
      <c r="AB790" s="101"/>
      <c r="AC790" s="101"/>
      <c r="AD790" s="101"/>
      <c r="AE790" s="101"/>
      <c r="AF790" s="101"/>
      <c r="AG790" s="101"/>
      <c r="AH790" s="101"/>
      <c r="AJ790" s="101"/>
      <c r="AK790" s="101"/>
      <c r="AM790" s="101"/>
      <c r="AN790" s="42"/>
      <c r="AO790" s="42"/>
      <c r="AP790" s="42"/>
      <c r="AQ790" s="194"/>
      <c r="AR790" s="42"/>
      <c r="AS790" s="42"/>
      <c r="AT790" s="25"/>
      <c r="AU790" s="44"/>
      <c r="AV790" s="44"/>
      <c r="AW790" s="44"/>
      <c r="AX790" s="25"/>
      <c r="AY790" s="42"/>
      <c r="AZ790" s="46"/>
      <c r="BA790" s="48"/>
      <c r="BB790" s="25"/>
      <c r="BC790" s="25"/>
      <c r="BD790" s="124"/>
      <c r="BE790" s="24"/>
      <c r="BF790" s="24"/>
      <c r="BG790" s="15"/>
      <c r="BI790" s="15"/>
      <c r="BJ790" s="15"/>
      <c r="BK790" s="15"/>
      <c r="BL790" s="93"/>
    </row>
    <row r="791" spans="2:64" s="54" customFormat="1" x14ac:dyDescent="0.25">
      <c r="B791" s="22"/>
      <c r="C791" s="22"/>
      <c r="D791" s="22"/>
      <c r="E791" s="22"/>
      <c r="F791" s="22"/>
      <c r="G791" s="22"/>
      <c r="K791" s="93"/>
      <c r="L791" s="93"/>
      <c r="M791" s="25"/>
      <c r="N791" s="25"/>
      <c r="O791" s="25"/>
      <c r="P791" s="25"/>
      <c r="Q791" s="25"/>
      <c r="R791" s="25"/>
      <c r="S791" s="25"/>
      <c r="T791" s="25"/>
      <c r="U791" s="101"/>
      <c r="V791" s="101"/>
      <c r="W791" s="101"/>
      <c r="X791" s="101"/>
      <c r="Y791" s="101"/>
      <c r="AA791" s="101"/>
      <c r="AB791" s="101"/>
      <c r="AC791" s="101"/>
      <c r="AD791" s="101"/>
      <c r="AE791" s="101"/>
      <c r="AF791" s="101"/>
      <c r="AG791" s="101"/>
      <c r="AH791" s="101"/>
      <c r="AJ791" s="101"/>
      <c r="AK791" s="101"/>
      <c r="AM791" s="101"/>
      <c r="AN791" s="42"/>
      <c r="AO791" s="42"/>
      <c r="AP791" s="42"/>
      <c r="AQ791" s="194"/>
      <c r="AR791" s="42"/>
      <c r="AS791" s="42"/>
      <c r="AT791" s="25"/>
      <c r="AU791" s="44"/>
      <c r="AV791" s="44"/>
      <c r="AW791" s="44"/>
      <c r="AX791" s="25"/>
      <c r="AY791" s="42"/>
      <c r="AZ791" s="46"/>
      <c r="BA791" s="48"/>
      <c r="BB791" s="25"/>
      <c r="BC791" s="25"/>
      <c r="BD791" s="124"/>
      <c r="BE791" s="24"/>
      <c r="BF791" s="24"/>
      <c r="BG791" s="15"/>
      <c r="BI791" s="15"/>
      <c r="BJ791" s="15"/>
      <c r="BK791" s="15"/>
      <c r="BL791" s="93"/>
    </row>
    <row r="792" spans="2:64" s="54" customFormat="1" x14ac:dyDescent="0.25">
      <c r="B792" s="22"/>
      <c r="C792" s="22"/>
      <c r="D792" s="22"/>
      <c r="E792" s="22"/>
      <c r="F792" s="22"/>
      <c r="G792" s="22"/>
      <c r="K792" s="93"/>
      <c r="L792" s="93"/>
      <c r="M792" s="25"/>
      <c r="N792" s="25"/>
      <c r="O792" s="25"/>
      <c r="P792" s="25"/>
      <c r="Q792" s="25"/>
      <c r="R792" s="25"/>
      <c r="S792" s="25"/>
      <c r="T792" s="25"/>
      <c r="U792" s="101"/>
      <c r="V792" s="101"/>
      <c r="W792" s="101"/>
      <c r="X792" s="101"/>
      <c r="Y792" s="101"/>
      <c r="AA792" s="101"/>
      <c r="AB792" s="101"/>
      <c r="AC792" s="101"/>
      <c r="AD792" s="101"/>
      <c r="AE792" s="101"/>
      <c r="AF792" s="101"/>
      <c r="AG792" s="101"/>
      <c r="AH792" s="101"/>
      <c r="AJ792" s="101"/>
      <c r="AK792" s="101"/>
      <c r="AM792" s="101"/>
      <c r="AN792" s="42"/>
      <c r="AO792" s="42"/>
      <c r="AP792" s="42"/>
      <c r="AQ792" s="194"/>
      <c r="AR792" s="42"/>
      <c r="AS792" s="42"/>
      <c r="AT792" s="25"/>
      <c r="AU792" s="44"/>
      <c r="AV792" s="44"/>
      <c r="AW792" s="44"/>
      <c r="AX792" s="25"/>
      <c r="AY792" s="42"/>
      <c r="AZ792" s="46"/>
      <c r="BA792" s="48"/>
      <c r="BB792" s="25"/>
      <c r="BC792" s="25"/>
      <c r="BD792" s="124"/>
      <c r="BE792" s="24"/>
      <c r="BF792" s="24"/>
      <c r="BG792" s="15"/>
      <c r="BI792" s="15"/>
      <c r="BJ792" s="15"/>
      <c r="BK792" s="15"/>
      <c r="BL792" s="93"/>
    </row>
    <row r="793" spans="2:64" s="54" customFormat="1" x14ac:dyDescent="0.25">
      <c r="B793" s="22"/>
      <c r="C793" s="22"/>
      <c r="D793" s="22"/>
      <c r="E793" s="22"/>
      <c r="F793" s="22"/>
      <c r="G793" s="22"/>
      <c r="K793" s="93"/>
      <c r="L793" s="93"/>
      <c r="M793" s="25"/>
      <c r="N793" s="25"/>
      <c r="O793" s="25"/>
      <c r="P793" s="25"/>
      <c r="Q793" s="25"/>
      <c r="R793" s="25"/>
      <c r="S793" s="25"/>
      <c r="T793" s="25"/>
      <c r="U793" s="101"/>
      <c r="V793" s="101"/>
      <c r="W793" s="101"/>
      <c r="X793" s="101"/>
      <c r="Y793" s="101"/>
      <c r="AA793" s="101"/>
      <c r="AB793" s="101"/>
      <c r="AC793" s="101"/>
      <c r="AD793" s="101"/>
      <c r="AE793" s="101"/>
      <c r="AF793" s="101"/>
      <c r="AG793" s="101"/>
      <c r="AH793" s="101"/>
      <c r="AJ793" s="101"/>
      <c r="AK793" s="101"/>
      <c r="AM793" s="101"/>
      <c r="AN793" s="42"/>
      <c r="AO793" s="42"/>
      <c r="AP793" s="42"/>
      <c r="AQ793" s="194"/>
      <c r="AR793" s="42"/>
      <c r="AS793" s="42"/>
      <c r="AT793" s="25"/>
      <c r="AU793" s="44"/>
      <c r="AV793" s="44"/>
      <c r="AW793" s="44"/>
      <c r="AX793" s="25"/>
      <c r="AY793" s="42"/>
      <c r="AZ793" s="46"/>
      <c r="BA793" s="48"/>
      <c r="BB793" s="25"/>
      <c r="BC793" s="25"/>
      <c r="BD793" s="124"/>
      <c r="BE793" s="24"/>
      <c r="BF793" s="24"/>
      <c r="BG793" s="15"/>
      <c r="BI793" s="15"/>
      <c r="BJ793" s="15"/>
      <c r="BK793" s="15"/>
      <c r="BL793" s="93"/>
    </row>
    <row r="794" spans="2:64" s="54" customFormat="1" x14ac:dyDescent="0.25">
      <c r="B794" s="22"/>
      <c r="C794" s="22"/>
      <c r="D794" s="22"/>
      <c r="E794" s="22"/>
      <c r="F794" s="22"/>
      <c r="G794" s="22"/>
      <c r="K794" s="93"/>
      <c r="L794" s="93"/>
      <c r="M794" s="25"/>
      <c r="N794" s="25"/>
      <c r="O794" s="25"/>
      <c r="P794" s="25"/>
      <c r="Q794" s="25"/>
      <c r="R794" s="25"/>
      <c r="S794" s="25"/>
      <c r="T794" s="25"/>
      <c r="U794" s="101"/>
      <c r="V794" s="101"/>
      <c r="W794" s="101"/>
      <c r="X794" s="101"/>
      <c r="Y794" s="101"/>
      <c r="AA794" s="101"/>
      <c r="AB794" s="101"/>
      <c r="AC794" s="101"/>
      <c r="AD794" s="101"/>
      <c r="AE794" s="101"/>
      <c r="AF794" s="101"/>
      <c r="AG794" s="101"/>
      <c r="AH794" s="101"/>
      <c r="AJ794" s="101"/>
      <c r="AK794" s="101"/>
      <c r="AM794" s="101"/>
      <c r="AN794" s="42"/>
      <c r="AO794" s="42"/>
      <c r="AP794" s="42"/>
      <c r="AQ794" s="194"/>
      <c r="AR794" s="42"/>
      <c r="AS794" s="42"/>
      <c r="AT794" s="25"/>
      <c r="AU794" s="44"/>
      <c r="AV794" s="44"/>
      <c r="AW794" s="44"/>
      <c r="AX794" s="25"/>
      <c r="AY794" s="42"/>
      <c r="AZ794" s="46"/>
      <c r="BA794" s="48"/>
      <c r="BB794" s="25"/>
      <c r="BC794" s="25"/>
      <c r="BD794" s="124"/>
      <c r="BE794" s="24"/>
      <c r="BF794" s="24"/>
      <c r="BG794" s="15"/>
      <c r="BI794" s="15"/>
      <c r="BJ794" s="15"/>
      <c r="BK794" s="15"/>
      <c r="BL794" s="93"/>
    </row>
    <row r="795" spans="2:64" s="54" customFormat="1" x14ac:dyDescent="0.25">
      <c r="B795" s="22"/>
      <c r="C795" s="22"/>
      <c r="D795" s="22"/>
      <c r="E795" s="22"/>
      <c r="F795" s="22"/>
      <c r="G795" s="22"/>
      <c r="K795" s="93"/>
      <c r="L795" s="93"/>
      <c r="M795" s="25"/>
      <c r="N795" s="25"/>
      <c r="O795" s="25"/>
      <c r="P795" s="25"/>
      <c r="Q795" s="25"/>
      <c r="R795" s="25"/>
      <c r="S795" s="25"/>
      <c r="T795" s="25"/>
      <c r="U795" s="101"/>
      <c r="V795" s="101"/>
      <c r="W795" s="101"/>
      <c r="X795" s="101"/>
      <c r="Y795" s="101"/>
      <c r="AA795" s="101"/>
      <c r="AB795" s="101"/>
      <c r="AC795" s="101"/>
      <c r="AD795" s="101"/>
      <c r="AE795" s="101"/>
      <c r="AF795" s="101"/>
      <c r="AG795" s="101"/>
      <c r="AH795" s="101"/>
      <c r="AJ795" s="101"/>
      <c r="AK795" s="101"/>
      <c r="AM795" s="101"/>
      <c r="AN795" s="42"/>
      <c r="AO795" s="42"/>
      <c r="AP795" s="42"/>
      <c r="AQ795" s="194"/>
      <c r="AR795" s="42"/>
      <c r="AS795" s="42"/>
      <c r="AT795" s="25"/>
      <c r="AU795" s="44"/>
      <c r="AV795" s="44"/>
      <c r="AW795" s="44"/>
      <c r="AX795" s="25"/>
      <c r="AY795" s="42"/>
      <c r="AZ795" s="46"/>
      <c r="BA795" s="48"/>
      <c r="BB795" s="25"/>
      <c r="BC795" s="25"/>
      <c r="BD795" s="124"/>
      <c r="BE795" s="24"/>
      <c r="BF795" s="24"/>
      <c r="BG795" s="15"/>
      <c r="BI795" s="15"/>
      <c r="BJ795" s="15"/>
      <c r="BK795" s="15"/>
      <c r="BL795" s="93"/>
    </row>
    <row r="796" spans="2:64" s="54" customFormat="1" x14ac:dyDescent="0.25">
      <c r="B796" s="22"/>
      <c r="C796" s="22"/>
      <c r="D796" s="22"/>
      <c r="E796" s="22"/>
      <c r="F796" s="22"/>
      <c r="G796" s="22"/>
      <c r="K796" s="93"/>
      <c r="L796" s="93"/>
      <c r="M796" s="25"/>
      <c r="N796" s="25"/>
      <c r="O796" s="25"/>
      <c r="P796" s="25"/>
      <c r="Q796" s="25"/>
      <c r="R796" s="25"/>
      <c r="S796" s="25"/>
      <c r="T796" s="25"/>
      <c r="U796" s="101"/>
      <c r="V796" s="101"/>
      <c r="W796" s="101"/>
      <c r="X796" s="101"/>
      <c r="Y796" s="101"/>
      <c r="AA796" s="101"/>
      <c r="AB796" s="101"/>
      <c r="AC796" s="101"/>
      <c r="AD796" s="101"/>
      <c r="AE796" s="101"/>
      <c r="AF796" s="101"/>
      <c r="AG796" s="101"/>
      <c r="AH796" s="101"/>
      <c r="AJ796" s="101"/>
      <c r="AK796" s="101"/>
      <c r="AM796" s="101"/>
      <c r="AN796" s="42"/>
      <c r="AO796" s="42"/>
      <c r="AP796" s="42"/>
      <c r="AQ796" s="194"/>
      <c r="AR796" s="42"/>
      <c r="AS796" s="42"/>
      <c r="AT796" s="25"/>
      <c r="AU796" s="44"/>
      <c r="AV796" s="44"/>
      <c r="AW796" s="44"/>
      <c r="AX796" s="25"/>
      <c r="AY796" s="42"/>
      <c r="AZ796" s="46"/>
      <c r="BA796" s="48"/>
      <c r="BB796" s="25"/>
      <c r="BC796" s="25"/>
      <c r="BD796" s="124"/>
      <c r="BE796" s="24"/>
      <c r="BF796" s="24"/>
      <c r="BG796" s="15"/>
      <c r="BI796" s="15"/>
      <c r="BJ796" s="15"/>
      <c r="BK796" s="15"/>
      <c r="BL796" s="93"/>
    </row>
    <row r="797" spans="2:64" s="54" customFormat="1" x14ac:dyDescent="0.25">
      <c r="B797" s="22"/>
      <c r="C797" s="22"/>
      <c r="D797" s="22"/>
      <c r="E797" s="22"/>
      <c r="F797" s="22"/>
      <c r="G797" s="22"/>
      <c r="K797" s="93"/>
      <c r="L797" s="93"/>
      <c r="M797" s="25"/>
      <c r="N797" s="25"/>
      <c r="O797" s="25"/>
      <c r="P797" s="25"/>
      <c r="Q797" s="25"/>
      <c r="R797" s="25"/>
      <c r="S797" s="25"/>
      <c r="T797" s="25"/>
      <c r="U797" s="101"/>
      <c r="V797" s="101"/>
      <c r="W797" s="101"/>
      <c r="X797" s="101"/>
      <c r="Y797" s="101"/>
      <c r="AA797" s="101"/>
      <c r="AB797" s="101"/>
      <c r="AC797" s="101"/>
      <c r="AD797" s="101"/>
      <c r="AE797" s="101"/>
      <c r="AF797" s="101"/>
      <c r="AG797" s="101"/>
      <c r="AH797" s="101"/>
      <c r="AJ797" s="101"/>
      <c r="AK797" s="101"/>
      <c r="AM797" s="101"/>
      <c r="AN797" s="42"/>
      <c r="AO797" s="42"/>
      <c r="AP797" s="42"/>
      <c r="AQ797" s="194"/>
      <c r="AR797" s="42"/>
      <c r="AS797" s="42"/>
      <c r="AT797" s="25"/>
      <c r="AU797" s="44"/>
      <c r="AV797" s="44"/>
      <c r="AW797" s="44"/>
      <c r="AX797" s="25"/>
      <c r="AY797" s="42"/>
      <c r="AZ797" s="46"/>
      <c r="BA797" s="48"/>
      <c r="BB797" s="25"/>
      <c r="BC797" s="25"/>
      <c r="BD797" s="124"/>
      <c r="BE797" s="24"/>
      <c r="BF797" s="24"/>
      <c r="BG797" s="15"/>
      <c r="BI797" s="15"/>
      <c r="BJ797" s="15"/>
      <c r="BK797" s="15"/>
      <c r="BL797" s="93"/>
    </row>
    <row r="798" spans="2:64" s="54" customFormat="1" x14ac:dyDescent="0.25">
      <c r="B798" s="22"/>
      <c r="C798" s="22"/>
      <c r="D798" s="22"/>
      <c r="E798" s="22"/>
      <c r="F798" s="22"/>
      <c r="G798" s="22"/>
      <c r="K798" s="93"/>
      <c r="L798" s="93"/>
      <c r="M798" s="25"/>
      <c r="N798" s="25"/>
      <c r="O798" s="25"/>
      <c r="P798" s="25"/>
      <c r="Q798" s="25"/>
      <c r="R798" s="25"/>
      <c r="S798" s="25"/>
      <c r="T798" s="25"/>
      <c r="U798" s="101"/>
      <c r="V798" s="101"/>
      <c r="W798" s="101"/>
      <c r="X798" s="101"/>
      <c r="Y798" s="101"/>
      <c r="AA798" s="101"/>
      <c r="AB798" s="101"/>
      <c r="AC798" s="101"/>
      <c r="AD798" s="101"/>
      <c r="AE798" s="101"/>
      <c r="AF798" s="101"/>
      <c r="AG798" s="101"/>
      <c r="AH798" s="101"/>
      <c r="AJ798" s="101"/>
      <c r="AK798" s="101"/>
      <c r="AM798" s="101"/>
      <c r="AN798" s="42"/>
      <c r="AO798" s="42"/>
      <c r="AP798" s="42"/>
      <c r="AQ798" s="194"/>
      <c r="AR798" s="42"/>
      <c r="AS798" s="42"/>
      <c r="AT798" s="25"/>
      <c r="AU798" s="44"/>
      <c r="AV798" s="44"/>
      <c r="AW798" s="44"/>
      <c r="AX798" s="25"/>
      <c r="AY798" s="42"/>
      <c r="AZ798" s="46"/>
      <c r="BA798" s="48"/>
      <c r="BB798" s="25"/>
      <c r="BC798" s="25"/>
      <c r="BD798" s="124"/>
      <c r="BE798" s="24"/>
      <c r="BF798" s="24"/>
      <c r="BG798" s="15"/>
      <c r="BI798" s="15"/>
      <c r="BJ798" s="15"/>
      <c r="BK798" s="15"/>
      <c r="BL798" s="93"/>
    </row>
    <row r="799" spans="2:64" s="54" customFormat="1" x14ac:dyDescent="0.25">
      <c r="B799" s="22"/>
      <c r="C799" s="22"/>
      <c r="D799" s="22"/>
      <c r="E799" s="22"/>
      <c r="F799" s="22"/>
      <c r="G799" s="22"/>
      <c r="K799" s="93"/>
      <c r="L799" s="93"/>
      <c r="M799" s="25"/>
      <c r="N799" s="25"/>
      <c r="O799" s="25"/>
      <c r="P799" s="25"/>
      <c r="Q799" s="25"/>
      <c r="R799" s="25"/>
      <c r="S799" s="25"/>
      <c r="T799" s="25"/>
      <c r="U799" s="101"/>
      <c r="V799" s="101"/>
      <c r="W799" s="101"/>
      <c r="X799" s="101"/>
      <c r="Y799" s="101"/>
      <c r="AA799" s="101"/>
      <c r="AB799" s="101"/>
      <c r="AC799" s="101"/>
      <c r="AD799" s="101"/>
      <c r="AE799" s="101"/>
      <c r="AF799" s="101"/>
      <c r="AG799" s="101"/>
      <c r="AH799" s="101"/>
      <c r="AJ799" s="101"/>
      <c r="AK799" s="101"/>
      <c r="AM799" s="101"/>
      <c r="AN799" s="42"/>
      <c r="AO799" s="42"/>
      <c r="AP799" s="42"/>
      <c r="AQ799" s="194"/>
      <c r="AR799" s="42"/>
      <c r="AS799" s="42"/>
      <c r="AT799" s="25"/>
      <c r="AU799" s="44"/>
      <c r="AV799" s="44"/>
      <c r="AW799" s="44"/>
      <c r="AX799" s="25"/>
      <c r="AY799" s="42"/>
      <c r="AZ799" s="46"/>
      <c r="BA799" s="48"/>
      <c r="BB799" s="25"/>
      <c r="BC799" s="25"/>
      <c r="BD799" s="124"/>
      <c r="BE799" s="24"/>
      <c r="BF799" s="24"/>
      <c r="BG799" s="15"/>
      <c r="BI799" s="15"/>
      <c r="BJ799" s="15"/>
      <c r="BK799" s="15"/>
      <c r="BL799" s="93"/>
    </row>
    <row r="800" spans="2:64" s="54" customFormat="1" x14ac:dyDescent="0.25">
      <c r="B800" s="22"/>
      <c r="C800" s="22"/>
      <c r="D800" s="22"/>
      <c r="E800" s="22"/>
      <c r="F800" s="22"/>
      <c r="G800" s="22"/>
      <c r="K800" s="93"/>
      <c r="L800" s="93"/>
      <c r="M800" s="25"/>
      <c r="N800" s="25"/>
      <c r="O800" s="25"/>
      <c r="P800" s="25"/>
      <c r="Q800" s="25"/>
      <c r="R800" s="25"/>
      <c r="S800" s="25"/>
      <c r="T800" s="25"/>
      <c r="U800" s="101"/>
      <c r="V800" s="101"/>
      <c r="W800" s="101"/>
      <c r="X800" s="101"/>
      <c r="Y800" s="101"/>
      <c r="AA800" s="101"/>
      <c r="AB800" s="101"/>
      <c r="AC800" s="101"/>
      <c r="AD800" s="101"/>
      <c r="AE800" s="101"/>
      <c r="AF800" s="101"/>
      <c r="AG800" s="101"/>
      <c r="AH800" s="101"/>
      <c r="AJ800" s="101"/>
      <c r="AK800" s="101"/>
      <c r="AM800" s="101"/>
      <c r="AN800" s="42"/>
      <c r="AO800" s="42"/>
      <c r="AP800" s="42"/>
      <c r="AQ800" s="194"/>
      <c r="AR800" s="42"/>
      <c r="AS800" s="42"/>
      <c r="AT800" s="25"/>
      <c r="AU800" s="44"/>
      <c r="AV800" s="44"/>
      <c r="AW800" s="44"/>
      <c r="AX800" s="25"/>
      <c r="AY800" s="42"/>
      <c r="AZ800" s="46"/>
      <c r="BA800" s="48"/>
      <c r="BB800" s="25"/>
      <c r="BC800" s="25"/>
      <c r="BD800" s="124"/>
      <c r="BE800" s="24"/>
      <c r="BF800" s="24"/>
      <c r="BG800" s="15"/>
      <c r="BI800" s="15"/>
      <c r="BJ800" s="15"/>
      <c r="BK800" s="15"/>
      <c r="BL800" s="93"/>
    </row>
    <row r="801" spans="2:64" s="54" customFormat="1" x14ac:dyDescent="0.25">
      <c r="B801" s="22"/>
      <c r="C801" s="22"/>
      <c r="D801" s="22"/>
      <c r="E801" s="22"/>
      <c r="F801" s="22"/>
      <c r="G801" s="22"/>
      <c r="K801" s="93"/>
      <c r="L801" s="93"/>
      <c r="M801" s="25"/>
      <c r="N801" s="25"/>
      <c r="O801" s="25"/>
      <c r="P801" s="25"/>
      <c r="Q801" s="25"/>
      <c r="R801" s="25"/>
      <c r="S801" s="25"/>
      <c r="T801" s="25"/>
      <c r="U801" s="101"/>
      <c r="V801" s="101"/>
      <c r="W801" s="101"/>
      <c r="X801" s="101"/>
      <c r="Y801" s="101"/>
      <c r="AA801" s="101"/>
      <c r="AB801" s="101"/>
      <c r="AC801" s="101"/>
      <c r="AD801" s="101"/>
      <c r="AE801" s="101"/>
      <c r="AF801" s="101"/>
      <c r="AG801" s="101"/>
      <c r="AH801" s="101"/>
      <c r="AJ801" s="101"/>
      <c r="AK801" s="101"/>
      <c r="AM801" s="101"/>
      <c r="AN801" s="42"/>
      <c r="AO801" s="42"/>
      <c r="AP801" s="42"/>
      <c r="AQ801" s="194"/>
      <c r="AR801" s="42"/>
      <c r="AS801" s="42"/>
      <c r="AT801" s="25"/>
      <c r="AU801" s="44"/>
      <c r="AV801" s="44"/>
      <c r="AW801" s="44"/>
      <c r="AX801" s="25"/>
      <c r="AY801" s="42"/>
      <c r="AZ801" s="46"/>
      <c r="BA801" s="48"/>
      <c r="BB801" s="25"/>
      <c r="BC801" s="25"/>
      <c r="BD801" s="124"/>
      <c r="BE801" s="24"/>
      <c r="BF801" s="24"/>
      <c r="BG801" s="15"/>
      <c r="BI801" s="15"/>
      <c r="BJ801" s="15"/>
      <c r="BK801" s="15"/>
      <c r="BL801" s="93"/>
    </row>
    <row r="802" spans="2:64" s="54" customFormat="1" x14ac:dyDescent="0.25">
      <c r="B802" s="22"/>
      <c r="C802" s="22"/>
      <c r="D802" s="22"/>
      <c r="E802" s="22"/>
      <c r="F802" s="22"/>
      <c r="G802" s="22"/>
      <c r="K802" s="93"/>
      <c r="L802" s="93"/>
      <c r="M802" s="25"/>
      <c r="N802" s="25"/>
      <c r="O802" s="25"/>
      <c r="P802" s="25"/>
      <c r="Q802" s="25"/>
      <c r="R802" s="25"/>
      <c r="S802" s="25"/>
      <c r="T802" s="25"/>
      <c r="U802" s="101"/>
      <c r="V802" s="101"/>
      <c r="W802" s="101"/>
      <c r="X802" s="101"/>
      <c r="Y802" s="101"/>
      <c r="AA802" s="101"/>
      <c r="AB802" s="101"/>
      <c r="AC802" s="101"/>
      <c r="AD802" s="101"/>
      <c r="AE802" s="101"/>
      <c r="AF802" s="101"/>
      <c r="AG802" s="101"/>
      <c r="AH802" s="101"/>
      <c r="AJ802" s="101"/>
      <c r="AK802" s="101"/>
      <c r="AM802" s="101"/>
      <c r="AN802" s="42"/>
      <c r="AO802" s="42"/>
      <c r="AP802" s="42"/>
      <c r="AQ802" s="194"/>
      <c r="AR802" s="42"/>
      <c r="AS802" s="42"/>
      <c r="AT802" s="25"/>
      <c r="AU802" s="44"/>
      <c r="AV802" s="44"/>
      <c r="AW802" s="44"/>
      <c r="AX802" s="25"/>
      <c r="AY802" s="42"/>
      <c r="AZ802" s="46"/>
      <c r="BA802" s="48"/>
      <c r="BB802" s="25"/>
      <c r="BC802" s="25"/>
      <c r="BD802" s="124"/>
      <c r="BE802" s="24"/>
      <c r="BF802" s="24"/>
      <c r="BG802" s="15"/>
      <c r="BI802" s="15"/>
      <c r="BJ802" s="15"/>
      <c r="BK802" s="15"/>
      <c r="BL802" s="93"/>
    </row>
    <row r="803" spans="2:64" s="54" customFormat="1" x14ac:dyDescent="0.25">
      <c r="B803" s="22"/>
      <c r="C803" s="22"/>
      <c r="D803" s="22"/>
      <c r="E803" s="22"/>
      <c r="F803" s="22"/>
      <c r="G803" s="22"/>
      <c r="K803" s="93"/>
      <c r="L803" s="93"/>
      <c r="M803" s="25"/>
      <c r="N803" s="25"/>
      <c r="O803" s="25"/>
      <c r="P803" s="25"/>
      <c r="Q803" s="25"/>
      <c r="R803" s="25"/>
      <c r="S803" s="25"/>
      <c r="T803" s="25"/>
      <c r="U803" s="101"/>
      <c r="V803" s="101"/>
      <c r="W803" s="101"/>
      <c r="X803" s="101"/>
      <c r="Y803" s="101"/>
      <c r="AA803" s="101"/>
      <c r="AB803" s="101"/>
      <c r="AC803" s="101"/>
      <c r="AD803" s="101"/>
      <c r="AE803" s="101"/>
      <c r="AF803" s="101"/>
      <c r="AG803" s="101"/>
      <c r="AH803" s="101"/>
      <c r="AJ803" s="101"/>
      <c r="AK803" s="101"/>
      <c r="AM803" s="101"/>
      <c r="AN803" s="42"/>
      <c r="AO803" s="42"/>
      <c r="AP803" s="42"/>
      <c r="AQ803" s="194"/>
      <c r="AR803" s="42"/>
      <c r="AS803" s="42"/>
      <c r="AT803" s="25"/>
      <c r="AU803" s="44"/>
      <c r="AV803" s="44"/>
      <c r="AW803" s="44"/>
      <c r="AX803" s="25"/>
      <c r="AY803" s="42"/>
      <c r="AZ803" s="46"/>
      <c r="BA803" s="48"/>
      <c r="BB803" s="25"/>
      <c r="BC803" s="25"/>
      <c r="BD803" s="124"/>
      <c r="BE803" s="24"/>
      <c r="BF803" s="24"/>
      <c r="BG803" s="15"/>
      <c r="BI803" s="15"/>
      <c r="BJ803" s="15"/>
      <c r="BK803" s="15"/>
      <c r="BL803" s="93"/>
    </row>
    <row r="804" spans="2:64" s="54" customFormat="1" x14ac:dyDescent="0.25">
      <c r="B804" s="22"/>
      <c r="C804" s="22"/>
      <c r="D804" s="22"/>
      <c r="E804" s="22"/>
      <c r="F804" s="22"/>
      <c r="G804" s="22"/>
      <c r="K804" s="93"/>
      <c r="L804" s="93"/>
      <c r="M804" s="25"/>
      <c r="N804" s="25"/>
      <c r="O804" s="25"/>
      <c r="P804" s="25"/>
      <c r="Q804" s="25"/>
      <c r="R804" s="25"/>
      <c r="S804" s="25"/>
      <c r="T804" s="25"/>
      <c r="U804" s="101"/>
      <c r="V804" s="101"/>
      <c r="W804" s="101"/>
      <c r="X804" s="101"/>
      <c r="Y804" s="101"/>
      <c r="AA804" s="101"/>
      <c r="AB804" s="101"/>
      <c r="AC804" s="101"/>
      <c r="AD804" s="101"/>
      <c r="AE804" s="101"/>
      <c r="AF804" s="101"/>
      <c r="AG804" s="101"/>
      <c r="AH804" s="101"/>
      <c r="AJ804" s="101"/>
      <c r="AK804" s="101"/>
      <c r="AM804" s="101"/>
      <c r="AN804" s="42"/>
      <c r="AO804" s="42"/>
      <c r="AP804" s="42"/>
      <c r="AQ804" s="194"/>
      <c r="AR804" s="42"/>
      <c r="AS804" s="42"/>
      <c r="AT804" s="25"/>
      <c r="AU804" s="44"/>
      <c r="AV804" s="44"/>
      <c r="AW804" s="44"/>
      <c r="AX804" s="25"/>
      <c r="AY804" s="42"/>
      <c r="AZ804" s="46"/>
      <c r="BA804" s="48"/>
      <c r="BB804" s="25"/>
      <c r="BC804" s="25"/>
      <c r="BD804" s="124"/>
      <c r="BE804" s="24"/>
      <c r="BF804" s="24"/>
      <c r="BG804" s="15"/>
      <c r="BI804" s="15"/>
      <c r="BJ804" s="15"/>
      <c r="BK804" s="15"/>
      <c r="BL804" s="93"/>
    </row>
    <row r="805" spans="2:64" s="54" customFormat="1" x14ac:dyDescent="0.25">
      <c r="B805" s="22"/>
      <c r="C805" s="22"/>
      <c r="D805" s="22"/>
      <c r="E805" s="22"/>
      <c r="F805" s="22"/>
      <c r="G805" s="22"/>
      <c r="K805" s="93"/>
      <c r="L805" s="93"/>
      <c r="M805" s="25"/>
      <c r="N805" s="25"/>
      <c r="O805" s="25"/>
      <c r="P805" s="25"/>
      <c r="Q805" s="25"/>
      <c r="R805" s="25"/>
      <c r="S805" s="25"/>
      <c r="T805" s="25"/>
      <c r="U805" s="101"/>
      <c r="V805" s="101"/>
      <c r="W805" s="101"/>
      <c r="X805" s="101"/>
      <c r="Y805" s="101"/>
      <c r="AA805" s="101"/>
      <c r="AB805" s="101"/>
      <c r="AC805" s="101"/>
      <c r="AD805" s="101"/>
      <c r="AE805" s="101"/>
      <c r="AF805" s="101"/>
      <c r="AG805" s="101"/>
      <c r="AH805" s="101"/>
      <c r="AJ805" s="101"/>
      <c r="AK805" s="101"/>
      <c r="AM805" s="101"/>
      <c r="AN805" s="42"/>
      <c r="AO805" s="42"/>
      <c r="AP805" s="42"/>
      <c r="AQ805" s="194"/>
      <c r="AR805" s="42"/>
      <c r="AS805" s="42"/>
      <c r="AT805" s="25"/>
      <c r="AU805" s="44"/>
      <c r="AV805" s="44"/>
      <c r="AW805" s="44"/>
      <c r="AX805" s="25"/>
      <c r="AY805" s="42"/>
      <c r="AZ805" s="46"/>
      <c r="BA805" s="48"/>
      <c r="BB805" s="25"/>
      <c r="BC805" s="25"/>
      <c r="BD805" s="124"/>
      <c r="BE805" s="24"/>
      <c r="BF805" s="24"/>
      <c r="BG805" s="15"/>
      <c r="BI805" s="15"/>
      <c r="BJ805" s="15"/>
      <c r="BK805" s="15"/>
      <c r="BL805" s="93"/>
    </row>
    <row r="806" spans="2:64" s="54" customFormat="1" x14ac:dyDescent="0.25">
      <c r="B806" s="22"/>
      <c r="C806" s="22"/>
      <c r="D806" s="22"/>
      <c r="E806" s="22"/>
      <c r="F806" s="22"/>
      <c r="G806" s="22"/>
      <c r="K806" s="93"/>
      <c r="L806" s="93"/>
      <c r="M806" s="25"/>
      <c r="N806" s="25"/>
      <c r="O806" s="25"/>
      <c r="P806" s="25"/>
      <c r="Q806" s="25"/>
      <c r="R806" s="25"/>
      <c r="S806" s="25"/>
      <c r="T806" s="25"/>
      <c r="U806" s="101"/>
      <c r="V806" s="101"/>
      <c r="W806" s="101"/>
      <c r="X806" s="101"/>
      <c r="Y806" s="101"/>
      <c r="AA806" s="101"/>
      <c r="AB806" s="101"/>
      <c r="AC806" s="101"/>
      <c r="AD806" s="101"/>
      <c r="AE806" s="101"/>
      <c r="AF806" s="101"/>
      <c r="AG806" s="101"/>
      <c r="AH806" s="101"/>
      <c r="AJ806" s="101"/>
      <c r="AK806" s="101"/>
      <c r="AM806" s="101"/>
      <c r="AN806" s="42"/>
      <c r="AO806" s="42"/>
      <c r="AP806" s="42"/>
      <c r="AQ806" s="194"/>
      <c r="AR806" s="42"/>
      <c r="AS806" s="42"/>
      <c r="AT806" s="25"/>
      <c r="AU806" s="44"/>
      <c r="AV806" s="44"/>
      <c r="AW806" s="44"/>
      <c r="AX806" s="25"/>
      <c r="AY806" s="42"/>
      <c r="AZ806" s="46"/>
      <c r="BA806" s="48"/>
      <c r="BB806" s="25"/>
      <c r="BC806" s="25"/>
      <c r="BD806" s="124"/>
      <c r="BE806" s="24"/>
      <c r="BF806" s="24"/>
      <c r="BG806" s="15"/>
      <c r="BI806" s="15"/>
      <c r="BJ806" s="15"/>
      <c r="BK806" s="15"/>
      <c r="BL806" s="93"/>
    </row>
    <row r="807" spans="2:64" s="54" customFormat="1" x14ac:dyDescent="0.25">
      <c r="B807" s="22"/>
      <c r="C807" s="22"/>
      <c r="D807" s="22"/>
      <c r="E807" s="22"/>
      <c r="F807" s="22"/>
      <c r="G807" s="22"/>
      <c r="K807" s="93"/>
      <c r="L807" s="93"/>
      <c r="M807" s="25"/>
      <c r="N807" s="25"/>
      <c r="O807" s="25"/>
      <c r="P807" s="25"/>
      <c r="Q807" s="25"/>
      <c r="R807" s="25"/>
      <c r="S807" s="25"/>
      <c r="T807" s="25"/>
      <c r="U807" s="101"/>
      <c r="V807" s="101"/>
      <c r="W807" s="101"/>
      <c r="X807" s="101"/>
      <c r="Y807" s="101"/>
      <c r="AA807" s="101"/>
      <c r="AB807" s="101"/>
      <c r="AC807" s="101"/>
      <c r="AD807" s="101"/>
      <c r="AE807" s="101"/>
      <c r="AF807" s="101"/>
      <c r="AG807" s="101"/>
      <c r="AH807" s="101"/>
      <c r="AJ807" s="101"/>
      <c r="AK807" s="101"/>
      <c r="AM807" s="101"/>
      <c r="AN807" s="42"/>
      <c r="AO807" s="42"/>
      <c r="AP807" s="42"/>
      <c r="AQ807" s="194"/>
      <c r="AR807" s="42"/>
      <c r="AS807" s="42"/>
      <c r="AT807" s="25"/>
      <c r="AU807" s="44"/>
      <c r="AV807" s="44"/>
      <c r="AW807" s="44"/>
      <c r="AX807" s="25"/>
      <c r="AY807" s="42"/>
      <c r="AZ807" s="46"/>
      <c r="BA807" s="48"/>
      <c r="BB807" s="25"/>
      <c r="BC807" s="25"/>
      <c r="BD807" s="124"/>
      <c r="BE807" s="24"/>
      <c r="BF807" s="24"/>
      <c r="BG807" s="15"/>
      <c r="BI807" s="15"/>
      <c r="BJ807" s="15"/>
      <c r="BK807" s="15"/>
      <c r="BL807" s="93"/>
    </row>
    <row r="808" spans="2:64" s="54" customFormat="1" x14ac:dyDescent="0.25">
      <c r="B808" s="22"/>
      <c r="C808" s="22"/>
      <c r="D808" s="22"/>
      <c r="E808" s="22"/>
      <c r="F808" s="22"/>
      <c r="G808" s="22"/>
      <c r="K808" s="93"/>
      <c r="L808" s="93"/>
      <c r="M808" s="25"/>
      <c r="N808" s="25"/>
      <c r="O808" s="25"/>
      <c r="P808" s="25"/>
      <c r="Q808" s="25"/>
      <c r="R808" s="25"/>
      <c r="S808" s="25"/>
      <c r="T808" s="25"/>
      <c r="U808" s="101"/>
      <c r="V808" s="101"/>
      <c r="W808" s="101"/>
      <c r="X808" s="101"/>
      <c r="Y808" s="101"/>
      <c r="AA808" s="101"/>
      <c r="AB808" s="101"/>
      <c r="AC808" s="101"/>
      <c r="AD808" s="101"/>
      <c r="AE808" s="101"/>
      <c r="AF808" s="101"/>
      <c r="AG808" s="101"/>
      <c r="AH808" s="101"/>
      <c r="AJ808" s="101"/>
      <c r="AK808" s="101"/>
      <c r="AM808" s="101"/>
      <c r="AN808" s="42"/>
      <c r="AO808" s="42"/>
      <c r="AP808" s="42"/>
      <c r="AQ808" s="194"/>
      <c r="AR808" s="42"/>
      <c r="AS808" s="42"/>
      <c r="AT808" s="25"/>
      <c r="AU808" s="44"/>
      <c r="AV808" s="44"/>
      <c r="AW808" s="44"/>
      <c r="AX808" s="25"/>
      <c r="AY808" s="42"/>
      <c r="AZ808" s="46"/>
      <c r="BA808" s="48"/>
      <c r="BB808" s="25"/>
      <c r="BC808" s="25"/>
      <c r="BD808" s="124"/>
      <c r="BE808" s="24"/>
      <c r="BF808" s="24"/>
      <c r="BG808" s="15"/>
      <c r="BI808" s="15"/>
      <c r="BJ808" s="15"/>
      <c r="BK808" s="15"/>
      <c r="BL808" s="93"/>
    </row>
    <row r="809" spans="2:64" s="54" customFormat="1" x14ac:dyDescent="0.25">
      <c r="B809" s="22"/>
      <c r="C809" s="22"/>
      <c r="D809" s="22"/>
      <c r="E809" s="22"/>
      <c r="F809" s="22"/>
      <c r="G809" s="22"/>
      <c r="K809" s="93"/>
      <c r="L809" s="93"/>
      <c r="M809" s="25"/>
      <c r="N809" s="25"/>
      <c r="O809" s="25"/>
      <c r="P809" s="25"/>
      <c r="Q809" s="25"/>
      <c r="R809" s="25"/>
      <c r="S809" s="25"/>
      <c r="T809" s="25"/>
      <c r="U809" s="101"/>
      <c r="V809" s="101"/>
      <c r="W809" s="101"/>
      <c r="X809" s="101"/>
      <c r="Y809" s="101"/>
      <c r="AA809" s="101"/>
      <c r="AB809" s="101"/>
      <c r="AC809" s="101"/>
      <c r="AD809" s="101"/>
      <c r="AE809" s="101"/>
      <c r="AF809" s="101"/>
      <c r="AG809" s="101"/>
      <c r="AH809" s="101"/>
      <c r="AJ809" s="101"/>
      <c r="AK809" s="101"/>
      <c r="AM809" s="101"/>
      <c r="AN809" s="42"/>
      <c r="AO809" s="42"/>
      <c r="AP809" s="42"/>
      <c r="AQ809" s="194"/>
      <c r="AR809" s="42"/>
      <c r="AS809" s="42"/>
      <c r="AT809" s="25"/>
      <c r="AU809" s="44"/>
      <c r="AV809" s="44"/>
      <c r="AW809" s="44"/>
      <c r="AX809" s="25"/>
      <c r="AY809" s="42"/>
      <c r="AZ809" s="46"/>
      <c r="BA809" s="48"/>
      <c r="BB809" s="25"/>
      <c r="BC809" s="25"/>
      <c r="BD809" s="124"/>
      <c r="BE809" s="24"/>
      <c r="BF809" s="24"/>
      <c r="BG809" s="15"/>
      <c r="BI809" s="15"/>
      <c r="BJ809" s="15"/>
      <c r="BK809" s="15"/>
      <c r="BL809" s="93"/>
    </row>
    <row r="810" spans="2:64" s="54" customFormat="1" x14ac:dyDescent="0.25">
      <c r="B810" s="22"/>
      <c r="C810" s="22"/>
      <c r="D810" s="22"/>
      <c r="E810" s="22"/>
      <c r="F810" s="22"/>
      <c r="G810" s="22"/>
      <c r="K810" s="93"/>
      <c r="L810" s="93"/>
      <c r="M810" s="25"/>
      <c r="N810" s="25"/>
      <c r="O810" s="25"/>
      <c r="P810" s="25"/>
      <c r="Q810" s="25"/>
      <c r="R810" s="25"/>
      <c r="S810" s="25"/>
      <c r="T810" s="25"/>
      <c r="U810" s="101"/>
      <c r="V810" s="101"/>
      <c r="W810" s="101"/>
      <c r="X810" s="101"/>
      <c r="Y810" s="101"/>
      <c r="AA810" s="101"/>
      <c r="AB810" s="101"/>
      <c r="AC810" s="101"/>
      <c r="AD810" s="101"/>
      <c r="AE810" s="101"/>
      <c r="AF810" s="101"/>
      <c r="AG810" s="101"/>
      <c r="AH810" s="101"/>
      <c r="AJ810" s="101"/>
      <c r="AK810" s="101"/>
      <c r="AM810" s="101"/>
      <c r="AN810" s="42"/>
      <c r="AO810" s="42"/>
      <c r="AP810" s="42"/>
      <c r="AQ810" s="194"/>
      <c r="AR810" s="42"/>
      <c r="AS810" s="42"/>
      <c r="AT810" s="25"/>
      <c r="AU810" s="44"/>
      <c r="AV810" s="44"/>
      <c r="AW810" s="44"/>
      <c r="AX810" s="25"/>
      <c r="AY810" s="42"/>
      <c r="AZ810" s="46"/>
      <c r="BA810" s="48"/>
      <c r="BB810" s="25"/>
      <c r="BC810" s="25"/>
      <c r="BD810" s="124"/>
      <c r="BE810" s="24"/>
      <c r="BF810" s="24"/>
      <c r="BG810" s="15"/>
      <c r="BI810" s="15"/>
      <c r="BJ810" s="15"/>
      <c r="BK810" s="15"/>
      <c r="BL810" s="93"/>
    </row>
    <row r="811" spans="2:64" s="54" customFormat="1" x14ac:dyDescent="0.25">
      <c r="K811" s="93"/>
      <c r="L811" s="93"/>
      <c r="M811" s="25"/>
      <c r="N811" s="25"/>
      <c r="O811" s="25"/>
      <c r="P811" s="25"/>
      <c r="Q811" s="25"/>
      <c r="R811" s="25"/>
      <c r="S811" s="25"/>
      <c r="T811" s="25"/>
      <c r="U811" s="101"/>
      <c r="V811" s="101"/>
      <c r="W811" s="101"/>
      <c r="X811" s="101"/>
      <c r="Y811" s="101"/>
      <c r="AA811" s="101"/>
      <c r="AB811" s="101"/>
      <c r="AC811" s="101"/>
      <c r="AD811" s="101"/>
      <c r="AE811" s="101"/>
      <c r="AF811" s="101"/>
      <c r="AG811" s="101"/>
      <c r="AH811" s="101"/>
      <c r="AJ811" s="101"/>
      <c r="AK811" s="101"/>
      <c r="AM811" s="101"/>
      <c r="AN811" s="25"/>
      <c r="AO811" s="25"/>
      <c r="AP811" s="25"/>
      <c r="AQ811" s="191"/>
      <c r="AR811" s="25"/>
      <c r="AS811" s="25"/>
      <c r="AT811" s="25"/>
      <c r="AU811" s="25"/>
      <c r="AV811" s="25"/>
      <c r="AW811" s="25"/>
      <c r="AX811" s="25"/>
      <c r="AY811" s="25"/>
      <c r="AZ811" s="25"/>
      <c r="BA811" s="25"/>
      <c r="BB811" s="25"/>
      <c r="BC811" s="25"/>
      <c r="BD811" s="127"/>
      <c r="BE811" s="25"/>
      <c r="BF811" s="25"/>
      <c r="BG811" s="25"/>
      <c r="BL811" s="93"/>
    </row>
    <row r="812" spans="2:64" s="54" customFormat="1" x14ac:dyDescent="0.25">
      <c r="B812" s="32"/>
      <c r="C812" s="32"/>
      <c r="D812" s="32"/>
      <c r="E812" s="32"/>
      <c r="F812" s="32"/>
      <c r="G812" s="32"/>
      <c r="I812" s="14"/>
      <c r="K812" s="94"/>
      <c r="L812" s="94"/>
      <c r="M812" s="25"/>
      <c r="N812" s="25"/>
      <c r="O812" s="25"/>
      <c r="P812" s="25"/>
      <c r="Q812" s="25"/>
      <c r="R812" s="25"/>
      <c r="S812" s="25"/>
      <c r="T812" s="25"/>
      <c r="U812" s="101"/>
      <c r="V812" s="101"/>
      <c r="W812" s="101"/>
      <c r="X812" s="101"/>
      <c r="Y812" s="101"/>
      <c r="AA812" s="101"/>
      <c r="AB812" s="101"/>
      <c r="AC812" s="101"/>
      <c r="AD812" s="101"/>
      <c r="AE812" s="101"/>
      <c r="AF812" s="101"/>
      <c r="AG812" s="101"/>
      <c r="AH812" s="101"/>
      <c r="AJ812" s="101"/>
      <c r="AK812" s="101"/>
      <c r="AM812" s="101"/>
      <c r="AN812" s="42"/>
      <c r="AO812" s="42"/>
      <c r="AP812" s="42"/>
      <c r="AQ812" s="194"/>
      <c r="AR812" s="42"/>
      <c r="AS812" s="42"/>
      <c r="AT812" s="25"/>
      <c r="AU812" s="44"/>
      <c r="AV812" s="44"/>
      <c r="AW812" s="44"/>
      <c r="AX812" s="25"/>
      <c r="AY812" s="42"/>
      <c r="AZ812" s="46"/>
      <c r="BA812" s="48"/>
      <c r="BB812" s="25"/>
      <c r="BC812" s="25"/>
      <c r="BD812" s="124"/>
      <c r="BE812" s="24"/>
      <c r="BF812" s="24"/>
      <c r="BG812" s="15"/>
      <c r="BI812" s="15"/>
      <c r="BJ812" s="15"/>
      <c r="BK812" s="15"/>
      <c r="BL812" s="93"/>
    </row>
    <row r="813" spans="2:64" s="54" customFormat="1" x14ac:dyDescent="0.25">
      <c r="B813" s="32"/>
      <c r="C813" s="32"/>
      <c r="D813" s="32"/>
      <c r="E813" s="32"/>
      <c r="F813" s="32"/>
      <c r="G813" s="32"/>
      <c r="K813" s="93"/>
      <c r="L813" s="93"/>
      <c r="M813" s="25"/>
      <c r="N813" s="25"/>
      <c r="O813" s="25"/>
      <c r="P813" s="25"/>
      <c r="Q813" s="25"/>
      <c r="R813" s="25"/>
      <c r="S813" s="25"/>
      <c r="T813" s="25"/>
      <c r="U813" s="101"/>
      <c r="V813" s="101"/>
      <c r="W813" s="101"/>
      <c r="X813" s="101"/>
      <c r="Y813" s="101"/>
      <c r="AA813" s="101"/>
      <c r="AB813" s="101"/>
      <c r="AC813" s="101"/>
      <c r="AD813" s="101"/>
      <c r="AE813" s="101"/>
      <c r="AF813" s="101"/>
      <c r="AG813" s="101"/>
      <c r="AH813" s="101"/>
      <c r="AJ813" s="101"/>
      <c r="AK813" s="101"/>
      <c r="AM813" s="101"/>
      <c r="AN813" s="42"/>
      <c r="AO813" s="42"/>
      <c r="AP813" s="42"/>
      <c r="AQ813" s="194"/>
      <c r="AR813" s="42"/>
      <c r="AS813" s="42"/>
      <c r="AT813" s="25"/>
      <c r="AU813" s="44"/>
      <c r="AV813" s="44"/>
      <c r="AW813" s="44"/>
      <c r="AX813" s="25"/>
      <c r="AY813" s="42"/>
      <c r="AZ813" s="46"/>
      <c r="BA813" s="48"/>
      <c r="BB813" s="25"/>
      <c r="BC813" s="25"/>
      <c r="BD813" s="124"/>
      <c r="BE813" s="24"/>
      <c r="BF813" s="24"/>
      <c r="BG813" s="15"/>
      <c r="BI813" s="15"/>
      <c r="BJ813" s="15"/>
      <c r="BK813" s="15"/>
      <c r="BL813" s="93"/>
    </row>
    <row r="814" spans="2:64" s="54" customFormat="1" x14ac:dyDescent="0.25">
      <c r="B814" s="32"/>
      <c r="C814" s="32"/>
      <c r="D814" s="32"/>
      <c r="E814" s="32"/>
      <c r="F814" s="32"/>
      <c r="G814" s="32"/>
      <c r="I814" s="14"/>
      <c r="K814" s="94"/>
      <c r="L814" s="94"/>
      <c r="M814" s="25"/>
      <c r="N814" s="25"/>
      <c r="O814" s="25"/>
      <c r="P814" s="25"/>
      <c r="Q814" s="25"/>
      <c r="R814" s="25"/>
      <c r="S814" s="25"/>
      <c r="T814" s="25"/>
      <c r="U814" s="101"/>
      <c r="V814" s="101"/>
      <c r="W814" s="101"/>
      <c r="X814" s="101"/>
      <c r="Y814" s="101"/>
      <c r="AA814" s="101"/>
      <c r="AB814" s="101"/>
      <c r="AC814" s="101"/>
      <c r="AD814" s="101"/>
      <c r="AE814" s="101"/>
      <c r="AF814" s="101"/>
      <c r="AG814" s="101"/>
      <c r="AH814" s="101"/>
      <c r="AJ814" s="101"/>
      <c r="AK814" s="101"/>
      <c r="AM814" s="101"/>
      <c r="AN814" s="42"/>
      <c r="AO814" s="42"/>
      <c r="AP814" s="42"/>
      <c r="AQ814" s="194"/>
      <c r="AR814" s="42"/>
      <c r="AS814" s="42"/>
      <c r="AT814" s="25"/>
      <c r="AU814" s="44"/>
      <c r="AV814" s="44"/>
      <c r="AW814" s="44"/>
      <c r="AX814" s="25"/>
      <c r="AY814" s="42"/>
      <c r="AZ814" s="46"/>
      <c r="BA814" s="48"/>
      <c r="BB814" s="25"/>
      <c r="BC814" s="25"/>
      <c r="BD814" s="124"/>
      <c r="BE814" s="24"/>
      <c r="BF814" s="24"/>
      <c r="BG814" s="15"/>
      <c r="BI814" s="15"/>
      <c r="BJ814" s="15"/>
      <c r="BK814" s="15"/>
      <c r="BL814" s="93"/>
    </row>
    <row r="815" spans="2:64" s="54" customFormat="1" x14ac:dyDescent="0.25">
      <c r="B815" s="32"/>
      <c r="C815" s="32"/>
      <c r="D815" s="32"/>
      <c r="E815" s="32"/>
      <c r="F815" s="32"/>
      <c r="G815" s="32"/>
      <c r="K815" s="93"/>
      <c r="L815" s="93"/>
      <c r="M815" s="25"/>
      <c r="N815" s="25"/>
      <c r="O815" s="25"/>
      <c r="P815" s="25"/>
      <c r="Q815" s="25"/>
      <c r="R815" s="25"/>
      <c r="S815" s="25"/>
      <c r="T815" s="25"/>
      <c r="U815" s="101"/>
      <c r="V815" s="101"/>
      <c r="W815" s="101"/>
      <c r="X815" s="101"/>
      <c r="Y815" s="101"/>
      <c r="AA815" s="101"/>
      <c r="AB815" s="101"/>
      <c r="AC815" s="101"/>
      <c r="AD815" s="101"/>
      <c r="AE815" s="101"/>
      <c r="AF815" s="101"/>
      <c r="AG815" s="101"/>
      <c r="AH815" s="101"/>
      <c r="AJ815" s="101"/>
      <c r="AK815" s="101"/>
      <c r="AM815" s="101"/>
      <c r="AN815" s="42"/>
      <c r="AO815" s="42"/>
      <c r="AP815" s="42"/>
      <c r="AQ815" s="194"/>
      <c r="AR815" s="42"/>
      <c r="AS815" s="42"/>
      <c r="AT815" s="25"/>
      <c r="AU815" s="44"/>
      <c r="AV815" s="44"/>
      <c r="AW815" s="44"/>
      <c r="AX815" s="25"/>
      <c r="AY815" s="42"/>
      <c r="AZ815" s="46"/>
      <c r="BA815" s="48"/>
      <c r="BB815" s="25"/>
      <c r="BC815" s="25"/>
      <c r="BD815" s="124"/>
      <c r="BE815" s="24"/>
      <c r="BF815" s="24"/>
      <c r="BG815" s="15"/>
      <c r="BI815" s="15"/>
      <c r="BJ815" s="15"/>
      <c r="BK815" s="15"/>
      <c r="BL815" s="93"/>
    </row>
    <row r="816" spans="2:64" s="54" customFormat="1" x14ac:dyDescent="0.25">
      <c r="B816" s="32"/>
      <c r="C816" s="32"/>
      <c r="D816" s="32"/>
      <c r="E816" s="32"/>
      <c r="F816" s="32"/>
      <c r="G816" s="32"/>
      <c r="I816" s="14"/>
      <c r="K816" s="94"/>
      <c r="L816" s="94"/>
      <c r="M816" s="25"/>
      <c r="N816" s="25"/>
      <c r="O816" s="25"/>
      <c r="P816" s="25"/>
      <c r="Q816" s="25"/>
      <c r="R816" s="25"/>
      <c r="S816" s="25"/>
      <c r="T816" s="25"/>
      <c r="U816" s="101"/>
      <c r="V816" s="101"/>
      <c r="W816" s="101"/>
      <c r="X816" s="101"/>
      <c r="Y816" s="101"/>
      <c r="AA816" s="101"/>
      <c r="AB816" s="101"/>
      <c r="AC816" s="101"/>
      <c r="AD816" s="101"/>
      <c r="AE816" s="101"/>
      <c r="AF816" s="101"/>
      <c r="AG816" s="101"/>
      <c r="AH816" s="101"/>
      <c r="AJ816" s="101"/>
      <c r="AK816" s="101"/>
      <c r="AM816" s="101"/>
      <c r="AN816" s="42"/>
      <c r="AO816" s="42"/>
      <c r="AP816" s="42"/>
      <c r="AQ816" s="194"/>
      <c r="AR816" s="42"/>
      <c r="AS816" s="42"/>
      <c r="AT816" s="25"/>
      <c r="AU816" s="44"/>
      <c r="AV816" s="44"/>
      <c r="AW816" s="44"/>
      <c r="AX816" s="25"/>
      <c r="AY816" s="42"/>
      <c r="AZ816" s="46"/>
      <c r="BA816" s="48"/>
      <c r="BB816" s="25"/>
      <c r="BC816" s="25"/>
      <c r="BD816" s="124"/>
      <c r="BE816" s="24"/>
      <c r="BF816" s="24"/>
      <c r="BG816" s="15"/>
      <c r="BI816" s="15"/>
      <c r="BJ816" s="15"/>
      <c r="BK816" s="15"/>
      <c r="BL816" s="93"/>
    </row>
    <row r="817" spans="2:64" s="54" customFormat="1" x14ac:dyDescent="0.25">
      <c r="B817" s="32"/>
      <c r="C817" s="32"/>
      <c r="D817" s="32"/>
      <c r="E817" s="32"/>
      <c r="F817" s="32"/>
      <c r="G817" s="32"/>
      <c r="K817" s="93"/>
      <c r="L817" s="93"/>
      <c r="M817" s="25"/>
      <c r="N817" s="25"/>
      <c r="O817" s="25"/>
      <c r="P817" s="25"/>
      <c r="Q817" s="25"/>
      <c r="R817" s="25"/>
      <c r="S817" s="25"/>
      <c r="T817" s="25"/>
      <c r="U817" s="101"/>
      <c r="V817" s="101"/>
      <c r="W817" s="101"/>
      <c r="X817" s="101"/>
      <c r="Y817" s="101"/>
      <c r="AA817" s="101"/>
      <c r="AB817" s="101"/>
      <c r="AC817" s="101"/>
      <c r="AD817" s="101"/>
      <c r="AE817" s="101"/>
      <c r="AF817" s="101"/>
      <c r="AG817" s="101"/>
      <c r="AH817" s="101"/>
      <c r="AJ817" s="101"/>
      <c r="AK817" s="101"/>
      <c r="AM817" s="101"/>
      <c r="AN817" s="42"/>
      <c r="AO817" s="42"/>
      <c r="AP817" s="42"/>
      <c r="AQ817" s="194"/>
      <c r="AR817" s="42"/>
      <c r="AS817" s="42"/>
      <c r="AT817" s="25"/>
      <c r="AU817" s="44"/>
      <c r="AV817" s="44"/>
      <c r="AW817" s="44"/>
      <c r="AX817" s="25"/>
      <c r="AY817" s="42"/>
      <c r="AZ817" s="46"/>
      <c r="BA817" s="48"/>
      <c r="BB817" s="25"/>
      <c r="BC817" s="25"/>
      <c r="BD817" s="124"/>
      <c r="BE817" s="24"/>
      <c r="BF817" s="24"/>
      <c r="BG817" s="15"/>
      <c r="BI817" s="15"/>
      <c r="BJ817" s="15"/>
      <c r="BK817" s="15"/>
      <c r="BL817" s="93"/>
    </row>
    <row r="818" spans="2:64" s="54" customFormat="1" x14ac:dyDescent="0.25">
      <c r="B818" s="32"/>
      <c r="C818" s="32"/>
      <c r="D818" s="32"/>
      <c r="E818" s="32"/>
      <c r="F818" s="32"/>
      <c r="G818" s="32"/>
      <c r="I818" s="14"/>
      <c r="K818" s="94"/>
      <c r="L818" s="94"/>
      <c r="M818" s="25"/>
      <c r="N818" s="25"/>
      <c r="O818" s="25"/>
      <c r="P818" s="25"/>
      <c r="Q818" s="25"/>
      <c r="R818" s="25"/>
      <c r="S818" s="25"/>
      <c r="T818" s="25"/>
      <c r="U818" s="101"/>
      <c r="V818" s="101"/>
      <c r="W818" s="101"/>
      <c r="X818" s="101"/>
      <c r="Y818" s="101"/>
      <c r="AA818" s="101"/>
      <c r="AB818" s="101"/>
      <c r="AC818" s="101"/>
      <c r="AD818" s="101"/>
      <c r="AE818" s="101"/>
      <c r="AF818" s="101"/>
      <c r="AG818" s="101"/>
      <c r="AH818" s="101"/>
      <c r="AJ818" s="101"/>
      <c r="AK818" s="101"/>
      <c r="AM818" s="101"/>
      <c r="AN818" s="42"/>
      <c r="AO818" s="42"/>
      <c r="AP818" s="42"/>
      <c r="AQ818" s="194"/>
      <c r="AR818" s="42"/>
      <c r="AS818" s="42"/>
      <c r="AT818" s="25"/>
      <c r="AU818" s="44"/>
      <c r="AV818" s="44"/>
      <c r="AW818" s="44"/>
      <c r="AX818" s="25"/>
      <c r="AY818" s="42"/>
      <c r="AZ818" s="46"/>
      <c r="BA818" s="48"/>
      <c r="BB818" s="25"/>
      <c r="BC818" s="25"/>
      <c r="BD818" s="124"/>
      <c r="BE818" s="24"/>
      <c r="BF818" s="24"/>
      <c r="BG818" s="15"/>
      <c r="BI818" s="15"/>
      <c r="BJ818" s="15"/>
      <c r="BK818" s="15"/>
      <c r="BL818" s="93"/>
    </row>
    <row r="819" spans="2:64" s="54" customFormat="1" x14ac:dyDescent="0.25">
      <c r="B819" s="32"/>
      <c r="C819" s="32"/>
      <c r="D819" s="32"/>
      <c r="E819" s="32"/>
      <c r="F819" s="32"/>
      <c r="G819" s="32"/>
      <c r="K819" s="93"/>
      <c r="L819" s="93"/>
      <c r="M819" s="25"/>
      <c r="N819" s="25"/>
      <c r="O819" s="25"/>
      <c r="P819" s="25"/>
      <c r="Q819" s="25"/>
      <c r="R819" s="25"/>
      <c r="S819" s="25"/>
      <c r="T819" s="25"/>
      <c r="U819" s="101"/>
      <c r="V819" s="101"/>
      <c r="W819" s="101"/>
      <c r="X819" s="101"/>
      <c r="Y819" s="101"/>
      <c r="AA819" s="101"/>
      <c r="AB819" s="101"/>
      <c r="AC819" s="101"/>
      <c r="AD819" s="101"/>
      <c r="AE819" s="101"/>
      <c r="AF819" s="101"/>
      <c r="AG819" s="101"/>
      <c r="AH819" s="101"/>
      <c r="AJ819" s="101"/>
      <c r="AK819" s="101"/>
      <c r="AM819" s="101"/>
      <c r="AN819" s="42"/>
      <c r="AO819" s="42"/>
      <c r="AP819" s="42"/>
      <c r="AQ819" s="194"/>
      <c r="AR819" s="42"/>
      <c r="AS819" s="42"/>
      <c r="AT819" s="25"/>
      <c r="AU819" s="44"/>
      <c r="AV819" s="44"/>
      <c r="AW819" s="44"/>
      <c r="AX819" s="25"/>
      <c r="AY819" s="42"/>
      <c r="AZ819" s="46"/>
      <c r="BA819" s="48"/>
      <c r="BB819" s="25"/>
      <c r="BC819" s="25"/>
      <c r="BD819" s="124"/>
      <c r="BE819" s="24"/>
      <c r="BF819" s="24"/>
      <c r="BG819" s="15"/>
      <c r="BI819" s="15"/>
      <c r="BJ819" s="15"/>
      <c r="BK819" s="15"/>
      <c r="BL819" s="93"/>
    </row>
    <row r="820" spans="2:64" s="54" customFormat="1" x14ac:dyDescent="0.25">
      <c r="B820" s="32"/>
      <c r="C820" s="32"/>
      <c r="D820" s="32"/>
      <c r="E820" s="32"/>
      <c r="F820" s="32"/>
      <c r="G820" s="32"/>
      <c r="I820" s="14"/>
      <c r="K820" s="94"/>
      <c r="L820" s="94"/>
      <c r="M820" s="25"/>
      <c r="N820" s="25"/>
      <c r="O820" s="25"/>
      <c r="P820" s="25"/>
      <c r="Q820" s="25"/>
      <c r="R820" s="25"/>
      <c r="S820" s="25"/>
      <c r="T820" s="25"/>
      <c r="U820" s="101"/>
      <c r="V820" s="101"/>
      <c r="W820" s="101"/>
      <c r="X820" s="101"/>
      <c r="Y820" s="101"/>
      <c r="AA820" s="101"/>
      <c r="AB820" s="101"/>
      <c r="AC820" s="101"/>
      <c r="AD820" s="101"/>
      <c r="AE820" s="101"/>
      <c r="AF820" s="101"/>
      <c r="AG820" s="101"/>
      <c r="AH820" s="101"/>
      <c r="AJ820" s="101"/>
      <c r="AK820" s="101"/>
      <c r="AM820" s="101"/>
      <c r="AN820" s="42"/>
      <c r="AO820" s="42"/>
      <c r="AP820" s="42"/>
      <c r="AQ820" s="194"/>
      <c r="AR820" s="42"/>
      <c r="AS820" s="42"/>
      <c r="AT820" s="25"/>
      <c r="AU820" s="44"/>
      <c r="AV820" s="44"/>
      <c r="AW820" s="44"/>
      <c r="AX820" s="25"/>
      <c r="AY820" s="42"/>
      <c r="AZ820" s="46"/>
      <c r="BA820" s="48"/>
      <c r="BB820" s="25"/>
      <c r="BC820" s="25"/>
      <c r="BD820" s="124"/>
      <c r="BE820" s="24"/>
      <c r="BF820" s="24"/>
      <c r="BG820" s="15"/>
      <c r="BI820" s="15"/>
      <c r="BJ820" s="15"/>
      <c r="BK820" s="15"/>
      <c r="BL820" s="93"/>
    </row>
    <row r="821" spans="2:64" s="54" customFormat="1" x14ac:dyDescent="0.25">
      <c r="B821" s="32"/>
      <c r="C821" s="32"/>
      <c r="D821" s="32"/>
      <c r="E821" s="32"/>
      <c r="F821" s="32"/>
      <c r="G821" s="32"/>
      <c r="K821" s="93"/>
      <c r="L821" s="93"/>
      <c r="M821" s="25"/>
      <c r="N821" s="25"/>
      <c r="O821" s="25"/>
      <c r="P821" s="25"/>
      <c r="Q821" s="25"/>
      <c r="R821" s="25"/>
      <c r="S821" s="25"/>
      <c r="T821" s="25"/>
      <c r="U821" s="101"/>
      <c r="V821" s="101"/>
      <c r="W821" s="101"/>
      <c r="X821" s="101"/>
      <c r="Y821" s="101"/>
      <c r="AA821" s="101"/>
      <c r="AB821" s="101"/>
      <c r="AC821" s="101"/>
      <c r="AD821" s="101"/>
      <c r="AE821" s="101"/>
      <c r="AF821" s="101"/>
      <c r="AG821" s="101"/>
      <c r="AH821" s="101"/>
      <c r="AJ821" s="101"/>
      <c r="AK821" s="101"/>
      <c r="AM821" s="101"/>
      <c r="AN821" s="42"/>
      <c r="AO821" s="42"/>
      <c r="AP821" s="42"/>
      <c r="AQ821" s="194"/>
      <c r="AR821" s="42"/>
      <c r="AS821" s="42"/>
      <c r="AT821" s="25"/>
      <c r="AU821" s="44"/>
      <c r="AV821" s="44"/>
      <c r="AW821" s="44"/>
      <c r="AX821" s="25"/>
      <c r="AY821" s="42"/>
      <c r="AZ821" s="46"/>
      <c r="BA821" s="48"/>
      <c r="BB821" s="25"/>
      <c r="BC821" s="25"/>
      <c r="BD821" s="124"/>
      <c r="BE821" s="24"/>
      <c r="BF821" s="24"/>
      <c r="BG821" s="15"/>
      <c r="BI821" s="15"/>
      <c r="BJ821" s="15"/>
      <c r="BK821" s="15"/>
      <c r="BL821" s="93"/>
    </row>
    <row r="822" spans="2:64" s="54" customFormat="1" x14ac:dyDescent="0.25">
      <c r="B822" s="32"/>
      <c r="C822" s="32"/>
      <c r="D822" s="32"/>
      <c r="E822" s="32"/>
      <c r="F822" s="32"/>
      <c r="G822" s="32"/>
      <c r="I822" s="14"/>
      <c r="K822" s="94"/>
      <c r="L822" s="94"/>
      <c r="M822" s="25"/>
      <c r="N822" s="25"/>
      <c r="O822" s="25"/>
      <c r="P822" s="25"/>
      <c r="Q822" s="25"/>
      <c r="R822" s="25"/>
      <c r="S822" s="25"/>
      <c r="T822" s="25"/>
      <c r="U822" s="101"/>
      <c r="V822" s="101"/>
      <c r="W822" s="101"/>
      <c r="X822" s="101"/>
      <c r="Y822" s="101"/>
      <c r="AA822" s="101"/>
      <c r="AB822" s="101"/>
      <c r="AC822" s="101"/>
      <c r="AD822" s="101"/>
      <c r="AE822" s="101"/>
      <c r="AF822" s="101"/>
      <c r="AG822" s="101"/>
      <c r="AH822" s="101"/>
      <c r="AJ822" s="101"/>
      <c r="AK822" s="101"/>
      <c r="AM822" s="101"/>
      <c r="AN822" s="42"/>
      <c r="AO822" s="42"/>
      <c r="AP822" s="42"/>
      <c r="AQ822" s="194"/>
      <c r="AR822" s="42"/>
      <c r="AS822" s="42"/>
      <c r="AT822" s="25"/>
      <c r="AU822" s="44"/>
      <c r="AV822" s="44"/>
      <c r="AW822" s="44"/>
      <c r="AX822" s="25"/>
      <c r="AY822" s="42"/>
      <c r="AZ822" s="46"/>
      <c r="BA822" s="48"/>
      <c r="BB822" s="25"/>
      <c r="BC822" s="25"/>
      <c r="BD822" s="124"/>
      <c r="BE822" s="24"/>
      <c r="BF822" s="24"/>
      <c r="BG822" s="15"/>
      <c r="BI822" s="15"/>
      <c r="BJ822" s="15"/>
      <c r="BK822" s="15"/>
      <c r="BL822" s="93"/>
    </row>
    <row r="823" spans="2:64" s="54" customFormat="1" x14ac:dyDescent="0.25">
      <c r="B823" s="32"/>
      <c r="C823" s="32"/>
      <c r="D823" s="32"/>
      <c r="E823" s="32"/>
      <c r="F823" s="32"/>
      <c r="G823" s="32"/>
      <c r="K823" s="93"/>
      <c r="L823" s="93"/>
      <c r="M823" s="25"/>
      <c r="N823" s="25"/>
      <c r="O823" s="25"/>
      <c r="P823" s="25"/>
      <c r="Q823" s="25"/>
      <c r="R823" s="25"/>
      <c r="S823" s="25"/>
      <c r="T823" s="25"/>
      <c r="U823" s="101"/>
      <c r="V823" s="101"/>
      <c r="W823" s="101"/>
      <c r="X823" s="101"/>
      <c r="Y823" s="101"/>
      <c r="AA823" s="101"/>
      <c r="AB823" s="101"/>
      <c r="AC823" s="101"/>
      <c r="AD823" s="101"/>
      <c r="AE823" s="101"/>
      <c r="AF823" s="101"/>
      <c r="AG823" s="101"/>
      <c r="AH823" s="101"/>
      <c r="AJ823" s="101"/>
      <c r="AK823" s="101"/>
      <c r="AM823" s="101"/>
      <c r="AN823" s="42"/>
      <c r="AO823" s="42"/>
      <c r="AP823" s="42"/>
      <c r="AQ823" s="194"/>
      <c r="AR823" s="42"/>
      <c r="AS823" s="42"/>
      <c r="AT823" s="25"/>
      <c r="AU823" s="44"/>
      <c r="AV823" s="44"/>
      <c r="AW823" s="44"/>
      <c r="AX823" s="25"/>
      <c r="AY823" s="42"/>
      <c r="AZ823" s="46"/>
      <c r="BA823" s="48"/>
      <c r="BB823" s="25"/>
      <c r="BC823" s="25"/>
      <c r="BD823" s="124"/>
      <c r="BE823" s="24"/>
      <c r="BF823" s="24"/>
      <c r="BG823" s="15"/>
      <c r="BI823" s="15"/>
      <c r="BJ823" s="15"/>
      <c r="BK823" s="15"/>
      <c r="BL823" s="93"/>
    </row>
    <row r="824" spans="2:64" s="54" customFormat="1" x14ac:dyDescent="0.25">
      <c r="B824" s="32"/>
      <c r="C824" s="32"/>
      <c r="D824" s="32"/>
      <c r="E824" s="32"/>
      <c r="F824" s="32"/>
      <c r="G824" s="32"/>
      <c r="I824" s="14"/>
      <c r="K824" s="94"/>
      <c r="L824" s="94"/>
      <c r="M824" s="25"/>
      <c r="N824" s="25"/>
      <c r="O824" s="25"/>
      <c r="P824" s="25"/>
      <c r="Q824" s="25"/>
      <c r="R824" s="25"/>
      <c r="S824" s="25"/>
      <c r="T824" s="25"/>
      <c r="U824" s="101"/>
      <c r="V824" s="101"/>
      <c r="W824" s="101"/>
      <c r="X824" s="101"/>
      <c r="Y824" s="101"/>
      <c r="AA824" s="101"/>
      <c r="AB824" s="101"/>
      <c r="AC824" s="101"/>
      <c r="AD824" s="101"/>
      <c r="AE824" s="101"/>
      <c r="AF824" s="101"/>
      <c r="AG824" s="101"/>
      <c r="AH824" s="101"/>
      <c r="AJ824" s="101"/>
      <c r="AK824" s="101"/>
      <c r="AM824" s="101"/>
      <c r="AN824" s="42"/>
      <c r="AO824" s="42"/>
      <c r="AP824" s="42"/>
      <c r="AQ824" s="194"/>
      <c r="AR824" s="42"/>
      <c r="AS824" s="42"/>
      <c r="AT824" s="25"/>
      <c r="AU824" s="44"/>
      <c r="AV824" s="44"/>
      <c r="AW824" s="44"/>
      <c r="AX824" s="25"/>
      <c r="AY824" s="42"/>
      <c r="AZ824" s="46"/>
      <c r="BA824" s="48"/>
      <c r="BB824" s="25"/>
      <c r="BC824" s="25"/>
      <c r="BD824" s="124"/>
      <c r="BE824" s="24"/>
      <c r="BF824" s="24"/>
      <c r="BG824" s="15"/>
      <c r="BI824" s="15"/>
      <c r="BJ824" s="15"/>
      <c r="BK824" s="15"/>
      <c r="BL824" s="93"/>
    </row>
    <row r="825" spans="2:64" s="54" customFormat="1" x14ac:dyDescent="0.25">
      <c r="B825" s="32"/>
      <c r="C825" s="32"/>
      <c r="D825" s="32"/>
      <c r="E825" s="32"/>
      <c r="F825" s="32"/>
      <c r="G825" s="32"/>
      <c r="K825" s="93"/>
      <c r="L825" s="93"/>
      <c r="M825" s="25"/>
      <c r="N825" s="25"/>
      <c r="O825" s="25"/>
      <c r="P825" s="25"/>
      <c r="Q825" s="25"/>
      <c r="R825" s="25"/>
      <c r="S825" s="25"/>
      <c r="T825" s="25"/>
      <c r="U825" s="101"/>
      <c r="V825" s="101"/>
      <c r="W825" s="101"/>
      <c r="X825" s="101"/>
      <c r="Y825" s="101"/>
      <c r="AA825" s="101"/>
      <c r="AB825" s="101"/>
      <c r="AC825" s="101"/>
      <c r="AD825" s="101"/>
      <c r="AE825" s="101"/>
      <c r="AF825" s="101"/>
      <c r="AG825" s="101"/>
      <c r="AH825" s="101"/>
      <c r="AJ825" s="101"/>
      <c r="AK825" s="101"/>
      <c r="AM825" s="101"/>
      <c r="AN825" s="42"/>
      <c r="AO825" s="42"/>
      <c r="AP825" s="42"/>
      <c r="AQ825" s="194"/>
      <c r="AR825" s="42"/>
      <c r="AS825" s="42"/>
      <c r="AT825" s="25"/>
      <c r="AU825" s="44"/>
      <c r="AV825" s="44"/>
      <c r="AW825" s="44"/>
      <c r="AX825" s="25"/>
      <c r="AY825" s="42"/>
      <c r="AZ825" s="46"/>
      <c r="BA825" s="48"/>
      <c r="BB825" s="25"/>
      <c r="BC825" s="25"/>
      <c r="BD825" s="124"/>
      <c r="BE825" s="24"/>
      <c r="BF825" s="24"/>
      <c r="BG825" s="15"/>
      <c r="BI825" s="15"/>
      <c r="BJ825" s="15"/>
      <c r="BK825" s="15"/>
      <c r="BL825" s="93"/>
    </row>
    <row r="826" spans="2:64" s="54" customFormat="1" x14ac:dyDescent="0.25">
      <c r="B826" s="32"/>
      <c r="C826" s="32"/>
      <c r="D826" s="32"/>
      <c r="E826" s="32"/>
      <c r="F826" s="32"/>
      <c r="G826" s="32"/>
      <c r="K826" s="93"/>
      <c r="L826" s="93"/>
      <c r="M826" s="25"/>
      <c r="N826" s="25"/>
      <c r="O826" s="25"/>
      <c r="P826" s="25"/>
      <c r="Q826" s="25"/>
      <c r="R826" s="25"/>
      <c r="S826" s="25"/>
      <c r="T826" s="25"/>
      <c r="U826" s="101"/>
      <c r="V826" s="101"/>
      <c r="W826" s="101"/>
      <c r="X826" s="101"/>
      <c r="Y826" s="101"/>
      <c r="AA826" s="101"/>
      <c r="AB826" s="101"/>
      <c r="AC826" s="101"/>
      <c r="AD826" s="101"/>
      <c r="AE826" s="101"/>
      <c r="AF826" s="101"/>
      <c r="AG826" s="101"/>
      <c r="AH826" s="101"/>
      <c r="AJ826" s="101"/>
      <c r="AK826" s="101"/>
      <c r="AM826" s="101"/>
      <c r="AN826" s="42"/>
      <c r="AO826" s="42"/>
      <c r="AP826" s="42"/>
      <c r="AQ826" s="194"/>
      <c r="AR826" s="42"/>
      <c r="AS826" s="42"/>
      <c r="AT826" s="25"/>
      <c r="AU826" s="44"/>
      <c r="AV826" s="44"/>
      <c r="AW826" s="44"/>
      <c r="AX826" s="25"/>
      <c r="AY826" s="42"/>
      <c r="AZ826" s="46"/>
      <c r="BA826" s="48"/>
      <c r="BB826" s="25"/>
      <c r="BC826" s="25"/>
      <c r="BD826" s="124"/>
      <c r="BE826" s="24"/>
      <c r="BF826" s="24"/>
      <c r="BG826" s="15"/>
      <c r="BI826" s="15"/>
      <c r="BJ826" s="15"/>
      <c r="BK826" s="15"/>
      <c r="BL826" s="93"/>
    </row>
    <row r="827" spans="2:64" s="54" customFormat="1" x14ac:dyDescent="0.25">
      <c r="B827" s="32"/>
      <c r="C827" s="32"/>
      <c r="D827" s="32"/>
      <c r="E827" s="32"/>
      <c r="F827" s="32"/>
      <c r="G827" s="32"/>
      <c r="K827" s="93"/>
      <c r="L827" s="93"/>
      <c r="M827" s="25"/>
      <c r="N827" s="25"/>
      <c r="O827" s="25"/>
      <c r="P827" s="25"/>
      <c r="Q827" s="25"/>
      <c r="R827" s="25"/>
      <c r="S827" s="25"/>
      <c r="T827" s="25"/>
      <c r="U827" s="101"/>
      <c r="V827" s="101"/>
      <c r="W827" s="101"/>
      <c r="X827" s="101"/>
      <c r="Y827" s="101"/>
      <c r="AA827" s="101"/>
      <c r="AB827" s="101"/>
      <c r="AC827" s="101"/>
      <c r="AD827" s="101"/>
      <c r="AE827" s="101"/>
      <c r="AF827" s="101"/>
      <c r="AG827" s="101"/>
      <c r="AH827" s="101"/>
      <c r="AJ827" s="101"/>
      <c r="AK827" s="101"/>
      <c r="AM827" s="101"/>
      <c r="AN827" s="42"/>
      <c r="AO827" s="42"/>
      <c r="AP827" s="42"/>
      <c r="AQ827" s="194"/>
      <c r="AR827" s="42"/>
      <c r="AS827" s="42"/>
      <c r="AT827" s="25"/>
      <c r="AU827" s="44"/>
      <c r="AV827" s="44"/>
      <c r="AW827" s="44"/>
      <c r="AX827" s="25"/>
      <c r="AY827" s="42"/>
      <c r="AZ827" s="46"/>
      <c r="BA827" s="48"/>
      <c r="BB827" s="25"/>
      <c r="BC827" s="25"/>
      <c r="BD827" s="124"/>
      <c r="BE827" s="24"/>
      <c r="BF827" s="24"/>
      <c r="BG827" s="15"/>
      <c r="BI827" s="15"/>
      <c r="BJ827" s="15"/>
      <c r="BK827" s="15"/>
      <c r="BL827" s="93"/>
    </row>
    <row r="828" spans="2:64" s="54" customFormat="1" x14ac:dyDescent="0.25">
      <c r="B828" s="32"/>
      <c r="C828" s="32"/>
      <c r="D828" s="32"/>
      <c r="E828" s="32"/>
      <c r="F828" s="32"/>
      <c r="G828" s="32"/>
      <c r="K828" s="93"/>
      <c r="L828" s="93"/>
      <c r="M828" s="25"/>
      <c r="N828" s="25"/>
      <c r="O828" s="25"/>
      <c r="P828" s="25"/>
      <c r="Q828" s="25"/>
      <c r="R828" s="25"/>
      <c r="S828" s="25"/>
      <c r="T828" s="25"/>
      <c r="U828" s="101"/>
      <c r="V828" s="101"/>
      <c r="W828" s="101"/>
      <c r="X828" s="101"/>
      <c r="Y828" s="101"/>
      <c r="AA828" s="101"/>
      <c r="AB828" s="101"/>
      <c r="AC828" s="101"/>
      <c r="AD828" s="101"/>
      <c r="AE828" s="101"/>
      <c r="AF828" s="101"/>
      <c r="AG828" s="101"/>
      <c r="AH828" s="101"/>
      <c r="AJ828" s="101"/>
      <c r="AK828" s="101"/>
      <c r="AM828" s="101"/>
      <c r="AN828" s="42"/>
      <c r="AO828" s="42"/>
      <c r="AP828" s="42"/>
      <c r="AQ828" s="194"/>
      <c r="AR828" s="42"/>
      <c r="AS828" s="42"/>
      <c r="AT828" s="25"/>
      <c r="AU828" s="44"/>
      <c r="AV828" s="44"/>
      <c r="AW828" s="44"/>
      <c r="AX828" s="25"/>
      <c r="AY828" s="42"/>
      <c r="AZ828" s="46"/>
      <c r="BA828" s="48"/>
      <c r="BB828" s="25"/>
      <c r="BC828" s="25"/>
      <c r="BD828" s="124"/>
      <c r="BE828" s="24"/>
      <c r="BF828" s="24"/>
      <c r="BG828" s="15"/>
      <c r="BI828" s="15"/>
      <c r="BJ828" s="15"/>
      <c r="BK828" s="15"/>
      <c r="BL828" s="93"/>
    </row>
    <row r="829" spans="2:64" s="54" customFormat="1" x14ac:dyDescent="0.25">
      <c r="B829" s="32"/>
      <c r="C829" s="32"/>
      <c r="D829" s="32"/>
      <c r="E829" s="32"/>
      <c r="F829" s="32"/>
      <c r="G829" s="32"/>
      <c r="K829" s="93"/>
      <c r="L829" s="93"/>
      <c r="M829" s="25"/>
      <c r="N829" s="25"/>
      <c r="O829" s="25"/>
      <c r="P829" s="25"/>
      <c r="Q829" s="25"/>
      <c r="R829" s="25"/>
      <c r="S829" s="25"/>
      <c r="T829" s="25"/>
      <c r="U829" s="101"/>
      <c r="V829" s="101"/>
      <c r="W829" s="101"/>
      <c r="X829" s="101"/>
      <c r="Y829" s="101"/>
      <c r="AA829" s="101"/>
      <c r="AB829" s="101"/>
      <c r="AC829" s="101"/>
      <c r="AD829" s="101"/>
      <c r="AE829" s="101"/>
      <c r="AF829" s="101"/>
      <c r="AG829" s="101"/>
      <c r="AH829" s="101"/>
      <c r="AJ829" s="101"/>
      <c r="AK829" s="101"/>
      <c r="AM829" s="101"/>
      <c r="AN829" s="42"/>
      <c r="AO829" s="42"/>
      <c r="AP829" s="42"/>
      <c r="AQ829" s="194"/>
      <c r="AR829" s="42"/>
      <c r="AS829" s="42"/>
      <c r="AT829" s="25"/>
      <c r="AU829" s="44"/>
      <c r="AV829" s="44"/>
      <c r="AW829" s="44"/>
      <c r="AX829" s="25"/>
      <c r="AY829" s="42"/>
      <c r="AZ829" s="46"/>
      <c r="BA829" s="48"/>
      <c r="BB829" s="25"/>
      <c r="BC829" s="25"/>
      <c r="BD829" s="124"/>
      <c r="BE829" s="24"/>
      <c r="BF829" s="24"/>
      <c r="BG829" s="15"/>
      <c r="BI829" s="15"/>
      <c r="BJ829" s="15"/>
      <c r="BK829" s="15"/>
      <c r="BL829" s="93"/>
    </row>
    <row r="830" spans="2:64" s="54" customFormat="1" x14ac:dyDescent="0.25">
      <c r="B830" s="32"/>
      <c r="C830" s="32"/>
      <c r="D830" s="32"/>
      <c r="E830" s="32"/>
      <c r="F830" s="32"/>
      <c r="G830" s="32"/>
      <c r="K830" s="93"/>
      <c r="L830" s="93"/>
      <c r="M830" s="25"/>
      <c r="N830" s="25"/>
      <c r="O830" s="25"/>
      <c r="P830" s="25"/>
      <c r="Q830" s="25"/>
      <c r="R830" s="25"/>
      <c r="S830" s="25"/>
      <c r="T830" s="25"/>
      <c r="U830" s="101"/>
      <c r="V830" s="101"/>
      <c r="W830" s="101"/>
      <c r="X830" s="101"/>
      <c r="Y830" s="101"/>
      <c r="AA830" s="101"/>
      <c r="AB830" s="101"/>
      <c r="AC830" s="101"/>
      <c r="AD830" s="101"/>
      <c r="AE830" s="101"/>
      <c r="AF830" s="101"/>
      <c r="AG830" s="101"/>
      <c r="AH830" s="101"/>
      <c r="AJ830" s="101"/>
      <c r="AK830" s="101"/>
      <c r="AM830" s="101"/>
      <c r="AN830" s="42"/>
      <c r="AO830" s="42"/>
      <c r="AP830" s="42"/>
      <c r="AQ830" s="194"/>
      <c r="AR830" s="42"/>
      <c r="AS830" s="42"/>
      <c r="AT830" s="25"/>
      <c r="AU830" s="44"/>
      <c r="AV830" s="44"/>
      <c r="AW830" s="44"/>
      <c r="AX830" s="25"/>
      <c r="AY830" s="42"/>
      <c r="AZ830" s="46"/>
      <c r="BA830" s="48"/>
      <c r="BB830" s="25"/>
      <c r="BC830" s="25"/>
      <c r="BD830" s="124"/>
      <c r="BE830" s="24"/>
      <c r="BF830" s="24"/>
      <c r="BG830" s="15"/>
      <c r="BI830" s="15"/>
      <c r="BJ830" s="15"/>
      <c r="BK830" s="15"/>
      <c r="BL830" s="93"/>
    </row>
    <row r="831" spans="2:64" s="54" customFormat="1" x14ac:dyDescent="0.25">
      <c r="B831" s="32"/>
      <c r="C831" s="32"/>
      <c r="D831" s="32"/>
      <c r="E831" s="32"/>
      <c r="F831" s="32"/>
      <c r="G831" s="32"/>
      <c r="K831" s="93"/>
      <c r="L831" s="93"/>
      <c r="M831" s="25"/>
      <c r="N831" s="25"/>
      <c r="O831" s="25"/>
      <c r="P831" s="25"/>
      <c r="Q831" s="25"/>
      <c r="R831" s="25"/>
      <c r="S831" s="25"/>
      <c r="T831" s="25"/>
      <c r="U831" s="101"/>
      <c r="V831" s="101"/>
      <c r="W831" s="101"/>
      <c r="X831" s="101"/>
      <c r="Y831" s="101"/>
      <c r="AA831" s="101"/>
      <c r="AB831" s="101"/>
      <c r="AC831" s="101"/>
      <c r="AD831" s="101"/>
      <c r="AE831" s="101"/>
      <c r="AF831" s="101"/>
      <c r="AG831" s="101"/>
      <c r="AH831" s="101"/>
      <c r="AJ831" s="101"/>
      <c r="AK831" s="101"/>
      <c r="AM831" s="101"/>
      <c r="AN831" s="42"/>
      <c r="AO831" s="42"/>
      <c r="AP831" s="42"/>
      <c r="AQ831" s="194"/>
      <c r="AR831" s="42"/>
      <c r="AS831" s="42"/>
      <c r="AT831" s="25"/>
      <c r="AU831" s="44"/>
      <c r="AV831" s="44"/>
      <c r="AW831" s="44"/>
      <c r="AX831" s="25"/>
      <c r="AY831" s="42"/>
      <c r="AZ831" s="46"/>
      <c r="BA831" s="48"/>
      <c r="BB831" s="25"/>
      <c r="BC831" s="25"/>
      <c r="BD831" s="124"/>
      <c r="BE831" s="24"/>
      <c r="BF831" s="24"/>
      <c r="BG831" s="15"/>
      <c r="BI831" s="15"/>
      <c r="BJ831" s="15"/>
      <c r="BK831" s="15"/>
      <c r="BL831" s="93"/>
    </row>
    <row r="832" spans="2:64" s="54" customFormat="1" x14ac:dyDescent="0.25">
      <c r="B832" s="32"/>
      <c r="C832" s="32"/>
      <c r="D832" s="32"/>
      <c r="E832" s="32"/>
      <c r="F832" s="32"/>
      <c r="G832" s="32"/>
      <c r="K832" s="93"/>
      <c r="L832" s="93"/>
      <c r="M832" s="25"/>
      <c r="N832" s="25"/>
      <c r="O832" s="25"/>
      <c r="P832" s="25"/>
      <c r="Q832" s="25"/>
      <c r="R832" s="25"/>
      <c r="S832" s="25"/>
      <c r="T832" s="25"/>
      <c r="U832" s="101"/>
      <c r="V832" s="101"/>
      <c r="W832" s="101"/>
      <c r="X832" s="101"/>
      <c r="Y832" s="101"/>
      <c r="AA832" s="101"/>
      <c r="AB832" s="101"/>
      <c r="AC832" s="101"/>
      <c r="AD832" s="101"/>
      <c r="AE832" s="101"/>
      <c r="AF832" s="101"/>
      <c r="AG832" s="101"/>
      <c r="AH832" s="101"/>
      <c r="AJ832" s="101"/>
      <c r="AK832" s="101"/>
      <c r="AM832" s="101"/>
      <c r="AN832" s="42"/>
      <c r="AO832" s="42"/>
      <c r="AP832" s="42"/>
      <c r="AQ832" s="194"/>
      <c r="AR832" s="42"/>
      <c r="AS832" s="42"/>
      <c r="AT832" s="25"/>
      <c r="AU832" s="44"/>
      <c r="AV832" s="44"/>
      <c r="AW832" s="44"/>
      <c r="AX832" s="25"/>
      <c r="AY832" s="42"/>
      <c r="AZ832" s="46"/>
      <c r="BA832" s="48"/>
      <c r="BB832" s="25"/>
      <c r="BC832" s="25"/>
      <c r="BD832" s="124"/>
      <c r="BE832" s="24"/>
      <c r="BF832" s="24"/>
      <c r="BG832" s="15"/>
      <c r="BI832" s="15"/>
      <c r="BJ832" s="15"/>
      <c r="BK832" s="15"/>
      <c r="BL832" s="93"/>
    </row>
    <row r="833" spans="2:64" s="54" customFormat="1" x14ac:dyDescent="0.25">
      <c r="B833" s="32"/>
      <c r="C833" s="32"/>
      <c r="D833" s="32"/>
      <c r="E833" s="32"/>
      <c r="F833" s="32"/>
      <c r="G833" s="32"/>
      <c r="K833" s="93"/>
      <c r="L833" s="93"/>
      <c r="M833" s="25"/>
      <c r="N833" s="25"/>
      <c r="O833" s="25"/>
      <c r="P833" s="25"/>
      <c r="Q833" s="25"/>
      <c r="R833" s="25"/>
      <c r="S833" s="25"/>
      <c r="T833" s="25"/>
      <c r="U833" s="101"/>
      <c r="V833" s="101"/>
      <c r="W833" s="101"/>
      <c r="X833" s="101"/>
      <c r="Y833" s="101"/>
      <c r="AA833" s="101"/>
      <c r="AB833" s="101"/>
      <c r="AC833" s="101"/>
      <c r="AD833" s="101"/>
      <c r="AE833" s="101"/>
      <c r="AF833" s="101"/>
      <c r="AG833" s="101"/>
      <c r="AH833" s="101"/>
      <c r="AJ833" s="101"/>
      <c r="AK833" s="101"/>
      <c r="AM833" s="101"/>
      <c r="AN833" s="42"/>
      <c r="AO833" s="42"/>
      <c r="AP833" s="42"/>
      <c r="AQ833" s="194"/>
      <c r="AR833" s="42"/>
      <c r="AS833" s="42"/>
      <c r="AT833" s="25"/>
      <c r="AU833" s="44"/>
      <c r="AV833" s="44"/>
      <c r="AW833" s="44"/>
      <c r="AX833" s="25"/>
      <c r="AY833" s="42"/>
      <c r="AZ833" s="46"/>
      <c r="BA833" s="48"/>
      <c r="BB833" s="25"/>
      <c r="BC833" s="25"/>
      <c r="BD833" s="124"/>
      <c r="BE833" s="24"/>
      <c r="BF833" s="24"/>
      <c r="BG833" s="15"/>
      <c r="BI833" s="15"/>
      <c r="BJ833" s="15"/>
      <c r="BK833" s="15"/>
      <c r="BL833" s="93"/>
    </row>
    <row r="834" spans="2:64" s="54" customFormat="1" x14ac:dyDescent="0.25">
      <c r="B834" s="32"/>
      <c r="C834" s="32"/>
      <c r="D834" s="32"/>
      <c r="E834" s="32"/>
      <c r="F834" s="32"/>
      <c r="G834" s="32"/>
      <c r="K834" s="93"/>
      <c r="L834" s="93"/>
      <c r="M834" s="25"/>
      <c r="N834" s="25"/>
      <c r="O834" s="25"/>
      <c r="P834" s="25"/>
      <c r="Q834" s="25"/>
      <c r="R834" s="25"/>
      <c r="S834" s="25"/>
      <c r="T834" s="25"/>
      <c r="U834" s="101"/>
      <c r="V834" s="101"/>
      <c r="W834" s="101"/>
      <c r="X834" s="101"/>
      <c r="Y834" s="101"/>
      <c r="AA834" s="101"/>
      <c r="AB834" s="101"/>
      <c r="AC834" s="101"/>
      <c r="AD834" s="101"/>
      <c r="AE834" s="101"/>
      <c r="AF834" s="101"/>
      <c r="AG834" s="101"/>
      <c r="AH834" s="101"/>
      <c r="AJ834" s="101"/>
      <c r="AK834" s="101"/>
      <c r="AM834" s="101"/>
      <c r="AN834" s="42"/>
      <c r="AO834" s="42"/>
      <c r="AP834" s="42"/>
      <c r="AQ834" s="194"/>
      <c r="AR834" s="42"/>
      <c r="AS834" s="42"/>
      <c r="AT834" s="25"/>
      <c r="AU834" s="44"/>
      <c r="AV834" s="44"/>
      <c r="AW834" s="44"/>
      <c r="AX834" s="25"/>
      <c r="AY834" s="42"/>
      <c r="AZ834" s="46"/>
      <c r="BA834" s="48"/>
      <c r="BB834" s="25"/>
      <c r="BC834" s="25"/>
      <c r="BD834" s="124"/>
      <c r="BE834" s="24"/>
      <c r="BF834" s="24"/>
      <c r="BG834" s="15"/>
      <c r="BI834" s="15"/>
      <c r="BJ834" s="15"/>
      <c r="BK834" s="15"/>
      <c r="BL834" s="93"/>
    </row>
    <row r="835" spans="2:64" s="54" customFormat="1" x14ac:dyDescent="0.25">
      <c r="B835" s="32"/>
      <c r="C835" s="32"/>
      <c r="D835" s="32"/>
      <c r="E835" s="32"/>
      <c r="F835" s="32"/>
      <c r="G835" s="32"/>
      <c r="K835" s="93"/>
      <c r="L835" s="93"/>
      <c r="M835" s="25"/>
      <c r="N835" s="25"/>
      <c r="O835" s="25"/>
      <c r="P835" s="25"/>
      <c r="Q835" s="25"/>
      <c r="R835" s="25"/>
      <c r="S835" s="25"/>
      <c r="T835" s="25"/>
      <c r="U835" s="101"/>
      <c r="V835" s="101"/>
      <c r="W835" s="101"/>
      <c r="X835" s="101"/>
      <c r="Y835" s="101"/>
      <c r="AA835" s="101"/>
      <c r="AB835" s="101"/>
      <c r="AC835" s="101"/>
      <c r="AD835" s="101"/>
      <c r="AE835" s="101"/>
      <c r="AF835" s="101"/>
      <c r="AG835" s="101"/>
      <c r="AH835" s="101"/>
      <c r="AJ835" s="101"/>
      <c r="AK835" s="101"/>
      <c r="AM835" s="101"/>
      <c r="AN835" s="42"/>
      <c r="AO835" s="42"/>
      <c r="AP835" s="42"/>
      <c r="AQ835" s="194"/>
      <c r="AR835" s="42"/>
      <c r="AS835" s="42"/>
      <c r="AT835" s="25"/>
      <c r="AU835" s="44"/>
      <c r="AV835" s="44"/>
      <c r="AW835" s="44"/>
      <c r="AX835" s="25"/>
      <c r="AY835" s="42"/>
      <c r="AZ835" s="46"/>
      <c r="BA835" s="48"/>
      <c r="BB835" s="25"/>
      <c r="BC835" s="25"/>
      <c r="BD835" s="124"/>
      <c r="BE835" s="24"/>
      <c r="BF835" s="24"/>
      <c r="BG835" s="15"/>
      <c r="BI835" s="15"/>
      <c r="BJ835" s="15"/>
      <c r="BK835" s="15"/>
      <c r="BL835" s="93"/>
    </row>
    <row r="836" spans="2:64" s="54" customFormat="1" x14ac:dyDescent="0.25">
      <c r="B836" s="32"/>
      <c r="C836" s="32"/>
      <c r="D836" s="32"/>
      <c r="E836" s="32"/>
      <c r="F836" s="32"/>
      <c r="G836" s="32"/>
      <c r="K836" s="93"/>
      <c r="L836" s="93"/>
      <c r="M836" s="25"/>
      <c r="N836" s="25"/>
      <c r="O836" s="25"/>
      <c r="P836" s="25"/>
      <c r="Q836" s="25"/>
      <c r="R836" s="25"/>
      <c r="S836" s="25"/>
      <c r="T836" s="25"/>
      <c r="U836" s="101"/>
      <c r="V836" s="101"/>
      <c r="W836" s="101"/>
      <c r="X836" s="101"/>
      <c r="Y836" s="101"/>
      <c r="AA836" s="101"/>
      <c r="AB836" s="101"/>
      <c r="AC836" s="101"/>
      <c r="AD836" s="101"/>
      <c r="AE836" s="101"/>
      <c r="AF836" s="101"/>
      <c r="AG836" s="101"/>
      <c r="AH836" s="101"/>
      <c r="AJ836" s="101"/>
      <c r="AK836" s="101"/>
      <c r="AM836" s="101"/>
      <c r="AN836" s="42"/>
      <c r="AO836" s="42"/>
      <c r="AP836" s="42"/>
      <c r="AQ836" s="194"/>
      <c r="AR836" s="42"/>
      <c r="AS836" s="42"/>
      <c r="AT836" s="25"/>
      <c r="AU836" s="44"/>
      <c r="AV836" s="44"/>
      <c r="AW836" s="44"/>
      <c r="AX836" s="25"/>
      <c r="AY836" s="42"/>
      <c r="AZ836" s="46"/>
      <c r="BA836" s="48"/>
      <c r="BB836" s="25"/>
      <c r="BC836" s="25"/>
      <c r="BD836" s="124"/>
      <c r="BE836" s="24"/>
      <c r="BF836" s="24"/>
      <c r="BG836" s="15"/>
      <c r="BI836" s="15"/>
      <c r="BJ836" s="15"/>
      <c r="BK836" s="15"/>
      <c r="BL836" s="93"/>
    </row>
    <row r="837" spans="2:64" s="54" customFormat="1" x14ac:dyDescent="0.25">
      <c r="B837" s="32"/>
      <c r="C837" s="32"/>
      <c r="D837" s="32"/>
      <c r="E837" s="32"/>
      <c r="F837" s="32"/>
      <c r="G837" s="32"/>
      <c r="K837" s="93"/>
      <c r="L837" s="93"/>
      <c r="M837" s="25"/>
      <c r="N837" s="25"/>
      <c r="O837" s="25"/>
      <c r="P837" s="25"/>
      <c r="Q837" s="25"/>
      <c r="R837" s="25"/>
      <c r="S837" s="25"/>
      <c r="T837" s="25"/>
      <c r="U837" s="101"/>
      <c r="V837" s="101"/>
      <c r="W837" s="101"/>
      <c r="X837" s="101"/>
      <c r="Y837" s="101"/>
      <c r="AA837" s="101"/>
      <c r="AB837" s="101"/>
      <c r="AC837" s="101"/>
      <c r="AD837" s="101"/>
      <c r="AE837" s="101"/>
      <c r="AF837" s="101"/>
      <c r="AG837" s="101"/>
      <c r="AH837" s="101"/>
      <c r="AJ837" s="101"/>
      <c r="AK837" s="101"/>
      <c r="AM837" s="101"/>
      <c r="AN837" s="42"/>
      <c r="AO837" s="42"/>
      <c r="AP837" s="42"/>
      <c r="AQ837" s="194"/>
      <c r="AR837" s="42"/>
      <c r="AS837" s="42"/>
      <c r="AT837" s="25"/>
      <c r="AU837" s="44"/>
      <c r="AV837" s="44"/>
      <c r="AW837" s="44"/>
      <c r="AX837" s="25"/>
      <c r="AY837" s="42"/>
      <c r="AZ837" s="46"/>
      <c r="BA837" s="48"/>
      <c r="BB837" s="25"/>
      <c r="BC837" s="25"/>
      <c r="BD837" s="124"/>
      <c r="BE837" s="24"/>
      <c r="BF837" s="24"/>
      <c r="BG837" s="15"/>
      <c r="BI837" s="15"/>
      <c r="BJ837" s="15"/>
      <c r="BK837" s="15"/>
      <c r="BL837" s="93"/>
    </row>
    <row r="838" spans="2:64" s="54" customFormat="1" x14ac:dyDescent="0.25">
      <c r="B838" s="32"/>
      <c r="C838" s="32"/>
      <c r="D838" s="32"/>
      <c r="E838" s="32"/>
      <c r="F838" s="32"/>
      <c r="G838" s="32"/>
      <c r="K838" s="93"/>
      <c r="L838" s="93"/>
      <c r="M838" s="25"/>
      <c r="N838" s="25"/>
      <c r="O838" s="25"/>
      <c r="P838" s="25"/>
      <c r="Q838" s="25"/>
      <c r="R838" s="25"/>
      <c r="S838" s="25"/>
      <c r="T838" s="25"/>
      <c r="U838" s="101"/>
      <c r="V838" s="101"/>
      <c r="W838" s="101"/>
      <c r="X838" s="101"/>
      <c r="Y838" s="101"/>
      <c r="AA838" s="101"/>
      <c r="AB838" s="101"/>
      <c r="AC838" s="101"/>
      <c r="AD838" s="101"/>
      <c r="AE838" s="101"/>
      <c r="AF838" s="101"/>
      <c r="AG838" s="101"/>
      <c r="AH838" s="101"/>
      <c r="AJ838" s="101"/>
      <c r="AK838" s="101"/>
      <c r="AM838" s="101"/>
      <c r="AN838" s="42"/>
      <c r="AO838" s="42"/>
      <c r="AP838" s="42"/>
      <c r="AQ838" s="194"/>
      <c r="AR838" s="42"/>
      <c r="AS838" s="42"/>
      <c r="AT838" s="25"/>
      <c r="AU838" s="44"/>
      <c r="AV838" s="44"/>
      <c r="AW838" s="44"/>
      <c r="AX838" s="25"/>
      <c r="AY838" s="42"/>
      <c r="AZ838" s="46"/>
      <c r="BA838" s="48"/>
      <c r="BB838" s="25"/>
      <c r="BC838" s="25"/>
      <c r="BD838" s="124"/>
      <c r="BE838" s="24"/>
      <c r="BF838" s="24"/>
      <c r="BG838" s="15"/>
      <c r="BI838" s="15"/>
      <c r="BJ838" s="15"/>
      <c r="BK838" s="15"/>
      <c r="BL838" s="93"/>
    </row>
    <row r="839" spans="2:64" s="54" customFormat="1" x14ac:dyDescent="0.25">
      <c r="B839" s="32"/>
      <c r="C839" s="32"/>
      <c r="D839" s="32"/>
      <c r="E839" s="32"/>
      <c r="F839" s="32"/>
      <c r="G839" s="32"/>
      <c r="K839" s="93"/>
      <c r="L839" s="93"/>
      <c r="M839" s="25"/>
      <c r="N839" s="25"/>
      <c r="O839" s="25"/>
      <c r="P839" s="25"/>
      <c r="Q839" s="25"/>
      <c r="R839" s="25"/>
      <c r="S839" s="25"/>
      <c r="T839" s="25"/>
      <c r="U839" s="101"/>
      <c r="V839" s="101"/>
      <c r="W839" s="101"/>
      <c r="X839" s="101"/>
      <c r="Y839" s="101"/>
      <c r="AA839" s="101"/>
      <c r="AB839" s="101"/>
      <c r="AC839" s="101"/>
      <c r="AD839" s="101"/>
      <c r="AE839" s="101"/>
      <c r="AF839" s="101"/>
      <c r="AG839" s="101"/>
      <c r="AH839" s="101"/>
      <c r="AJ839" s="101"/>
      <c r="AK839" s="101"/>
      <c r="AM839" s="101"/>
      <c r="AN839" s="42"/>
      <c r="AO839" s="42"/>
      <c r="AP839" s="42"/>
      <c r="AQ839" s="194"/>
      <c r="AR839" s="42"/>
      <c r="AS839" s="42"/>
      <c r="AT839" s="25"/>
      <c r="AU839" s="44"/>
      <c r="AV839" s="44"/>
      <c r="AW839" s="44"/>
      <c r="AX839" s="25"/>
      <c r="AY839" s="42"/>
      <c r="AZ839" s="46"/>
      <c r="BA839" s="48"/>
      <c r="BB839" s="25"/>
      <c r="BC839" s="25"/>
      <c r="BD839" s="124"/>
      <c r="BE839" s="24"/>
      <c r="BF839" s="24"/>
      <c r="BG839" s="15"/>
      <c r="BI839" s="15"/>
      <c r="BJ839" s="15"/>
      <c r="BK839" s="15"/>
      <c r="BL839" s="93"/>
    </row>
    <row r="840" spans="2:64" s="54" customFormat="1" x14ac:dyDescent="0.25">
      <c r="B840" s="32"/>
      <c r="C840" s="32"/>
      <c r="D840" s="32"/>
      <c r="E840" s="32"/>
      <c r="F840" s="32"/>
      <c r="G840" s="32"/>
      <c r="K840" s="93"/>
      <c r="L840" s="93"/>
      <c r="M840" s="25"/>
      <c r="N840" s="25"/>
      <c r="O840" s="25"/>
      <c r="P840" s="25"/>
      <c r="Q840" s="25"/>
      <c r="R840" s="25"/>
      <c r="S840" s="25"/>
      <c r="T840" s="25"/>
      <c r="U840" s="101"/>
      <c r="V840" s="101"/>
      <c r="W840" s="101"/>
      <c r="X840" s="101"/>
      <c r="Y840" s="101"/>
      <c r="AA840" s="101"/>
      <c r="AB840" s="101"/>
      <c r="AC840" s="101"/>
      <c r="AD840" s="101"/>
      <c r="AE840" s="101"/>
      <c r="AF840" s="101"/>
      <c r="AG840" s="101"/>
      <c r="AH840" s="101"/>
      <c r="AJ840" s="101"/>
      <c r="AK840" s="101"/>
      <c r="AM840" s="101"/>
      <c r="AN840" s="42"/>
      <c r="AO840" s="42"/>
      <c r="AP840" s="42"/>
      <c r="AQ840" s="194"/>
      <c r="AR840" s="42"/>
      <c r="AS840" s="42"/>
      <c r="AT840" s="25"/>
      <c r="AU840" s="44"/>
      <c r="AV840" s="44"/>
      <c r="AW840" s="44"/>
      <c r="AX840" s="25"/>
      <c r="AY840" s="42"/>
      <c r="AZ840" s="46"/>
      <c r="BA840" s="48"/>
      <c r="BB840" s="25"/>
      <c r="BC840" s="25"/>
      <c r="BD840" s="124"/>
      <c r="BE840" s="24"/>
      <c r="BF840" s="24"/>
      <c r="BG840" s="15"/>
      <c r="BI840" s="15"/>
      <c r="BJ840" s="15"/>
      <c r="BK840" s="15"/>
      <c r="BL840" s="93"/>
    </row>
    <row r="841" spans="2:64" s="54" customFormat="1" x14ac:dyDescent="0.25">
      <c r="B841" s="32"/>
      <c r="C841" s="32"/>
      <c r="D841" s="32"/>
      <c r="E841" s="32"/>
      <c r="F841" s="32"/>
      <c r="G841" s="32"/>
      <c r="K841" s="93"/>
      <c r="L841" s="93"/>
      <c r="M841" s="25"/>
      <c r="N841" s="25"/>
      <c r="O841" s="25"/>
      <c r="P841" s="25"/>
      <c r="Q841" s="25"/>
      <c r="R841" s="25"/>
      <c r="S841" s="25"/>
      <c r="T841" s="25"/>
      <c r="U841" s="101"/>
      <c r="V841" s="101"/>
      <c r="W841" s="101"/>
      <c r="X841" s="101"/>
      <c r="Y841" s="101"/>
      <c r="AA841" s="101"/>
      <c r="AB841" s="101"/>
      <c r="AC841" s="101"/>
      <c r="AD841" s="101"/>
      <c r="AE841" s="101"/>
      <c r="AF841" s="101"/>
      <c r="AG841" s="101"/>
      <c r="AH841" s="101"/>
      <c r="AJ841" s="101"/>
      <c r="AK841" s="101"/>
      <c r="AM841" s="101"/>
      <c r="AN841" s="42"/>
      <c r="AO841" s="42"/>
      <c r="AP841" s="42"/>
      <c r="AQ841" s="194"/>
      <c r="AR841" s="42"/>
      <c r="AS841" s="42"/>
      <c r="AT841" s="25"/>
      <c r="AU841" s="44"/>
      <c r="AV841" s="44"/>
      <c r="AW841" s="44"/>
      <c r="AX841" s="25"/>
      <c r="AY841" s="42"/>
      <c r="AZ841" s="46"/>
      <c r="BA841" s="48"/>
      <c r="BB841" s="25"/>
      <c r="BC841" s="25"/>
      <c r="BD841" s="124"/>
      <c r="BE841" s="24"/>
      <c r="BF841" s="24"/>
      <c r="BG841" s="15"/>
      <c r="BI841" s="15"/>
      <c r="BJ841" s="15"/>
      <c r="BK841" s="15"/>
      <c r="BL841" s="93"/>
    </row>
    <row r="842" spans="2:64" s="54" customFormat="1" x14ac:dyDescent="0.25">
      <c r="B842" s="32"/>
      <c r="C842" s="32"/>
      <c r="D842" s="32"/>
      <c r="E842" s="32"/>
      <c r="F842" s="32"/>
      <c r="G842" s="32"/>
      <c r="K842" s="93"/>
      <c r="L842" s="93"/>
      <c r="M842" s="25"/>
      <c r="N842" s="25"/>
      <c r="O842" s="25"/>
      <c r="P842" s="25"/>
      <c r="Q842" s="25"/>
      <c r="R842" s="25"/>
      <c r="S842" s="25"/>
      <c r="T842" s="25"/>
      <c r="U842" s="101"/>
      <c r="V842" s="101"/>
      <c r="W842" s="101"/>
      <c r="X842" s="101"/>
      <c r="Y842" s="101"/>
      <c r="AA842" s="101"/>
      <c r="AB842" s="101"/>
      <c r="AC842" s="101"/>
      <c r="AD842" s="101"/>
      <c r="AE842" s="101"/>
      <c r="AF842" s="101"/>
      <c r="AG842" s="101"/>
      <c r="AH842" s="101"/>
      <c r="AJ842" s="101"/>
      <c r="AK842" s="101"/>
      <c r="AM842" s="101"/>
      <c r="AN842" s="42"/>
      <c r="AO842" s="42"/>
      <c r="AP842" s="42"/>
      <c r="AQ842" s="194"/>
      <c r="AR842" s="42"/>
      <c r="AS842" s="42"/>
      <c r="AT842" s="25"/>
      <c r="AU842" s="44"/>
      <c r="AV842" s="44"/>
      <c r="AW842" s="44"/>
      <c r="AX842" s="25"/>
      <c r="AY842" s="42"/>
      <c r="AZ842" s="46"/>
      <c r="BA842" s="48"/>
      <c r="BB842" s="25"/>
      <c r="BC842" s="25"/>
      <c r="BD842" s="124"/>
      <c r="BE842" s="24"/>
      <c r="BF842" s="24"/>
      <c r="BG842" s="15"/>
      <c r="BI842" s="15"/>
      <c r="BJ842" s="15"/>
      <c r="BK842" s="15"/>
      <c r="BL842" s="93"/>
    </row>
    <row r="843" spans="2:64" s="54" customFormat="1" x14ac:dyDescent="0.25">
      <c r="B843" s="32"/>
      <c r="C843" s="32"/>
      <c r="D843" s="32"/>
      <c r="E843" s="32"/>
      <c r="F843" s="32"/>
      <c r="G843" s="32"/>
      <c r="K843" s="93"/>
      <c r="L843" s="93"/>
      <c r="M843" s="25"/>
      <c r="N843" s="25"/>
      <c r="O843" s="25"/>
      <c r="P843" s="25"/>
      <c r="Q843" s="25"/>
      <c r="R843" s="25"/>
      <c r="S843" s="25"/>
      <c r="T843" s="25"/>
      <c r="U843" s="101"/>
      <c r="V843" s="101"/>
      <c r="W843" s="101"/>
      <c r="X843" s="101"/>
      <c r="Y843" s="101"/>
      <c r="AA843" s="101"/>
      <c r="AB843" s="101"/>
      <c r="AC843" s="101"/>
      <c r="AD843" s="101"/>
      <c r="AE843" s="101"/>
      <c r="AF843" s="101"/>
      <c r="AG843" s="101"/>
      <c r="AH843" s="101"/>
      <c r="AJ843" s="101"/>
      <c r="AK843" s="101"/>
      <c r="AM843" s="101"/>
      <c r="AN843" s="42"/>
      <c r="AO843" s="42"/>
      <c r="AP843" s="42"/>
      <c r="AQ843" s="194"/>
      <c r="AR843" s="42"/>
      <c r="AS843" s="42"/>
      <c r="AT843" s="25"/>
      <c r="AU843" s="44"/>
      <c r="AV843" s="44"/>
      <c r="AW843" s="44"/>
      <c r="AX843" s="25"/>
      <c r="AY843" s="42"/>
      <c r="AZ843" s="46"/>
      <c r="BA843" s="48"/>
      <c r="BB843" s="25"/>
      <c r="BC843" s="25"/>
      <c r="BD843" s="124"/>
      <c r="BE843" s="24"/>
      <c r="BF843" s="24"/>
      <c r="BG843" s="15"/>
      <c r="BI843" s="15"/>
      <c r="BJ843" s="15"/>
      <c r="BK843" s="15"/>
      <c r="BL843" s="93"/>
    </row>
    <row r="844" spans="2:64" s="54" customFormat="1" x14ac:dyDescent="0.25">
      <c r="B844" s="32"/>
      <c r="C844" s="32"/>
      <c r="D844" s="32"/>
      <c r="E844" s="32"/>
      <c r="F844" s="32"/>
      <c r="G844" s="32"/>
      <c r="K844" s="93"/>
      <c r="L844" s="93"/>
      <c r="M844" s="25"/>
      <c r="N844" s="25"/>
      <c r="O844" s="25"/>
      <c r="P844" s="25"/>
      <c r="Q844" s="25"/>
      <c r="R844" s="25"/>
      <c r="S844" s="25"/>
      <c r="T844" s="25"/>
      <c r="U844" s="101"/>
      <c r="V844" s="101"/>
      <c r="W844" s="101"/>
      <c r="X844" s="101"/>
      <c r="Y844" s="101"/>
      <c r="AA844" s="101"/>
      <c r="AB844" s="101"/>
      <c r="AC844" s="101"/>
      <c r="AD844" s="101"/>
      <c r="AE844" s="101"/>
      <c r="AF844" s="101"/>
      <c r="AG844" s="101"/>
      <c r="AH844" s="101"/>
      <c r="AJ844" s="101"/>
      <c r="AK844" s="101"/>
      <c r="AM844" s="101"/>
      <c r="AN844" s="42"/>
      <c r="AO844" s="42"/>
      <c r="AP844" s="42"/>
      <c r="AQ844" s="194"/>
      <c r="AR844" s="42"/>
      <c r="AS844" s="42"/>
      <c r="AT844" s="25"/>
      <c r="AU844" s="44"/>
      <c r="AV844" s="44"/>
      <c r="AW844" s="44"/>
      <c r="AX844" s="25"/>
      <c r="AY844" s="42"/>
      <c r="AZ844" s="46"/>
      <c r="BA844" s="48"/>
      <c r="BB844" s="25"/>
      <c r="BC844" s="25"/>
      <c r="BD844" s="124"/>
      <c r="BE844" s="24"/>
      <c r="BF844" s="24"/>
      <c r="BG844" s="15"/>
      <c r="BI844" s="15"/>
      <c r="BJ844" s="15"/>
      <c r="BK844" s="15"/>
      <c r="BL844" s="93"/>
    </row>
    <row r="845" spans="2:64" s="54" customFormat="1" x14ac:dyDescent="0.25">
      <c r="B845" s="32"/>
      <c r="C845" s="32"/>
      <c r="D845" s="32"/>
      <c r="E845" s="32"/>
      <c r="F845" s="32"/>
      <c r="G845" s="32"/>
      <c r="K845" s="93"/>
      <c r="L845" s="93"/>
      <c r="M845" s="25"/>
      <c r="N845" s="25"/>
      <c r="O845" s="25"/>
      <c r="P845" s="25"/>
      <c r="Q845" s="25"/>
      <c r="R845" s="25"/>
      <c r="S845" s="25"/>
      <c r="T845" s="25"/>
      <c r="U845" s="101"/>
      <c r="V845" s="101"/>
      <c r="W845" s="101"/>
      <c r="X845" s="101"/>
      <c r="Y845" s="101"/>
      <c r="AA845" s="101"/>
      <c r="AB845" s="101"/>
      <c r="AC845" s="101"/>
      <c r="AD845" s="101"/>
      <c r="AE845" s="101"/>
      <c r="AF845" s="101"/>
      <c r="AG845" s="101"/>
      <c r="AH845" s="101"/>
      <c r="AJ845" s="101"/>
      <c r="AK845" s="101"/>
      <c r="AM845" s="101"/>
      <c r="AN845" s="42"/>
      <c r="AO845" s="42"/>
      <c r="AP845" s="42"/>
      <c r="AQ845" s="194"/>
      <c r="AR845" s="42"/>
      <c r="AS845" s="42"/>
      <c r="AT845" s="25"/>
      <c r="AU845" s="44"/>
      <c r="AV845" s="44"/>
      <c r="AW845" s="44"/>
      <c r="AX845" s="25"/>
      <c r="AY845" s="42"/>
      <c r="AZ845" s="46"/>
      <c r="BA845" s="48"/>
      <c r="BB845" s="25"/>
      <c r="BC845" s="25"/>
      <c r="BD845" s="124"/>
      <c r="BE845" s="24"/>
      <c r="BF845" s="24"/>
      <c r="BG845" s="15"/>
      <c r="BI845" s="15"/>
      <c r="BJ845" s="15"/>
      <c r="BK845" s="15"/>
      <c r="BL845" s="93"/>
    </row>
    <row r="846" spans="2:64" s="54" customFormat="1" x14ac:dyDescent="0.25">
      <c r="B846" s="32"/>
      <c r="C846" s="32"/>
      <c r="D846" s="32"/>
      <c r="E846" s="32"/>
      <c r="F846" s="32"/>
      <c r="G846" s="32"/>
      <c r="K846" s="93"/>
      <c r="L846" s="93"/>
      <c r="M846" s="25"/>
      <c r="N846" s="25"/>
      <c r="O846" s="25"/>
      <c r="P846" s="25"/>
      <c r="Q846" s="25"/>
      <c r="R846" s="25"/>
      <c r="S846" s="25"/>
      <c r="T846" s="25"/>
      <c r="U846" s="101"/>
      <c r="V846" s="101"/>
      <c r="W846" s="101"/>
      <c r="X846" s="101"/>
      <c r="Y846" s="101"/>
      <c r="AA846" s="101"/>
      <c r="AB846" s="101"/>
      <c r="AC846" s="101"/>
      <c r="AD846" s="101"/>
      <c r="AE846" s="101"/>
      <c r="AF846" s="101"/>
      <c r="AG846" s="101"/>
      <c r="AH846" s="101"/>
      <c r="AJ846" s="101"/>
      <c r="AK846" s="101"/>
      <c r="AM846" s="101"/>
      <c r="AN846" s="42"/>
      <c r="AO846" s="42"/>
      <c r="AP846" s="42"/>
      <c r="AQ846" s="194"/>
      <c r="AR846" s="42"/>
      <c r="AS846" s="42"/>
      <c r="AT846" s="25"/>
      <c r="AU846" s="44"/>
      <c r="AV846" s="44"/>
      <c r="AW846" s="44"/>
      <c r="AX846" s="25"/>
      <c r="AY846" s="42"/>
      <c r="AZ846" s="46"/>
      <c r="BA846" s="48"/>
      <c r="BB846" s="25"/>
      <c r="BC846" s="25"/>
      <c r="BD846" s="124"/>
      <c r="BE846" s="24"/>
      <c r="BF846" s="24"/>
      <c r="BG846" s="15"/>
      <c r="BI846" s="15"/>
      <c r="BJ846" s="15"/>
      <c r="BK846" s="15"/>
      <c r="BL846" s="93"/>
    </row>
    <row r="847" spans="2:64" s="54" customFormat="1" x14ac:dyDescent="0.25">
      <c r="B847" s="32"/>
      <c r="C847" s="32"/>
      <c r="D847" s="32"/>
      <c r="E847" s="32"/>
      <c r="F847" s="32"/>
      <c r="G847" s="32"/>
      <c r="K847" s="93"/>
      <c r="L847" s="93"/>
      <c r="M847" s="25"/>
      <c r="N847" s="25"/>
      <c r="O847" s="25"/>
      <c r="P847" s="25"/>
      <c r="Q847" s="25"/>
      <c r="R847" s="25"/>
      <c r="S847" s="25"/>
      <c r="T847" s="25"/>
      <c r="U847" s="101"/>
      <c r="V847" s="101"/>
      <c r="W847" s="101"/>
      <c r="X847" s="101"/>
      <c r="Y847" s="101"/>
      <c r="AA847" s="101"/>
      <c r="AB847" s="101"/>
      <c r="AC847" s="101"/>
      <c r="AD847" s="101"/>
      <c r="AE847" s="101"/>
      <c r="AF847" s="101"/>
      <c r="AG847" s="101"/>
      <c r="AH847" s="101"/>
      <c r="AJ847" s="101"/>
      <c r="AK847" s="101"/>
      <c r="AM847" s="101"/>
      <c r="AN847" s="42"/>
      <c r="AO847" s="42"/>
      <c r="AP847" s="42"/>
      <c r="AQ847" s="194"/>
      <c r="AR847" s="42"/>
      <c r="AS847" s="42"/>
      <c r="AT847" s="25"/>
      <c r="AU847" s="44"/>
      <c r="AV847" s="44"/>
      <c r="AW847" s="44"/>
      <c r="AX847" s="25"/>
      <c r="AY847" s="42"/>
      <c r="AZ847" s="46"/>
      <c r="BA847" s="48"/>
      <c r="BB847" s="25"/>
      <c r="BC847" s="25"/>
      <c r="BD847" s="124"/>
      <c r="BE847" s="24"/>
      <c r="BF847" s="24"/>
      <c r="BG847" s="15"/>
      <c r="BI847" s="15"/>
      <c r="BJ847" s="15"/>
      <c r="BK847" s="15"/>
      <c r="BL847" s="93"/>
    </row>
    <row r="848" spans="2:64" s="54" customFormat="1" x14ac:dyDescent="0.25">
      <c r="B848" s="32"/>
      <c r="C848" s="32"/>
      <c r="D848" s="32"/>
      <c r="E848" s="32"/>
      <c r="F848" s="32"/>
      <c r="G848" s="32"/>
      <c r="K848" s="93"/>
      <c r="L848" s="93"/>
      <c r="M848" s="25"/>
      <c r="N848" s="25"/>
      <c r="O848" s="25"/>
      <c r="P848" s="25"/>
      <c r="Q848" s="25"/>
      <c r="R848" s="25"/>
      <c r="S848" s="25"/>
      <c r="T848" s="25"/>
      <c r="U848" s="101"/>
      <c r="V848" s="101"/>
      <c r="W848" s="101"/>
      <c r="X848" s="101"/>
      <c r="Y848" s="101"/>
      <c r="AA848" s="101"/>
      <c r="AB848" s="101"/>
      <c r="AC848" s="101"/>
      <c r="AD848" s="101"/>
      <c r="AE848" s="101"/>
      <c r="AF848" s="101"/>
      <c r="AG848" s="101"/>
      <c r="AH848" s="101"/>
      <c r="AJ848" s="101"/>
      <c r="AK848" s="101"/>
      <c r="AM848" s="101"/>
      <c r="AN848" s="42"/>
      <c r="AO848" s="42"/>
      <c r="AP848" s="42"/>
      <c r="AQ848" s="194"/>
      <c r="AR848" s="42"/>
      <c r="AS848" s="42"/>
      <c r="AT848" s="25"/>
      <c r="AU848" s="44"/>
      <c r="AV848" s="44"/>
      <c r="AW848" s="44"/>
      <c r="AX848" s="25"/>
      <c r="AY848" s="42"/>
      <c r="AZ848" s="46"/>
      <c r="BA848" s="48"/>
      <c r="BB848" s="25"/>
      <c r="BC848" s="25"/>
      <c r="BD848" s="124"/>
      <c r="BE848" s="24"/>
      <c r="BF848" s="24"/>
      <c r="BG848" s="15"/>
      <c r="BI848" s="15"/>
      <c r="BJ848" s="15"/>
      <c r="BK848" s="15"/>
      <c r="BL848" s="93"/>
    </row>
    <row r="849" spans="2:64" s="54" customFormat="1" x14ac:dyDescent="0.25">
      <c r="B849" s="32"/>
      <c r="C849" s="32"/>
      <c r="D849" s="32"/>
      <c r="E849" s="32"/>
      <c r="F849" s="32"/>
      <c r="G849" s="32"/>
      <c r="K849" s="93"/>
      <c r="L849" s="93"/>
      <c r="M849" s="25"/>
      <c r="N849" s="25"/>
      <c r="O849" s="25"/>
      <c r="P849" s="25"/>
      <c r="Q849" s="25"/>
      <c r="R849" s="25"/>
      <c r="S849" s="25"/>
      <c r="T849" s="25"/>
      <c r="U849" s="101"/>
      <c r="V849" s="101"/>
      <c r="W849" s="101"/>
      <c r="X849" s="101"/>
      <c r="Y849" s="101"/>
      <c r="AA849" s="101"/>
      <c r="AB849" s="101"/>
      <c r="AC849" s="101"/>
      <c r="AD849" s="101"/>
      <c r="AE849" s="101"/>
      <c r="AF849" s="101"/>
      <c r="AG849" s="101"/>
      <c r="AH849" s="101"/>
      <c r="AJ849" s="101"/>
      <c r="AK849" s="101"/>
      <c r="AM849" s="101"/>
      <c r="AN849" s="42"/>
      <c r="AO849" s="42"/>
      <c r="AP849" s="42"/>
      <c r="AQ849" s="194"/>
      <c r="AR849" s="42"/>
      <c r="AS849" s="42"/>
      <c r="AT849" s="25"/>
      <c r="AU849" s="44"/>
      <c r="AV849" s="44"/>
      <c r="AW849" s="44"/>
      <c r="AX849" s="25"/>
      <c r="AY849" s="42"/>
      <c r="AZ849" s="46"/>
      <c r="BA849" s="48"/>
      <c r="BB849" s="25"/>
      <c r="BC849" s="25"/>
      <c r="BD849" s="124"/>
      <c r="BE849" s="24"/>
      <c r="BF849" s="24"/>
      <c r="BG849" s="15"/>
      <c r="BI849" s="15"/>
      <c r="BJ849" s="15"/>
      <c r="BK849" s="15"/>
      <c r="BL849" s="93"/>
    </row>
    <row r="850" spans="2:64" s="54" customFormat="1" x14ac:dyDescent="0.25">
      <c r="B850" s="32"/>
      <c r="C850" s="32"/>
      <c r="D850" s="32"/>
      <c r="E850" s="32"/>
      <c r="F850" s="32"/>
      <c r="G850" s="32"/>
      <c r="K850" s="93"/>
      <c r="L850" s="93"/>
      <c r="M850" s="25"/>
      <c r="N850" s="25"/>
      <c r="O850" s="25"/>
      <c r="P850" s="25"/>
      <c r="Q850" s="25"/>
      <c r="R850" s="25"/>
      <c r="S850" s="25"/>
      <c r="T850" s="25"/>
      <c r="U850" s="101"/>
      <c r="V850" s="101"/>
      <c r="W850" s="101"/>
      <c r="X850" s="101"/>
      <c r="Y850" s="101"/>
      <c r="AA850" s="101"/>
      <c r="AB850" s="101"/>
      <c r="AC850" s="101"/>
      <c r="AD850" s="101"/>
      <c r="AE850" s="101"/>
      <c r="AF850" s="101"/>
      <c r="AG850" s="101"/>
      <c r="AH850" s="101"/>
      <c r="AJ850" s="101"/>
      <c r="AK850" s="101"/>
      <c r="AM850" s="101"/>
      <c r="AN850" s="42"/>
      <c r="AO850" s="42"/>
      <c r="AP850" s="42"/>
      <c r="AQ850" s="194"/>
      <c r="AR850" s="42"/>
      <c r="AS850" s="42"/>
      <c r="AT850" s="25"/>
      <c r="AU850" s="44"/>
      <c r="AV850" s="44"/>
      <c r="AW850" s="44"/>
      <c r="AX850" s="25"/>
      <c r="AY850" s="42"/>
      <c r="AZ850" s="46"/>
      <c r="BA850" s="48"/>
      <c r="BB850" s="25"/>
      <c r="BC850" s="25"/>
      <c r="BD850" s="124"/>
      <c r="BE850" s="24"/>
      <c r="BF850" s="24"/>
      <c r="BG850" s="15"/>
      <c r="BI850" s="15"/>
      <c r="BJ850" s="15"/>
      <c r="BK850" s="15"/>
      <c r="BL850" s="93"/>
    </row>
    <row r="851" spans="2:64" s="54" customFormat="1" x14ac:dyDescent="0.25">
      <c r="B851" s="32"/>
      <c r="C851" s="32"/>
      <c r="D851" s="32"/>
      <c r="E851" s="32"/>
      <c r="F851" s="32"/>
      <c r="G851" s="32"/>
      <c r="K851" s="93"/>
      <c r="L851" s="93"/>
      <c r="M851" s="25"/>
      <c r="N851" s="25"/>
      <c r="O851" s="25"/>
      <c r="P851" s="25"/>
      <c r="Q851" s="25"/>
      <c r="R851" s="25"/>
      <c r="S851" s="25"/>
      <c r="T851" s="25"/>
      <c r="U851" s="101"/>
      <c r="V851" s="101"/>
      <c r="W851" s="101"/>
      <c r="X851" s="101"/>
      <c r="Y851" s="101"/>
      <c r="AA851" s="101"/>
      <c r="AB851" s="101"/>
      <c r="AC851" s="101"/>
      <c r="AD851" s="101"/>
      <c r="AE851" s="101"/>
      <c r="AF851" s="101"/>
      <c r="AG851" s="101"/>
      <c r="AH851" s="101"/>
      <c r="AJ851" s="101"/>
      <c r="AK851" s="101"/>
      <c r="AM851" s="101"/>
      <c r="AN851" s="42"/>
      <c r="AO851" s="42"/>
      <c r="AP851" s="42"/>
      <c r="AQ851" s="194"/>
      <c r="AR851" s="42"/>
      <c r="AS851" s="42"/>
      <c r="AT851" s="25"/>
      <c r="AU851" s="44"/>
      <c r="AV851" s="44"/>
      <c r="AW851" s="44"/>
      <c r="AX851" s="25"/>
      <c r="AY851" s="42"/>
      <c r="AZ851" s="46"/>
      <c r="BA851" s="48"/>
      <c r="BB851" s="25"/>
      <c r="BC851" s="25"/>
      <c r="BD851" s="124"/>
      <c r="BE851" s="24"/>
      <c r="BF851" s="24"/>
      <c r="BG851" s="15"/>
      <c r="BI851" s="15"/>
      <c r="BJ851" s="15"/>
      <c r="BK851" s="15"/>
      <c r="BL851" s="93"/>
    </row>
    <row r="852" spans="2:64" s="54" customFormat="1" x14ac:dyDescent="0.25">
      <c r="B852" s="32"/>
      <c r="C852" s="32"/>
      <c r="D852" s="32"/>
      <c r="E852" s="32"/>
      <c r="F852" s="32"/>
      <c r="G852" s="32"/>
      <c r="K852" s="93"/>
      <c r="L852" s="93"/>
      <c r="M852" s="25"/>
      <c r="N852" s="25"/>
      <c r="O852" s="25"/>
      <c r="P852" s="25"/>
      <c r="Q852" s="25"/>
      <c r="R852" s="25"/>
      <c r="S852" s="25"/>
      <c r="T852" s="25"/>
      <c r="U852" s="101"/>
      <c r="V852" s="101"/>
      <c r="W852" s="101"/>
      <c r="X852" s="101"/>
      <c r="Y852" s="101"/>
      <c r="AA852" s="101"/>
      <c r="AB852" s="101"/>
      <c r="AC852" s="101"/>
      <c r="AD852" s="101"/>
      <c r="AE852" s="101"/>
      <c r="AF852" s="101"/>
      <c r="AG852" s="101"/>
      <c r="AH852" s="101"/>
      <c r="AJ852" s="101"/>
      <c r="AK852" s="101"/>
      <c r="AM852" s="101"/>
      <c r="AN852" s="42"/>
      <c r="AO852" s="42"/>
      <c r="AP852" s="42"/>
      <c r="AQ852" s="194"/>
      <c r="AR852" s="42"/>
      <c r="AS852" s="42"/>
      <c r="AT852" s="25"/>
      <c r="AU852" s="44"/>
      <c r="AV852" s="44"/>
      <c r="AW852" s="44"/>
      <c r="AX852" s="25"/>
      <c r="AY852" s="42"/>
      <c r="AZ852" s="46"/>
      <c r="BA852" s="48"/>
      <c r="BB852" s="25"/>
      <c r="BC852" s="25"/>
      <c r="BD852" s="124"/>
      <c r="BE852" s="24"/>
      <c r="BF852" s="24"/>
      <c r="BG852" s="15"/>
      <c r="BI852" s="15"/>
      <c r="BJ852" s="15"/>
      <c r="BK852" s="15"/>
      <c r="BL852" s="93"/>
    </row>
    <row r="853" spans="2:64" s="54" customFormat="1" x14ac:dyDescent="0.25">
      <c r="B853" s="32"/>
      <c r="C853" s="32"/>
      <c r="D853" s="32"/>
      <c r="E853" s="32"/>
      <c r="F853" s="32"/>
      <c r="G853" s="32"/>
      <c r="K853" s="93"/>
      <c r="L853" s="93"/>
      <c r="M853" s="25"/>
      <c r="N853" s="25"/>
      <c r="O853" s="25"/>
      <c r="P853" s="25"/>
      <c r="Q853" s="25"/>
      <c r="R853" s="25"/>
      <c r="S853" s="25"/>
      <c r="T853" s="25"/>
      <c r="U853" s="101"/>
      <c r="V853" s="101"/>
      <c r="W853" s="101"/>
      <c r="X853" s="101"/>
      <c r="Y853" s="101"/>
      <c r="AA853" s="101"/>
      <c r="AB853" s="101"/>
      <c r="AC853" s="101"/>
      <c r="AD853" s="101"/>
      <c r="AE853" s="101"/>
      <c r="AF853" s="101"/>
      <c r="AG853" s="101"/>
      <c r="AH853" s="101"/>
      <c r="AJ853" s="101"/>
      <c r="AK853" s="101"/>
      <c r="AM853" s="101"/>
      <c r="AN853" s="42"/>
      <c r="AO853" s="42"/>
      <c r="AP853" s="42"/>
      <c r="AQ853" s="194"/>
      <c r="AR853" s="42"/>
      <c r="AS853" s="42"/>
      <c r="AT853" s="25"/>
      <c r="AU853" s="44"/>
      <c r="AV853" s="44"/>
      <c r="AW853" s="44"/>
      <c r="AX853" s="25"/>
      <c r="AY853" s="42"/>
      <c r="AZ853" s="46"/>
      <c r="BA853" s="48"/>
      <c r="BB853" s="25"/>
      <c r="BC853" s="25"/>
      <c r="BD853" s="124"/>
      <c r="BE853" s="24"/>
      <c r="BF853" s="24"/>
      <c r="BG853" s="15"/>
      <c r="BI853" s="15"/>
      <c r="BJ853" s="15"/>
      <c r="BK853" s="15"/>
      <c r="BL853" s="93"/>
    </row>
    <row r="854" spans="2:64" s="54" customFormat="1" x14ac:dyDescent="0.25">
      <c r="B854" s="32"/>
      <c r="C854" s="32"/>
      <c r="D854" s="32"/>
      <c r="E854" s="32"/>
      <c r="F854" s="32"/>
      <c r="G854" s="32"/>
      <c r="K854" s="93"/>
      <c r="L854" s="93"/>
      <c r="M854" s="25"/>
      <c r="N854" s="25"/>
      <c r="O854" s="25"/>
      <c r="P854" s="25"/>
      <c r="Q854" s="25"/>
      <c r="R854" s="25"/>
      <c r="S854" s="25"/>
      <c r="T854" s="25"/>
      <c r="U854" s="101"/>
      <c r="V854" s="101"/>
      <c r="W854" s="101"/>
      <c r="X854" s="101"/>
      <c r="Y854" s="101"/>
      <c r="AA854" s="101"/>
      <c r="AB854" s="101"/>
      <c r="AC854" s="101"/>
      <c r="AD854" s="101"/>
      <c r="AE854" s="101"/>
      <c r="AF854" s="101"/>
      <c r="AG854" s="101"/>
      <c r="AH854" s="101"/>
      <c r="AJ854" s="101"/>
      <c r="AK854" s="101"/>
      <c r="AM854" s="101"/>
      <c r="AN854" s="42"/>
      <c r="AO854" s="42"/>
      <c r="AP854" s="42"/>
      <c r="AQ854" s="194"/>
      <c r="AR854" s="42"/>
      <c r="AS854" s="42"/>
      <c r="AT854" s="25"/>
      <c r="AU854" s="44"/>
      <c r="AV854" s="44"/>
      <c r="AW854" s="44"/>
      <c r="AX854" s="25"/>
      <c r="AY854" s="42"/>
      <c r="AZ854" s="46"/>
      <c r="BA854" s="48"/>
      <c r="BB854" s="25"/>
      <c r="BC854" s="25"/>
      <c r="BD854" s="124"/>
      <c r="BE854" s="24"/>
      <c r="BF854" s="24"/>
      <c r="BG854" s="15"/>
      <c r="BI854" s="15"/>
      <c r="BJ854" s="15"/>
      <c r="BK854" s="15"/>
      <c r="BL854" s="93"/>
    </row>
    <row r="855" spans="2:64" s="54" customFormat="1" x14ac:dyDescent="0.25">
      <c r="B855" s="32"/>
      <c r="C855" s="32"/>
      <c r="D855" s="32"/>
      <c r="E855" s="32"/>
      <c r="F855" s="32"/>
      <c r="G855" s="32"/>
      <c r="K855" s="93"/>
      <c r="L855" s="93"/>
      <c r="M855" s="25"/>
      <c r="N855" s="25"/>
      <c r="O855" s="25"/>
      <c r="P855" s="25"/>
      <c r="Q855" s="25"/>
      <c r="R855" s="25"/>
      <c r="S855" s="25"/>
      <c r="T855" s="25"/>
      <c r="U855" s="101"/>
      <c r="V855" s="101"/>
      <c r="W855" s="101"/>
      <c r="X855" s="101"/>
      <c r="Y855" s="101"/>
      <c r="AA855" s="101"/>
      <c r="AB855" s="101"/>
      <c r="AC855" s="101"/>
      <c r="AD855" s="101"/>
      <c r="AE855" s="101"/>
      <c r="AF855" s="101"/>
      <c r="AG855" s="101"/>
      <c r="AH855" s="101"/>
      <c r="AJ855" s="101"/>
      <c r="AK855" s="101"/>
      <c r="AM855" s="101"/>
      <c r="AN855" s="42"/>
      <c r="AO855" s="42"/>
      <c r="AP855" s="42"/>
      <c r="AQ855" s="194"/>
      <c r="AR855" s="42"/>
      <c r="AS855" s="42"/>
      <c r="AT855" s="25"/>
      <c r="AU855" s="44"/>
      <c r="AV855" s="44"/>
      <c r="AW855" s="44"/>
      <c r="AX855" s="25"/>
      <c r="AY855" s="42"/>
      <c r="AZ855" s="46"/>
      <c r="BA855" s="48"/>
      <c r="BB855" s="25"/>
      <c r="BC855" s="25"/>
      <c r="BD855" s="124"/>
      <c r="BE855" s="24"/>
      <c r="BF855" s="24"/>
      <c r="BG855" s="15"/>
      <c r="BI855" s="15"/>
      <c r="BJ855" s="15"/>
      <c r="BK855" s="15"/>
      <c r="BL855" s="93"/>
    </row>
    <row r="856" spans="2:64" s="54" customFormat="1" x14ac:dyDescent="0.25">
      <c r="B856" s="32"/>
      <c r="C856" s="32"/>
      <c r="D856" s="32"/>
      <c r="E856" s="32"/>
      <c r="F856" s="32"/>
      <c r="G856" s="32"/>
      <c r="K856" s="93"/>
      <c r="L856" s="93"/>
      <c r="M856" s="25"/>
      <c r="N856" s="25"/>
      <c r="O856" s="25"/>
      <c r="P856" s="25"/>
      <c r="Q856" s="25"/>
      <c r="R856" s="25"/>
      <c r="S856" s="25"/>
      <c r="T856" s="25"/>
      <c r="U856" s="101"/>
      <c r="V856" s="101"/>
      <c r="W856" s="101"/>
      <c r="X856" s="101"/>
      <c r="Y856" s="101"/>
      <c r="AA856" s="101"/>
      <c r="AB856" s="101"/>
      <c r="AC856" s="101"/>
      <c r="AD856" s="101"/>
      <c r="AE856" s="101"/>
      <c r="AF856" s="101"/>
      <c r="AG856" s="101"/>
      <c r="AH856" s="101"/>
      <c r="AJ856" s="101"/>
      <c r="AK856" s="101"/>
      <c r="AM856" s="101"/>
      <c r="AN856" s="42"/>
      <c r="AO856" s="42"/>
      <c r="AP856" s="42"/>
      <c r="AQ856" s="194"/>
      <c r="AR856" s="42"/>
      <c r="AS856" s="42"/>
      <c r="AT856" s="25"/>
      <c r="AU856" s="44"/>
      <c r="AV856" s="44"/>
      <c r="AW856" s="44"/>
      <c r="AX856" s="25"/>
      <c r="AY856" s="42"/>
      <c r="AZ856" s="46"/>
      <c r="BA856" s="48"/>
      <c r="BB856" s="25"/>
      <c r="BC856" s="25"/>
      <c r="BD856" s="124"/>
      <c r="BE856" s="24"/>
      <c r="BF856" s="24"/>
      <c r="BG856" s="15"/>
      <c r="BI856" s="15"/>
      <c r="BJ856" s="15"/>
      <c r="BK856" s="15"/>
      <c r="BL856" s="93"/>
    </row>
    <row r="857" spans="2:64" s="54" customFormat="1" x14ac:dyDescent="0.25">
      <c r="B857" s="32"/>
      <c r="C857" s="32"/>
      <c r="D857" s="32"/>
      <c r="E857" s="32"/>
      <c r="F857" s="32"/>
      <c r="G857" s="32"/>
      <c r="K857" s="93"/>
      <c r="L857" s="93"/>
      <c r="M857" s="25"/>
      <c r="N857" s="25"/>
      <c r="O857" s="25"/>
      <c r="P857" s="25"/>
      <c r="Q857" s="25"/>
      <c r="R857" s="25"/>
      <c r="S857" s="25"/>
      <c r="T857" s="25"/>
      <c r="U857" s="101"/>
      <c r="V857" s="101"/>
      <c r="W857" s="101"/>
      <c r="X857" s="101"/>
      <c r="Y857" s="101"/>
      <c r="AA857" s="101"/>
      <c r="AB857" s="101"/>
      <c r="AC857" s="101"/>
      <c r="AD857" s="101"/>
      <c r="AE857" s="101"/>
      <c r="AF857" s="101"/>
      <c r="AG857" s="101"/>
      <c r="AH857" s="101"/>
      <c r="AJ857" s="101"/>
      <c r="AK857" s="101"/>
      <c r="AM857" s="101"/>
      <c r="AN857" s="42"/>
      <c r="AO857" s="42"/>
      <c r="AP857" s="42"/>
      <c r="AQ857" s="194"/>
      <c r="AR857" s="42"/>
      <c r="AS857" s="42"/>
      <c r="AT857" s="25"/>
      <c r="AU857" s="44"/>
      <c r="AV857" s="44"/>
      <c r="AW857" s="44"/>
      <c r="AX857" s="25"/>
      <c r="AY857" s="42"/>
      <c r="AZ857" s="46"/>
      <c r="BA857" s="48"/>
      <c r="BB857" s="25"/>
      <c r="BC857" s="25"/>
      <c r="BD857" s="124"/>
      <c r="BE857" s="24"/>
      <c r="BF857" s="24"/>
      <c r="BG857" s="15"/>
      <c r="BI857" s="15"/>
      <c r="BJ857" s="15"/>
      <c r="BK857" s="15"/>
      <c r="BL857" s="93"/>
    </row>
    <row r="858" spans="2:64" s="54" customFormat="1" x14ac:dyDescent="0.25">
      <c r="B858" s="32"/>
      <c r="C858" s="32"/>
      <c r="D858" s="32"/>
      <c r="E858" s="32"/>
      <c r="F858" s="32"/>
      <c r="G858" s="32"/>
      <c r="K858" s="93"/>
      <c r="L858" s="93"/>
      <c r="M858" s="25"/>
      <c r="N858" s="25"/>
      <c r="O858" s="25"/>
      <c r="P858" s="25"/>
      <c r="Q858" s="25"/>
      <c r="R858" s="25"/>
      <c r="S858" s="25"/>
      <c r="T858" s="25"/>
      <c r="U858" s="101"/>
      <c r="V858" s="101"/>
      <c r="W858" s="101"/>
      <c r="X858" s="101"/>
      <c r="Y858" s="101"/>
      <c r="AA858" s="101"/>
      <c r="AB858" s="101"/>
      <c r="AC858" s="101"/>
      <c r="AD858" s="101"/>
      <c r="AE858" s="101"/>
      <c r="AF858" s="101"/>
      <c r="AG858" s="101"/>
      <c r="AH858" s="101"/>
      <c r="AJ858" s="101"/>
      <c r="AK858" s="101"/>
      <c r="AM858" s="101"/>
      <c r="AN858" s="42"/>
      <c r="AO858" s="42"/>
      <c r="AP858" s="42"/>
      <c r="AQ858" s="194"/>
      <c r="AR858" s="42"/>
      <c r="AS858" s="42"/>
      <c r="AT858" s="25"/>
      <c r="AU858" s="44"/>
      <c r="AV858" s="44"/>
      <c r="AW858" s="44"/>
      <c r="AX858" s="25"/>
      <c r="AY858" s="42"/>
      <c r="AZ858" s="46"/>
      <c r="BA858" s="48"/>
      <c r="BB858" s="25"/>
      <c r="BC858" s="25"/>
      <c r="BD858" s="124"/>
      <c r="BE858" s="24"/>
      <c r="BF858" s="24"/>
      <c r="BG858" s="15"/>
      <c r="BI858" s="15"/>
      <c r="BJ858" s="15"/>
      <c r="BK858" s="15"/>
      <c r="BL858" s="93"/>
    </row>
    <row r="859" spans="2:64" s="54" customFormat="1" x14ac:dyDescent="0.25">
      <c r="B859" s="32"/>
      <c r="C859" s="32"/>
      <c r="D859" s="32"/>
      <c r="E859" s="32"/>
      <c r="F859" s="32"/>
      <c r="G859" s="32"/>
      <c r="K859" s="93"/>
      <c r="L859" s="93"/>
      <c r="M859" s="25"/>
      <c r="N859" s="25"/>
      <c r="O859" s="25"/>
      <c r="P859" s="25"/>
      <c r="Q859" s="25"/>
      <c r="R859" s="25"/>
      <c r="S859" s="25"/>
      <c r="T859" s="25"/>
      <c r="U859" s="101"/>
      <c r="V859" s="101"/>
      <c r="W859" s="101"/>
      <c r="X859" s="101"/>
      <c r="Y859" s="101"/>
      <c r="AA859" s="101"/>
      <c r="AB859" s="101"/>
      <c r="AC859" s="101"/>
      <c r="AD859" s="101"/>
      <c r="AE859" s="101"/>
      <c r="AF859" s="101"/>
      <c r="AG859" s="101"/>
      <c r="AH859" s="101"/>
      <c r="AJ859" s="101"/>
      <c r="AK859" s="101"/>
      <c r="AM859" s="101"/>
      <c r="AN859" s="42"/>
      <c r="AO859" s="42"/>
      <c r="AP859" s="42"/>
      <c r="AQ859" s="194"/>
      <c r="AR859" s="42"/>
      <c r="AS859" s="42"/>
      <c r="AT859" s="25"/>
      <c r="AU859" s="44"/>
      <c r="AV859" s="44"/>
      <c r="AW859" s="44"/>
      <c r="AX859" s="25"/>
      <c r="AY859" s="42"/>
      <c r="AZ859" s="46"/>
      <c r="BA859" s="48"/>
      <c r="BB859" s="25"/>
      <c r="BC859" s="25"/>
      <c r="BD859" s="124"/>
      <c r="BE859" s="24"/>
      <c r="BF859" s="24"/>
      <c r="BG859" s="15"/>
      <c r="BI859" s="15"/>
      <c r="BJ859" s="15"/>
      <c r="BK859" s="15"/>
      <c r="BL859" s="93"/>
    </row>
    <row r="860" spans="2:64" s="54" customFormat="1" x14ac:dyDescent="0.25">
      <c r="B860" s="32"/>
      <c r="C860" s="32"/>
      <c r="D860" s="32"/>
      <c r="E860" s="32"/>
      <c r="F860" s="32"/>
      <c r="G860" s="32"/>
      <c r="K860" s="93"/>
      <c r="L860" s="93"/>
      <c r="M860" s="25"/>
      <c r="N860" s="25"/>
      <c r="O860" s="25"/>
      <c r="P860" s="25"/>
      <c r="Q860" s="25"/>
      <c r="R860" s="25"/>
      <c r="S860" s="25"/>
      <c r="T860" s="25"/>
      <c r="U860" s="101"/>
      <c r="V860" s="101"/>
      <c r="W860" s="101"/>
      <c r="X860" s="101"/>
      <c r="Y860" s="101"/>
      <c r="AA860" s="101"/>
      <c r="AB860" s="101"/>
      <c r="AC860" s="101"/>
      <c r="AD860" s="101"/>
      <c r="AE860" s="101"/>
      <c r="AF860" s="101"/>
      <c r="AG860" s="101"/>
      <c r="AH860" s="101"/>
      <c r="AJ860" s="101"/>
      <c r="AK860" s="101"/>
      <c r="AM860" s="101"/>
      <c r="AN860" s="42"/>
      <c r="AO860" s="42"/>
      <c r="AP860" s="42"/>
      <c r="AQ860" s="194"/>
      <c r="AR860" s="42"/>
      <c r="AS860" s="42"/>
      <c r="AT860" s="25"/>
      <c r="AU860" s="44"/>
      <c r="AV860" s="44"/>
      <c r="AW860" s="44"/>
      <c r="AX860" s="25"/>
      <c r="AY860" s="42"/>
      <c r="AZ860" s="46"/>
      <c r="BA860" s="48"/>
      <c r="BB860" s="25"/>
      <c r="BC860" s="25"/>
      <c r="BD860" s="124"/>
      <c r="BE860" s="24"/>
      <c r="BF860" s="24"/>
      <c r="BG860" s="15"/>
      <c r="BI860" s="15"/>
      <c r="BJ860" s="15"/>
      <c r="BK860" s="15"/>
      <c r="BL860" s="93"/>
    </row>
    <row r="861" spans="2:64" s="54" customFormat="1" x14ac:dyDescent="0.25">
      <c r="B861" s="32"/>
      <c r="C861" s="32"/>
      <c r="D861" s="32"/>
      <c r="E861" s="32"/>
      <c r="F861" s="32"/>
      <c r="G861" s="32"/>
      <c r="K861" s="93"/>
      <c r="L861" s="93"/>
      <c r="M861" s="25"/>
      <c r="N861" s="25"/>
      <c r="O861" s="25"/>
      <c r="P861" s="25"/>
      <c r="Q861" s="25"/>
      <c r="R861" s="25"/>
      <c r="S861" s="25"/>
      <c r="T861" s="25"/>
      <c r="U861" s="101"/>
      <c r="V861" s="101"/>
      <c r="W861" s="101"/>
      <c r="X861" s="101"/>
      <c r="Y861" s="101"/>
      <c r="AA861" s="101"/>
      <c r="AB861" s="101"/>
      <c r="AC861" s="101"/>
      <c r="AD861" s="101"/>
      <c r="AE861" s="101"/>
      <c r="AF861" s="101"/>
      <c r="AG861" s="101"/>
      <c r="AH861" s="101"/>
      <c r="AJ861" s="101"/>
      <c r="AK861" s="101"/>
      <c r="AM861" s="101"/>
      <c r="AN861" s="42"/>
      <c r="AO861" s="42"/>
      <c r="AP861" s="42"/>
      <c r="AQ861" s="194"/>
      <c r="AR861" s="42"/>
      <c r="AS861" s="42"/>
      <c r="AT861" s="25"/>
      <c r="AU861" s="44"/>
      <c r="AV861" s="44"/>
      <c r="AW861" s="44"/>
      <c r="AX861" s="25"/>
      <c r="AY861" s="42"/>
      <c r="AZ861" s="46"/>
      <c r="BA861" s="48"/>
      <c r="BB861" s="25"/>
      <c r="BC861" s="25"/>
      <c r="BD861" s="124"/>
      <c r="BE861" s="24"/>
      <c r="BF861" s="24"/>
      <c r="BG861" s="15"/>
      <c r="BI861" s="15"/>
      <c r="BJ861" s="15"/>
      <c r="BK861" s="15"/>
      <c r="BL861" s="93"/>
    </row>
    <row r="862" spans="2:64" s="54" customFormat="1" x14ac:dyDescent="0.25">
      <c r="B862" s="32"/>
      <c r="C862" s="32"/>
      <c r="D862" s="32"/>
      <c r="E862" s="32"/>
      <c r="F862" s="32"/>
      <c r="G862" s="32"/>
      <c r="K862" s="93"/>
      <c r="L862" s="93"/>
      <c r="M862" s="25"/>
      <c r="N862" s="25"/>
      <c r="O862" s="25"/>
      <c r="P862" s="25"/>
      <c r="Q862" s="25"/>
      <c r="R862" s="25"/>
      <c r="S862" s="25"/>
      <c r="T862" s="25"/>
      <c r="U862" s="101"/>
      <c r="V862" s="101"/>
      <c r="W862" s="101"/>
      <c r="X862" s="101"/>
      <c r="Y862" s="101"/>
      <c r="AA862" s="101"/>
      <c r="AB862" s="101"/>
      <c r="AC862" s="101"/>
      <c r="AD862" s="101"/>
      <c r="AE862" s="101"/>
      <c r="AF862" s="101"/>
      <c r="AG862" s="101"/>
      <c r="AH862" s="101"/>
      <c r="AJ862" s="101"/>
      <c r="AK862" s="101"/>
      <c r="AM862" s="101"/>
      <c r="AN862" s="42"/>
      <c r="AO862" s="42"/>
      <c r="AP862" s="42"/>
      <c r="AQ862" s="194"/>
      <c r="AR862" s="42"/>
      <c r="AS862" s="42"/>
      <c r="AT862" s="25"/>
      <c r="AU862" s="44"/>
      <c r="AV862" s="44"/>
      <c r="AW862" s="44"/>
      <c r="AX862" s="25"/>
      <c r="AY862" s="42"/>
      <c r="AZ862" s="46"/>
      <c r="BA862" s="48"/>
      <c r="BB862" s="25"/>
      <c r="BC862" s="25"/>
      <c r="BD862" s="124"/>
      <c r="BE862" s="24"/>
      <c r="BF862" s="24"/>
      <c r="BG862" s="15"/>
      <c r="BI862" s="15"/>
      <c r="BJ862" s="15"/>
      <c r="BK862" s="15"/>
      <c r="BL862" s="93"/>
    </row>
    <row r="863" spans="2:64" s="54" customFormat="1" x14ac:dyDescent="0.25">
      <c r="B863" s="32"/>
      <c r="C863" s="32"/>
      <c r="D863" s="32"/>
      <c r="E863" s="32"/>
      <c r="F863" s="32"/>
      <c r="G863" s="32"/>
      <c r="K863" s="93"/>
      <c r="L863" s="93"/>
      <c r="M863" s="25"/>
      <c r="N863" s="25"/>
      <c r="O863" s="25"/>
      <c r="P863" s="25"/>
      <c r="Q863" s="25"/>
      <c r="R863" s="25"/>
      <c r="S863" s="25"/>
      <c r="T863" s="25"/>
      <c r="U863" s="101"/>
      <c r="V863" s="101"/>
      <c r="W863" s="101"/>
      <c r="X863" s="101"/>
      <c r="Y863" s="101"/>
      <c r="AA863" s="101"/>
      <c r="AB863" s="101"/>
      <c r="AC863" s="101"/>
      <c r="AD863" s="101"/>
      <c r="AE863" s="101"/>
      <c r="AF863" s="101"/>
      <c r="AG863" s="101"/>
      <c r="AH863" s="101"/>
      <c r="AJ863" s="101"/>
      <c r="AK863" s="101"/>
      <c r="AM863" s="101"/>
      <c r="AN863" s="42"/>
      <c r="AO863" s="42"/>
      <c r="AP863" s="42"/>
      <c r="AQ863" s="194"/>
      <c r="AR863" s="42"/>
      <c r="AS863" s="42"/>
      <c r="AT863" s="25"/>
      <c r="AU863" s="44"/>
      <c r="AV863" s="44"/>
      <c r="AW863" s="44"/>
      <c r="AX863" s="25"/>
      <c r="AY863" s="42"/>
      <c r="AZ863" s="46"/>
      <c r="BA863" s="48"/>
      <c r="BB863" s="25"/>
      <c r="BC863" s="25"/>
      <c r="BD863" s="124"/>
      <c r="BE863" s="24"/>
      <c r="BF863" s="24"/>
      <c r="BG863" s="15"/>
      <c r="BI863" s="15"/>
      <c r="BJ863" s="15"/>
      <c r="BK863" s="15"/>
      <c r="BL863" s="93"/>
    </row>
    <row r="864" spans="2:64" s="54" customFormat="1" x14ac:dyDescent="0.25">
      <c r="B864" s="32"/>
      <c r="C864" s="32"/>
      <c r="D864" s="32"/>
      <c r="E864" s="32"/>
      <c r="F864" s="32"/>
      <c r="G864" s="32"/>
      <c r="K864" s="93"/>
      <c r="L864" s="93"/>
      <c r="M864" s="25"/>
      <c r="N864" s="25"/>
      <c r="O864" s="25"/>
      <c r="P864" s="25"/>
      <c r="Q864" s="25"/>
      <c r="R864" s="25"/>
      <c r="S864" s="25"/>
      <c r="T864" s="25"/>
      <c r="U864" s="101"/>
      <c r="V864" s="101"/>
      <c r="W864" s="101"/>
      <c r="X864" s="101"/>
      <c r="Y864" s="101"/>
      <c r="AA864" s="101"/>
      <c r="AB864" s="101"/>
      <c r="AC864" s="101"/>
      <c r="AD864" s="101"/>
      <c r="AE864" s="101"/>
      <c r="AF864" s="101"/>
      <c r="AG864" s="101"/>
      <c r="AH864" s="101"/>
      <c r="AJ864" s="101"/>
      <c r="AK864" s="101"/>
      <c r="AM864" s="101"/>
      <c r="AN864" s="42"/>
      <c r="AO864" s="42"/>
      <c r="AP864" s="42"/>
      <c r="AQ864" s="194"/>
      <c r="AR864" s="42"/>
      <c r="AS864" s="42"/>
      <c r="AT864" s="25"/>
      <c r="AU864" s="44"/>
      <c r="AV864" s="44"/>
      <c r="AW864" s="44"/>
      <c r="AX864" s="25"/>
      <c r="AY864" s="42"/>
      <c r="AZ864" s="46"/>
      <c r="BA864" s="48"/>
      <c r="BB864" s="25"/>
      <c r="BC864" s="25"/>
      <c r="BD864" s="124"/>
      <c r="BE864" s="24"/>
      <c r="BF864" s="24"/>
      <c r="BG864" s="15"/>
      <c r="BI864" s="15"/>
      <c r="BJ864" s="15"/>
      <c r="BK864" s="15"/>
      <c r="BL864" s="93"/>
    </row>
    <row r="865" spans="2:64" s="54" customFormat="1" x14ac:dyDescent="0.25">
      <c r="B865" s="32"/>
      <c r="C865" s="32"/>
      <c r="D865" s="32"/>
      <c r="E865" s="32"/>
      <c r="F865" s="32"/>
      <c r="G865" s="32"/>
      <c r="K865" s="93"/>
      <c r="L865" s="93"/>
      <c r="M865" s="25"/>
      <c r="N865" s="25"/>
      <c r="O865" s="25"/>
      <c r="P865" s="25"/>
      <c r="Q865" s="25"/>
      <c r="R865" s="25"/>
      <c r="S865" s="25"/>
      <c r="T865" s="25"/>
      <c r="U865" s="101"/>
      <c r="V865" s="101"/>
      <c r="W865" s="101"/>
      <c r="X865" s="101"/>
      <c r="Y865" s="101"/>
      <c r="AA865" s="101"/>
      <c r="AB865" s="101"/>
      <c r="AC865" s="101"/>
      <c r="AD865" s="101"/>
      <c r="AE865" s="101"/>
      <c r="AF865" s="101"/>
      <c r="AG865" s="101"/>
      <c r="AH865" s="101"/>
      <c r="AJ865" s="101"/>
      <c r="AK865" s="101"/>
      <c r="AM865" s="101"/>
      <c r="AN865" s="42"/>
      <c r="AO865" s="42"/>
      <c r="AP865" s="42"/>
      <c r="AQ865" s="194"/>
      <c r="AR865" s="42"/>
      <c r="AS865" s="42"/>
      <c r="AT865" s="25"/>
      <c r="AU865" s="44"/>
      <c r="AV865" s="44"/>
      <c r="AW865" s="44"/>
      <c r="AX865" s="25"/>
      <c r="AY865" s="42"/>
      <c r="AZ865" s="46"/>
      <c r="BA865" s="48"/>
      <c r="BB865" s="25"/>
      <c r="BC865" s="25"/>
      <c r="BD865" s="124"/>
      <c r="BE865" s="24"/>
      <c r="BF865" s="24"/>
      <c r="BG865" s="15"/>
      <c r="BI865" s="15"/>
      <c r="BJ865" s="15"/>
      <c r="BK865" s="15"/>
      <c r="BL865" s="93"/>
    </row>
    <row r="866" spans="2:64" s="54" customFormat="1" x14ac:dyDescent="0.25">
      <c r="B866" s="32"/>
      <c r="C866" s="32"/>
      <c r="D866" s="32"/>
      <c r="E866" s="32"/>
      <c r="F866" s="32"/>
      <c r="G866" s="32"/>
      <c r="K866" s="93"/>
      <c r="L866" s="93"/>
      <c r="M866" s="25"/>
      <c r="N866" s="25"/>
      <c r="O866" s="25"/>
      <c r="P866" s="25"/>
      <c r="Q866" s="25"/>
      <c r="R866" s="25"/>
      <c r="S866" s="25"/>
      <c r="T866" s="25"/>
      <c r="U866" s="101"/>
      <c r="V866" s="101"/>
      <c r="W866" s="101"/>
      <c r="X866" s="101"/>
      <c r="Y866" s="101"/>
      <c r="AA866" s="101"/>
      <c r="AB866" s="101"/>
      <c r="AC866" s="101"/>
      <c r="AD866" s="101"/>
      <c r="AE866" s="101"/>
      <c r="AF866" s="101"/>
      <c r="AG866" s="101"/>
      <c r="AH866" s="101"/>
      <c r="AJ866" s="101"/>
      <c r="AK866" s="101"/>
      <c r="AM866" s="101"/>
      <c r="AN866" s="42"/>
      <c r="AO866" s="42"/>
      <c r="AP866" s="42"/>
      <c r="AQ866" s="194"/>
      <c r="AR866" s="42"/>
      <c r="AS866" s="42"/>
      <c r="AT866" s="25"/>
      <c r="AU866" s="44"/>
      <c r="AV866" s="44"/>
      <c r="AW866" s="44"/>
      <c r="AX866" s="25"/>
      <c r="AY866" s="42"/>
      <c r="AZ866" s="46"/>
      <c r="BA866" s="48"/>
      <c r="BB866" s="25"/>
      <c r="BC866" s="25"/>
      <c r="BD866" s="124"/>
      <c r="BE866" s="24"/>
      <c r="BF866" s="24"/>
      <c r="BG866" s="15"/>
      <c r="BI866" s="15"/>
      <c r="BJ866" s="15"/>
      <c r="BK866" s="15"/>
      <c r="BL866" s="93"/>
    </row>
    <row r="867" spans="2:64" s="54" customFormat="1" x14ac:dyDescent="0.25">
      <c r="B867" s="32"/>
      <c r="C867" s="32"/>
      <c r="D867" s="32"/>
      <c r="E867" s="32"/>
      <c r="F867" s="32"/>
      <c r="G867" s="32"/>
      <c r="K867" s="93"/>
      <c r="L867" s="93"/>
      <c r="M867" s="25"/>
      <c r="N867" s="25"/>
      <c r="O867" s="25"/>
      <c r="P867" s="25"/>
      <c r="Q867" s="25"/>
      <c r="R867" s="25"/>
      <c r="S867" s="25"/>
      <c r="T867" s="25"/>
      <c r="U867" s="101"/>
      <c r="V867" s="101"/>
      <c r="W867" s="101"/>
      <c r="X867" s="101"/>
      <c r="Y867" s="101"/>
      <c r="AA867" s="101"/>
      <c r="AB867" s="101"/>
      <c r="AC867" s="101"/>
      <c r="AD867" s="101"/>
      <c r="AE867" s="101"/>
      <c r="AF867" s="101"/>
      <c r="AG867" s="101"/>
      <c r="AH867" s="101"/>
      <c r="AJ867" s="101"/>
      <c r="AK867" s="101"/>
      <c r="AM867" s="101"/>
      <c r="AN867" s="42"/>
      <c r="AO867" s="42"/>
      <c r="AP867" s="42"/>
      <c r="AQ867" s="194"/>
      <c r="AR867" s="42"/>
      <c r="AS867" s="42"/>
      <c r="AT867" s="25"/>
      <c r="AU867" s="44"/>
      <c r="AV867" s="44"/>
      <c r="AW867" s="44"/>
      <c r="AX867" s="25"/>
      <c r="AY867" s="42"/>
      <c r="AZ867" s="46"/>
      <c r="BA867" s="48"/>
      <c r="BB867" s="25"/>
      <c r="BC867" s="25"/>
      <c r="BD867" s="124"/>
      <c r="BE867" s="24"/>
      <c r="BF867" s="24"/>
      <c r="BG867" s="15"/>
      <c r="BI867" s="15"/>
      <c r="BJ867" s="15"/>
      <c r="BK867" s="15"/>
      <c r="BL867" s="93"/>
    </row>
    <row r="868" spans="2:64" s="54" customFormat="1" x14ac:dyDescent="0.25">
      <c r="B868" s="32"/>
      <c r="C868" s="32"/>
      <c r="D868" s="32"/>
      <c r="E868" s="32"/>
      <c r="F868" s="32"/>
      <c r="G868" s="32"/>
      <c r="K868" s="93"/>
      <c r="L868" s="93"/>
      <c r="M868" s="25"/>
      <c r="N868" s="25"/>
      <c r="O868" s="25"/>
      <c r="P868" s="25"/>
      <c r="Q868" s="25"/>
      <c r="R868" s="25"/>
      <c r="S868" s="25"/>
      <c r="T868" s="25"/>
      <c r="U868" s="101"/>
      <c r="V868" s="101"/>
      <c r="W868" s="101"/>
      <c r="X868" s="101"/>
      <c r="Y868" s="101"/>
      <c r="AA868" s="101"/>
      <c r="AB868" s="101"/>
      <c r="AC868" s="101"/>
      <c r="AD868" s="101"/>
      <c r="AE868" s="101"/>
      <c r="AF868" s="101"/>
      <c r="AG868" s="101"/>
      <c r="AH868" s="101"/>
      <c r="AJ868" s="101"/>
      <c r="AK868" s="101"/>
      <c r="AM868" s="101"/>
      <c r="AN868" s="42"/>
      <c r="AO868" s="42"/>
      <c r="AP868" s="42"/>
      <c r="AQ868" s="194"/>
      <c r="AR868" s="42"/>
      <c r="AS868" s="42"/>
      <c r="AT868" s="25"/>
      <c r="AU868" s="44"/>
      <c r="AV868" s="44"/>
      <c r="AW868" s="44"/>
      <c r="AX868" s="25"/>
      <c r="AY868" s="42"/>
      <c r="AZ868" s="46"/>
      <c r="BA868" s="48"/>
      <c r="BB868" s="25"/>
      <c r="BC868" s="25"/>
      <c r="BD868" s="124"/>
      <c r="BE868" s="24"/>
      <c r="BF868" s="24"/>
      <c r="BG868" s="15"/>
      <c r="BI868" s="15"/>
      <c r="BJ868" s="15"/>
      <c r="BK868" s="15"/>
      <c r="BL868" s="93"/>
    </row>
    <row r="869" spans="2:64" s="54" customFormat="1" x14ac:dyDescent="0.25">
      <c r="B869" s="32"/>
      <c r="C869" s="32"/>
      <c r="D869" s="32"/>
      <c r="E869" s="32"/>
      <c r="F869" s="32"/>
      <c r="G869" s="32"/>
      <c r="K869" s="93"/>
      <c r="L869" s="93"/>
      <c r="M869" s="25"/>
      <c r="N869" s="25"/>
      <c r="O869" s="25"/>
      <c r="P869" s="25"/>
      <c r="Q869" s="25"/>
      <c r="R869" s="25"/>
      <c r="S869" s="25"/>
      <c r="T869" s="25"/>
      <c r="U869" s="101"/>
      <c r="V869" s="101"/>
      <c r="W869" s="101"/>
      <c r="X869" s="101"/>
      <c r="Y869" s="101"/>
      <c r="AA869" s="101"/>
      <c r="AB869" s="101"/>
      <c r="AC869" s="101"/>
      <c r="AD869" s="101"/>
      <c r="AE869" s="101"/>
      <c r="AF869" s="101"/>
      <c r="AG869" s="101"/>
      <c r="AH869" s="101"/>
      <c r="AJ869" s="101"/>
      <c r="AK869" s="101"/>
      <c r="AM869" s="101"/>
      <c r="AN869" s="42"/>
      <c r="AO869" s="42"/>
      <c r="AP869" s="42"/>
      <c r="AQ869" s="194"/>
      <c r="AR869" s="42"/>
      <c r="AS869" s="42"/>
      <c r="AT869" s="25"/>
      <c r="AU869" s="44"/>
      <c r="AV869" s="44"/>
      <c r="AW869" s="44"/>
      <c r="AX869" s="25"/>
      <c r="AY869" s="42"/>
      <c r="AZ869" s="46"/>
      <c r="BA869" s="48"/>
      <c r="BB869" s="25"/>
      <c r="BC869" s="25"/>
      <c r="BD869" s="124"/>
      <c r="BE869" s="24"/>
      <c r="BF869" s="24"/>
      <c r="BG869" s="15"/>
      <c r="BI869" s="15"/>
      <c r="BJ869" s="15"/>
      <c r="BK869" s="15"/>
      <c r="BL869" s="93"/>
    </row>
    <row r="870" spans="2:64" s="54" customFormat="1" x14ac:dyDescent="0.25">
      <c r="B870" s="32"/>
      <c r="C870" s="32"/>
      <c r="D870" s="32"/>
      <c r="E870" s="32"/>
      <c r="F870" s="32"/>
      <c r="G870" s="32"/>
      <c r="K870" s="93"/>
      <c r="L870" s="93"/>
      <c r="M870" s="25"/>
      <c r="N870" s="25"/>
      <c r="O870" s="25"/>
      <c r="P870" s="25"/>
      <c r="Q870" s="25"/>
      <c r="R870" s="25"/>
      <c r="S870" s="25"/>
      <c r="T870" s="25"/>
      <c r="U870" s="101"/>
      <c r="V870" s="101"/>
      <c r="W870" s="101"/>
      <c r="X870" s="101"/>
      <c r="Y870" s="101"/>
      <c r="AA870" s="101"/>
      <c r="AB870" s="101"/>
      <c r="AC870" s="101"/>
      <c r="AD870" s="101"/>
      <c r="AE870" s="101"/>
      <c r="AF870" s="101"/>
      <c r="AG870" s="101"/>
      <c r="AH870" s="101"/>
      <c r="AJ870" s="101"/>
      <c r="AK870" s="101"/>
      <c r="AM870" s="101"/>
      <c r="AN870" s="42"/>
      <c r="AO870" s="42"/>
      <c r="AP870" s="42"/>
      <c r="AQ870" s="194"/>
      <c r="AR870" s="42"/>
      <c r="AS870" s="42"/>
      <c r="AT870" s="25"/>
      <c r="AU870" s="44"/>
      <c r="AV870" s="44"/>
      <c r="AW870" s="44"/>
      <c r="AX870" s="25"/>
      <c r="AY870" s="42"/>
      <c r="AZ870" s="46"/>
      <c r="BA870" s="48"/>
      <c r="BB870" s="25"/>
      <c r="BC870" s="25"/>
      <c r="BD870" s="124"/>
      <c r="BE870" s="24"/>
      <c r="BF870" s="24"/>
      <c r="BG870" s="15"/>
      <c r="BI870" s="15"/>
      <c r="BJ870" s="15"/>
      <c r="BK870" s="15"/>
      <c r="BL870" s="93"/>
    </row>
    <row r="871" spans="2:64" s="54" customFormat="1" x14ac:dyDescent="0.25">
      <c r="B871" s="32"/>
      <c r="C871" s="32"/>
      <c r="D871" s="32"/>
      <c r="E871" s="32"/>
      <c r="F871" s="32"/>
      <c r="G871" s="32"/>
      <c r="K871" s="93"/>
      <c r="L871" s="93"/>
      <c r="M871" s="25"/>
      <c r="N871" s="25"/>
      <c r="O871" s="25"/>
      <c r="P871" s="25"/>
      <c r="Q871" s="25"/>
      <c r="R871" s="25"/>
      <c r="S871" s="25"/>
      <c r="T871" s="25"/>
      <c r="U871" s="101"/>
      <c r="V871" s="101"/>
      <c r="W871" s="101"/>
      <c r="X871" s="101"/>
      <c r="Y871" s="101"/>
      <c r="AA871" s="101"/>
      <c r="AB871" s="101"/>
      <c r="AC871" s="101"/>
      <c r="AD871" s="101"/>
      <c r="AE871" s="101"/>
      <c r="AF871" s="101"/>
      <c r="AG871" s="101"/>
      <c r="AH871" s="101"/>
      <c r="AJ871" s="101"/>
      <c r="AK871" s="101"/>
      <c r="AM871" s="101"/>
      <c r="AN871" s="42"/>
      <c r="AO871" s="42"/>
      <c r="AP871" s="42"/>
      <c r="AQ871" s="194"/>
      <c r="AR871" s="42"/>
      <c r="AS871" s="42"/>
      <c r="AT871" s="25"/>
      <c r="AU871" s="44"/>
      <c r="AV871" s="44"/>
      <c r="AW871" s="44"/>
      <c r="AX871" s="25"/>
      <c r="AY871" s="42"/>
      <c r="AZ871" s="46"/>
      <c r="BA871" s="48"/>
      <c r="BB871" s="25"/>
      <c r="BC871" s="25"/>
      <c r="BD871" s="124"/>
      <c r="BE871" s="24"/>
      <c r="BF871" s="24"/>
      <c r="BG871" s="15"/>
      <c r="BI871" s="15"/>
      <c r="BJ871" s="15"/>
      <c r="BK871" s="15"/>
      <c r="BL871" s="93"/>
    </row>
    <row r="872" spans="2:64" s="54" customFormat="1" x14ac:dyDescent="0.25">
      <c r="B872" s="32"/>
      <c r="C872" s="32"/>
      <c r="D872" s="32"/>
      <c r="E872" s="32"/>
      <c r="F872" s="32"/>
      <c r="G872" s="32"/>
      <c r="K872" s="93"/>
      <c r="L872" s="93"/>
      <c r="M872" s="25"/>
      <c r="N872" s="25"/>
      <c r="O872" s="25"/>
      <c r="P872" s="25"/>
      <c r="Q872" s="25"/>
      <c r="R872" s="25"/>
      <c r="S872" s="25"/>
      <c r="T872" s="25"/>
      <c r="U872" s="101"/>
      <c r="V872" s="101"/>
      <c r="W872" s="101"/>
      <c r="X872" s="101"/>
      <c r="Y872" s="101"/>
      <c r="AA872" s="101"/>
      <c r="AB872" s="101"/>
      <c r="AC872" s="101"/>
      <c r="AD872" s="101"/>
      <c r="AE872" s="101"/>
      <c r="AF872" s="101"/>
      <c r="AG872" s="101"/>
      <c r="AH872" s="101"/>
      <c r="AJ872" s="101"/>
      <c r="AK872" s="101"/>
      <c r="AM872" s="101"/>
      <c r="AN872" s="42"/>
      <c r="AO872" s="42"/>
      <c r="AP872" s="42"/>
      <c r="AQ872" s="194"/>
      <c r="AR872" s="42"/>
      <c r="AS872" s="42"/>
      <c r="AT872" s="25"/>
      <c r="AU872" s="44"/>
      <c r="AV872" s="44"/>
      <c r="AW872" s="44"/>
      <c r="AX872" s="25"/>
      <c r="AY872" s="42"/>
      <c r="AZ872" s="46"/>
      <c r="BA872" s="48"/>
      <c r="BB872" s="25"/>
      <c r="BC872" s="25"/>
      <c r="BD872" s="124"/>
      <c r="BE872" s="24"/>
      <c r="BF872" s="24"/>
      <c r="BG872" s="15"/>
      <c r="BI872" s="15"/>
      <c r="BJ872" s="15"/>
      <c r="BK872" s="15"/>
      <c r="BL872" s="93"/>
    </row>
    <row r="873" spans="2:64" s="54" customFormat="1" x14ac:dyDescent="0.25">
      <c r="B873" s="32"/>
      <c r="C873" s="32"/>
      <c r="D873" s="32"/>
      <c r="E873" s="32"/>
      <c r="F873" s="32"/>
      <c r="G873" s="32"/>
      <c r="K873" s="93"/>
      <c r="L873" s="93"/>
      <c r="M873" s="25"/>
      <c r="N873" s="25"/>
      <c r="O873" s="25"/>
      <c r="P873" s="25"/>
      <c r="Q873" s="25"/>
      <c r="R873" s="25"/>
      <c r="S873" s="25"/>
      <c r="T873" s="25"/>
      <c r="U873" s="101"/>
      <c r="V873" s="101"/>
      <c r="W873" s="101"/>
      <c r="X873" s="101"/>
      <c r="Y873" s="101"/>
      <c r="AA873" s="101"/>
      <c r="AB873" s="101"/>
      <c r="AC873" s="101"/>
      <c r="AD873" s="101"/>
      <c r="AE873" s="101"/>
      <c r="AF873" s="101"/>
      <c r="AG873" s="101"/>
      <c r="AH873" s="101"/>
      <c r="AJ873" s="101"/>
      <c r="AK873" s="101"/>
      <c r="AM873" s="101"/>
      <c r="AN873" s="42"/>
      <c r="AO873" s="42"/>
      <c r="AP873" s="42"/>
      <c r="AQ873" s="194"/>
      <c r="AR873" s="42"/>
      <c r="AS873" s="42"/>
      <c r="AT873" s="25"/>
      <c r="AU873" s="44"/>
      <c r="AV873" s="44"/>
      <c r="AW873" s="44"/>
      <c r="AX873" s="25"/>
      <c r="AY873" s="42"/>
      <c r="AZ873" s="46"/>
      <c r="BA873" s="48"/>
      <c r="BB873" s="25"/>
      <c r="BC873" s="25"/>
      <c r="BD873" s="124"/>
      <c r="BE873" s="24"/>
      <c r="BF873" s="24"/>
      <c r="BG873" s="15"/>
      <c r="BI873" s="15"/>
      <c r="BJ873" s="15"/>
      <c r="BK873" s="15"/>
      <c r="BL873" s="93"/>
    </row>
    <row r="874" spans="2:64" s="54" customFormat="1" x14ac:dyDescent="0.25">
      <c r="B874" s="32"/>
      <c r="C874" s="32"/>
      <c r="D874" s="32"/>
      <c r="E874" s="32"/>
      <c r="F874" s="32"/>
      <c r="G874" s="32"/>
      <c r="K874" s="93"/>
      <c r="L874" s="93"/>
      <c r="M874" s="25"/>
      <c r="N874" s="25"/>
      <c r="O874" s="25"/>
      <c r="P874" s="25"/>
      <c r="Q874" s="25"/>
      <c r="R874" s="25"/>
      <c r="S874" s="25"/>
      <c r="T874" s="25"/>
      <c r="U874" s="101"/>
      <c r="V874" s="101"/>
      <c r="W874" s="101"/>
      <c r="X874" s="101"/>
      <c r="Y874" s="101"/>
      <c r="AA874" s="101"/>
      <c r="AB874" s="101"/>
      <c r="AC874" s="101"/>
      <c r="AD874" s="101"/>
      <c r="AE874" s="101"/>
      <c r="AF874" s="101"/>
      <c r="AG874" s="101"/>
      <c r="AH874" s="101"/>
      <c r="AJ874" s="101"/>
      <c r="AK874" s="101"/>
      <c r="AM874" s="101"/>
      <c r="AN874" s="42"/>
      <c r="AO874" s="42"/>
      <c r="AP874" s="42"/>
      <c r="AQ874" s="194"/>
      <c r="AR874" s="42"/>
      <c r="AS874" s="42"/>
      <c r="AT874" s="25"/>
      <c r="AU874" s="44"/>
      <c r="AV874" s="44"/>
      <c r="AW874" s="44"/>
      <c r="AX874" s="25"/>
      <c r="AY874" s="42"/>
      <c r="AZ874" s="46"/>
      <c r="BA874" s="48"/>
      <c r="BB874" s="25"/>
      <c r="BC874" s="25"/>
      <c r="BD874" s="124"/>
      <c r="BE874" s="24"/>
      <c r="BF874" s="24"/>
      <c r="BG874" s="15"/>
      <c r="BI874" s="15"/>
      <c r="BJ874" s="15"/>
      <c r="BK874" s="15"/>
      <c r="BL874" s="93"/>
    </row>
    <row r="875" spans="2:64" s="54" customFormat="1" x14ac:dyDescent="0.25">
      <c r="B875" s="32"/>
      <c r="C875" s="32"/>
      <c r="D875" s="32"/>
      <c r="E875" s="32"/>
      <c r="F875" s="32"/>
      <c r="G875" s="32"/>
      <c r="K875" s="93"/>
      <c r="L875" s="93"/>
      <c r="M875" s="25"/>
      <c r="N875" s="25"/>
      <c r="O875" s="25"/>
      <c r="P875" s="25"/>
      <c r="Q875" s="25"/>
      <c r="R875" s="25"/>
      <c r="S875" s="25"/>
      <c r="T875" s="25"/>
      <c r="U875" s="101"/>
      <c r="V875" s="101"/>
      <c r="W875" s="101"/>
      <c r="X875" s="101"/>
      <c r="Y875" s="101"/>
      <c r="AA875" s="101"/>
      <c r="AB875" s="101"/>
      <c r="AC875" s="101"/>
      <c r="AD875" s="101"/>
      <c r="AE875" s="101"/>
      <c r="AF875" s="101"/>
      <c r="AG875" s="101"/>
      <c r="AH875" s="101"/>
      <c r="AJ875" s="101"/>
      <c r="AK875" s="101"/>
      <c r="AM875" s="101"/>
      <c r="AN875" s="42"/>
      <c r="AO875" s="42"/>
      <c r="AP875" s="42"/>
      <c r="AQ875" s="194"/>
      <c r="AR875" s="42"/>
      <c r="AS875" s="42"/>
      <c r="AT875" s="25"/>
      <c r="AU875" s="44"/>
      <c r="AV875" s="44"/>
      <c r="AW875" s="44"/>
      <c r="AX875" s="25"/>
      <c r="AY875" s="42"/>
      <c r="AZ875" s="46"/>
      <c r="BA875" s="48"/>
      <c r="BB875" s="25"/>
      <c r="BC875" s="25"/>
      <c r="BD875" s="124"/>
      <c r="BE875" s="24"/>
      <c r="BF875" s="24"/>
      <c r="BG875" s="15"/>
      <c r="BI875" s="15"/>
      <c r="BJ875" s="15"/>
      <c r="BK875" s="15"/>
      <c r="BL875" s="93"/>
    </row>
    <row r="876" spans="2:64" s="54" customFormat="1" x14ac:dyDescent="0.25">
      <c r="B876" s="32"/>
      <c r="C876" s="32"/>
      <c r="D876" s="32"/>
      <c r="E876" s="32"/>
      <c r="F876" s="32"/>
      <c r="G876" s="32"/>
      <c r="K876" s="93"/>
      <c r="L876" s="93"/>
      <c r="M876" s="25"/>
      <c r="N876" s="25"/>
      <c r="O876" s="25"/>
      <c r="P876" s="25"/>
      <c r="Q876" s="25"/>
      <c r="R876" s="25"/>
      <c r="S876" s="25"/>
      <c r="T876" s="25"/>
      <c r="U876" s="101"/>
      <c r="V876" s="101"/>
      <c r="W876" s="101"/>
      <c r="X876" s="101"/>
      <c r="Y876" s="101"/>
      <c r="AA876" s="101"/>
      <c r="AB876" s="101"/>
      <c r="AC876" s="101"/>
      <c r="AD876" s="101"/>
      <c r="AE876" s="101"/>
      <c r="AF876" s="101"/>
      <c r="AG876" s="101"/>
      <c r="AH876" s="101"/>
      <c r="AJ876" s="101"/>
      <c r="AK876" s="101"/>
      <c r="AM876" s="101"/>
      <c r="AN876" s="42"/>
      <c r="AO876" s="42"/>
      <c r="AP876" s="42"/>
      <c r="AQ876" s="194"/>
      <c r="AR876" s="42"/>
      <c r="AS876" s="42"/>
      <c r="AT876" s="25"/>
      <c r="AU876" s="44"/>
      <c r="AV876" s="44"/>
      <c r="AW876" s="44"/>
      <c r="AX876" s="25"/>
      <c r="AY876" s="42"/>
      <c r="AZ876" s="46"/>
      <c r="BA876" s="48"/>
      <c r="BB876" s="25"/>
      <c r="BC876" s="25"/>
      <c r="BD876" s="124"/>
      <c r="BE876" s="24"/>
      <c r="BF876" s="24"/>
      <c r="BG876" s="15"/>
      <c r="BI876" s="15"/>
      <c r="BJ876" s="15"/>
      <c r="BK876" s="15"/>
      <c r="BL876" s="93"/>
    </row>
    <row r="877" spans="2:64" s="54" customFormat="1" x14ac:dyDescent="0.25">
      <c r="B877" s="32"/>
      <c r="C877" s="32"/>
      <c r="D877" s="32"/>
      <c r="E877" s="32"/>
      <c r="F877" s="32"/>
      <c r="G877" s="32"/>
      <c r="K877" s="93"/>
      <c r="L877" s="93"/>
      <c r="M877" s="25"/>
      <c r="N877" s="25"/>
      <c r="O877" s="25"/>
      <c r="P877" s="25"/>
      <c r="Q877" s="25"/>
      <c r="R877" s="25"/>
      <c r="S877" s="25"/>
      <c r="T877" s="25"/>
      <c r="U877" s="101"/>
      <c r="V877" s="101"/>
      <c r="W877" s="101"/>
      <c r="X877" s="101"/>
      <c r="Y877" s="101"/>
      <c r="AA877" s="101"/>
      <c r="AB877" s="101"/>
      <c r="AC877" s="101"/>
      <c r="AD877" s="101"/>
      <c r="AE877" s="101"/>
      <c r="AF877" s="101"/>
      <c r="AG877" s="101"/>
      <c r="AH877" s="101"/>
      <c r="AJ877" s="101"/>
      <c r="AK877" s="101"/>
      <c r="AM877" s="101"/>
      <c r="AN877" s="42"/>
      <c r="AO877" s="42"/>
      <c r="AP877" s="42"/>
      <c r="AQ877" s="194"/>
      <c r="AR877" s="42"/>
      <c r="AS877" s="42"/>
      <c r="AT877" s="25"/>
      <c r="AU877" s="44"/>
      <c r="AV877" s="44"/>
      <c r="AW877" s="44"/>
      <c r="AX877" s="25"/>
      <c r="AY877" s="42"/>
      <c r="AZ877" s="46"/>
      <c r="BA877" s="48"/>
      <c r="BB877" s="25"/>
      <c r="BC877" s="25"/>
      <c r="BD877" s="124"/>
      <c r="BE877" s="24"/>
      <c r="BF877" s="24"/>
      <c r="BG877" s="15"/>
      <c r="BI877" s="15"/>
      <c r="BJ877" s="15"/>
      <c r="BK877" s="15"/>
      <c r="BL877" s="93"/>
    </row>
    <row r="878" spans="2:64" s="54" customFormat="1" x14ac:dyDescent="0.25">
      <c r="B878" s="32"/>
      <c r="C878" s="32"/>
      <c r="D878" s="32"/>
      <c r="E878" s="32"/>
      <c r="F878" s="32"/>
      <c r="G878" s="32"/>
      <c r="K878" s="93"/>
      <c r="L878" s="93"/>
      <c r="M878" s="25"/>
      <c r="N878" s="25"/>
      <c r="O878" s="25"/>
      <c r="P878" s="25"/>
      <c r="Q878" s="25"/>
      <c r="R878" s="25"/>
      <c r="S878" s="25"/>
      <c r="T878" s="25"/>
      <c r="U878" s="101"/>
      <c r="V878" s="101"/>
      <c r="W878" s="101"/>
      <c r="X878" s="101"/>
      <c r="Y878" s="101"/>
      <c r="AA878" s="101"/>
      <c r="AB878" s="101"/>
      <c r="AC878" s="101"/>
      <c r="AD878" s="101"/>
      <c r="AE878" s="101"/>
      <c r="AF878" s="101"/>
      <c r="AG878" s="101"/>
      <c r="AH878" s="101"/>
      <c r="AJ878" s="101"/>
      <c r="AK878" s="101"/>
      <c r="AM878" s="101"/>
      <c r="AN878" s="42"/>
      <c r="AO878" s="42"/>
      <c r="AP878" s="42"/>
      <c r="AQ878" s="194"/>
      <c r="AR878" s="42"/>
      <c r="AS878" s="42"/>
      <c r="AT878" s="25"/>
      <c r="AU878" s="44"/>
      <c r="AV878" s="44"/>
      <c r="AW878" s="44"/>
      <c r="AX878" s="25"/>
      <c r="AY878" s="42"/>
      <c r="AZ878" s="46"/>
      <c r="BA878" s="48"/>
      <c r="BB878" s="25"/>
      <c r="BC878" s="25"/>
      <c r="BD878" s="124"/>
      <c r="BE878" s="24"/>
      <c r="BF878" s="24"/>
      <c r="BG878" s="15"/>
      <c r="BI878" s="15"/>
      <c r="BJ878" s="15"/>
      <c r="BK878" s="15"/>
      <c r="BL878" s="93"/>
    </row>
    <row r="879" spans="2:64" s="54" customFormat="1" x14ac:dyDescent="0.25">
      <c r="B879" s="32"/>
      <c r="C879" s="32"/>
      <c r="D879" s="32"/>
      <c r="E879" s="32"/>
      <c r="F879" s="32"/>
      <c r="G879" s="32"/>
      <c r="K879" s="93"/>
      <c r="L879" s="93"/>
      <c r="M879" s="25"/>
      <c r="N879" s="25"/>
      <c r="O879" s="25"/>
      <c r="P879" s="25"/>
      <c r="Q879" s="25"/>
      <c r="R879" s="25"/>
      <c r="S879" s="25"/>
      <c r="T879" s="25"/>
      <c r="U879" s="101"/>
      <c r="V879" s="101"/>
      <c r="W879" s="101"/>
      <c r="X879" s="101"/>
      <c r="Y879" s="101"/>
      <c r="AA879" s="101"/>
      <c r="AB879" s="101"/>
      <c r="AC879" s="101"/>
      <c r="AD879" s="101"/>
      <c r="AE879" s="101"/>
      <c r="AF879" s="101"/>
      <c r="AG879" s="101"/>
      <c r="AH879" s="101"/>
      <c r="AJ879" s="101"/>
      <c r="AK879" s="101"/>
      <c r="AM879" s="101"/>
      <c r="AN879" s="42"/>
      <c r="AO879" s="42"/>
      <c r="AP879" s="42"/>
      <c r="AQ879" s="194"/>
      <c r="AR879" s="42"/>
      <c r="AS879" s="42"/>
      <c r="AT879" s="25"/>
      <c r="AU879" s="44"/>
      <c r="AV879" s="44"/>
      <c r="AW879" s="44"/>
      <c r="AX879" s="25"/>
      <c r="AY879" s="42"/>
      <c r="AZ879" s="46"/>
      <c r="BA879" s="48"/>
      <c r="BB879" s="25"/>
      <c r="BC879" s="25"/>
      <c r="BD879" s="124"/>
      <c r="BE879" s="24"/>
      <c r="BF879" s="24"/>
      <c r="BG879" s="15"/>
      <c r="BI879" s="15"/>
      <c r="BJ879" s="15"/>
      <c r="BK879" s="15"/>
      <c r="BL879" s="93"/>
    </row>
    <row r="880" spans="2:64" s="54" customFormat="1" x14ac:dyDescent="0.25">
      <c r="B880" s="32"/>
      <c r="C880" s="32"/>
      <c r="D880" s="32"/>
      <c r="E880" s="32"/>
      <c r="F880" s="32"/>
      <c r="G880" s="32"/>
      <c r="K880" s="93"/>
      <c r="L880" s="93"/>
      <c r="M880" s="25"/>
      <c r="N880" s="25"/>
      <c r="O880" s="25"/>
      <c r="P880" s="25"/>
      <c r="Q880" s="25"/>
      <c r="R880" s="25"/>
      <c r="S880" s="25"/>
      <c r="T880" s="25"/>
      <c r="U880" s="101"/>
      <c r="V880" s="101"/>
      <c r="W880" s="101"/>
      <c r="X880" s="101"/>
      <c r="Y880" s="101"/>
      <c r="AA880" s="101"/>
      <c r="AB880" s="101"/>
      <c r="AC880" s="101"/>
      <c r="AD880" s="101"/>
      <c r="AE880" s="101"/>
      <c r="AF880" s="101"/>
      <c r="AG880" s="101"/>
      <c r="AH880" s="101"/>
      <c r="AJ880" s="101"/>
      <c r="AK880" s="101"/>
      <c r="AM880" s="101"/>
      <c r="AN880" s="42"/>
      <c r="AO880" s="42"/>
      <c r="AP880" s="42"/>
      <c r="AQ880" s="194"/>
      <c r="AR880" s="42"/>
      <c r="AS880" s="42"/>
      <c r="AT880" s="25"/>
      <c r="AU880" s="44"/>
      <c r="AV880" s="44"/>
      <c r="AW880" s="44"/>
      <c r="AX880" s="25"/>
      <c r="AY880" s="42"/>
      <c r="AZ880" s="46"/>
      <c r="BA880" s="48"/>
      <c r="BB880" s="25"/>
      <c r="BC880" s="25"/>
      <c r="BD880" s="124"/>
      <c r="BE880" s="24"/>
      <c r="BF880" s="24"/>
      <c r="BG880" s="15"/>
      <c r="BI880" s="15"/>
      <c r="BJ880" s="15"/>
      <c r="BK880" s="15"/>
      <c r="BL880" s="93"/>
    </row>
    <row r="881" spans="2:64" s="54" customFormat="1" x14ac:dyDescent="0.25">
      <c r="B881" s="32"/>
      <c r="C881" s="32"/>
      <c r="D881" s="32"/>
      <c r="E881" s="32"/>
      <c r="F881" s="32"/>
      <c r="G881" s="32"/>
      <c r="K881" s="93"/>
      <c r="L881" s="93"/>
      <c r="M881" s="25"/>
      <c r="N881" s="25"/>
      <c r="O881" s="25"/>
      <c r="P881" s="25"/>
      <c r="Q881" s="25"/>
      <c r="R881" s="25"/>
      <c r="S881" s="25"/>
      <c r="T881" s="25"/>
      <c r="U881" s="101"/>
      <c r="V881" s="101"/>
      <c r="W881" s="101"/>
      <c r="X881" s="101"/>
      <c r="Y881" s="101"/>
      <c r="AA881" s="101"/>
      <c r="AB881" s="101"/>
      <c r="AC881" s="101"/>
      <c r="AD881" s="101"/>
      <c r="AE881" s="101"/>
      <c r="AF881" s="101"/>
      <c r="AG881" s="101"/>
      <c r="AH881" s="101"/>
      <c r="AJ881" s="101"/>
      <c r="AK881" s="101"/>
      <c r="AM881" s="101"/>
      <c r="AN881" s="42"/>
      <c r="AO881" s="42"/>
      <c r="AP881" s="42"/>
      <c r="AQ881" s="194"/>
      <c r="AR881" s="42"/>
      <c r="AS881" s="42"/>
      <c r="AT881" s="25"/>
      <c r="AU881" s="44"/>
      <c r="AV881" s="44"/>
      <c r="AW881" s="44"/>
      <c r="AX881" s="25"/>
      <c r="AY881" s="42"/>
      <c r="AZ881" s="46"/>
      <c r="BA881" s="48"/>
      <c r="BB881" s="25"/>
      <c r="BC881" s="25"/>
      <c r="BD881" s="124"/>
      <c r="BE881" s="24"/>
      <c r="BF881" s="24"/>
      <c r="BG881" s="15"/>
      <c r="BI881" s="15"/>
      <c r="BJ881" s="15"/>
      <c r="BK881" s="15"/>
      <c r="BL881" s="93"/>
    </row>
    <row r="882" spans="2:64" s="54" customFormat="1" x14ac:dyDescent="0.25">
      <c r="B882" s="32"/>
      <c r="C882" s="32"/>
      <c r="D882" s="32"/>
      <c r="E882" s="32"/>
      <c r="F882" s="32"/>
      <c r="G882" s="32"/>
      <c r="K882" s="93"/>
      <c r="L882" s="93"/>
      <c r="M882" s="25"/>
      <c r="N882" s="25"/>
      <c r="O882" s="25"/>
      <c r="P882" s="25"/>
      <c r="Q882" s="25"/>
      <c r="R882" s="25"/>
      <c r="S882" s="25"/>
      <c r="T882" s="25"/>
      <c r="U882" s="101"/>
      <c r="V882" s="101"/>
      <c r="W882" s="101"/>
      <c r="X882" s="101"/>
      <c r="Y882" s="101"/>
      <c r="AA882" s="101"/>
      <c r="AB882" s="101"/>
      <c r="AC882" s="101"/>
      <c r="AD882" s="101"/>
      <c r="AE882" s="101"/>
      <c r="AF882" s="101"/>
      <c r="AG882" s="101"/>
      <c r="AH882" s="101"/>
      <c r="AJ882" s="101"/>
      <c r="AK882" s="101"/>
      <c r="AM882" s="101"/>
      <c r="AN882" s="42"/>
      <c r="AO882" s="42"/>
      <c r="AP882" s="42"/>
      <c r="AQ882" s="194"/>
      <c r="AR882" s="42"/>
      <c r="AS882" s="42"/>
      <c r="AT882" s="25"/>
      <c r="AU882" s="44"/>
      <c r="AV882" s="44"/>
      <c r="AW882" s="44"/>
      <c r="AX882" s="25"/>
      <c r="AY882" s="42"/>
      <c r="AZ882" s="46"/>
      <c r="BA882" s="48"/>
      <c r="BB882" s="25"/>
      <c r="BC882" s="25"/>
      <c r="BD882" s="124"/>
      <c r="BE882" s="24"/>
      <c r="BF882" s="24"/>
      <c r="BG882" s="15"/>
      <c r="BI882" s="15"/>
      <c r="BJ882" s="15"/>
      <c r="BK882" s="15"/>
      <c r="BL882" s="93"/>
    </row>
    <row r="883" spans="2:64" s="54" customFormat="1" x14ac:dyDescent="0.25">
      <c r="B883" s="32"/>
      <c r="C883" s="32"/>
      <c r="D883" s="32"/>
      <c r="E883" s="32"/>
      <c r="F883" s="32"/>
      <c r="G883" s="32"/>
      <c r="K883" s="93"/>
      <c r="L883" s="93"/>
      <c r="M883" s="25"/>
      <c r="N883" s="25"/>
      <c r="O883" s="25"/>
      <c r="P883" s="25"/>
      <c r="Q883" s="25"/>
      <c r="R883" s="25"/>
      <c r="S883" s="25"/>
      <c r="T883" s="25"/>
      <c r="U883" s="101"/>
      <c r="V883" s="101"/>
      <c r="W883" s="101"/>
      <c r="X883" s="101"/>
      <c r="Y883" s="101"/>
      <c r="AA883" s="101"/>
      <c r="AB883" s="101"/>
      <c r="AC883" s="101"/>
      <c r="AD883" s="101"/>
      <c r="AE883" s="101"/>
      <c r="AF883" s="101"/>
      <c r="AG883" s="101"/>
      <c r="AH883" s="101"/>
      <c r="AJ883" s="101"/>
      <c r="AK883" s="101"/>
      <c r="AM883" s="101"/>
      <c r="AN883" s="42"/>
      <c r="AO883" s="42"/>
      <c r="AP883" s="42"/>
      <c r="AQ883" s="194"/>
      <c r="AR883" s="42"/>
      <c r="AS883" s="42"/>
      <c r="AT883" s="25"/>
      <c r="AU883" s="44"/>
      <c r="AV883" s="44"/>
      <c r="AW883" s="44"/>
      <c r="AX883" s="25"/>
      <c r="AY883" s="42"/>
      <c r="AZ883" s="46"/>
      <c r="BA883" s="48"/>
      <c r="BB883" s="25"/>
      <c r="BC883" s="25"/>
      <c r="BD883" s="124"/>
      <c r="BE883" s="24"/>
      <c r="BF883" s="24"/>
      <c r="BG883" s="15"/>
      <c r="BI883" s="15"/>
      <c r="BJ883" s="15"/>
      <c r="BK883" s="15"/>
      <c r="BL883" s="93"/>
    </row>
    <row r="884" spans="2:64" s="54" customFormat="1" x14ac:dyDescent="0.25">
      <c r="B884" s="32"/>
      <c r="C884" s="32"/>
      <c r="D884" s="32"/>
      <c r="E884" s="32"/>
      <c r="F884" s="32"/>
      <c r="G884" s="32"/>
      <c r="K884" s="93"/>
      <c r="L884" s="93"/>
      <c r="M884" s="25"/>
      <c r="N884" s="25"/>
      <c r="O884" s="25"/>
      <c r="P884" s="25"/>
      <c r="Q884" s="25"/>
      <c r="R884" s="25"/>
      <c r="S884" s="25"/>
      <c r="T884" s="25"/>
      <c r="U884" s="101"/>
      <c r="V884" s="101"/>
      <c r="W884" s="101"/>
      <c r="X884" s="101"/>
      <c r="Y884" s="101"/>
      <c r="AA884" s="101"/>
      <c r="AB884" s="101"/>
      <c r="AC884" s="101"/>
      <c r="AD884" s="101"/>
      <c r="AE884" s="101"/>
      <c r="AF884" s="101"/>
      <c r="AG884" s="101"/>
      <c r="AH884" s="101"/>
      <c r="AJ884" s="101"/>
      <c r="AK884" s="101"/>
      <c r="AM884" s="101"/>
      <c r="AN884" s="42"/>
      <c r="AO884" s="42"/>
      <c r="AP884" s="42"/>
      <c r="AQ884" s="194"/>
      <c r="AR884" s="42"/>
      <c r="AS884" s="42"/>
      <c r="AT884" s="25"/>
      <c r="AU884" s="44"/>
      <c r="AV884" s="44"/>
      <c r="AW884" s="44"/>
      <c r="AX884" s="25"/>
      <c r="AY884" s="42"/>
      <c r="AZ884" s="46"/>
      <c r="BA884" s="48"/>
      <c r="BB884" s="25"/>
      <c r="BC884" s="25"/>
      <c r="BD884" s="124"/>
      <c r="BE884" s="24"/>
      <c r="BF884" s="24"/>
      <c r="BG884" s="15"/>
      <c r="BI884" s="15"/>
      <c r="BJ884" s="15"/>
      <c r="BK884" s="15"/>
      <c r="BL884" s="93"/>
    </row>
    <row r="885" spans="2:64" s="54" customFormat="1" x14ac:dyDescent="0.25">
      <c r="B885" s="32"/>
      <c r="C885" s="32"/>
      <c r="D885" s="32"/>
      <c r="E885" s="32"/>
      <c r="F885" s="32"/>
      <c r="G885" s="32"/>
      <c r="K885" s="93"/>
      <c r="L885" s="93"/>
      <c r="M885" s="25"/>
      <c r="N885" s="25"/>
      <c r="O885" s="25"/>
      <c r="P885" s="25"/>
      <c r="Q885" s="25"/>
      <c r="R885" s="25"/>
      <c r="S885" s="25"/>
      <c r="T885" s="25"/>
      <c r="U885" s="101"/>
      <c r="V885" s="101"/>
      <c r="W885" s="101"/>
      <c r="X885" s="101"/>
      <c r="Y885" s="101"/>
      <c r="AA885" s="101"/>
      <c r="AB885" s="101"/>
      <c r="AC885" s="101"/>
      <c r="AD885" s="101"/>
      <c r="AE885" s="101"/>
      <c r="AF885" s="101"/>
      <c r="AG885" s="101"/>
      <c r="AH885" s="101"/>
      <c r="AJ885" s="101"/>
      <c r="AK885" s="101"/>
      <c r="AM885" s="101"/>
      <c r="AN885" s="42"/>
      <c r="AO885" s="42"/>
      <c r="AP885" s="42"/>
      <c r="AQ885" s="194"/>
      <c r="AR885" s="42"/>
      <c r="AS885" s="42"/>
      <c r="AT885" s="25"/>
      <c r="AU885" s="44"/>
      <c r="AV885" s="44"/>
      <c r="AW885" s="44"/>
      <c r="AX885" s="25"/>
      <c r="AY885" s="42"/>
      <c r="AZ885" s="46"/>
      <c r="BA885" s="48"/>
      <c r="BB885" s="25"/>
      <c r="BC885" s="25"/>
      <c r="BD885" s="124"/>
      <c r="BE885" s="24"/>
      <c r="BF885" s="24"/>
      <c r="BG885" s="15"/>
      <c r="BI885" s="15"/>
      <c r="BJ885" s="15"/>
      <c r="BK885" s="15"/>
      <c r="BL885" s="93"/>
    </row>
    <row r="886" spans="2:64" s="54" customFormat="1" x14ac:dyDescent="0.25">
      <c r="B886" s="32"/>
      <c r="C886" s="32"/>
      <c r="D886" s="32"/>
      <c r="E886" s="32"/>
      <c r="F886" s="32"/>
      <c r="G886" s="32"/>
      <c r="K886" s="93"/>
      <c r="L886" s="93"/>
      <c r="M886" s="25"/>
      <c r="N886" s="25"/>
      <c r="O886" s="25"/>
      <c r="P886" s="25"/>
      <c r="Q886" s="25"/>
      <c r="R886" s="25"/>
      <c r="S886" s="25"/>
      <c r="T886" s="25"/>
      <c r="U886" s="101"/>
      <c r="V886" s="101"/>
      <c r="W886" s="101"/>
      <c r="X886" s="101"/>
      <c r="Y886" s="101"/>
      <c r="AA886" s="101"/>
      <c r="AB886" s="101"/>
      <c r="AC886" s="101"/>
      <c r="AD886" s="101"/>
      <c r="AE886" s="101"/>
      <c r="AF886" s="101"/>
      <c r="AG886" s="101"/>
      <c r="AH886" s="101"/>
      <c r="AJ886" s="101"/>
      <c r="AK886" s="101"/>
      <c r="AM886" s="101"/>
      <c r="AN886" s="42"/>
      <c r="AO886" s="42"/>
      <c r="AP886" s="42"/>
      <c r="AQ886" s="194"/>
      <c r="AR886" s="42"/>
      <c r="AS886" s="42"/>
      <c r="AT886" s="25"/>
      <c r="AU886" s="44"/>
      <c r="AV886" s="44"/>
      <c r="AW886" s="44"/>
      <c r="AX886" s="25"/>
      <c r="AY886" s="42"/>
      <c r="AZ886" s="46"/>
      <c r="BA886" s="48"/>
      <c r="BB886" s="25"/>
      <c r="BC886" s="25"/>
      <c r="BD886" s="124"/>
      <c r="BE886" s="24"/>
      <c r="BF886" s="24"/>
      <c r="BG886" s="15"/>
      <c r="BI886" s="15"/>
      <c r="BJ886" s="15"/>
      <c r="BK886" s="15"/>
      <c r="BL886" s="93"/>
    </row>
    <row r="887" spans="2:64" s="54" customFormat="1" x14ac:dyDescent="0.25">
      <c r="B887" s="32"/>
      <c r="C887" s="32"/>
      <c r="D887" s="32"/>
      <c r="E887" s="32"/>
      <c r="F887" s="32"/>
      <c r="G887" s="32"/>
      <c r="K887" s="93"/>
      <c r="L887" s="93"/>
      <c r="M887" s="25"/>
      <c r="N887" s="25"/>
      <c r="O887" s="25"/>
      <c r="P887" s="25"/>
      <c r="Q887" s="25"/>
      <c r="R887" s="25"/>
      <c r="S887" s="25"/>
      <c r="T887" s="25"/>
      <c r="U887" s="101"/>
      <c r="V887" s="101"/>
      <c r="W887" s="101"/>
      <c r="X887" s="101"/>
      <c r="Y887" s="101"/>
      <c r="AA887" s="101"/>
      <c r="AB887" s="101"/>
      <c r="AC887" s="101"/>
      <c r="AD887" s="101"/>
      <c r="AE887" s="101"/>
      <c r="AF887" s="101"/>
      <c r="AG887" s="101"/>
      <c r="AH887" s="101"/>
      <c r="AJ887" s="101"/>
      <c r="AK887" s="101"/>
      <c r="AM887" s="101"/>
      <c r="AN887" s="42"/>
      <c r="AO887" s="42"/>
      <c r="AP887" s="42"/>
      <c r="AQ887" s="194"/>
      <c r="AR887" s="42"/>
      <c r="AS887" s="42"/>
      <c r="AT887" s="25"/>
      <c r="AU887" s="44"/>
      <c r="AV887" s="44"/>
      <c r="AW887" s="44"/>
      <c r="AX887" s="25"/>
      <c r="AY887" s="42"/>
      <c r="AZ887" s="46"/>
      <c r="BA887" s="48"/>
      <c r="BB887" s="25"/>
      <c r="BC887" s="25"/>
      <c r="BD887" s="124"/>
      <c r="BE887" s="24"/>
      <c r="BF887" s="24"/>
      <c r="BG887" s="15"/>
      <c r="BI887" s="15"/>
      <c r="BJ887" s="15"/>
      <c r="BK887" s="15"/>
      <c r="BL887" s="93"/>
    </row>
    <row r="888" spans="2:64" s="54" customFormat="1" x14ac:dyDescent="0.25">
      <c r="B888" s="32"/>
      <c r="C888" s="32"/>
      <c r="D888" s="32"/>
      <c r="E888" s="32"/>
      <c r="F888" s="32"/>
      <c r="G888" s="32"/>
      <c r="K888" s="93"/>
      <c r="L888" s="93"/>
      <c r="M888" s="25"/>
      <c r="N888" s="25"/>
      <c r="O888" s="25"/>
      <c r="P888" s="25"/>
      <c r="Q888" s="25"/>
      <c r="R888" s="25"/>
      <c r="S888" s="25"/>
      <c r="T888" s="25"/>
      <c r="U888" s="101"/>
      <c r="V888" s="101"/>
      <c r="W888" s="101"/>
      <c r="X888" s="101"/>
      <c r="Y888" s="101"/>
      <c r="AA888" s="101"/>
      <c r="AB888" s="101"/>
      <c r="AC888" s="101"/>
      <c r="AD888" s="101"/>
      <c r="AE888" s="101"/>
      <c r="AF888" s="101"/>
      <c r="AG888" s="101"/>
      <c r="AH888" s="101"/>
      <c r="AJ888" s="101"/>
      <c r="AK888" s="101"/>
      <c r="AM888" s="101"/>
      <c r="AN888" s="42"/>
      <c r="AO888" s="42"/>
      <c r="AP888" s="42"/>
      <c r="AQ888" s="194"/>
      <c r="AR888" s="42"/>
      <c r="AS888" s="42"/>
      <c r="AT888" s="25"/>
      <c r="AU888" s="44"/>
      <c r="AV888" s="44"/>
      <c r="AW888" s="44"/>
      <c r="AX888" s="25"/>
      <c r="AY888" s="42"/>
      <c r="AZ888" s="46"/>
      <c r="BA888" s="48"/>
      <c r="BB888" s="25"/>
      <c r="BC888" s="25"/>
      <c r="BD888" s="124"/>
      <c r="BE888" s="24"/>
      <c r="BF888" s="24"/>
      <c r="BG888" s="15"/>
      <c r="BI888" s="15"/>
      <c r="BJ888" s="15"/>
      <c r="BK888" s="15"/>
      <c r="BL888" s="93"/>
    </row>
    <row r="889" spans="2:64" s="54" customFormat="1" x14ac:dyDescent="0.25">
      <c r="B889" s="32"/>
      <c r="C889" s="32"/>
      <c r="D889" s="32"/>
      <c r="E889" s="32"/>
      <c r="F889" s="32"/>
      <c r="G889" s="32"/>
      <c r="K889" s="93"/>
      <c r="L889" s="93"/>
      <c r="M889" s="25"/>
      <c r="N889" s="25"/>
      <c r="O889" s="25"/>
      <c r="P889" s="25"/>
      <c r="Q889" s="25"/>
      <c r="R889" s="25"/>
      <c r="S889" s="25"/>
      <c r="T889" s="25"/>
      <c r="U889" s="101"/>
      <c r="V889" s="101"/>
      <c r="W889" s="101"/>
      <c r="X889" s="101"/>
      <c r="Y889" s="101"/>
      <c r="AA889" s="101"/>
      <c r="AB889" s="101"/>
      <c r="AC889" s="101"/>
      <c r="AD889" s="101"/>
      <c r="AE889" s="101"/>
      <c r="AF889" s="101"/>
      <c r="AG889" s="101"/>
      <c r="AH889" s="101"/>
      <c r="AJ889" s="101"/>
      <c r="AK889" s="101"/>
      <c r="AM889" s="101"/>
      <c r="AN889" s="42"/>
      <c r="AO889" s="42"/>
      <c r="AP889" s="42"/>
      <c r="AQ889" s="194"/>
      <c r="AR889" s="42"/>
      <c r="AS889" s="42"/>
      <c r="AT889" s="25"/>
      <c r="AU889" s="44"/>
      <c r="AV889" s="44"/>
      <c r="AW889" s="44"/>
      <c r="AX889" s="25"/>
      <c r="AY889" s="42"/>
      <c r="AZ889" s="46"/>
      <c r="BA889" s="48"/>
      <c r="BB889" s="25"/>
      <c r="BC889" s="25"/>
      <c r="BD889" s="124"/>
      <c r="BE889" s="24"/>
      <c r="BF889" s="24"/>
      <c r="BG889" s="15"/>
      <c r="BI889" s="15"/>
      <c r="BJ889" s="15"/>
      <c r="BK889" s="15"/>
      <c r="BL889" s="93"/>
    </row>
    <row r="890" spans="2:64" s="54" customFormat="1" x14ac:dyDescent="0.25">
      <c r="B890" s="32"/>
      <c r="C890" s="32"/>
      <c r="D890" s="32"/>
      <c r="E890" s="32"/>
      <c r="F890" s="32"/>
      <c r="G890" s="32"/>
      <c r="K890" s="93"/>
      <c r="L890" s="93"/>
      <c r="M890" s="25"/>
      <c r="N890" s="25"/>
      <c r="O890" s="25"/>
      <c r="P890" s="25"/>
      <c r="Q890" s="25"/>
      <c r="R890" s="25"/>
      <c r="S890" s="25"/>
      <c r="T890" s="25"/>
      <c r="U890" s="101"/>
      <c r="V890" s="101"/>
      <c r="W890" s="101"/>
      <c r="X890" s="101"/>
      <c r="Y890" s="101"/>
      <c r="AA890" s="101"/>
      <c r="AB890" s="101"/>
      <c r="AC890" s="101"/>
      <c r="AD890" s="101"/>
      <c r="AE890" s="101"/>
      <c r="AF890" s="101"/>
      <c r="AG890" s="101"/>
      <c r="AH890" s="101"/>
      <c r="AJ890" s="101"/>
      <c r="AK890" s="101"/>
      <c r="AM890" s="101"/>
      <c r="AN890" s="42"/>
      <c r="AO890" s="42"/>
      <c r="AP890" s="42"/>
      <c r="AQ890" s="194"/>
      <c r="AR890" s="42"/>
      <c r="AS890" s="42"/>
      <c r="AT890" s="25"/>
      <c r="AU890" s="44"/>
      <c r="AV890" s="44"/>
      <c r="AW890" s="44"/>
      <c r="AX890" s="25"/>
      <c r="AY890" s="42"/>
      <c r="AZ890" s="46"/>
      <c r="BA890" s="48"/>
      <c r="BB890" s="25"/>
      <c r="BC890" s="25"/>
      <c r="BD890" s="124"/>
      <c r="BE890" s="24"/>
      <c r="BF890" s="24"/>
      <c r="BG890" s="15"/>
      <c r="BI890" s="15"/>
      <c r="BJ890" s="15"/>
      <c r="BK890" s="15"/>
      <c r="BL890" s="93"/>
    </row>
    <row r="891" spans="2:64" s="54" customFormat="1" x14ac:dyDescent="0.25">
      <c r="B891" s="32"/>
      <c r="C891" s="32"/>
      <c r="D891" s="32"/>
      <c r="E891" s="32"/>
      <c r="F891" s="32"/>
      <c r="G891" s="32"/>
      <c r="K891" s="93"/>
      <c r="L891" s="93"/>
      <c r="M891" s="25"/>
      <c r="N891" s="25"/>
      <c r="O891" s="25"/>
      <c r="P891" s="25"/>
      <c r="Q891" s="25"/>
      <c r="R891" s="25"/>
      <c r="S891" s="25"/>
      <c r="T891" s="25"/>
      <c r="U891" s="101"/>
      <c r="V891" s="101"/>
      <c r="W891" s="101"/>
      <c r="X891" s="101"/>
      <c r="Y891" s="101"/>
      <c r="AA891" s="101"/>
      <c r="AB891" s="101"/>
      <c r="AC891" s="101"/>
      <c r="AD891" s="101"/>
      <c r="AE891" s="101"/>
      <c r="AF891" s="101"/>
      <c r="AG891" s="101"/>
      <c r="AH891" s="101"/>
      <c r="AJ891" s="101"/>
      <c r="AK891" s="101"/>
      <c r="AM891" s="101"/>
      <c r="AN891" s="42"/>
      <c r="AO891" s="42"/>
      <c r="AP891" s="42"/>
      <c r="AQ891" s="194"/>
      <c r="AR891" s="42"/>
      <c r="AS891" s="42"/>
      <c r="AT891" s="25"/>
      <c r="AU891" s="44"/>
      <c r="AV891" s="44"/>
      <c r="AW891" s="44"/>
      <c r="AX891" s="25"/>
      <c r="AY891" s="42"/>
      <c r="AZ891" s="46"/>
      <c r="BA891" s="48"/>
      <c r="BB891" s="25"/>
      <c r="BC891" s="25"/>
      <c r="BD891" s="124"/>
      <c r="BE891" s="24"/>
      <c r="BF891" s="24"/>
      <c r="BG891" s="15"/>
      <c r="BI891" s="15"/>
      <c r="BJ891" s="15"/>
      <c r="BK891" s="15"/>
      <c r="BL891" s="93"/>
    </row>
    <row r="892" spans="2:64" s="54" customFormat="1" x14ac:dyDescent="0.25">
      <c r="B892" s="32"/>
      <c r="C892" s="32"/>
      <c r="D892" s="32"/>
      <c r="E892" s="32"/>
      <c r="F892" s="32"/>
      <c r="G892" s="32"/>
      <c r="K892" s="93"/>
      <c r="L892" s="93"/>
      <c r="M892" s="25"/>
      <c r="N892" s="25"/>
      <c r="O892" s="25"/>
      <c r="P892" s="25"/>
      <c r="Q892" s="25"/>
      <c r="R892" s="25"/>
      <c r="S892" s="25"/>
      <c r="T892" s="25"/>
      <c r="U892" s="101"/>
      <c r="V892" s="101"/>
      <c r="W892" s="101"/>
      <c r="X892" s="101"/>
      <c r="Y892" s="101"/>
      <c r="AA892" s="101"/>
      <c r="AB892" s="101"/>
      <c r="AC892" s="101"/>
      <c r="AD892" s="101"/>
      <c r="AE892" s="101"/>
      <c r="AF892" s="101"/>
      <c r="AG892" s="101"/>
      <c r="AH892" s="101"/>
      <c r="AJ892" s="101"/>
      <c r="AK892" s="101"/>
      <c r="AM892" s="101"/>
      <c r="AN892" s="42"/>
      <c r="AO892" s="42"/>
      <c r="AP892" s="42"/>
      <c r="AQ892" s="194"/>
      <c r="AR892" s="42"/>
      <c r="AS892" s="42"/>
      <c r="AT892" s="25"/>
      <c r="AU892" s="44"/>
      <c r="AV892" s="44"/>
      <c r="AW892" s="44"/>
      <c r="AX892" s="25"/>
      <c r="AY892" s="42"/>
      <c r="AZ892" s="46"/>
      <c r="BA892" s="48"/>
      <c r="BB892" s="25"/>
      <c r="BC892" s="25"/>
      <c r="BD892" s="124"/>
      <c r="BE892" s="24"/>
      <c r="BF892" s="24"/>
      <c r="BG892" s="15"/>
      <c r="BI892" s="15"/>
      <c r="BJ892" s="15"/>
      <c r="BK892" s="15"/>
      <c r="BL892" s="93"/>
    </row>
    <row r="893" spans="2:64" s="54" customFormat="1" x14ac:dyDescent="0.25">
      <c r="B893" s="32"/>
      <c r="C893" s="32"/>
      <c r="D893" s="32"/>
      <c r="E893" s="32"/>
      <c r="F893" s="32"/>
      <c r="G893" s="32"/>
      <c r="K893" s="93"/>
      <c r="L893" s="93"/>
      <c r="M893" s="25"/>
      <c r="N893" s="25"/>
      <c r="O893" s="25"/>
      <c r="P893" s="25"/>
      <c r="Q893" s="25"/>
      <c r="R893" s="25"/>
      <c r="S893" s="25"/>
      <c r="T893" s="25"/>
      <c r="U893" s="101"/>
      <c r="V893" s="101"/>
      <c r="W893" s="101"/>
      <c r="X893" s="101"/>
      <c r="Y893" s="101"/>
      <c r="AA893" s="101"/>
      <c r="AB893" s="101"/>
      <c r="AC893" s="101"/>
      <c r="AD893" s="101"/>
      <c r="AE893" s="101"/>
      <c r="AF893" s="101"/>
      <c r="AG893" s="101"/>
      <c r="AH893" s="101"/>
      <c r="AJ893" s="101"/>
      <c r="AK893" s="101"/>
      <c r="AM893" s="101"/>
      <c r="AN893" s="42"/>
      <c r="AO893" s="42"/>
      <c r="AP893" s="42"/>
      <c r="AQ893" s="194"/>
      <c r="AR893" s="42"/>
      <c r="AS893" s="42"/>
      <c r="AT893" s="25"/>
      <c r="AU893" s="44"/>
      <c r="AV893" s="44"/>
      <c r="AW893" s="44"/>
      <c r="AX893" s="25"/>
      <c r="AY893" s="42"/>
      <c r="AZ893" s="46"/>
      <c r="BA893" s="48"/>
      <c r="BB893" s="25"/>
      <c r="BC893" s="25"/>
      <c r="BD893" s="124"/>
      <c r="BE893" s="24"/>
      <c r="BF893" s="24"/>
      <c r="BG893" s="15"/>
      <c r="BI893" s="15"/>
      <c r="BJ893" s="15"/>
      <c r="BK893" s="15"/>
      <c r="BL893" s="93"/>
    </row>
    <row r="894" spans="2:64" s="54" customFormat="1" x14ac:dyDescent="0.25">
      <c r="B894" s="32"/>
      <c r="C894" s="32"/>
      <c r="D894" s="32"/>
      <c r="E894" s="32"/>
      <c r="F894" s="32"/>
      <c r="G894" s="32"/>
      <c r="K894" s="93"/>
      <c r="L894" s="93"/>
      <c r="M894" s="25"/>
      <c r="N894" s="25"/>
      <c r="O894" s="25"/>
      <c r="P894" s="25"/>
      <c r="Q894" s="25"/>
      <c r="R894" s="25"/>
      <c r="S894" s="25"/>
      <c r="T894" s="25"/>
      <c r="U894" s="101"/>
      <c r="V894" s="101"/>
      <c r="W894" s="101"/>
      <c r="X894" s="101"/>
      <c r="Y894" s="101"/>
      <c r="AA894" s="101"/>
      <c r="AB894" s="101"/>
      <c r="AC894" s="101"/>
      <c r="AD894" s="101"/>
      <c r="AE894" s="101"/>
      <c r="AF894" s="101"/>
      <c r="AG894" s="101"/>
      <c r="AH894" s="101"/>
      <c r="AJ894" s="101"/>
      <c r="AK894" s="101"/>
      <c r="AM894" s="101"/>
      <c r="AN894" s="42"/>
      <c r="AO894" s="42"/>
      <c r="AP894" s="42"/>
      <c r="AQ894" s="194"/>
      <c r="AR894" s="42"/>
      <c r="AS894" s="42"/>
      <c r="AT894" s="25"/>
      <c r="AU894" s="44"/>
      <c r="AV894" s="44"/>
      <c r="AW894" s="44"/>
      <c r="AX894" s="25"/>
      <c r="AY894" s="42"/>
      <c r="AZ894" s="46"/>
      <c r="BA894" s="48"/>
      <c r="BB894" s="25"/>
      <c r="BC894" s="25"/>
      <c r="BD894" s="124"/>
      <c r="BE894" s="24"/>
      <c r="BF894" s="24"/>
      <c r="BG894" s="15"/>
      <c r="BI894" s="15"/>
      <c r="BJ894" s="15"/>
      <c r="BK894" s="15"/>
      <c r="BL894" s="93"/>
    </row>
    <row r="895" spans="2:64" s="54" customFormat="1" x14ac:dyDescent="0.25">
      <c r="B895" s="32"/>
      <c r="C895" s="32"/>
      <c r="D895" s="32"/>
      <c r="E895" s="32"/>
      <c r="F895" s="32"/>
      <c r="G895" s="32"/>
      <c r="K895" s="93"/>
      <c r="L895" s="93"/>
      <c r="M895" s="25"/>
      <c r="N895" s="25"/>
      <c r="O895" s="25"/>
      <c r="P895" s="25"/>
      <c r="Q895" s="25"/>
      <c r="R895" s="25"/>
      <c r="S895" s="25"/>
      <c r="T895" s="25"/>
      <c r="U895" s="101"/>
      <c r="V895" s="101"/>
      <c r="W895" s="101"/>
      <c r="X895" s="101"/>
      <c r="Y895" s="101"/>
      <c r="AA895" s="101"/>
      <c r="AB895" s="101"/>
      <c r="AC895" s="101"/>
      <c r="AD895" s="101"/>
      <c r="AE895" s="101"/>
      <c r="AF895" s="101"/>
      <c r="AG895" s="101"/>
      <c r="AH895" s="101"/>
      <c r="AJ895" s="101"/>
      <c r="AK895" s="101"/>
      <c r="AM895" s="101"/>
      <c r="AN895" s="42"/>
      <c r="AO895" s="42"/>
      <c r="AP895" s="42"/>
      <c r="AQ895" s="194"/>
      <c r="AR895" s="42"/>
      <c r="AS895" s="42"/>
      <c r="AT895" s="25"/>
      <c r="AU895" s="44"/>
      <c r="AV895" s="44"/>
      <c r="AW895" s="44"/>
      <c r="AX895" s="25"/>
      <c r="AY895" s="42"/>
      <c r="AZ895" s="46"/>
      <c r="BA895" s="48"/>
      <c r="BB895" s="25"/>
      <c r="BC895" s="25"/>
      <c r="BD895" s="124"/>
      <c r="BE895" s="24"/>
      <c r="BF895" s="24"/>
      <c r="BG895" s="15"/>
      <c r="BI895" s="15"/>
      <c r="BJ895" s="15"/>
      <c r="BK895" s="15"/>
      <c r="BL895" s="93"/>
    </row>
    <row r="896" spans="2:64" s="54" customFormat="1" x14ac:dyDescent="0.25">
      <c r="B896" s="32"/>
      <c r="C896" s="32"/>
      <c r="D896" s="32"/>
      <c r="E896" s="32"/>
      <c r="F896" s="32"/>
      <c r="G896" s="32"/>
      <c r="K896" s="93"/>
      <c r="L896" s="93"/>
      <c r="M896" s="25"/>
      <c r="N896" s="25"/>
      <c r="O896" s="25"/>
      <c r="P896" s="25"/>
      <c r="Q896" s="25"/>
      <c r="R896" s="25"/>
      <c r="S896" s="25"/>
      <c r="T896" s="25"/>
      <c r="U896" s="101"/>
      <c r="V896" s="101"/>
      <c r="W896" s="101"/>
      <c r="X896" s="101"/>
      <c r="Y896" s="101"/>
      <c r="AA896" s="101"/>
      <c r="AB896" s="101"/>
      <c r="AC896" s="101"/>
      <c r="AD896" s="101"/>
      <c r="AE896" s="101"/>
      <c r="AF896" s="101"/>
      <c r="AG896" s="101"/>
      <c r="AH896" s="101"/>
      <c r="AJ896" s="101"/>
      <c r="AK896" s="101"/>
      <c r="AM896" s="101"/>
      <c r="AN896" s="42"/>
      <c r="AO896" s="42"/>
      <c r="AP896" s="42"/>
      <c r="AQ896" s="194"/>
      <c r="AR896" s="42"/>
      <c r="AS896" s="42"/>
      <c r="AT896" s="25"/>
      <c r="AU896" s="44"/>
      <c r="AV896" s="44"/>
      <c r="AW896" s="44"/>
      <c r="AX896" s="25"/>
      <c r="AY896" s="42"/>
      <c r="AZ896" s="46"/>
      <c r="BA896" s="48"/>
      <c r="BB896" s="25"/>
      <c r="BC896" s="25"/>
      <c r="BD896" s="124"/>
      <c r="BE896" s="24"/>
      <c r="BF896" s="24"/>
      <c r="BG896" s="15"/>
      <c r="BI896" s="15"/>
      <c r="BJ896" s="15"/>
      <c r="BK896" s="15"/>
      <c r="BL896" s="93"/>
    </row>
    <row r="897" spans="2:64" s="54" customFormat="1" x14ac:dyDescent="0.25">
      <c r="B897" s="32"/>
      <c r="C897" s="32"/>
      <c r="D897" s="32"/>
      <c r="E897" s="32"/>
      <c r="F897" s="32"/>
      <c r="G897" s="32"/>
      <c r="K897" s="93"/>
      <c r="L897" s="93"/>
      <c r="M897" s="25"/>
      <c r="N897" s="25"/>
      <c r="O897" s="25"/>
      <c r="P897" s="25"/>
      <c r="Q897" s="25"/>
      <c r="R897" s="25"/>
      <c r="S897" s="25"/>
      <c r="T897" s="25"/>
      <c r="U897" s="101"/>
      <c r="V897" s="101"/>
      <c r="W897" s="101"/>
      <c r="X897" s="101"/>
      <c r="Y897" s="101"/>
      <c r="AA897" s="101"/>
      <c r="AB897" s="101"/>
      <c r="AC897" s="101"/>
      <c r="AD897" s="101"/>
      <c r="AE897" s="101"/>
      <c r="AF897" s="101"/>
      <c r="AG897" s="101"/>
      <c r="AH897" s="101"/>
      <c r="AJ897" s="101"/>
      <c r="AK897" s="101"/>
      <c r="AM897" s="101"/>
      <c r="AN897" s="42"/>
      <c r="AO897" s="42"/>
      <c r="AP897" s="42"/>
      <c r="AQ897" s="194"/>
      <c r="AR897" s="42"/>
      <c r="AS897" s="42"/>
      <c r="AT897" s="25"/>
      <c r="AU897" s="44"/>
      <c r="AV897" s="44"/>
      <c r="AW897" s="44"/>
      <c r="AX897" s="25"/>
      <c r="AY897" s="42"/>
      <c r="AZ897" s="46"/>
      <c r="BA897" s="48"/>
      <c r="BB897" s="25"/>
      <c r="BC897" s="25"/>
      <c r="BD897" s="124"/>
      <c r="BE897" s="24"/>
      <c r="BF897" s="24"/>
      <c r="BG897" s="15"/>
      <c r="BI897" s="15"/>
      <c r="BJ897" s="15"/>
      <c r="BK897" s="15"/>
      <c r="BL897" s="93"/>
    </row>
    <row r="898" spans="2:64" s="54" customFormat="1" x14ac:dyDescent="0.25">
      <c r="B898" s="32"/>
      <c r="C898" s="32"/>
      <c r="D898" s="32"/>
      <c r="E898" s="32"/>
      <c r="F898" s="32"/>
      <c r="G898" s="32"/>
      <c r="K898" s="93"/>
      <c r="L898" s="93"/>
      <c r="M898" s="25"/>
      <c r="N898" s="25"/>
      <c r="O898" s="25"/>
      <c r="P898" s="25"/>
      <c r="Q898" s="25"/>
      <c r="R898" s="25"/>
      <c r="S898" s="25"/>
      <c r="T898" s="25"/>
      <c r="U898" s="101"/>
      <c r="V898" s="101"/>
      <c r="W898" s="101"/>
      <c r="X898" s="101"/>
      <c r="Y898" s="101"/>
      <c r="AA898" s="101"/>
      <c r="AB898" s="101"/>
      <c r="AC898" s="101"/>
      <c r="AD898" s="101"/>
      <c r="AE898" s="101"/>
      <c r="AF898" s="101"/>
      <c r="AG898" s="101"/>
      <c r="AH898" s="101"/>
      <c r="AJ898" s="101"/>
      <c r="AK898" s="101"/>
      <c r="AM898" s="101"/>
      <c r="AN898" s="42"/>
      <c r="AO898" s="42"/>
      <c r="AP898" s="42"/>
      <c r="AQ898" s="194"/>
      <c r="AR898" s="42"/>
      <c r="AS898" s="42"/>
      <c r="AT898" s="25"/>
      <c r="AU898" s="44"/>
      <c r="AV898" s="44"/>
      <c r="AW898" s="44"/>
      <c r="AX898" s="25"/>
      <c r="AY898" s="42"/>
      <c r="AZ898" s="46"/>
      <c r="BA898" s="48"/>
      <c r="BB898" s="25"/>
      <c r="BC898" s="25"/>
      <c r="BD898" s="124"/>
      <c r="BE898" s="24"/>
      <c r="BF898" s="24"/>
      <c r="BG898" s="15"/>
      <c r="BI898" s="15"/>
      <c r="BJ898" s="15"/>
      <c r="BK898" s="15"/>
      <c r="BL898" s="93"/>
    </row>
    <row r="899" spans="2:64" s="54" customFormat="1" x14ac:dyDescent="0.25">
      <c r="B899" s="32"/>
      <c r="C899" s="32"/>
      <c r="D899" s="32"/>
      <c r="E899" s="32"/>
      <c r="F899" s="32"/>
      <c r="G899" s="32"/>
      <c r="K899" s="93"/>
      <c r="L899" s="93"/>
      <c r="M899" s="25"/>
      <c r="N899" s="25"/>
      <c r="O899" s="25"/>
      <c r="P899" s="25"/>
      <c r="Q899" s="25"/>
      <c r="R899" s="25"/>
      <c r="S899" s="25"/>
      <c r="T899" s="25"/>
      <c r="U899" s="101"/>
      <c r="V899" s="101"/>
      <c r="W899" s="101"/>
      <c r="X899" s="101"/>
      <c r="Y899" s="101"/>
      <c r="AA899" s="101"/>
      <c r="AB899" s="101"/>
      <c r="AC899" s="101"/>
      <c r="AD899" s="101"/>
      <c r="AE899" s="101"/>
      <c r="AF899" s="101"/>
      <c r="AG899" s="101"/>
      <c r="AH899" s="101"/>
      <c r="AJ899" s="101"/>
      <c r="AK899" s="101"/>
      <c r="AM899" s="101"/>
      <c r="AN899" s="42"/>
      <c r="AO899" s="42"/>
      <c r="AP899" s="42"/>
      <c r="AQ899" s="194"/>
      <c r="AR899" s="42"/>
      <c r="AS899" s="42"/>
      <c r="AT899" s="25"/>
      <c r="AU899" s="44"/>
      <c r="AV899" s="44"/>
      <c r="AW899" s="44"/>
      <c r="AX899" s="25"/>
      <c r="AY899" s="42"/>
      <c r="AZ899" s="46"/>
      <c r="BA899" s="48"/>
      <c r="BB899" s="25"/>
      <c r="BC899" s="25"/>
      <c r="BD899" s="124"/>
      <c r="BE899" s="24"/>
      <c r="BF899" s="24"/>
      <c r="BG899" s="15"/>
      <c r="BI899" s="15"/>
      <c r="BJ899" s="15"/>
      <c r="BK899" s="15"/>
      <c r="BL899" s="93"/>
    </row>
    <row r="900" spans="2:64" s="54" customFormat="1" x14ac:dyDescent="0.25">
      <c r="B900" s="32"/>
      <c r="C900" s="32"/>
      <c r="D900" s="32"/>
      <c r="E900" s="32"/>
      <c r="F900" s="32"/>
      <c r="G900" s="32"/>
      <c r="K900" s="93"/>
      <c r="L900" s="93"/>
      <c r="M900" s="25"/>
      <c r="N900" s="25"/>
      <c r="O900" s="25"/>
      <c r="P900" s="25"/>
      <c r="Q900" s="25"/>
      <c r="R900" s="25"/>
      <c r="S900" s="25"/>
      <c r="T900" s="25"/>
      <c r="U900" s="101"/>
      <c r="V900" s="101"/>
      <c r="W900" s="101"/>
      <c r="X900" s="101"/>
      <c r="Y900" s="101"/>
      <c r="AA900" s="101"/>
      <c r="AB900" s="101"/>
      <c r="AC900" s="101"/>
      <c r="AD900" s="101"/>
      <c r="AE900" s="101"/>
      <c r="AF900" s="101"/>
      <c r="AG900" s="101"/>
      <c r="AH900" s="101"/>
      <c r="AJ900" s="101"/>
      <c r="AK900" s="101"/>
      <c r="AM900" s="101"/>
      <c r="AN900" s="42"/>
      <c r="AO900" s="42"/>
      <c r="AP900" s="42"/>
      <c r="AQ900" s="194"/>
      <c r="AR900" s="42"/>
      <c r="AS900" s="42"/>
      <c r="AT900" s="25"/>
      <c r="AU900" s="44"/>
      <c r="AV900" s="44"/>
      <c r="AW900" s="44"/>
      <c r="AX900" s="25"/>
      <c r="AY900" s="42"/>
      <c r="AZ900" s="46"/>
      <c r="BA900" s="48"/>
      <c r="BB900" s="25"/>
      <c r="BC900" s="25"/>
      <c r="BD900" s="124"/>
      <c r="BE900" s="24"/>
      <c r="BF900" s="24"/>
      <c r="BG900" s="15"/>
      <c r="BI900" s="15"/>
      <c r="BJ900" s="15"/>
      <c r="BK900" s="15"/>
      <c r="BL900" s="93"/>
    </row>
    <row r="901" spans="2:64" s="54" customFormat="1" x14ac:dyDescent="0.25">
      <c r="B901" s="32"/>
      <c r="C901" s="32"/>
      <c r="D901" s="32"/>
      <c r="E901" s="32"/>
      <c r="F901" s="32"/>
      <c r="G901" s="32"/>
      <c r="K901" s="93"/>
      <c r="L901" s="93"/>
      <c r="M901" s="25"/>
      <c r="N901" s="25"/>
      <c r="O901" s="25"/>
      <c r="P901" s="25"/>
      <c r="Q901" s="25"/>
      <c r="R901" s="25"/>
      <c r="S901" s="25"/>
      <c r="T901" s="25"/>
      <c r="U901" s="101"/>
      <c r="V901" s="101"/>
      <c r="W901" s="101"/>
      <c r="X901" s="101"/>
      <c r="Y901" s="101"/>
      <c r="AA901" s="101"/>
      <c r="AB901" s="101"/>
      <c r="AC901" s="101"/>
      <c r="AD901" s="101"/>
      <c r="AE901" s="101"/>
      <c r="AF901" s="101"/>
      <c r="AG901" s="101"/>
      <c r="AH901" s="101"/>
      <c r="AJ901" s="101"/>
      <c r="AK901" s="101"/>
      <c r="AM901" s="101"/>
      <c r="AN901" s="42"/>
      <c r="AO901" s="42"/>
      <c r="AP901" s="42"/>
      <c r="AQ901" s="194"/>
      <c r="AR901" s="42"/>
      <c r="AS901" s="42"/>
      <c r="AT901" s="25"/>
      <c r="AU901" s="44"/>
      <c r="AV901" s="44"/>
      <c r="AW901" s="44"/>
      <c r="AX901" s="25"/>
      <c r="AY901" s="42"/>
      <c r="AZ901" s="46"/>
      <c r="BA901" s="48"/>
      <c r="BB901" s="25"/>
      <c r="BC901" s="25"/>
      <c r="BD901" s="124"/>
      <c r="BE901" s="24"/>
      <c r="BF901" s="24"/>
      <c r="BG901" s="15"/>
      <c r="BI901" s="15"/>
      <c r="BJ901" s="15"/>
      <c r="BK901" s="15"/>
      <c r="BL901" s="93"/>
    </row>
    <row r="902" spans="2:64" s="54" customFormat="1" x14ac:dyDescent="0.25">
      <c r="B902" s="32"/>
      <c r="C902" s="32"/>
      <c r="D902" s="32"/>
      <c r="E902" s="32"/>
      <c r="F902" s="32"/>
      <c r="G902" s="32"/>
      <c r="K902" s="93"/>
      <c r="L902" s="93"/>
      <c r="M902" s="25"/>
      <c r="N902" s="25"/>
      <c r="O902" s="25"/>
      <c r="P902" s="25"/>
      <c r="Q902" s="25"/>
      <c r="R902" s="25"/>
      <c r="S902" s="25"/>
      <c r="T902" s="25"/>
      <c r="U902" s="101"/>
      <c r="V902" s="101"/>
      <c r="W902" s="101"/>
      <c r="X902" s="101"/>
      <c r="Y902" s="101"/>
      <c r="AA902" s="101"/>
      <c r="AB902" s="101"/>
      <c r="AC902" s="101"/>
      <c r="AD902" s="101"/>
      <c r="AE902" s="101"/>
      <c r="AF902" s="101"/>
      <c r="AG902" s="101"/>
      <c r="AH902" s="101"/>
      <c r="AJ902" s="101"/>
      <c r="AK902" s="101"/>
      <c r="AM902" s="101"/>
      <c r="AN902" s="42"/>
      <c r="AO902" s="42"/>
      <c r="AP902" s="42"/>
      <c r="AQ902" s="194"/>
      <c r="AR902" s="42"/>
      <c r="AS902" s="42"/>
      <c r="AT902" s="25"/>
      <c r="AU902" s="44"/>
      <c r="AV902" s="44"/>
      <c r="AW902" s="44"/>
      <c r="AX902" s="25"/>
      <c r="AY902" s="42"/>
      <c r="AZ902" s="46"/>
      <c r="BA902" s="48"/>
      <c r="BB902" s="25"/>
      <c r="BC902" s="25"/>
      <c r="BD902" s="124"/>
      <c r="BE902" s="24"/>
      <c r="BF902" s="24"/>
      <c r="BG902" s="15"/>
      <c r="BI902" s="15"/>
      <c r="BJ902" s="15"/>
      <c r="BK902" s="15"/>
      <c r="BL902" s="93"/>
    </row>
    <row r="903" spans="2:64" s="54" customFormat="1" x14ac:dyDescent="0.25">
      <c r="B903" s="32"/>
      <c r="C903" s="32"/>
      <c r="D903" s="32"/>
      <c r="E903" s="32"/>
      <c r="F903" s="32"/>
      <c r="G903" s="32"/>
      <c r="K903" s="93"/>
      <c r="L903" s="93"/>
      <c r="M903" s="25"/>
      <c r="N903" s="25"/>
      <c r="O903" s="25"/>
      <c r="P903" s="25"/>
      <c r="Q903" s="25"/>
      <c r="R903" s="25"/>
      <c r="S903" s="25"/>
      <c r="T903" s="25"/>
      <c r="U903" s="101"/>
      <c r="V903" s="101"/>
      <c r="W903" s="101"/>
      <c r="X903" s="101"/>
      <c r="Y903" s="101"/>
      <c r="AA903" s="101"/>
      <c r="AB903" s="101"/>
      <c r="AC903" s="101"/>
      <c r="AD903" s="101"/>
      <c r="AE903" s="101"/>
      <c r="AF903" s="101"/>
      <c r="AG903" s="101"/>
      <c r="AH903" s="101"/>
      <c r="AJ903" s="101"/>
      <c r="AK903" s="101"/>
      <c r="AM903" s="101"/>
      <c r="AN903" s="42"/>
      <c r="AO903" s="42"/>
      <c r="AP903" s="42"/>
      <c r="AQ903" s="194"/>
      <c r="AR903" s="42"/>
      <c r="AS903" s="42"/>
      <c r="AT903" s="25"/>
      <c r="AU903" s="44"/>
      <c r="AV903" s="44"/>
      <c r="AW903" s="44"/>
      <c r="AX903" s="25"/>
      <c r="AY903" s="42"/>
      <c r="AZ903" s="46"/>
      <c r="BA903" s="48"/>
      <c r="BB903" s="25"/>
      <c r="BC903" s="25"/>
      <c r="BD903" s="124"/>
      <c r="BE903" s="24"/>
      <c r="BF903" s="24"/>
      <c r="BG903" s="15"/>
      <c r="BI903" s="15"/>
      <c r="BJ903" s="15"/>
      <c r="BK903" s="15"/>
      <c r="BL903" s="93"/>
    </row>
    <row r="904" spans="2:64" s="54" customFormat="1" x14ac:dyDescent="0.25">
      <c r="B904" s="32"/>
      <c r="C904" s="32"/>
      <c r="D904" s="32"/>
      <c r="E904" s="32"/>
      <c r="F904" s="32"/>
      <c r="G904" s="32"/>
      <c r="K904" s="93"/>
      <c r="L904" s="93"/>
      <c r="M904" s="25"/>
      <c r="N904" s="25"/>
      <c r="O904" s="25"/>
      <c r="P904" s="25"/>
      <c r="Q904" s="25"/>
      <c r="R904" s="25"/>
      <c r="S904" s="25"/>
      <c r="T904" s="25"/>
      <c r="U904" s="101"/>
      <c r="V904" s="101"/>
      <c r="W904" s="101"/>
      <c r="X904" s="101"/>
      <c r="Y904" s="101"/>
      <c r="AA904" s="101"/>
      <c r="AB904" s="101"/>
      <c r="AC904" s="101"/>
      <c r="AD904" s="101"/>
      <c r="AE904" s="101"/>
      <c r="AF904" s="101"/>
      <c r="AG904" s="101"/>
      <c r="AH904" s="101"/>
      <c r="AJ904" s="101"/>
      <c r="AK904" s="101"/>
      <c r="AM904" s="101"/>
      <c r="AN904" s="42"/>
      <c r="AO904" s="42"/>
      <c r="AP904" s="42"/>
      <c r="AQ904" s="194"/>
      <c r="AR904" s="42"/>
      <c r="AS904" s="42"/>
      <c r="AT904" s="25"/>
      <c r="AU904" s="44"/>
      <c r="AV904" s="44"/>
      <c r="AW904" s="44"/>
      <c r="AX904" s="25"/>
      <c r="AY904" s="42"/>
      <c r="AZ904" s="46"/>
      <c r="BA904" s="48"/>
      <c r="BB904" s="25"/>
      <c r="BC904" s="25"/>
      <c r="BD904" s="124"/>
      <c r="BE904" s="24"/>
      <c r="BF904" s="24"/>
      <c r="BG904" s="15"/>
      <c r="BI904" s="15"/>
      <c r="BJ904" s="15"/>
      <c r="BK904" s="15"/>
      <c r="BL904" s="93"/>
    </row>
    <row r="905" spans="2:64" s="54" customFormat="1" x14ac:dyDescent="0.25">
      <c r="B905" s="32"/>
      <c r="C905" s="32"/>
      <c r="D905" s="32"/>
      <c r="E905" s="32"/>
      <c r="F905" s="32"/>
      <c r="G905" s="32"/>
      <c r="K905" s="93"/>
      <c r="L905" s="93"/>
      <c r="M905" s="25"/>
      <c r="N905" s="25"/>
      <c r="O905" s="25"/>
      <c r="P905" s="25"/>
      <c r="Q905" s="25"/>
      <c r="R905" s="25"/>
      <c r="S905" s="25"/>
      <c r="T905" s="25"/>
      <c r="U905" s="101"/>
      <c r="V905" s="101"/>
      <c r="W905" s="101"/>
      <c r="X905" s="101"/>
      <c r="Y905" s="101"/>
      <c r="AA905" s="101"/>
      <c r="AB905" s="101"/>
      <c r="AC905" s="101"/>
      <c r="AD905" s="101"/>
      <c r="AE905" s="101"/>
      <c r="AF905" s="101"/>
      <c r="AG905" s="101"/>
      <c r="AH905" s="101"/>
      <c r="AJ905" s="101"/>
      <c r="AK905" s="101"/>
      <c r="AM905" s="101"/>
      <c r="AN905" s="42"/>
      <c r="AO905" s="42"/>
      <c r="AP905" s="42"/>
      <c r="AQ905" s="194"/>
      <c r="AR905" s="42"/>
      <c r="AS905" s="42"/>
      <c r="AT905" s="25"/>
      <c r="AU905" s="44"/>
      <c r="AV905" s="44"/>
      <c r="AW905" s="44"/>
      <c r="AX905" s="25"/>
      <c r="AY905" s="42"/>
      <c r="AZ905" s="46"/>
      <c r="BA905" s="48"/>
      <c r="BB905" s="25"/>
      <c r="BC905" s="25"/>
      <c r="BD905" s="124"/>
      <c r="BE905" s="24"/>
      <c r="BF905" s="24"/>
      <c r="BG905" s="15"/>
      <c r="BI905" s="15"/>
      <c r="BJ905" s="15"/>
      <c r="BK905" s="15"/>
      <c r="BL905" s="93"/>
    </row>
    <row r="906" spans="2:64" s="54" customFormat="1" x14ac:dyDescent="0.25">
      <c r="B906" s="32"/>
      <c r="C906" s="32"/>
      <c r="D906" s="32"/>
      <c r="E906" s="32"/>
      <c r="F906" s="32"/>
      <c r="G906" s="32"/>
      <c r="K906" s="93"/>
      <c r="L906" s="93"/>
      <c r="M906" s="25"/>
      <c r="N906" s="25"/>
      <c r="O906" s="25"/>
      <c r="P906" s="25"/>
      <c r="Q906" s="25"/>
      <c r="R906" s="25"/>
      <c r="S906" s="25"/>
      <c r="T906" s="25"/>
      <c r="U906" s="101"/>
      <c r="V906" s="101"/>
      <c r="W906" s="101"/>
      <c r="X906" s="101"/>
      <c r="Y906" s="101"/>
      <c r="AA906" s="101"/>
      <c r="AB906" s="101"/>
      <c r="AC906" s="101"/>
      <c r="AD906" s="101"/>
      <c r="AE906" s="101"/>
      <c r="AF906" s="101"/>
      <c r="AG906" s="101"/>
      <c r="AH906" s="101"/>
      <c r="AJ906" s="101"/>
      <c r="AK906" s="101"/>
      <c r="AM906" s="101"/>
      <c r="AN906" s="42"/>
      <c r="AO906" s="42"/>
      <c r="AP906" s="42"/>
      <c r="AQ906" s="194"/>
      <c r="AR906" s="42"/>
      <c r="AS906" s="42"/>
      <c r="AT906" s="25"/>
      <c r="AU906" s="44"/>
      <c r="AV906" s="44"/>
      <c r="AW906" s="44"/>
      <c r="AX906" s="25"/>
      <c r="AY906" s="42"/>
      <c r="AZ906" s="46"/>
      <c r="BA906" s="48"/>
      <c r="BB906" s="25"/>
      <c r="BC906" s="25"/>
      <c r="BD906" s="124"/>
      <c r="BE906" s="24"/>
      <c r="BF906" s="24"/>
      <c r="BG906" s="15"/>
      <c r="BI906" s="15"/>
      <c r="BJ906" s="15"/>
      <c r="BK906" s="15"/>
      <c r="BL906" s="93"/>
    </row>
    <row r="907" spans="2:64" s="54" customFormat="1" x14ac:dyDescent="0.25">
      <c r="B907" s="32"/>
      <c r="C907" s="32"/>
      <c r="D907" s="32"/>
      <c r="E907" s="32"/>
      <c r="F907" s="32"/>
      <c r="G907" s="32"/>
      <c r="K907" s="93"/>
      <c r="L907" s="93"/>
      <c r="M907" s="25"/>
      <c r="N907" s="25"/>
      <c r="O907" s="25"/>
      <c r="P907" s="25"/>
      <c r="Q907" s="25"/>
      <c r="R907" s="25"/>
      <c r="S907" s="25"/>
      <c r="T907" s="25"/>
      <c r="U907" s="101"/>
      <c r="V907" s="101"/>
      <c r="W907" s="101"/>
      <c r="X907" s="101"/>
      <c r="Y907" s="101"/>
      <c r="AA907" s="101"/>
      <c r="AB907" s="101"/>
      <c r="AC907" s="101"/>
      <c r="AD907" s="101"/>
      <c r="AE907" s="101"/>
      <c r="AF907" s="101"/>
      <c r="AG907" s="101"/>
      <c r="AH907" s="101"/>
      <c r="AJ907" s="101"/>
      <c r="AK907" s="101"/>
      <c r="AM907" s="101"/>
      <c r="AN907" s="42"/>
      <c r="AO907" s="42"/>
      <c r="AP907" s="42"/>
      <c r="AQ907" s="194"/>
      <c r="AR907" s="42"/>
      <c r="AS907" s="42"/>
      <c r="AT907" s="25"/>
      <c r="AU907" s="44"/>
      <c r="AV907" s="44"/>
      <c r="AW907" s="44"/>
      <c r="AX907" s="25"/>
      <c r="AY907" s="42"/>
      <c r="AZ907" s="46"/>
      <c r="BA907" s="48"/>
      <c r="BB907" s="25"/>
      <c r="BC907" s="25"/>
      <c r="BD907" s="124"/>
      <c r="BE907" s="24"/>
      <c r="BF907" s="24"/>
      <c r="BG907" s="15"/>
      <c r="BI907" s="15"/>
      <c r="BJ907" s="15"/>
      <c r="BK907" s="15"/>
      <c r="BL907" s="93"/>
    </row>
    <row r="908" spans="2:64" s="54" customFormat="1" x14ac:dyDescent="0.25">
      <c r="B908" s="32"/>
      <c r="C908" s="32"/>
      <c r="D908" s="32"/>
      <c r="E908" s="32"/>
      <c r="F908" s="32"/>
      <c r="G908" s="32"/>
      <c r="K908" s="93"/>
      <c r="L908" s="93"/>
      <c r="M908" s="25"/>
      <c r="N908" s="25"/>
      <c r="O908" s="25"/>
      <c r="P908" s="25"/>
      <c r="Q908" s="25"/>
      <c r="R908" s="25"/>
      <c r="S908" s="25"/>
      <c r="T908" s="25"/>
      <c r="U908" s="101"/>
      <c r="V908" s="101"/>
      <c r="W908" s="101"/>
      <c r="X908" s="101"/>
      <c r="Y908" s="101"/>
      <c r="AA908" s="101"/>
      <c r="AB908" s="101"/>
      <c r="AC908" s="101"/>
      <c r="AD908" s="101"/>
      <c r="AE908" s="101"/>
      <c r="AF908" s="101"/>
      <c r="AG908" s="101"/>
      <c r="AH908" s="101"/>
      <c r="AJ908" s="101"/>
      <c r="AK908" s="101"/>
      <c r="AM908" s="101"/>
      <c r="AN908" s="42"/>
      <c r="AO908" s="42"/>
      <c r="AP908" s="42"/>
      <c r="AQ908" s="194"/>
      <c r="AR908" s="42"/>
      <c r="AS908" s="42"/>
      <c r="AT908" s="25"/>
      <c r="AU908" s="44"/>
      <c r="AV908" s="44"/>
      <c r="AW908" s="44"/>
      <c r="AX908" s="25"/>
      <c r="AY908" s="42"/>
      <c r="AZ908" s="46"/>
      <c r="BA908" s="48"/>
      <c r="BB908" s="25"/>
      <c r="BC908" s="25"/>
      <c r="BD908" s="124"/>
      <c r="BE908" s="24"/>
      <c r="BF908" s="24"/>
      <c r="BG908" s="15"/>
      <c r="BI908" s="15"/>
      <c r="BJ908" s="15"/>
      <c r="BK908" s="15"/>
      <c r="BL908" s="93"/>
    </row>
    <row r="909" spans="2:64" s="54" customFormat="1" x14ac:dyDescent="0.25">
      <c r="B909" s="32"/>
      <c r="C909" s="32"/>
      <c r="D909" s="32"/>
      <c r="E909" s="32"/>
      <c r="F909" s="32"/>
      <c r="G909" s="32"/>
      <c r="K909" s="93"/>
      <c r="L909" s="93"/>
      <c r="M909" s="25"/>
      <c r="N909" s="25"/>
      <c r="O909" s="25"/>
      <c r="P909" s="25"/>
      <c r="Q909" s="25"/>
      <c r="R909" s="25"/>
      <c r="S909" s="25"/>
      <c r="T909" s="25"/>
      <c r="U909" s="101"/>
      <c r="V909" s="101"/>
      <c r="W909" s="101"/>
      <c r="X909" s="101"/>
      <c r="Y909" s="101"/>
      <c r="AA909" s="101"/>
      <c r="AB909" s="101"/>
      <c r="AC909" s="101"/>
      <c r="AD909" s="101"/>
      <c r="AE909" s="101"/>
      <c r="AF909" s="101"/>
      <c r="AG909" s="101"/>
      <c r="AH909" s="101"/>
      <c r="AJ909" s="101"/>
      <c r="AK909" s="101"/>
      <c r="AM909" s="101"/>
      <c r="AN909" s="42"/>
      <c r="AO909" s="42"/>
      <c r="AP909" s="42"/>
      <c r="AQ909" s="194"/>
      <c r="AR909" s="42"/>
      <c r="AS909" s="42"/>
      <c r="AT909" s="25"/>
      <c r="AU909" s="44"/>
      <c r="AV909" s="44"/>
      <c r="AW909" s="44"/>
      <c r="AX909" s="25"/>
      <c r="AY909" s="42"/>
      <c r="AZ909" s="46"/>
      <c r="BA909" s="48"/>
      <c r="BB909" s="25"/>
      <c r="BC909" s="25"/>
      <c r="BD909" s="124"/>
      <c r="BE909" s="24"/>
      <c r="BF909" s="24"/>
      <c r="BG909" s="15"/>
      <c r="BI909" s="15"/>
      <c r="BJ909" s="15"/>
      <c r="BK909" s="15"/>
      <c r="BL909" s="93"/>
    </row>
    <row r="910" spans="2:64" s="54" customFormat="1" x14ac:dyDescent="0.25">
      <c r="B910" s="32"/>
      <c r="C910" s="32"/>
      <c r="D910" s="32"/>
      <c r="E910" s="32"/>
      <c r="F910" s="32"/>
      <c r="G910" s="32"/>
      <c r="K910" s="93"/>
      <c r="L910" s="93"/>
      <c r="M910" s="25"/>
      <c r="N910" s="25"/>
      <c r="O910" s="25"/>
      <c r="P910" s="25"/>
      <c r="Q910" s="25"/>
      <c r="R910" s="25"/>
      <c r="S910" s="25"/>
      <c r="T910" s="25"/>
      <c r="U910" s="101"/>
      <c r="V910" s="101"/>
      <c r="W910" s="101"/>
      <c r="X910" s="101"/>
      <c r="Y910" s="101"/>
      <c r="AA910" s="101"/>
      <c r="AB910" s="101"/>
      <c r="AC910" s="101"/>
      <c r="AD910" s="101"/>
      <c r="AE910" s="101"/>
      <c r="AF910" s="101"/>
      <c r="AG910" s="101"/>
      <c r="AH910" s="101"/>
      <c r="AJ910" s="101"/>
      <c r="AK910" s="101"/>
      <c r="AM910" s="101"/>
      <c r="AN910" s="42"/>
      <c r="AO910" s="42"/>
      <c r="AP910" s="42"/>
      <c r="AQ910" s="194"/>
      <c r="AR910" s="42"/>
      <c r="AS910" s="42"/>
      <c r="AT910" s="25"/>
      <c r="AU910" s="44"/>
      <c r="AV910" s="44"/>
      <c r="AW910" s="44"/>
      <c r="AX910" s="25"/>
      <c r="AY910" s="42"/>
      <c r="AZ910" s="46"/>
      <c r="BA910" s="48"/>
      <c r="BB910" s="25"/>
      <c r="BC910" s="25"/>
      <c r="BD910" s="124"/>
      <c r="BE910" s="24"/>
      <c r="BF910" s="24"/>
      <c r="BG910" s="15"/>
      <c r="BI910" s="15"/>
      <c r="BJ910" s="15"/>
      <c r="BK910" s="15"/>
      <c r="BL910" s="93"/>
    </row>
    <row r="911" spans="2:64" s="54" customFormat="1" x14ac:dyDescent="0.25">
      <c r="B911" s="32"/>
      <c r="C911" s="32"/>
      <c r="D911" s="32"/>
      <c r="E911" s="32"/>
      <c r="F911" s="32"/>
      <c r="G911" s="32"/>
      <c r="K911" s="93"/>
      <c r="L911" s="93"/>
      <c r="M911" s="25"/>
      <c r="N911" s="25"/>
      <c r="O911" s="25"/>
      <c r="P911" s="25"/>
      <c r="Q911" s="25"/>
      <c r="R911" s="25"/>
      <c r="S911" s="25"/>
      <c r="T911" s="25"/>
      <c r="U911" s="101"/>
      <c r="V911" s="101"/>
      <c r="W911" s="101"/>
      <c r="X911" s="101"/>
      <c r="Y911" s="101"/>
      <c r="AA911" s="101"/>
      <c r="AB911" s="101"/>
      <c r="AC911" s="101"/>
      <c r="AD911" s="101"/>
      <c r="AE911" s="101"/>
      <c r="AF911" s="101"/>
      <c r="AG911" s="101"/>
      <c r="AH911" s="101"/>
      <c r="AJ911" s="101"/>
      <c r="AK911" s="101"/>
      <c r="AM911" s="101"/>
      <c r="AN911" s="42"/>
      <c r="AO911" s="42"/>
      <c r="AP911" s="42"/>
      <c r="AQ911" s="194"/>
      <c r="AR911" s="42"/>
      <c r="AS911" s="42"/>
      <c r="AT911" s="25"/>
      <c r="AU911" s="44"/>
      <c r="AV911" s="44"/>
      <c r="AW911" s="44"/>
      <c r="AX911" s="25"/>
      <c r="AY911" s="42"/>
      <c r="AZ911" s="46"/>
      <c r="BA911" s="48"/>
      <c r="BB911" s="25"/>
      <c r="BC911" s="25"/>
      <c r="BD911" s="124"/>
      <c r="BE911" s="24"/>
      <c r="BF911" s="24"/>
      <c r="BG911" s="15"/>
      <c r="BI911" s="15"/>
      <c r="BJ911" s="15"/>
      <c r="BK911" s="15"/>
      <c r="BL911" s="93"/>
    </row>
    <row r="912" spans="2:64" s="54" customFormat="1" x14ac:dyDescent="0.25">
      <c r="B912" s="32"/>
      <c r="C912" s="32"/>
      <c r="D912" s="32"/>
      <c r="E912" s="32"/>
      <c r="F912" s="32"/>
      <c r="G912" s="32"/>
      <c r="K912" s="93"/>
      <c r="L912" s="93"/>
      <c r="M912" s="25"/>
      <c r="N912" s="25"/>
      <c r="O912" s="25"/>
      <c r="P912" s="25"/>
      <c r="Q912" s="25"/>
      <c r="R912" s="25"/>
      <c r="S912" s="25"/>
      <c r="T912" s="25"/>
      <c r="U912" s="101"/>
      <c r="V912" s="101"/>
      <c r="W912" s="101"/>
      <c r="X912" s="101"/>
      <c r="Y912" s="101"/>
      <c r="AA912" s="101"/>
      <c r="AB912" s="101"/>
      <c r="AC912" s="101"/>
      <c r="AD912" s="101"/>
      <c r="AE912" s="101"/>
      <c r="AF912" s="101"/>
      <c r="AG912" s="101"/>
      <c r="AH912" s="101"/>
      <c r="AJ912" s="101"/>
      <c r="AK912" s="101"/>
      <c r="AM912" s="101"/>
      <c r="AN912" s="42"/>
      <c r="AO912" s="42"/>
      <c r="AP912" s="42"/>
      <c r="AQ912" s="194"/>
      <c r="AR912" s="42"/>
      <c r="AS912" s="42"/>
      <c r="AT912" s="25"/>
      <c r="AU912" s="44"/>
      <c r="AV912" s="44"/>
      <c r="AW912" s="44"/>
      <c r="AX912" s="25"/>
      <c r="AY912" s="42"/>
      <c r="AZ912" s="46"/>
      <c r="BA912" s="48"/>
      <c r="BB912" s="25"/>
      <c r="BC912" s="25"/>
      <c r="BD912" s="124"/>
      <c r="BE912" s="24"/>
      <c r="BF912" s="24"/>
      <c r="BG912" s="15"/>
      <c r="BI912" s="15"/>
      <c r="BJ912" s="15"/>
      <c r="BK912" s="15"/>
      <c r="BL912" s="93"/>
    </row>
    <row r="913" spans="2:64" s="54" customFormat="1" x14ac:dyDescent="0.25">
      <c r="K913" s="93"/>
      <c r="L913" s="93"/>
      <c r="M913" s="25"/>
      <c r="N913" s="25"/>
      <c r="O913" s="25"/>
      <c r="P913" s="25"/>
      <c r="Q913" s="25"/>
      <c r="R913" s="25"/>
      <c r="S913" s="25"/>
      <c r="T913" s="25"/>
      <c r="U913" s="101"/>
      <c r="V913" s="101"/>
      <c r="W913" s="101"/>
      <c r="X913" s="101"/>
      <c r="Y913" s="101"/>
      <c r="AA913" s="101"/>
      <c r="AB913" s="101"/>
      <c r="AC913" s="101"/>
      <c r="AD913" s="101"/>
      <c r="AE913" s="101"/>
      <c r="AF913" s="101"/>
      <c r="AG913" s="101"/>
      <c r="AH913" s="101"/>
      <c r="AJ913" s="101"/>
      <c r="AK913" s="101"/>
      <c r="AM913" s="101"/>
      <c r="AN913" s="42"/>
      <c r="AO913" s="42"/>
      <c r="AP913" s="42"/>
      <c r="AQ913" s="194"/>
      <c r="AR913" s="42"/>
      <c r="AS913" s="42"/>
      <c r="AT913" s="25"/>
      <c r="AU913" s="42"/>
      <c r="AV913" s="42"/>
      <c r="AW913" s="42"/>
      <c r="AX913" s="25"/>
      <c r="AY913" s="42"/>
      <c r="AZ913" s="46"/>
      <c r="BA913" s="25"/>
      <c r="BB913" s="25"/>
      <c r="BC913" s="25"/>
      <c r="BD913" s="100"/>
      <c r="BE913" s="24"/>
      <c r="BF913" s="24"/>
      <c r="BG913" s="24"/>
      <c r="BI913" s="13"/>
      <c r="BJ913" s="13"/>
      <c r="BK913" s="13"/>
      <c r="BL913" s="93"/>
    </row>
    <row r="914" spans="2:64" s="54" customFormat="1" x14ac:dyDescent="0.25">
      <c r="B914" s="32"/>
      <c r="C914" s="32"/>
      <c r="D914" s="32"/>
      <c r="E914" s="32"/>
      <c r="F914" s="32"/>
      <c r="G914" s="32"/>
      <c r="I914" s="14"/>
      <c r="K914" s="94"/>
      <c r="L914" s="94"/>
      <c r="M914" s="25"/>
      <c r="N914" s="25"/>
      <c r="O914" s="25"/>
      <c r="P914" s="25"/>
      <c r="Q914" s="25"/>
      <c r="R914" s="25"/>
      <c r="S914" s="25"/>
      <c r="T914" s="25"/>
      <c r="U914" s="101"/>
      <c r="V914" s="101"/>
      <c r="W914" s="101"/>
      <c r="X914" s="101"/>
      <c r="Y914" s="101"/>
      <c r="AA914" s="101"/>
      <c r="AB914" s="101"/>
      <c r="AC914" s="101"/>
      <c r="AD914" s="101"/>
      <c r="AE914" s="101"/>
      <c r="AF914" s="101"/>
      <c r="AG914" s="101"/>
      <c r="AH914" s="101"/>
      <c r="AJ914" s="101"/>
      <c r="AK914" s="101"/>
      <c r="AM914" s="101"/>
      <c r="AN914" s="42"/>
      <c r="AO914" s="42"/>
      <c r="AP914" s="42"/>
      <c r="AQ914" s="194"/>
      <c r="AR914" s="42"/>
      <c r="AS914" s="42"/>
      <c r="AT914" s="25"/>
      <c r="AU914" s="44"/>
      <c r="AV914" s="44"/>
      <c r="AW914" s="44"/>
      <c r="AX914" s="25"/>
      <c r="AY914" s="42"/>
      <c r="AZ914" s="46"/>
      <c r="BA914" s="48"/>
      <c r="BB914" s="25"/>
      <c r="BC914" s="25"/>
      <c r="BD914" s="124"/>
      <c r="BE914" s="24"/>
      <c r="BF914" s="24"/>
      <c r="BG914" s="15"/>
      <c r="BI914" s="15"/>
      <c r="BJ914" s="15"/>
      <c r="BK914" s="15"/>
      <c r="BL914" s="93"/>
    </row>
    <row r="915" spans="2:64" s="54" customFormat="1" x14ac:dyDescent="0.25">
      <c r="B915" s="32"/>
      <c r="C915" s="32"/>
      <c r="D915" s="32"/>
      <c r="E915" s="32"/>
      <c r="F915" s="32"/>
      <c r="G915" s="32"/>
      <c r="I915" s="14"/>
      <c r="K915" s="94"/>
      <c r="L915" s="94"/>
      <c r="M915" s="25"/>
      <c r="N915" s="25"/>
      <c r="O915" s="25"/>
      <c r="P915" s="25"/>
      <c r="Q915" s="25"/>
      <c r="R915" s="25"/>
      <c r="S915" s="25"/>
      <c r="T915" s="25"/>
      <c r="U915" s="101"/>
      <c r="V915" s="101"/>
      <c r="W915" s="101"/>
      <c r="X915" s="101"/>
      <c r="Y915" s="101"/>
      <c r="AA915" s="101"/>
      <c r="AB915" s="101"/>
      <c r="AC915" s="101"/>
      <c r="AD915" s="101"/>
      <c r="AE915" s="101"/>
      <c r="AF915" s="101"/>
      <c r="AG915" s="101"/>
      <c r="AH915" s="101"/>
      <c r="AJ915" s="101"/>
      <c r="AK915" s="101"/>
      <c r="AM915" s="101"/>
      <c r="AN915" s="42"/>
      <c r="AO915" s="42"/>
      <c r="AP915" s="42"/>
      <c r="AQ915" s="194"/>
      <c r="AR915" s="42"/>
      <c r="AS915" s="42"/>
      <c r="AT915" s="25"/>
      <c r="AU915" s="44"/>
      <c r="AV915" s="44"/>
      <c r="AW915" s="44"/>
      <c r="AX915" s="25"/>
      <c r="AY915" s="42"/>
      <c r="AZ915" s="46"/>
      <c r="BA915" s="48"/>
      <c r="BB915" s="25"/>
      <c r="BC915" s="25"/>
      <c r="BD915" s="124"/>
      <c r="BE915" s="24"/>
      <c r="BF915" s="24"/>
      <c r="BG915" s="15"/>
      <c r="BI915" s="15"/>
      <c r="BJ915" s="15"/>
      <c r="BK915" s="15"/>
      <c r="BL915" s="93"/>
    </row>
    <row r="916" spans="2:64" s="54" customFormat="1" x14ac:dyDescent="0.25">
      <c r="B916" s="32"/>
      <c r="C916" s="32"/>
      <c r="D916" s="32"/>
      <c r="E916" s="32"/>
      <c r="F916" s="32"/>
      <c r="G916" s="32"/>
      <c r="I916" s="14"/>
      <c r="K916" s="94"/>
      <c r="L916" s="94"/>
      <c r="M916" s="25"/>
      <c r="N916" s="25"/>
      <c r="O916" s="25"/>
      <c r="P916" s="25"/>
      <c r="Q916" s="25"/>
      <c r="R916" s="25"/>
      <c r="S916" s="25"/>
      <c r="T916" s="25"/>
      <c r="U916" s="101"/>
      <c r="V916" s="101"/>
      <c r="W916" s="101"/>
      <c r="X916" s="101"/>
      <c r="Y916" s="101"/>
      <c r="AA916" s="101"/>
      <c r="AB916" s="101"/>
      <c r="AC916" s="101"/>
      <c r="AD916" s="101"/>
      <c r="AE916" s="101"/>
      <c r="AF916" s="101"/>
      <c r="AG916" s="101"/>
      <c r="AH916" s="101"/>
      <c r="AJ916" s="101"/>
      <c r="AK916" s="101"/>
      <c r="AM916" s="101"/>
      <c r="AN916" s="42"/>
      <c r="AO916" s="42"/>
      <c r="AP916" s="42"/>
      <c r="AQ916" s="194"/>
      <c r="AR916" s="42"/>
      <c r="AS916" s="42"/>
      <c r="AT916" s="25"/>
      <c r="AU916" s="44"/>
      <c r="AV916" s="44"/>
      <c r="AW916" s="44"/>
      <c r="AX916" s="25"/>
      <c r="AY916" s="42"/>
      <c r="AZ916" s="46"/>
      <c r="BA916" s="48"/>
      <c r="BB916" s="25"/>
      <c r="BC916" s="25"/>
      <c r="BD916" s="124"/>
      <c r="BE916" s="24"/>
      <c r="BF916" s="24"/>
      <c r="BG916" s="15"/>
      <c r="BI916" s="15"/>
      <c r="BJ916" s="15"/>
      <c r="BK916" s="15"/>
      <c r="BL916" s="93"/>
    </row>
    <row r="917" spans="2:64" s="54" customFormat="1" x14ac:dyDescent="0.25">
      <c r="B917" s="32"/>
      <c r="C917" s="32"/>
      <c r="D917" s="32"/>
      <c r="E917" s="32"/>
      <c r="F917" s="32"/>
      <c r="G917" s="32"/>
      <c r="I917" s="14"/>
      <c r="K917" s="94"/>
      <c r="L917" s="94"/>
      <c r="M917" s="25"/>
      <c r="N917" s="25"/>
      <c r="O917" s="25"/>
      <c r="P917" s="25"/>
      <c r="Q917" s="25"/>
      <c r="R917" s="25"/>
      <c r="S917" s="25"/>
      <c r="T917" s="25"/>
      <c r="U917" s="101"/>
      <c r="V917" s="101"/>
      <c r="W917" s="101"/>
      <c r="X917" s="101"/>
      <c r="Y917" s="101"/>
      <c r="AA917" s="101"/>
      <c r="AB917" s="101"/>
      <c r="AC917" s="101"/>
      <c r="AD917" s="101"/>
      <c r="AE917" s="101"/>
      <c r="AF917" s="101"/>
      <c r="AG917" s="101"/>
      <c r="AH917" s="101"/>
      <c r="AJ917" s="101"/>
      <c r="AK917" s="101"/>
      <c r="AM917" s="101"/>
      <c r="AN917" s="42"/>
      <c r="AO917" s="42"/>
      <c r="AP917" s="42"/>
      <c r="AQ917" s="194"/>
      <c r="AR917" s="42"/>
      <c r="AS917" s="42"/>
      <c r="AT917" s="25"/>
      <c r="AU917" s="44"/>
      <c r="AV917" s="44"/>
      <c r="AW917" s="44"/>
      <c r="AX917" s="25"/>
      <c r="AY917" s="42"/>
      <c r="AZ917" s="46"/>
      <c r="BA917" s="48"/>
      <c r="BB917" s="25"/>
      <c r="BC917" s="25"/>
      <c r="BD917" s="124"/>
      <c r="BE917" s="24"/>
      <c r="BF917" s="24"/>
      <c r="BG917" s="15"/>
      <c r="BI917" s="15"/>
      <c r="BJ917" s="15"/>
      <c r="BK917" s="15"/>
      <c r="BL917" s="93"/>
    </row>
    <row r="918" spans="2:64" s="54" customFormat="1" x14ac:dyDescent="0.25">
      <c r="B918" s="32"/>
      <c r="C918" s="32"/>
      <c r="D918" s="32"/>
      <c r="E918" s="32"/>
      <c r="F918" s="32"/>
      <c r="G918" s="32"/>
      <c r="I918" s="14"/>
      <c r="K918" s="94"/>
      <c r="L918" s="94"/>
      <c r="M918" s="25"/>
      <c r="N918" s="25"/>
      <c r="O918" s="25"/>
      <c r="P918" s="25"/>
      <c r="Q918" s="25"/>
      <c r="R918" s="25"/>
      <c r="S918" s="25"/>
      <c r="T918" s="25"/>
      <c r="U918" s="101"/>
      <c r="V918" s="101"/>
      <c r="W918" s="101"/>
      <c r="X918" s="101"/>
      <c r="Y918" s="101"/>
      <c r="AA918" s="101"/>
      <c r="AB918" s="101"/>
      <c r="AC918" s="101"/>
      <c r="AD918" s="101"/>
      <c r="AE918" s="101"/>
      <c r="AF918" s="101"/>
      <c r="AG918" s="101"/>
      <c r="AH918" s="101"/>
      <c r="AJ918" s="101"/>
      <c r="AK918" s="101"/>
      <c r="AM918" s="101"/>
      <c r="AN918" s="42"/>
      <c r="AO918" s="42"/>
      <c r="AP918" s="42"/>
      <c r="AQ918" s="194"/>
      <c r="AR918" s="42"/>
      <c r="AS918" s="42"/>
      <c r="AT918" s="25"/>
      <c r="AU918" s="44"/>
      <c r="AV918" s="44"/>
      <c r="AW918" s="44"/>
      <c r="AX918" s="25"/>
      <c r="AY918" s="42"/>
      <c r="AZ918" s="46"/>
      <c r="BA918" s="48"/>
      <c r="BB918" s="25"/>
      <c r="BC918" s="25"/>
      <c r="BD918" s="124"/>
      <c r="BE918" s="24"/>
      <c r="BF918" s="24"/>
      <c r="BG918" s="15"/>
      <c r="BI918" s="15"/>
      <c r="BJ918" s="15"/>
      <c r="BK918" s="15"/>
      <c r="BL918" s="93"/>
    </row>
    <row r="919" spans="2:64" s="54" customFormat="1" x14ac:dyDescent="0.25">
      <c r="B919" s="32"/>
      <c r="C919" s="32"/>
      <c r="D919" s="32"/>
      <c r="E919" s="32"/>
      <c r="F919" s="32"/>
      <c r="G919" s="32"/>
      <c r="I919" s="14"/>
      <c r="K919" s="94"/>
      <c r="L919" s="94"/>
      <c r="M919" s="25"/>
      <c r="N919" s="25"/>
      <c r="O919" s="25"/>
      <c r="P919" s="25"/>
      <c r="Q919" s="25"/>
      <c r="R919" s="25"/>
      <c r="S919" s="25"/>
      <c r="T919" s="25"/>
      <c r="U919" s="101"/>
      <c r="V919" s="101"/>
      <c r="W919" s="101"/>
      <c r="X919" s="101"/>
      <c r="Y919" s="101"/>
      <c r="AA919" s="101"/>
      <c r="AB919" s="101"/>
      <c r="AC919" s="101"/>
      <c r="AD919" s="101"/>
      <c r="AE919" s="101"/>
      <c r="AF919" s="101"/>
      <c r="AG919" s="101"/>
      <c r="AH919" s="101"/>
      <c r="AJ919" s="101"/>
      <c r="AK919" s="101"/>
      <c r="AM919" s="101"/>
      <c r="AN919" s="42"/>
      <c r="AO919" s="42"/>
      <c r="AP919" s="42"/>
      <c r="AQ919" s="194"/>
      <c r="AR919" s="42"/>
      <c r="AS919" s="42"/>
      <c r="AT919" s="25"/>
      <c r="AU919" s="44"/>
      <c r="AV919" s="44"/>
      <c r="AW919" s="44"/>
      <c r="AX919" s="25"/>
      <c r="AY919" s="42"/>
      <c r="AZ919" s="46"/>
      <c r="BA919" s="48"/>
      <c r="BB919" s="25"/>
      <c r="BC919" s="25"/>
      <c r="BD919" s="124"/>
      <c r="BE919" s="24"/>
      <c r="BF919" s="24"/>
      <c r="BG919" s="15"/>
      <c r="BI919" s="15"/>
      <c r="BJ919" s="15"/>
      <c r="BK919" s="15"/>
      <c r="BL919" s="93"/>
    </row>
    <row r="920" spans="2:64" s="54" customFormat="1" x14ac:dyDescent="0.25">
      <c r="B920" s="32"/>
      <c r="C920" s="32"/>
      <c r="D920" s="32"/>
      <c r="E920" s="32"/>
      <c r="F920" s="32"/>
      <c r="G920" s="32"/>
      <c r="I920" s="14"/>
      <c r="K920" s="94"/>
      <c r="L920" s="94"/>
      <c r="M920" s="25"/>
      <c r="N920" s="25"/>
      <c r="O920" s="25"/>
      <c r="P920" s="25"/>
      <c r="Q920" s="25"/>
      <c r="R920" s="25"/>
      <c r="S920" s="25"/>
      <c r="T920" s="25"/>
      <c r="U920" s="101"/>
      <c r="V920" s="101"/>
      <c r="W920" s="101"/>
      <c r="X920" s="101"/>
      <c r="Y920" s="101"/>
      <c r="AA920" s="101"/>
      <c r="AB920" s="101"/>
      <c r="AC920" s="101"/>
      <c r="AD920" s="101"/>
      <c r="AE920" s="101"/>
      <c r="AF920" s="101"/>
      <c r="AG920" s="101"/>
      <c r="AH920" s="101"/>
      <c r="AJ920" s="101"/>
      <c r="AK920" s="101"/>
      <c r="AM920" s="101"/>
      <c r="AN920" s="42"/>
      <c r="AO920" s="42"/>
      <c r="AP920" s="42"/>
      <c r="AQ920" s="194"/>
      <c r="AR920" s="42"/>
      <c r="AS920" s="42"/>
      <c r="AT920" s="25"/>
      <c r="AU920" s="44"/>
      <c r="AV920" s="44"/>
      <c r="AW920" s="44"/>
      <c r="AX920" s="25"/>
      <c r="AY920" s="42"/>
      <c r="AZ920" s="46"/>
      <c r="BA920" s="48"/>
      <c r="BB920" s="25"/>
      <c r="BC920" s="25"/>
      <c r="BD920" s="124"/>
      <c r="BE920" s="24"/>
      <c r="BF920" s="24"/>
      <c r="BG920" s="15"/>
      <c r="BI920" s="15"/>
      <c r="BJ920" s="15"/>
      <c r="BK920" s="15"/>
      <c r="BL920" s="93"/>
    </row>
    <row r="921" spans="2:64" s="54" customFormat="1" x14ac:dyDescent="0.25">
      <c r="B921" s="32"/>
      <c r="C921" s="32"/>
      <c r="D921" s="32"/>
      <c r="E921" s="32"/>
      <c r="F921" s="32"/>
      <c r="G921" s="32"/>
      <c r="I921" s="14"/>
      <c r="K921" s="94"/>
      <c r="L921" s="94"/>
      <c r="M921" s="25"/>
      <c r="N921" s="25"/>
      <c r="O921" s="25"/>
      <c r="P921" s="25"/>
      <c r="Q921" s="25"/>
      <c r="R921" s="25"/>
      <c r="S921" s="25"/>
      <c r="T921" s="25"/>
      <c r="U921" s="101"/>
      <c r="V921" s="101"/>
      <c r="W921" s="101"/>
      <c r="X921" s="101"/>
      <c r="Y921" s="101"/>
      <c r="AA921" s="101"/>
      <c r="AB921" s="101"/>
      <c r="AC921" s="101"/>
      <c r="AD921" s="101"/>
      <c r="AE921" s="101"/>
      <c r="AF921" s="101"/>
      <c r="AG921" s="101"/>
      <c r="AH921" s="101"/>
      <c r="AJ921" s="101"/>
      <c r="AK921" s="101"/>
      <c r="AM921" s="101"/>
      <c r="AN921" s="42"/>
      <c r="AO921" s="42"/>
      <c r="AP921" s="42"/>
      <c r="AQ921" s="194"/>
      <c r="AR921" s="42"/>
      <c r="AS921" s="42"/>
      <c r="AT921" s="25"/>
      <c r="AU921" s="44"/>
      <c r="AV921" s="44"/>
      <c r="AW921" s="44"/>
      <c r="AX921" s="25"/>
      <c r="AY921" s="42"/>
      <c r="AZ921" s="46"/>
      <c r="BA921" s="48"/>
      <c r="BB921" s="25"/>
      <c r="BC921" s="25"/>
      <c r="BD921" s="124"/>
      <c r="BE921" s="24"/>
      <c r="BF921" s="24"/>
      <c r="BG921" s="15"/>
      <c r="BI921" s="15"/>
      <c r="BJ921" s="15"/>
      <c r="BK921" s="15"/>
      <c r="BL921" s="93"/>
    </row>
    <row r="922" spans="2:64" s="54" customFormat="1" x14ac:dyDescent="0.25">
      <c r="B922" s="32"/>
      <c r="C922" s="32"/>
      <c r="D922" s="32"/>
      <c r="E922" s="32"/>
      <c r="F922" s="32"/>
      <c r="G922" s="32"/>
      <c r="I922" s="14"/>
      <c r="K922" s="94"/>
      <c r="L922" s="94"/>
      <c r="M922" s="25"/>
      <c r="N922" s="25"/>
      <c r="O922" s="25"/>
      <c r="P922" s="25"/>
      <c r="Q922" s="25"/>
      <c r="R922" s="25"/>
      <c r="S922" s="25"/>
      <c r="T922" s="25"/>
      <c r="U922" s="101"/>
      <c r="V922" s="101"/>
      <c r="W922" s="101"/>
      <c r="X922" s="101"/>
      <c r="Y922" s="101"/>
      <c r="AA922" s="101"/>
      <c r="AB922" s="101"/>
      <c r="AC922" s="101"/>
      <c r="AD922" s="101"/>
      <c r="AE922" s="101"/>
      <c r="AF922" s="101"/>
      <c r="AG922" s="101"/>
      <c r="AH922" s="101"/>
      <c r="AJ922" s="101"/>
      <c r="AK922" s="101"/>
      <c r="AM922" s="101"/>
      <c r="AN922" s="42"/>
      <c r="AO922" s="42"/>
      <c r="AP922" s="42"/>
      <c r="AQ922" s="194"/>
      <c r="AR922" s="42"/>
      <c r="AS922" s="42"/>
      <c r="AT922" s="25"/>
      <c r="AU922" s="44"/>
      <c r="AV922" s="44"/>
      <c r="AW922" s="44"/>
      <c r="AX922" s="25"/>
      <c r="AY922" s="42"/>
      <c r="AZ922" s="46"/>
      <c r="BA922" s="48"/>
      <c r="BB922" s="25"/>
      <c r="BC922" s="25"/>
      <c r="BD922" s="124"/>
      <c r="BE922" s="24"/>
      <c r="BF922" s="24"/>
      <c r="BG922" s="15"/>
      <c r="BI922" s="15"/>
      <c r="BJ922" s="15"/>
      <c r="BK922" s="15"/>
      <c r="BL922" s="93"/>
    </row>
    <row r="923" spans="2:64" s="54" customFormat="1" x14ac:dyDescent="0.25">
      <c r="B923" s="32"/>
      <c r="C923" s="32"/>
      <c r="D923" s="32"/>
      <c r="E923" s="32"/>
      <c r="F923" s="32"/>
      <c r="G923" s="32"/>
      <c r="I923" s="14"/>
      <c r="K923" s="94"/>
      <c r="L923" s="94"/>
      <c r="M923" s="25"/>
      <c r="N923" s="25"/>
      <c r="O923" s="25"/>
      <c r="P923" s="25"/>
      <c r="Q923" s="25"/>
      <c r="R923" s="25"/>
      <c r="S923" s="25"/>
      <c r="T923" s="25"/>
      <c r="U923" s="101"/>
      <c r="V923" s="101"/>
      <c r="W923" s="101"/>
      <c r="X923" s="101"/>
      <c r="Y923" s="101"/>
      <c r="AA923" s="101"/>
      <c r="AB923" s="101"/>
      <c r="AC923" s="101"/>
      <c r="AD923" s="101"/>
      <c r="AE923" s="101"/>
      <c r="AF923" s="101"/>
      <c r="AG923" s="101"/>
      <c r="AH923" s="101"/>
      <c r="AJ923" s="101"/>
      <c r="AK923" s="101"/>
      <c r="AM923" s="101"/>
      <c r="AN923" s="42"/>
      <c r="AO923" s="42"/>
      <c r="AP923" s="42"/>
      <c r="AQ923" s="194"/>
      <c r="AR923" s="42"/>
      <c r="AS923" s="42"/>
      <c r="AT923" s="25"/>
      <c r="AU923" s="44"/>
      <c r="AV923" s="44"/>
      <c r="AW923" s="44"/>
      <c r="AX923" s="25"/>
      <c r="AY923" s="42"/>
      <c r="AZ923" s="46"/>
      <c r="BA923" s="48"/>
      <c r="BB923" s="25"/>
      <c r="BC923" s="25"/>
      <c r="BD923" s="124"/>
      <c r="BE923" s="24"/>
      <c r="BF923" s="24"/>
      <c r="BG923" s="15"/>
      <c r="BI923" s="15"/>
      <c r="BJ923" s="15"/>
      <c r="BK923" s="15"/>
      <c r="BL923" s="93"/>
    </row>
    <row r="924" spans="2:64" s="54" customFormat="1" x14ac:dyDescent="0.25">
      <c r="B924" s="32"/>
      <c r="C924" s="32"/>
      <c r="D924" s="32"/>
      <c r="E924" s="32"/>
      <c r="F924" s="32"/>
      <c r="G924" s="32"/>
      <c r="I924" s="14"/>
      <c r="K924" s="94"/>
      <c r="L924" s="94"/>
      <c r="M924" s="25"/>
      <c r="N924" s="25"/>
      <c r="O924" s="25"/>
      <c r="P924" s="25"/>
      <c r="Q924" s="25"/>
      <c r="R924" s="25"/>
      <c r="S924" s="25"/>
      <c r="T924" s="25"/>
      <c r="U924" s="101"/>
      <c r="V924" s="101"/>
      <c r="W924" s="101"/>
      <c r="X924" s="101"/>
      <c r="Y924" s="101"/>
      <c r="AA924" s="101"/>
      <c r="AB924" s="101"/>
      <c r="AC924" s="101"/>
      <c r="AD924" s="101"/>
      <c r="AE924" s="101"/>
      <c r="AF924" s="101"/>
      <c r="AG924" s="101"/>
      <c r="AH924" s="101"/>
      <c r="AJ924" s="101"/>
      <c r="AK924" s="101"/>
      <c r="AM924" s="101"/>
      <c r="AN924" s="42"/>
      <c r="AO924" s="42"/>
      <c r="AP924" s="42"/>
      <c r="AQ924" s="194"/>
      <c r="AR924" s="42"/>
      <c r="AS924" s="42"/>
      <c r="AT924" s="25"/>
      <c r="AU924" s="44"/>
      <c r="AV924" s="44"/>
      <c r="AW924" s="44"/>
      <c r="AX924" s="25"/>
      <c r="AY924" s="42"/>
      <c r="AZ924" s="46"/>
      <c r="BA924" s="48"/>
      <c r="BB924" s="25"/>
      <c r="BC924" s="25"/>
      <c r="BD924" s="124"/>
      <c r="BE924" s="24"/>
      <c r="BF924" s="24"/>
      <c r="BG924" s="15"/>
      <c r="BI924" s="15"/>
      <c r="BJ924" s="15"/>
      <c r="BK924" s="15"/>
      <c r="BL924" s="93"/>
    </row>
    <row r="925" spans="2:64" s="54" customFormat="1" x14ac:dyDescent="0.25">
      <c r="B925" s="32"/>
      <c r="C925" s="32"/>
      <c r="D925" s="32"/>
      <c r="E925" s="32"/>
      <c r="F925" s="32"/>
      <c r="G925" s="32"/>
      <c r="I925" s="14"/>
      <c r="K925" s="94"/>
      <c r="L925" s="94"/>
      <c r="M925" s="25"/>
      <c r="N925" s="25"/>
      <c r="O925" s="25"/>
      <c r="P925" s="25"/>
      <c r="Q925" s="25"/>
      <c r="R925" s="25"/>
      <c r="S925" s="25"/>
      <c r="T925" s="25"/>
      <c r="U925" s="101"/>
      <c r="V925" s="101"/>
      <c r="W925" s="101"/>
      <c r="X925" s="101"/>
      <c r="Y925" s="101"/>
      <c r="AA925" s="101"/>
      <c r="AB925" s="101"/>
      <c r="AC925" s="101"/>
      <c r="AD925" s="101"/>
      <c r="AE925" s="101"/>
      <c r="AF925" s="101"/>
      <c r="AG925" s="101"/>
      <c r="AH925" s="101"/>
      <c r="AJ925" s="101"/>
      <c r="AK925" s="101"/>
      <c r="AM925" s="101"/>
      <c r="AN925" s="42"/>
      <c r="AO925" s="42"/>
      <c r="AP925" s="42"/>
      <c r="AQ925" s="194"/>
      <c r="AR925" s="42"/>
      <c r="AS925" s="42"/>
      <c r="AT925" s="25"/>
      <c r="AU925" s="44"/>
      <c r="AV925" s="44"/>
      <c r="AW925" s="44"/>
      <c r="AX925" s="25"/>
      <c r="AY925" s="42"/>
      <c r="AZ925" s="46"/>
      <c r="BA925" s="48"/>
      <c r="BB925" s="25"/>
      <c r="BC925" s="25"/>
      <c r="BD925" s="124"/>
      <c r="BE925" s="24"/>
      <c r="BF925" s="24"/>
      <c r="BG925" s="15"/>
      <c r="BI925" s="15"/>
      <c r="BJ925" s="15"/>
      <c r="BK925" s="15"/>
      <c r="BL925" s="93"/>
    </row>
    <row r="926" spans="2:64" s="54" customFormat="1" x14ac:dyDescent="0.25">
      <c r="B926" s="32"/>
      <c r="C926" s="32"/>
      <c r="D926" s="32"/>
      <c r="E926" s="32"/>
      <c r="F926" s="32"/>
      <c r="G926" s="32"/>
      <c r="I926" s="14"/>
      <c r="K926" s="94"/>
      <c r="L926" s="94"/>
      <c r="M926" s="25"/>
      <c r="N926" s="25"/>
      <c r="O926" s="25"/>
      <c r="P926" s="25"/>
      <c r="Q926" s="25"/>
      <c r="R926" s="25"/>
      <c r="S926" s="25"/>
      <c r="T926" s="25"/>
      <c r="U926" s="101"/>
      <c r="V926" s="101"/>
      <c r="W926" s="101"/>
      <c r="X926" s="101"/>
      <c r="Y926" s="101"/>
      <c r="AA926" s="101"/>
      <c r="AB926" s="101"/>
      <c r="AC926" s="101"/>
      <c r="AD926" s="101"/>
      <c r="AE926" s="101"/>
      <c r="AF926" s="101"/>
      <c r="AG926" s="101"/>
      <c r="AH926" s="101"/>
      <c r="AJ926" s="101"/>
      <c r="AK926" s="101"/>
      <c r="AM926" s="101"/>
      <c r="AN926" s="42"/>
      <c r="AO926" s="42"/>
      <c r="AP926" s="42"/>
      <c r="AQ926" s="194"/>
      <c r="AR926" s="42"/>
      <c r="AS926" s="42"/>
      <c r="AT926" s="25"/>
      <c r="AU926" s="44"/>
      <c r="AV926" s="44"/>
      <c r="AW926" s="44"/>
      <c r="AX926" s="25"/>
      <c r="AY926" s="42"/>
      <c r="AZ926" s="46"/>
      <c r="BA926" s="48"/>
      <c r="BB926" s="25"/>
      <c r="BC926" s="25"/>
      <c r="BD926" s="124"/>
      <c r="BE926" s="24"/>
      <c r="BF926" s="24"/>
      <c r="BG926" s="15"/>
      <c r="BI926" s="15"/>
      <c r="BJ926" s="15"/>
      <c r="BK926" s="15"/>
      <c r="BL926" s="93"/>
    </row>
    <row r="927" spans="2:64" s="54" customFormat="1" x14ac:dyDescent="0.25">
      <c r="B927" s="32"/>
      <c r="C927" s="32"/>
      <c r="D927" s="32"/>
      <c r="E927" s="32"/>
      <c r="F927" s="32"/>
      <c r="G927" s="32"/>
      <c r="K927" s="93"/>
      <c r="L927" s="93"/>
      <c r="M927" s="25"/>
      <c r="N927" s="25"/>
      <c r="O927" s="25"/>
      <c r="P927" s="25"/>
      <c r="Q927" s="25"/>
      <c r="R927" s="25"/>
      <c r="S927" s="25"/>
      <c r="T927" s="25"/>
      <c r="U927" s="101"/>
      <c r="V927" s="101"/>
      <c r="W927" s="101"/>
      <c r="X927" s="101"/>
      <c r="Y927" s="101"/>
      <c r="AA927" s="101"/>
      <c r="AB927" s="101"/>
      <c r="AC927" s="101"/>
      <c r="AD927" s="101"/>
      <c r="AE927" s="101"/>
      <c r="AF927" s="101"/>
      <c r="AG927" s="101"/>
      <c r="AH927" s="101"/>
      <c r="AJ927" s="101"/>
      <c r="AK927" s="101"/>
      <c r="AM927" s="101"/>
      <c r="AN927" s="42"/>
      <c r="AO927" s="42"/>
      <c r="AP927" s="42"/>
      <c r="AQ927" s="194"/>
      <c r="AR927" s="42"/>
      <c r="AS927" s="42"/>
      <c r="AT927" s="25"/>
      <c r="AU927" s="44"/>
      <c r="AV927" s="44"/>
      <c r="AW927" s="44"/>
      <c r="AX927" s="25"/>
      <c r="AY927" s="42"/>
      <c r="AZ927" s="46"/>
      <c r="BA927" s="48"/>
      <c r="BB927" s="25"/>
      <c r="BC927" s="25"/>
      <c r="BD927" s="124"/>
      <c r="BE927" s="24"/>
      <c r="BF927" s="24"/>
      <c r="BG927" s="15"/>
      <c r="BI927" s="15"/>
      <c r="BJ927" s="15"/>
      <c r="BK927" s="15"/>
      <c r="BL927" s="93"/>
    </row>
    <row r="928" spans="2:64" s="54" customFormat="1" x14ac:dyDescent="0.25">
      <c r="B928" s="32"/>
      <c r="C928" s="32"/>
      <c r="D928" s="32"/>
      <c r="E928" s="32"/>
      <c r="F928" s="32"/>
      <c r="G928" s="32"/>
      <c r="K928" s="93"/>
      <c r="L928" s="93"/>
      <c r="M928" s="25"/>
      <c r="N928" s="25"/>
      <c r="O928" s="25"/>
      <c r="P928" s="25"/>
      <c r="Q928" s="25"/>
      <c r="R928" s="25"/>
      <c r="S928" s="25"/>
      <c r="T928" s="25"/>
      <c r="U928" s="101"/>
      <c r="V928" s="101"/>
      <c r="W928" s="101"/>
      <c r="X928" s="101"/>
      <c r="Y928" s="101"/>
      <c r="AA928" s="101"/>
      <c r="AB928" s="101"/>
      <c r="AC928" s="101"/>
      <c r="AD928" s="101"/>
      <c r="AE928" s="101"/>
      <c r="AF928" s="101"/>
      <c r="AG928" s="101"/>
      <c r="AH928" s="101"/>
      <c r="AJ928" s="101"/>
      <c r="AK928" s="101"/>
      <c r="AM928" s="101"/>
      <c r="AN928" s="42"/>
      <c r="AO928" s="42"/>
      <c r="AP928" s="42"/>
      <c r="AQ928" s="194"/>
      <c r="AR928" s="42"/>
      <c r="AS928" s="42"/>
      <c r="AT928" s="25"/>
      <c r="AU928" s="44"/>
      <c r="AV928" s="44"/>
      <c r="AW928" s="44"/>
      <c r="AX928" s="25"/>
      <c r="AY928" s="42"/>
      <c r="AZ928" s="46"/>
      <c r="BA928" s="48"/>
      <c r="BB928" s="25"/>
      <c r="BC928" s="25"/>
      <c r="BD928" s="124"/>
      <c r="BE928" s="24"/>
      <c r="BF928" s="24"/>
      <c r="BG928" s="15"/>
      <c r="BI928" s="15"/>
      <c r="BJ928" s="15"/>
      <c r="BK928" s="15"/>
      <c r="BL928" s="93"/>
    </row>
    <row r="929" spans="2:64" s="54" customFormat="1" x14ac:dyDescent="0.25">
      <c r="B929" s="32"/>
      <c r="C929" s="32"/>
      <c r="D929" s="32"/>
      <c r="E929" s="32"/>
      <c r="F929" s="32"/>
      <c r="G929" s="32"/>
      <c r="K929" s="93"/>
      <c r="L929" s="93"/>
      <c r="M929" s="25"/>
      <c r="N929" s="25"/>
      <c r="O929" s="25"/>
      <c r="P929" s="25"/>
      <c r="Q929" s="25"/>
      <c r="R929" s="25"/>
      <c r="S929" s="25"/>
      <c r="T929" s="25"/>
      <c r="U929" s="101"/>
      <c r="V929" s="101"/>
      <c r="W929" s="101"/>
      <c r="X929" s="101"/>
      <c r="Y929" s="101"/>
      <c r="AA929" s="101"/>
      <c r="AB929" s="101"/>
      <c r="AC929" s="101"/>
      <c r="AD929" s="101"/>
      <c r="AE929" s="101"/>
      <c r="AF929" s="101"/>
      <c r="AG929" s="101"/>
      <c r="AH929" s="101"/>
      <c r="AJ929" s="101"/>
      <c r="AK929" s="101"/>
      <c r="AM929" s="101"/>
      <c r="AN929" s="42"/>
      <c r="AO929" s="42"/>
      <c r="AP929" s="42"/>
      <c r="AQ929" s="194"/>
      <c r="AR929" s="42"/>
      <c r="AS929" s="42"/>
      <c r="AT929" s="25"/>
      <c r="AU929" s="44"/>
      <c r="AV929" s="44"/>
      <c r="AW929" s="44"/>
      <c r="AX929" s="25"/>
      <c r="AY929" s="42"/>
      <c r="AZ929" s="46"/>
      <c r="BA929" s="48"/>
      <c r="BB929" s="25"/>
      <c r="BC929" s="25"/>
      <c r="BD929" s="124"/>
      <c r="BE929" s="24"/>
      <c r="BF929" s="24"/>
      <c r="BG929" s="15"/>
      <c r="BI929" s="15"/>
      <c r="BJ929" s="15"/>
      <c r="BK929" s="15"/>
      <c r="BL929" s="93"/>
    </row>
    <row r="930" spans="2:64" s="54" customFormat="1" x14ac:dyDescent="0.25">
      <c r="B930" s="32"/>
      <c r="C930" s="32"/>
      <c r="D930" s="32"/>
      <c r="E930" s="32"/>
      <c r="F930" s="32"/>
      <c r="G930" s="32"/>
      <c r="K930" s="93"/>
      <c r="L930" s="93"/>
      <c r="M930" s="25"/>
      <c r="N930" s="25"/>
      <c r="O930" s="25"/>
      <c r="P930" s="25"/>
      <c r="Q930" s="25"/>
      <c r="R930" s="25"/>
      <c r="S930" s="25"/>
      <c r="T930" s="25"/>
      <c r="U930" s="101"/>
      <c r="V930" s="101"/>
      <c r="W930" s="101"/>
      <c r="X930" s="101"/>
      <c r="Y930" s="101"/>
      <c r="AA930" s="101"/>
      <c r="AB930" s="101"/>
      <c r="AC930" s="101"/>
      <c r="AD930" s="101"/>
      <c r="AE930" s="101"/>
      <c r="AF930" s="101"/>
      <c r="AG930" s="101"/>
      <c r="AH930" s="101"/>
      <c r="AJ930" s="101"/>
      <c r="AK930" s="101"/>
      <c r="AM930" s="101"/>
      <c r="AN930" s="42"/>
      <c r="AO930" s="42"/>
      <c r="AP930" s="42"/>
      <c r="AQ930" s="194"/>
      <c r="AR930" s="42"/>
      <c r="AS930" s="42"/>
      <c r="AT930" s="25"/>
      <c r="AU930" s="44"/>
      <c r="AV930" s="44"/>
      <c r="AW930" s="44"/>
      <c r="AX930" s="25"/>
      <c r="AY930" s="42"/>
      <c r="AZ930" s="46"/>
      <c r="BA930" s="48"/>
      <c r="BB930" s="25"/>
      <c r="BC930" s="25"/>
      <c r="BD930" s="124"/>
      <c r="BE930" s="24"/>
      <c r="BF930" s="24"/>
      <c r="BG930" s="15"/>
      <c r="BI930" s="15"/>
      <c r="BJ930" s="15"/>
      <c r="BK930" s="15"/>
      <c r="BL930" s="93"/>
    </row>
    <row r="931" spans="2:64" s="54" customFormat="1" x14ac:dyDescent="0.25">
      <c r="B931" s="32"/>
      <c r="C931" s="32"/>
      <c r="D931" s="32"/>
      <c r="E931" s="32"/>
      <c r="F931" s="32"/>
      <c r="G931" s="32"/>
      <c r="K931" s="93"/>
      <c r="L931" s="93"/>
      <c r="M931" s="25"/>
      <c r="N931" s="25"/>
      <c r="O931" s="25"/>
      <c r="P931" s="25"/>
      <c r="Q931" s="25"/>
      <c r="R931" s="25"/>
      <c r="S931" s="25"/>
      <c r="T931" s="25"/>
      <c r="U931" s="101"/>
      <c r="V931" s="101"/>
      <c r="W931" s="101"/>
      <c r="X931" s="101"/>
      <c r="Y931" s="101"/>
      <c r="AA931" s="101"/>
      <c r="AB931" s="101"/>
      <c r="AC931" s="101"/>
      <c r="AD931" s="101"/>
      <c r="AE931" s="101"/>
      <c r="AF931" s="101"/>
      <c r="AG931" s="101"/>
      <c r="AH931" s="101"/>
      <c r="AJ931" s="101"/>
      <c r="AK931" s="101"/>
      <c r="AM931" s="101"/>
      <c r="AN931" s="42"/>
      <c r="AO931" s="42"/>
      <c r="AP931" s="42"/>
      <c r="AQ931" s="194"/>
      <c r="AR931" s="42"/>
      <c r="AS931" s="42"/>
      <c r="AT931" s="25"/>
      <c r="AU931" s="44"/>
      <c r="AV931" s="44"/>
      <c r="AW931" s="44"/>
      <c r="AX931" s="25"/>
      <c r="AY931" s="42"/>
      <c r="AZ931" s="46"/>
      <c r="BA931" s="48"/>
      <c r="BB931" s="25"/>
      <c r="BC931" s="25"/>
      <c r="BD931" s="124"/>
      <c r="BE931" s="24"/>
      <c r="BF931" s="24"/>
      <c r="BG931" s="15"/>
      <c r="BI931" s="15"/>
      <c r="BJ931" s="15"/>
      <c r="BK931" s="15"/>
      <c r="BL931" s="93"/>
    </row>
    <row r="932" spans="2:64" s="54" customFormat="1" x14ac:dyDescent="0.25">
      <c r="B932" s="32"/>
      <c r="C932" s="32"/>
      <c r="D932" s="32"/>
      <c r="E932" s="32"/>
      <c r="F932" s="32"/>
      <c r="G932" s="32"/>
      <c r="K932" s="93"/>
      <c r="L932" s="93"/>
      <c r="M932" s="25"/>
      <c r="N932" s="25"/>
      <c r="O932" s="25"/>
      <c r="P932" s="25"/>
      <c r="Q932" s="25"/>
      <c r="R932" s="25"/>
      <c r="S932" s="25"/>
      <c r="T932" s="25"/>
      <c r="U932" s="101"/>
      <c r="V932" s="101"/>
      <c r="W932" s="101"/>
      <c r="X932" s="101"/>
      <c r="Y932" s="101"/>
      <c r="AA932" s="101"/>
      <c r="AB932" s="101"/>
      <c r="AC932" s="101"/>
      <c r="AD932" s="101"/>
      <c r="AE932" s="101"/>
      <c r="AF932" s="101"/>
      <c r="AG932" s="101"/>
      <c r="AH932" s="101"/>
      <c r="AJ932" s="101"/>
      <c r="AK932" s="101"/>
      <c r="AM932" s="101"/>
      <c r="AN932" s="42"/>
      <c r="AO932" s="42"/>
      <c r="AP932" s="42"/>
      <c r="AQ932" s="194"/>
      <c r="AR932" s="42"/>
      <c r="AS932" s="42"/>
      <c r="AT932" s="25"/>
      <c r="AU932" s="44"/>
      <c r="AV932" s="44"/>
      <c r="AW932" s="44"/>
      <c r="AX932" s="25"/>
      <c r="AY932" s="42"/>
      <c r="AZ932" s="46"/>
      <c r="BA932" s="48"/>
      <c r="BB932" s="25"/>
      <c r="BC932" s="25"/>
      <c r="BD932" s="124"/>
      <c r="BE932" s="24"/>
      <c r="BF932" s="24"/>
      <c r="BG932" s="15"/>
      <c r="BI932" s="15"/>
      <c r="BJ932" s="15"/>
      <c r="BK932" s="15"/>
      <c r="BL932" s="93"/>
    </row>
    <row r="933" spans="2:64" s="54" customFormat="1" x14ac:dyDescent="0.25">
      <c r="B933" s="32"/>
      <c r="C933" s="32"/>
      <c r="D933" s="32"/>
      <c r="E933" s="32"/>
      <c r="F933" s="32"/>
      <c r="G933" s="32"/>
      <c r="K933" s="93"/>
      <c r="L933" s="93"/>
      <c r="M933" s="25"/>
      <c r="N933" s="25"/>
      <c r="O933" s="25"/>
      <c r="P933" s="25"/>
      <c r="Q933" s="25"/>
      <c r="R933" s="25"/>
      <c r="S933" s="25"/>
      <c r="T933" s="25"/>
      <c r="U933" s="101"/>
      <c r="V933" s="101"/>
      <c r="W933" s="101"/>
      <c r="X933" s="101"/>
      <c r="Y933" s="101"/>
      <c r="AA933" s="101"/>
      <c r="AB933" s="101"/>
      <c r="AC933" s="101"/>
      <c r="AD933" s="101"/>
      <c r="AE933" s="101"/>
      <c r="AF933" s="101"/>
      <c r="AG933" s="101"/>
      <c r="AH933" s="101"/>
      <c r="AJ933" s="101"/>
      <c r="AK933" s="101"/>
      <c r="AM933" s="101"/>
      <c r="AN933" s="42"/>
      <c r="AO933" s="42"/>
      <c r="AP933" s="42"/>
      <c r="AQ933" s="194"/>
      <c r="AR933" s="42"/>
      <c r="AS933" s="42"/>
      <c r="AT933" s="25"/>
      <c r="AU933" s="44"/>
      <c r="AV933" s="44"/>
      <c r="AW933" s="44"/>
      <c r="AX933" s="25"/>
      <c r="AY933" s="42"/>
      <c r="AZ933" s="46"/>
      <c r="BA933" s="48"/>
      <c r="BB933" s="25"/>
      <c r="BC933" s="25"/>
      <c r="BD933" s="124"/>
      <c r="BE933" s="24"/>
      <c r="BF933" s="24"/>
      <c r="BG933" s="15"/>
      <c r="BI933" s="15"/>
      <c r="BJ933" s="15"/>
      <c r="BK933" s="15"/>
      <c r="BL933" s="93"/>
    </row>
    <row r="934" spans="2:64" s="54" customFormat="1" x14ac:dyDescent="0.25">
      <c r="B934" s="32"/>
      <c r="C934" s="32"/>
      <c r="D934" s="32"/>
      <c r="E934" s="32"/>
      <c r="F934" s="32"/>
      <c r="G934" s="32"/>
      <c r="K934" s="93"/>
      <c r="L934" s="93"/>
      <c r="M934" s="25"/>
      <c r="N934" s="25"/>
      <c r="O934" s="25"/>
      <c r="P934" s="25"/>
      <c r="Q934" s="25"/>
      <c r="R934" s="25"/>
      <c r="S934" s="25"/>
      <c r="T934" s="25"/>
      <c r="U934" s="101"/>
      <c r="V934" s="101"/>
      <c r="W934" s="101"/>
      <c r="X934" s="101"/>
      <c r="Y934" s="101"/>
      <c r="AA934" s="101"/>
      <c r="AB934" s="101"/>
      <c r="AC934" s="101"/>
      <c r="AD934" s="101"/>
      <c r="AE934" s="101"/>
      <c r="AF934" s="101"/>
      <c r="AG934" s="101"/>
      <c r="AH934" s="101"/>
      <c r="AJ934" s="101"/>
      <c r="AK934" s="101"/>
      <c r="AM934" s="101"/>
      <c r="AN934" s="42"/>
      <c r="AO934" s="42"/>
      <c r="AP934" s="42"/>
      <c r="AQ934" s="194"/>
      <c r="AR934" s="42"/>
      <c r="AS934" s="42"/>
      <c r="AT934" s="25"/>
      <c r="AU934" s="44"/>
      <c r="AV934" s="44"/>
      <c r="AW934" s="44"/>
      <c r="AX934" s="25"/>
      <c r="AY934" s="42"/>
      <c r="AZ934" s="46"/>
      <c r="BA934" s="48"/>
      <c r="BB934" s="25"/>
      <c r="BC934" s="25"/>
      <c r="BD934" s="124"/>
      <c r="BE934" s="24"/>
      <c r="BF934" s="24"/>
      <c r="BG934" s="15"/>
      <c r="BI934" s="15"/>
      <c r="BJ934" s="15"/>
      <c r="BK934" s="15"/>
      <c r="BL934" s="93"/>
    </row>
    <row r="935" spans="2:64" s="54" customFormat="1" x14ac:dyDescent="0.25">
      <c r="B935" s="32"/>
      <c r="C935" s="32"/>
      <c r="D935" s="32"/>
      <c r="E935" s="32"/>
      <c r="F935" s="32"/>
      <c r="G935" s="32"/>
      <c r="K935" s="93"/>
      <c r="L935" s="93"/>
      <c r="M935" s="25"/>
      <c r="N935" s="25"/>
      <c r="O935" s="25"/>
      <c r="P935" s="25"/>
      <c r="Q935" s="25"/>
      <c r="R935" s="25"/>
      <c r="S935" s="25"/>
      <c r="T935" s="25"/>
      <c r="U935" s="101"/>
      <c r="V935" s="101"/>
      <c r="W935" s="101"/>
      <c r="X935" s="101"/>
      <c r="Y935" s="101"/>
      <c r="AA935" s="101"/>
      <c r="AB935" s="101"/>
      <c r="AC935" s="101"/>
      <c r="AD935" s="101"/>
      <c r="AE935" s="101"/>
      <c r="AF935" s="101"/>
      <c r="AG935" s="101"/>
      <c r="AH935" s="101"/>
      <c r="AJ935" s="101"/>
      <c r="AK935" s="101"/>
      <c r="AM935" s="101"/>
      <c r="AN935" s="42"/>
      <c r="AO935" s="42"/>
      <c r="AP935" s="42"/>
      <c r="AQ935" s="194"/>
      <c r="AR935" s="42"/>
      <c r="AS935" s="42"/>
      <c r="AT935" s="25"/>
      <c r="AU935" s="44"/>
      <c r="AV935" s="44"/>
      <c r="AW935" s="44"/>
      <c r="AX935" s="25"/>
      <c r="AY935" s="42"/>
      <c r="AZ935" s="46"/>
      <c r="BA935" s="48"/>
      <c r="BB935" s="25"/>
      <c r="BC935" s="25"/>
      <c r="BD935" s="124"/>
      <c r="BE935" s="24"/>
      <c r="BF935" s="24"/>
      <c r="BG935" s="15"/>
      <c r="BI935" s="15"/>
      <c r="BJ935" s="15"/>
      <c r="BK935" s="15"/>
      <c r="BL935" s="93"/>
    </row>
    <row r="936" spans="2:64" s="54" customFormat="1" x14ac:dyDescent="0.25">
      <c r="B936" s="32"/>
      <c r="C936" s="32"/>
      <c r="D936" s="32"/>
      <c r="E936" s="32"/>
      <c r="F936" s="32"/>
      <c r="G936" s="32"/>
      <c r="K936" s="93"/>
      <c r="L936" s="93"/>
      <c r="M936" s="25"/>
      <c r="N936" s="25"/>
      <c r="O936" s="25"/>
      <c r="P936" s="25"/>
      <c r="Q936" s="25"/>
      <c r="R936" s="25"/>
      <c r="S936" s="25"/>
      <c r="T936" s="25"/>
      <c r="U936" s="101"/>
      <c r="V936" s="101"/>
      <c r="W936" s="101"/>
      <c r="X936" s="101"/>
      <c r="Y936" s="101"/>
      <c r="AA936" s="101"/>
      <c r="AB936" s="101"/>
      <c r="AC936" s="101"/>
      <c r="AD936" s="101"/>
      <c r="AE936" s="101"/>
      <c r="AF936" s="101"/>
      <c r="AG936" s="101"/>
      <c r="AH936" s="101"/>
      <c r="AJ936" s="101"/>
      <c r="AK936" s="101"/>
      <c r="AM936" s="101"/>
      <c r="AN936" s="42"/>
      <c r="AO936" s="42"/>
      <c r="AP936" s="42"/>
      <c r="AQ936" s="194"/>
      <c r="AR936" s="42"/>
      <c r="AS936" s="42"/>
      <c r="AT936" s="25"/>
      <c r="AU936" s="44"/>
      <c r="AV936" s="44"/>
      <c r="AW936" s="44"/>
      <c r="AX936" s="25"/>
      <c r="AY936" s="42"/>
      <c r="AZ936" s="46"/>
      <c r="BA936" s="48"/>
      <c r="BB936" s="25"/>
      <c r="BC936" s="25"/>
      <c r="BD936" s="124"/>
      <c r="BE936" s="24"/>
      <c r="BF936" s="24"/>
      <c r="BG936" s="15"/>
      <c r="BI936" s="15"/>
      <c r="BJ936" s="15"/>
      <c r="BK936" s="15"/>
      <c r="BL936" s="93"/>
    </row>
    <row r="937" spans="2:64" s="54" customFormat="1" x14ac:dyDescent="0.25">
      <c r="B937" s="32"/>
      <c r="C937" s="32"/>
      <c r="D937" s="32"/>
      <c r="E937" s="32"/>
      <c r="F937" s="32"/>
      <c r="G937" s="32"/>
      <c r="K937" s="93"/>
      <c r="L937" s="93"/>
      <c r="M937" s="25"/>
      <c r="N937" s="25"/>
      <c r="O937" s="25"/>
      <c r="P937" s="25"/>
      <c r="Q937" s="25"/>
      <c r="R937" s="25"/>
      <c r="S937" s="25"/>
      <c r="T937" s="25"/>
      <c r="U937" s="101"/>
      <c r="V937" s="101"/>
      <c r="W937" s="101"/>
      <c r="X937" s="101"/>
      <c r="Y937" s="101"/>
      <c r="AA937" s="101"/>
      <c r="AB937" s="101"/>
      <c r="AC937" s="101"/>
      <c r="AD937" s="101"/>
      <c r="AE937" s="101"/>
      <c r="AF937" s="101"/>
      <c r="AG937" s="101"/>
      <c r="AH937" s="101"/>
      <c r="AJ937" s="101"/>
      <c r="AK937" s="101"/>
      <c r="AM937" s="101"/>
      <c r="AN937" s="42"/>
      <c r="AO937" s="42"/>
      <c r="AP937" s="42"/>
      <c r="AQ937" s="194"/>
      <c r="AR937" s="42"/>
      <c r="AS937" s="42"/>
      <c r="AT937" s="25"/>
      <c r="AU937" s="44"/>
      <c r="AV937" s="44"/>
      <c r="AW937" s="44"/>
      <c r="AX937" s="25"/>
      <c r="AY937" s="42"/>
      <c r="AZ937" s="46"/>
      <c r="BA937" s="48"/>
      <c r="BB937" s="25"/>
      <c r="BC937" s="25"/>
      <c r="BD937" s="124"/>
      <c r="BE937" s="24"/>
      <c r="BF937" s="24"/>
      <c r="BG937" s="15"/>
      <c r="BI937" s="15"/>
      <c r="BJ937" s="15"/>
      <c r="BK937" s="15"/>
      <c r="BL937" s="93"/>
    </row>
    <row r="938" spans="2:64" s="54" customFormat="1" x14ac:dyDescent="0.25">
      <c r="B938" s="32"/>
      <c r="C938" s="32"/>
      <c r="D938" s="32"/>
      <c r="E938" s="32"/>
      <c r="F938" s="32"/>
      <c r="G938" s="32"/>
      <c r="K938" s="93"/>
      <c r="L938" s="93"/>
      <c r="M938" s="25"/>
      <c r="N938" s="25"/>
      <c r="O938" s="25"/>
      <c r="P938" s="25"/>
      <c r="Q938" s="25"/>
      <c r="R938" s="25"/>
      <c r="S938" s="25"/>
      <c r="T938" s="25"/>
      <c r="U938" s="101"/>
      <c r="V938" s="101"/>
      <c r="W938" s="101"/>
      <c r="X938" s="101"/>
      <c r="Y938" s="101"/>
      <c r="AA938" s="101"/>
      <c r="AB938" s="101"/>
      <c r="AC938" s="101"/>
      <c r="AD938" s="101"/>
      <c r="AE938" s="101"/>
      <c r="AF938" s="101"/>
      <c r="AG938" s="101"/>
      <c r="AH938" s="101"/>
      <c r="AJ938" s="101"/>
      <c r="AK938" s="101"/>
      <c r="AM938" s="101"/>
      <c r="AN938" s="42"/>
      <c r="AO938" s="42"/>
      <c r="AP938" s="42"/>
      <c r="AQ938" s="194"/>
      <c r="AR938" s="42"/>
      <c r="AS938" s="42"/>
      <c r="AT938" s="25"/>
      <c r="AU938" s="44"/>
      <c r="AV938" s="44"/>
      <c r="AW938" s="44"/>
      <c r="AX938" s="25"/>
      <c r="AY938" s="42"/>
      <c r="AZ938" s="46"/>
      <c r="BA938" s="48"/>
      <c r="BB938" s="25"/>
      <c r="BC938" s="25"/>
      <c r="BD938" s="124"/>
      <c r="BE938" s="24"/>
      <c r="BF938" s="24"/>
      <c r="BG938" s="15"/>
      <c r="BI938" s="15"/>
      <c r="BJ938" s="15"/>
      <c r="BK938" s="15"/>
      <c r="BL938" s="93"/>
    </row>
    <row r="939" spans="2:64" s="54" customFormat="1" x14ac:dyDescent="0.25">
      <c r="B939" s="32"/>
      <c r="C939" s="32"/>
      <c r="D939" s="32"/>
      <c r="E939" s="32"/>
      <c r="F939" s="32"/>
      <c r="G939" s="32"/>
      <c r="K939" s="93"/>
      <c r="L939" s="93"/>
      <c r="M939" s="25"/>
      <c r="N939" s="25"/>
      <c r="O939" s="25"/>
      <c r="P939" s="25"/>
      <c r="Q939" s="25"/>
      <c r="R939" s="25"/>
      <c r="S939" s="25"/>
      <c r="T939" s="25"/>
      <c r="U939" s="101"/>
      <c r="V939" s="101"/>
      <c r="W939" s="101"/>
      <c r="X939" s="101"/>
      <c r="Y939" s="101"/>
      <c r="AA939" s="101"/>
      <c r="AB939" s="101"/>
      <c r="AC939" s="101"/>
      <c r="AD939" s="101"/>
      <c r="AE939" s="101"/>
      <c r="AF939" s="101"/>
      <c r="AG939" s="101"/>
      <c r="AH939" s="101"/>
      <c r="AJ939" s="101"/>
      <c r="AK939" s="101"/>
      <c r="AM939" s="101"/>
      <c r="AN939" s="42"/>
      <c r="AO939" s="42"/>
      <c r="AP939" s="42"/>
      <c r="AQ939" s="194"/>
      <c r="AR939" s="42"/>
      <c r="AS939" s="42"/>
      <c r="AT939" s="25"/>
      <c r="AU939" s="44"/>
      <c r="AV939" s="44"/>
      <c r="AW939" s="44"/>
      <c r="AX939" s="25"/>
      <c r="AY939" s="42"/>
      <c r="AZ939" s="46"/>
      <c r="BA939" s="48"/>
      <c r="BB939" s="25"/>
      <c r="BC939" s="25"/>
      <c r="BD939" s="124"/>
      <c r="BE939" s="24"/>
      <c r="BF939" s="24"/>
      <c r="BG939" s="15"/>
      <c r="BI939" s="15"/>
      <c r="BJ939" s="15"/>
      <c r="BK939" s="15"/>
      <c r="BL939" s="93"/>
    </row>
    <row r="940" spans="2:64" s="54" customFormat="1" x14ac:dyDescent="0.25">
      <c r="B940" s="32"/>
      <c r="C940" s="32"/>
      <c r="D940" s="32"/>
      <c r="E940" s="32"/>
      <c r="F940" s="32"/>
      <c r="G940" s="32"/>
      <c r="K940" s="93"/>
      <c r="L940" s="93"/>
      <c r="M940" s="25"/>
      <c r="N940" s="25"/>
      <c r="O940" s="25"/>
      <c r="P940" s="25"/>
      <c r="Q940" s="25"/>
      <c r="R940" s="25"/>
      <c r="S940" s="25"/>
      <c r="T940" s="25"/>
      <c r="U940" s="101"/>
      <c r="V940" s="101"/>
      <c r="W940" s="101"/>
      <c r="X940" s="101"/>
      <c r="Y940" s="101"/>
      <c r="AA940" s="101"/>
      <c r="AB940" s="101"/>
      <c r="AC940" s="101"/>
      <c r="AD940" s="101"/>
      <c r="AE940" s="101"/>
      <c r="AF940" s="101"/>
      <c r="AG940" s="101"/>
      <c r="AH940" s="101"/>
      <c r="AJ940" s="101"/>
      <c r="AK940" s="101"/>
      <c r="AM940" s="101"/>
      <c r="AN940" s="42"/>
      <c r="AO940" s="42"/>
      <c r="AP940" s="42"/>
      <c r="AQ940" s="194"/>
      <c r="AR940" s="42"/>
      <c r="AS940" s="42"/>
      <c r="AT940" s="25"/>
      <c r="AU940" s="44"/>
      <c r="AV940" s="44"/>
      <c r="AW940" s="44"/>
      <c r="AX940" s="25"/>
      <c r="AY940" s="42"/>
      <c r="AZ940" s="46"/>
      <c r="BA940" s="48"/>
      <c r="BB940" s="25"/>
      <c r="BC940" s="25"/>
      <c r="BD940" s="124"/>
      <c r="BE940" s="24"/>
      <c r="BF940" s="24"/>
      <c r="BG940" s="15"/>
      <c r="BI940" s="15"/>
      <c r="BJ940" s="15"/>
      <c r="BK940" s="15"/>
      <c r="BL940" s="93"/>
    </row>
    <row r="941" spans="2:64" s="54" customFormat="1" x14ac:dyDescent="0.25">
      <c r="B941" s="32"/>
      <c r="C941" s="32"/>
      <c r="D941" s="32"/>
      <c r="E941" s="32"/>
      <c r="F941" s="32"/>
      <c r="G941" s="32"/>
      <c r="K941" s="93"/>
      <c r="L941" s="93"/>
      <c r="M941" s="25"/>
      <c r="N941" s="25"/>
      <c r="O941" s="25"/>
      <c r="P941" s="25"/>
      <c r="Q941" s="25"/>
      <c r="R941" s="25"/>
      <c r="S941" s="25"/>
      <c r="T941" s="25"/>
      <c r="U941" s="101"/>
      <c r="V941" s="101"/>
      <c r="W941" s="101"/>
      <c r="X941" s="101"/>
      <c r="Y941" s="101"/>
      <c r="AA941" s="101"/>
      <c r="AB941" s="101"/>
      <c r="AC941" s="101"/>
      <c r="AD941" s="101"/>
      <c r="AE941" s="101"/>
      <c r="AF941" s="101"/>
      <c r="AG941" s="101"/>
      <c r="AH941" s="101"/>
      <c r="AJ941" s="101"/>
      <c r="AK941" s="101"/>
      <c r="AM941" s="101"/>
      <c r="AN941" s="42"/>
      <c r="AO941" s="42"/>
      <c r="AP941" s="42"/>
      <c r="AQ941" s="194"/>
      <c r="AR941" s="42"/>
      <c r="AS941" s="42"/>
      <c r="AT941" s="25"/>
      <c r="AU941" s="44"/>
      <c r="AV941" s="44"/>
      <c r="AW941" s="44"/>
      <c r="AX941" s="25"/>
      <c r="AY941" s="42"/>
      <c r="AZ941" s="46"/>
      <c r="BA941" s="48"/>
      <c r="BB941" s="25"/>
      <c r="BC941" s="25"/>
      <c r="BD941" s="124"/>
      <c r="BE941" s="24"/>
      <c r="BF941" s="24"/>
      <c r="BG941" s="15"/>
      <c r="BI941" s="15"/>
      <c r="BJ941" s="15"/>
      <c r="BK941" s="15"/>
      <c r="BL941" s="93"/>
    </row>
    <row r="942" spans="2:64" s="54" customFormat="1" x14ac:dyDescent="0.25">
      <c r="B942" s="32"/>
      <c r="C942" s="32"/>
      <c r="D942" s="32"/>
      <c r="E942" s="32"/>
      <c r="F942" s="32"/>
      <c r="G942" s="32"/>
      <c r="K942" s="93"/>
      <c r="L942" s="93"/>
      <c r="M942" s="25"/>
      <c r="N942" s="25"/>
      <c r="O942" s="25"/>
      <c r="P942" s="25"/>
      <c r="Q942" s="25"/>
      <c r="R942" s="25"/>
      <c r="S942" s="25"/>
      <c r="T942" s="25"/>
      <c r="U942" s="101"/>
      <c r="V942" s="101"/>
      <c r="W942" s="101"/>
      <c r="X942" s="101"/>
      <c r="Y942" s="101"/>
      <c r="AA942" s="101"/>
      <c r="AB942" s="101"/>
      <c r="AC942" s="101"/>
      <c r="AD942" s="101"/>
      <c r="AE942" s="101"/>
      <c r="AF942" s="101"/>
      <c r="AG942" s="101"/>
      <c r="AH942" s="101"/>
      <c r="AJ942" s="101"/>
      <c r="AK942" s="101"/>
      <c r="AM942" s="101"/>
      <c r="AN942" s="42"/>
      <c r="AO942" s="42"/>
      <c r="AP942" s="42"/>
      <c r="AQ942" s="194"/>
      <c r="AR942" s="42"/>
      <c r="AS942" s="42"/>
      <c r="AT942" s="25"/>
      <c r="AU942" s="44"/>
      <c r="AV942" s="44"/>
      <c r="AW942" s="44"/>
      <c r="AX942" s="25"/>
      <c r="AY942" s="42"/>
      <c r="AZ942" s="46"/>
      <c r="BA942" s="48"/>
      <c r="BB942" s="25"/>
      <c r="BC942" s="25"/>
      <c r="BD942" s="124"/>
      <c r="BE942" s="24"/>
      <c r="BF942" s="24"/>
      <c r="BG942" s="15"/>
      <c r="BI942" s="15"/>
      <c r="BJ942" s="15"/>
      <c r="BK942" s="15"/>
      <c r="BL942" s="93"/>
    </row>
    <row r="943" spans="2:64" s="54" customFormat="1" x14ac:dyDescent="0.25">
      <c r="B943" s="32"/>
      <c r="C943" s="32"/>
      <c r="D943" s="32"/>
      <c r="E943" s="32"/>
      <c r="F943" s="32"/>
      <c r="G943" s="32"/>
      <c r="K943" s="93"/>
      <c r="L943" s="93"/>
      <c r="M943" s="25"/>
      <c r="N943" s="25"/>
      <c r="O943" s="25"/>
      <c r="P943" s="25"/>
      <c r="Q943" s="25"/>
      <c r="R943" s="25"/>
      <c r="S943" s="25"/>
      <c r="T943" s="25"/>
      <c r="U943" s="101"/>
      <c r="V943" s="101"/>
      <c r="W943" s="101"/>
      <c r="X943" s="101"/>
      <c r="Y943" s="101"/>
      <c r="AA943" s="101"/>
      <c r="AB943" s="101"/>
      <c r="AC943" s="101"/>
      <c r="AD943" s="101"/>
      <c r="AE943" s="101"/>
      <c r="AF943" s="101"/>
      <c r="AG943" s="101"/>
      <c r="AH943" s="101"/>
      <c r="AJ943" s="101"/>
      <c r="AK943" s="101"/>
      <c r="AM943" s="101"/>
      <c r="AN943" s="42"/>
      <c r="AO943" s="42"/>
      <c r="AP943" s="42"/>
      <c r="AQ943" s="194"/>
      <c r="AR943" s="42"/>
      <c r="AS943" s="42"/>
      <c r="AT943" s="25"/>
      <c r="AU943" s="44"/>
      <c r="AV943" s="44"/>
      <c r="AW943" s="44"/>
      <c r="AX943" s="25"/>
      <c r="AY943" s="42"/>
      <c r="AZ943" s="46"/>
      <c r="BA943" s="48"/>
      <c r="BB943" s="25"/>
      <c r="BC943" s="25"/>
      <c r="BD943" s="124"/>
      <c r="BE943" s="24"/>
      <c r="BF943" s="24"/>
      <c r="BG943" s="15"/>
      <c r="BI943" s="15"/>
      <c r="BJ943" s="15"/>
      <c r="BK943" s="15"/>
      <c r="BL943" s="93"/>
    </row>
    <row r="944" spans="2:64" s="54" customFormat="1" x14ac:dyDescent="0.25">
      <c r="B944" s="32"/>
      <c r="C944" s="32"/>
      <c r="D944" s="32"/>
      <c r="E944" s="32"/>
      <c r="F944" s="32"/>
      <c r="G944" s="32"/>
      <c r="K944" s="93"/>
      <c r="L944" s="93"/>
      <c r="M944" s="25"/>
      <c r="N944" s="25"/>
      <c r="O944" s="25"/>
      <c r="P944" s="25"/>
      <c r="Q944" s="25"/>
      <c r="R944" s="25"/>
      <c r="S944" s="25"/>
      <c r="T944" s="25"/>
      <c r="U944" s="101"/>
      <c r="V944" s="101"/>
      <c r="W944" s="101"/>
      <c r="X944" s="101"/>
      <c r="Y944" s="101"/>
      <c r="AA944" s="101"/>
      <c r="AB944" s="101"/>
      <c r="AC944" s="101"/>
      <c r="AD944" s="101"/>
      <c r="AE944" s="101"/>
      <c r="AF944" s="101"/>
      <c r="AG944" s="101"/>
      <c r="AH944" s="101"/>
      <c r="AJ944" s="101"/>
      <c r="AK944" s="101"/>
      <c r="AM944" s="101"/>
      <c r="AN944" s="42"/>
      <c r="AO944" s="42"/>
      <c r="AP944" s="42"/>
      <c r="AQ944" s="194"/>
      <c r="AR944" s="42"/>
      <c r="AS944" s="42"/>
      <c r="AT944" s="25"/>
      <c r="AU944" s="44"/>
      <c r="AV944" s="44"/>
      <c r="AW944" s="44"/>
      <c r="AX944" s="25"/>
      <c r="AY944" s="42"/>
      <c r="AZ944" s="46"/>
      <c r="BA944" s="48"/>
      <c r="BB944" s="25"/>
      <c r="BC944" s="25"/>
      <c r="BD944" s="124"/>
      <c r="BE944" s="24"/>
      <c r="BF944" s="24"/>
      <c r="BG944" s="15"/>
      <c r="BI944" s="15"/>
      <c r="BJ944" s="15"/>
      <c r="BK944" s="15"/>
      <c r="BL944" s="93"/>
    </row>
    <row r="945" spans="2:64" s="54" customFormat="1" x14ac:dyDescent="0.25">
      <c r="B945" s="32"/>
      <c r="C945" s="32"/>
      <c r="D945" s="32"/>
      <c r="E945" s="32"/>
      <c r="F945" s="32"/>
      <c r="G945" s="32"/>
      <c r="K945" s="93"/>
      <c r="L945" s="93"/>
      <c r="M945" s="25"/>
      <c r="N945" s="25"/>
      <c r="O945" s="25"/>
      <c r="P945" s="25"/>
      <c r="Q945" s="25"/>
      <c r="R945" s="25"/>
      <c r="S945" s="25"/>
      <c r="T945" s="25"/>
      <c r="U945" s="101"/>
      <c r="V945" s="101"/>
      <c r="W945" s="101"/>
      <c r="X945" s="101"/>
      <c r="Y945" s="101"/>
      <c r="AA945" s="101"/>
      <c r="AB945" s="101"/>
      <c r="AC945" s="101"/>
      <c r="AD945" s="101"/>
      <c r="AE945" s="101"/>
      <c r="AF945" s="101"/>
      <c r="AG945" s="101"/>
      <c r="AH945" s="101"/>
      <c r="AJ945" s="101"/>
      <c r="AK945" s="101"/>
      <c r="AM945" s="101"/>
      <c r="AN945" s="42"/>
      <c r="AO945" s="42"/>
      <c r="AP945" s="42"/>
      <c r="AQ945" s="194"/>
      <c r="AR945" s="42"/>
      <c r="AS945" s="42"/>
      <c r="AT945" s="25"/>
      <c r="AU945" s="44"/>
      <c r="AV945" s="44"/>
      <c r="AW945" s="44"/>
      <c r="AX945" s="25"/>
      <c r="AY945" s="42"/>
      <c r="AZ945" s="46"/>
      <c r="BA945" s="48"/>
      <c r="BB945" s="25"/>
      <c r="BC945" s="25"/>
      <c r="BD945" s="124"/>
      <c r="BE945" s="24"/>
      <c r="BF945" s="24"/>
      <c r="BG945" s="15"/>
      <c r="BI945" s="15"/>
      <c r="BJ945" s="15"/>
      <c r="BK945" s="15"/>
      <c r="BL945" s="93"/>
    </row>
    <row r="946" spans="2:64" s="54" customFormat="1" x14ac:dyDescent="0.25">
      <c r="B946" s="32"/>
      <c r="C946" s="32"/>
      <c r="D946" s="32"/>
      <c r="E946" s="32"/>
      <c r="F946" s="32"/>
      <c r="G946" s="32"/>
      <c r="K946" s="93"/>
      <c r="L946" s="93"/>
      <c r="M946" s="25"/>
      <c r="N946" s="25"/>
      <c r="O946" s="25"/>
      <c r="P946" s="25"/>
      <c r="Q946" s="25"/>
      <c r="R946" s="25"/>
      <c r="S946" s="25"/>
      <c r="T946" s="25"/>
      <c r="U946" s="101"/>
      <c r="V946" s="101"/>
      <c r="W946" s="101"/>
      <c r="X946" s="101"/>
      <c r="Y946" s="101"/>
      <c r="AA946" s="101"/>
      <c r="AB946" s="101"/>
      <c r="AC946" s="101"/>
      <c r="AD946" s="101"/>
      <c r="AE946" s="101"/>
      <c r="AF946" s="101"/>
      <c r="AG946" s="101"/>
      <c r="AH946" s="101"/>
      <c r="AJ946" s="101"/>
      <c r="AK946" s="101"/>
      <c r="AM946" s="101"/>
      <c r="AN946" s="42"/>
      <c r="AO946" s="42"/>
      <c r="AP946" s="42"/>
      <c r="AQ946" s="194"/>
      <c r="AR946" s="42"/>
      <c r="AS946" s="42"/>
      <c r="AT946" s="25"/>
      <c r="AU946" s="44"/>
      <c r="AV946" s="44"/>
      <c r="AW946" s="44"/>
      <c r="AX946" s="25"/>
      <c r="AY946" s="42"/>
      <c r="AZ946" s="46"/>
      <c r="BA946" s="48"/>
      <c r="BB946" s="25"/>
      <c r="BC946" s="25"/>
      <c r="BD946" s="124"/>
      <c r="BE946" s="24"/>
      <c r="BF946" s="24"/>
      <c r="BG946" s="15"/>
      <c r="BI946" s="15"/>
      <c r="BJ946" s="15"/>
      <c r="BK946" s="15"/>
      <c r="BL946" s="93"/>
    </row>
    <row r="947" spans="2:64" s="54" customFormat="1" x14ac:dyDescent="0.25">
      <c r="B947" s="32"/>
      <c r="C947" s="32"/>
      <c r="D947" s="32"/>
      <c r="E947" s="32"/>
      <c r="F947" s="32"/>
      <c r="G947" s="32"/>
      <c r="K947" s="93"/>
      <c r="L947" s="93"/>
      <c r="M947" s="25"/>
      <c r="N947" s="25"/>
      <c r="O947" s="25"/>
      <c r="P947" s="25"/>
      <c r="Q947" s="25"/>
      <c r="R947" s="25"/>
      <c r="S947" s="25"/>
      <c r="T947" s="25"/>
      <c r="U947" s="101"/>
      <c r="V947" s="101"/>
      <c r="W947" s="101"/>
      <c r="X947" s="101"/>
      <c r="Y947" s="101"/>
      <c r="AA947" s="101"/>
      <c r="AB947" s="101"/>
      <c r="AC947" s="101"/>
      <c r="AD947" s="101"/>
      <c r="AE947" s="101"/>
      <c r="AF947" s="101"/>
      <c r="AG947" s="101"/>
      <c r="AH947" s="101"/>
      <c r="AJ947" s="101"/>
      <c r="AK947" s="101"/>
      <c r="AM947" s="101"/>
      <c r="AN947" s="42"/>
      <c r="AO947" s="42"/>
      <c r="AP947" s="42"/>
      <c r="AQ947" s="194"/>
      <c r="AR947" s="42"/>
      <c r="AS947" s="42"/>
      <c r="AT947" s="25"/>
      <c r="AU947" s="44"/>
      <c r="AV947" s="44"/>
      <c r="AW947" s="44"/>
      <c r="AX947" s="25"/>
      <c r="AY947" s="42"/>
      <c r="AZ947" s="46"/>
      <c r="BA947" s="48"/>
      <c r="BB947" s="25"/>
      <c r="BC947" s="25"/>
      <c r="BD947" s="124"/>
      <c r="BE947" s="24"/>
      <c r="BF947" s="24"/>
      <c r="BG947" s="15"/>
      <c r="BI947" s="15"/>
      <c r="BJ947" s="15"/>
      <c r="BK947" s="15"/>
      <c r="BL947" s="93"/>
    </row>
    <row r="948" spans="2:64" s="54" customFormat="1" x14ac:dyDescent="0.25">
      <c r="B948" s="32"/>
      <c r="C948" s="32"/>
      <c r="D948" s="32"/>
      <c r="E948" s="32"/>
      <c r="F948" s="32"/>
      <c r="G948" s="32"/>
      <c r="K948" s="93"/>
      <c r="L948" s="93"/>
      <c r="M948" s="25"/>
      <c r="N948" s="25"/>
      <c r="O948" s="25"/>
      <c r="P948" s="25"/>
      <c r="Q948" s="25"/>
      <c r="R948" s="25"/>
      <c r="S948" s="25"/>
      <c r="T948" s="25"/>
      <c r="U948" s="101"/>
      <c r="V948" s="101"/>
      <c r="W948" s="101"/>
      <c r="X948" s="101"/>
      <c r="Y948" s="101"/>
      <c r="AA948" s="101"/>
      <c r="AB948" s="101"/>
      <c r="AC948" s="101"/>
      <c r="AD948" s="101"/>
      <c r="AE948" s="101"/>
      <c r="AF948" s="101"/>
      <c r="AG948" s="101"/>
      <c r="AH948" s="101"/>
      <c r="AJ948" s="101"/>
      <c r="AK948" s="101"/>
      <c r="AM948" s="101"/>
      <c r="AN948" s="42"/>
      <c r="AO948" s="42"/>
      <c r="AP948" s="42"/>
      <c r="AQ948" s="194"/>
      <c r="AR948" s="42"/>
      <c r="AS948" s="42"/>
      <c r="AT948" s="25"/>
      <c r="AU948" s="44"/>
      <c r="AV948" s="44"/>
      <c r="AW948" s="44"/>
      <c r="AX948" s="25"/>
      <c r="AY948" s="42"/>
      <c r="AZ948" s="46"/>
      <c r="BA948" s="48"/>
      <c r="BB948" s="25"/>
      <c r="BC948" s="25"/>
      <c r="BD948" s="124"/>
      <c r="BE948" s="24"/>
      <c r="BF948" s="24"/>
      <c r="BG948" s="15"/>
      <c r="BI948" s="15"/>
      <c r="BJ948" s="15"/>
      <c r="BK948" s="15"/>
      <c r="BL948" s="93"/>
    </row>
    <row r="949" spans="2:64" s="54" customFormat="1" x14ac:dyDescent="0.25">
      <c r="B949" s="32"/>
      <c r="C949" s="32"/>
      <c r="D949" s="32"/>
      <c r="E949" s="32"/>
      <c r="F949" s="32"/>
      <c r="G949" s="32"/>
      <c r="K949" s="93"/>
      <c r="L949" s="93"/>
      <c r="M949" s="25"/>
      <c r="N949" s="25"/>
      <c r="O949" s="25"/>
      <c r="P949" s="25"/>
      <c r="Q949" s="25"/>
      <c r="R949" s="25"/>
      <c r="S949" s="25"/>
      <c r="T949" s="25"/>
      <c r="U949" s="101"/>
      <c r="V949" s="101"/>
      <c r="W949" s="101"/>
      <c r="X949" s="101"/>
      <c r="Y949" s="101"/>
      <c r="AA949" s="101"/>
      <c r="AB949" s="101"/>
      <c r="AC949" s="101"/>
      <c r="AD949" s="101"/>
      <c r="AE949" s="101"/>
      <c r="AF949" s="101"/>
      <c r="AG949" s="101"/>
      <c r="AH949" s="101"/>
      <c r="AJ949" s="101"/>
      <c r="AK949" s="101"/>
      <c r="AM949" s="101"/>
      <c r="AN949" s="42"/>
      <c r="AO949" s="42"/>
      <c r="AP949" s="42"/>
      <c r="AQ949" s="194"/>
      <c r="AR949" s="42"/>
      <c r="AS949" s="42"/>
      <c r="AT949" s="25"/>
      <c r="AU949" s="44"/>
      <c r="AV949" s="44"/>
      <c r="AW949" s="44"/>
      <c r="AX949" s="25"/>
      <c r="AY949" s="42"/>
      <c r="AZ949" s="46"/>
      <c r="BA949" s="48"/>
      <c r="BB949" s="25"/>
      <c r="BC949" s="25"/>
      <c r="BD949" s="124"/>
      <c r="BE949" s="24"/>
      <c r="BF949" s="24"/>
      <c r="BG949" s="15"/>
      <c r="BI949" s="15"/>
      <c r="BJ949" s="15"/>
      <c r="BK949" s="15"/>
      <c r="BL949" s="93"/>
    </row>
    <row r="950" spans="2:64" s="54" customFormat="1" x14ac:dyDescent="0.25">
      <c r="B950" s="32"/>
      <c r="C950" s="32"/>
      <c r="D950" s="32"/>
      <c r="E950" s="32"/>
      <c r="F950" s="32"/>
      <c r="G950" s="32"/>
      <c r="K950" s="93"/>
      <c r="L950" s="93"/>
      <c r="M950" s="25"/>
      <c r="N950" s="25"/>
      <c r="O950" s="25"/>
      <c r="P950" s="25"/>
      <c r="Q950" s="25"/>
      <c r="R950" s="25"/>
      <c r="S950" s="25"/>
      <c r="T950" s="25"/>
      <c r="U950" s="101"/>
      <c r="V950" s="101"/>
      <c r="W950" s="101"/>
      <c r="X950" s="101"/>
      <c r="Y950" s="101"/>
      <c r="AA950" s="101"/>
      <c r="AB950" s="101"/>
      <c r="AC950" s="101"/>
      <c r="AD950" s="101"/>
      <c r="AE950" s="101"/>
      <c r="AF950" s="101"/>
      <c r="AG950" s="101"/>
      <c r="AH950" s="101"/>
      <c r="AJ950" s="101"/>
      <c r="AK950" s="101"/>
      <c r="AM950" s="101"/>
      <c r="AN950" s="42"/>
      <c r="AO950" s="42"/>
      <c r="AP950" s="42"/>
      <c r="AQ950" s="194"/>
      <c r="AR950" s="42"/>
      <c r="AS950" s="42"/>
      <c r="AT950" s="25"/>
      <c r="AU950" s="44"/>
      <c r="AV950" s="44"/>
      <c r="AW950" s="44"/>
      <c r="AX950" s="25"/>
      <c r="AY950" s="42"/>
      <c r="AZ950" s="46"/>
      <c r="BA950" s="48"/>
      <c r="BB950" s="25"/>
      <c r="BC950" s="25"/>
      <c r="BD950" s="124"/>
      <c r="BE950" s="24"/>
      <c r="BF950" s="24"/>
      <c r="BG950" s="15"/>
      <c r="BI950" s="15"/>
      <c r="BJ950" s="15"/>
      <c r="BK950" s="15"/>
      <c r="BL950" s="93"/>
    </row>
    <row r="951" spans="2:64" s="54" customFormat="1" x14ac:dyDescent="0.25">
      <c r="B951" s="32"/>
      <c r="C951" s="32"/>
      <c r="D951" s="32"/>
      <c r="E951" s="32"/>
      <c r="F951" s="32"/>
      <c r="G951" s="32"/>
      <c r="K951" s="93"/>
      <c r="L951" s="93"/>
      <c r="M951" s="25"/>
      <c r="N951" s="25"/>
      <c r="O951" s="25"/>
      <c r="P951" s="25"/>
      <c r="Q951" s="25"/>
      <c r="R951" s="25"/>
      <c r="S951" s="25"/>
      <c r="T951" s="25"/>
      <c r="U951" s="101"/>
      <c r="V951" s="101"/>
      <c r="W951" s="101"/>
      <c r="X951" s="101"/>
      <c r="Y951" s="101"/>
      <c r="AA951" s="101"/>
      <c r="AB951" s="101"/>
      <c r="AC951" s="101"/>
      <c r="AD951" s="101"/>
      <c r="AE951" s="101"/>
      <c r="AF951" s="101"/>
      <c r="AG951" s="101"/>
      <c r="AH951" s="101"/>
      <c r="AJ951" s="101"/>
      <c r="AK951" s="101"/>
      <c r="AM951" s="101"/>
      <c r="AN951" s="42"/>
      <c r="AO951" s="42"/>
      <c r="AP951" s="42"/>
      <c r="AQ951" s="194"/>
      <c r="AR951" s="42"/>
      <c r="AS951" s="42"/>
      <c r="AT951" s="25"/>
      <c r="AU951" s="44"/>
      <c r="AV951" s="44"/>
      <c r="AW951" s="44"/>
      <c r="AX951" s="25"/>
      <c r="AY951" s="42"/>
      <c r="AZ951" s="46"/>
      <c r="BA951" s="48"/>
      <c r="BB951" s="25"/>
      <c r="BC951" s="25"/>
      <c r="BD951" s="124"/>
      <c r="BE951" s="24"/>
      <c r="BF951" s="24"/>
      <c r="BG951" s="15"/>
      <c r="BI951" s="15"/>
      <c r="BJ951" s="15"/>
      <c r="BK951" s="15"/>
      <c r="BL951" s="93"/>
    </row>
    <row r="952" spans="2:64" s="54" customFormat="1" x14ac:dyDescent="0.25">
      <c r="B952" s="32"/>
      <c r="C952" s="32"/>
      <c r="D952" s="32"/>
      <c r="E952" s="32"/>
      <c r="F952" s="32"/>
      <c r="G952" s="32"/>
      <c r="K952" s="93"/>
      <c r="L952" s="93"/>
      <c r="M952" s="25"/>
      <c r="N952" s="25"/>
      <c r="O952" s="25"/>
      <c r="P952" s="25"/>
      <c r="Q952" s="25"/>
      <c r="R952" s="25"/>
      <c r="S952" s="25"/>
      <c r="T952" s="25"/>
      <c r="U952" s="101"/>
      <c r="V952" s="101"/>
      <c r="W952" s="101"/>
      <c r="X952" s="101"/>
      <c r="Y952" s="101"/>
      <c r="AA952" s="101"/>
      <c r="AB952" s="101"/>
      <c r="AC952" s="101"/>
      <c r="AD952" s="101"/>
      <c r="AE952" s="101"/>
      <c r="AF952" s="101"/>
      <c r="AG952" s="101"/>
      <c r="AH952" s="101"/>
      <c r="AJ952" s="101"/>
      <c r="AK952" s="101"/>
      <c r="AM952" s="101"/>
      <c r="AN952" s="42"/>
      <c r="AO952" s="42"/>
      <c r="AP952" s="42"/>
      <c r="AQ952" s="194"/>
      <c r="AR952" s="42"/>
      <c r="AS952" s="42"/>
      <c r="AT952" s="25"/>
      <c r="AU952" s="44"/>
      <c r="AV952" s="44"/>
      <c r="AW952" s="44"/>
      <c r="AX952" s="25"/>
      <c r="AY952" s="42"/>
      <c r="AZ952" s="46"/>
      <c r="BA952" s="48"/>
      <c r="BB952" s="25"/>
      <c r="BC952" s="25"/>
      <c r="BD952" s="124"/>
      <c r="BE952" s="24"/>
      <c r="BF952" s="24"/>
      <c r="BG952" s="15"/>
      <c r="BI952" s="15"/>
      <c r="BJ952" s="15"/>
      <c r="BK952" s="15"/>
      <c r="BL952" s="93"/>
    </row>
    <row r="953" spans="2:64" s="54" customFormat="1" x14ac:dyDescent="0.25">
      <c r="B953" s="32"/>
      <c r="C953" s="32"/>
      <c r="D953" s="32"/>
      <c r="E953" s="32"/>
      <c r="F953" s="32"/>
      <c r="G953" s="32"/>
      <c r="K953" s="93"/>
      <c r="L953" s="93"/>
      <c r="M953" s="25"/>
      <c r="N953" s="25"/>
      <c r="O953" s="25"/>
      <c r="P953" s="25"/>
      <c r="Q953" s="25"/>
      <c r="R953" s="25"/>
      <c r="S953" s="25"/>
      <c r="T953" s="25"/>
      <c r="U953" s="101"/>
      <c r="V953" s="101"/>
      <c r="W953" s="101"/>
      <c r="X953" s="101"/>
      <c r="Y953" s="101"/>
      <c r="AA953" s="101"/>
      <c r="AB953" s="101"/>
      <c r="AC953" s="101"/>
      <c r="AD953" s="101"/>
      <c r="AE953" s="101"/>
      <c r="AF953" s="101"/>
      <c r="AG953" s="101"/>
      <c r="AH953" s="101"/>
      <c r="AJ953" s="101"/>
      <c r="AK953" s="101"/>
      <c r="AM953" s="101"/>
      <c r="AN953" s="42"/>
      <c r="AO953" s="42"/>
      <c r="AP953" s="42"/>
      <c r="AQ953" s="194"/>
      <c r="AR953" s="42"/>
      <c r="AS953" s="42"/>
      <c r="AT953" s="25"/>
      <c r="AU953" s="44"/>
      <c r="AV953" s="44"/>
      <c r="AW953" s="44"/>
      <c r="AX953" s="25"/>
      <c r="AY953" s="42"/>
      <c r="AZ953" s="46"/>
      <c r="BA953" s="48"/>
      <c r="BB953" s="25"/>
      <c r="BC953" s="25"/>
      <c r="BD953" s="124"/>
      <c r="BE953" s="24"/>
      <c r="BF953" s="24"/>
      <c r="BG953" s="15"/>
      <c r="BI953" s="15"/>
      <c r="BJ953" s="15"/>
      <c r="BK953" s="15"/>
      <c r="BL953" s="93"/>
    </row>
    <row r="954" spans="2:64" s="54" customFormat="1" x14ac:dyDescent="0.25">
      <c r="B954" s="32"/>
      <c r="C954" s="32"/>
      <c r="D954" s="32"/>
      <c r="E954" s="32"/>
      <c r="F954" s="32"/>
      <c r="G954" s="32"/>
      <c r="K954" s="93"/>
      <c r="L954" s="93"/>
      <c r="M954" s="25"/>
      <c r="N954" s="25"/>
      <c r="O954" s="25"/>
      <c r="P954" s="25"/>
      <c r="Q954" s="25"/>
      <c r="R954" s="25"/>
      <c r="S954" s="25"/>
      <c r="T954" s="25"/>
      <c r="U954" s="101"/>
      <c r="V954" s="101"/>
      <c r="W954" s="101"/>
      <c r="X954" s="101"/>
      <c r="Y954" s="101"/>
      <c r="AA954" s="101"/>
      <c r="AB954" s="101"/>
      <c r="AC954" s="101"/>
      <c r="AD954" s="101"/>
      <c r="AE954" s="101"/>
      <c r="AF954" s="101"/>
      <c r="AG954" s="101"/>
      <c r="AH954" s="101"/>
      <c r="AJ954" s="101"/>
      <c r="AK954" s="101"/>
      <c r="AM954" s="101"/>
      <c r="AN954" s="42"/>
      <c r="AO954" s="42"/>
      <c r="AP954" s="42"/>
      <c r="AQ954" s="194"/>
      <c r="AR954" s="42"/>
      <c r="AS954" s="42"/>
      <c r="AT954" s="25"/>
      <c r="AU954" s="44"/>
      <c r="AV954" s="44"/>
      <c r="AW954" s="44"/>
      <c r="AX954" s="25"/>
      <c r="AY954" s="42"/>
      <c r="AZ954" s="46"/>
      <c r="BA954" s="48"/>
      <c r="BB954" s="25"/>
      <c r="BC954" s="25"/>
      <c r="BD954" s="124"/>
      <c r="BE954" s="24"/>
      <c r="BF954" s="24"/>
      <c r="BG954" s="15"/>
      <c r="BI954" s="15"/>
      <c r="BJ954" s="15"/>
      <c r="BK954" s="15"/>
      <c r="BL954" s="93"/>
    </row>
    <row r="955" spans="2:64" s="54" customFormat="1" x14ac:dyDescent="0.25">
      <c r="B955" s="32"/>
      <c r="C955" s="32"/>
      <c r="D955" s="32"/>
      <c r="E955" s="32"/>
      <c r="F955" s="32"/>
      <c r="G955" s="32"/>
      <c r="K955" s="93"/>
      <c r="L955" s="93"/>
      <c r="M955" s="25"/>
      <c r="N955" s="25"/>
      <c r="O955" s="25"/>
      <c r="P955" s="25"/>
      <c r="Q955" s="25"/>
      <c r="R955" s="25"/>
      <c r="S955" s="25"/>
      <c r="T955" s="25"/>
      <c r="U955" s="101"/>
      <c r="V955" s="101"/>
      <c r="W955" s="101"/>
      <c r="X955" s="101"/>
      <c r="Y955" s="101"/>
      <c r="AA955" s="101"/>
      <c r="AB955" s="101"/>
      <c r="AC955" s="101"/>
      <c r="AD955" s="101"/>
      <c r="AE955" s="101"/>
      <c r="AF955" s="101"/>
      <c r="AG955" s="101"/>
      <c r="AH955" s="101"/>
      <c r="AJ955" s="101"/>
      <c r="AK955" s="101"/>
      <c r="AM955" s="101"/>
      <c r="AN955" s="42"/>
      <c r="AO955" s="42"/>
      <c r="AP955" s="42"/>
      <c r="AQ955" s="194"/>
      <c r="AR955" s="42"/>
      <c r="AS955" s="42"/>
      <c r="AT955" s="25"/>
      <c r="AU955" s="44"/>
      <c r="AV955" s="44"/>
      <c r="AW955" s="44"/>
      <c r="AX955" s="25"/>
      <c r="AY955" s="42"/>
      <c r="AZ955" s="46"/>
      <c r="BA955" s="48"/>
      <c r="BB955" s="25"/>
      <c r="BC955" s="25"/>
      <c r="BD955" s="124"/>
      <c r="BE955" s="24"/>
      <c r="BF955" s="24"/>
      <c r="BG955" s="15"/>
      <c r="BI955" s="15"/>
      <c r="BJ955" s="15"/>
      <c r="BK955" s="15"/>
      <c r="BL955" s="93"/>
    </row>
    <row r="956" spans="2:64" s="54" customFormat="1" x14ac:dyDescent="0.25">
      <c r="B956" s="32"/>
      <c r="C956" s="32"/>
      <c r="D956" s="32"/>
      <c r="E956" s="32"/>
      <c r="F956" s="32"/>
      <c r="G956" s="32"/>
      <c r="K956" s="93"/>
      <c r="L956" s="93"/>
      <c r="M956" s="25"/>
      <c r="N956" s="25"/>
      <c r="O956" s="25"/>
      <c r="P956" s="25"/>
      <c r="Q956" s="25"/>
      <c r="R956" s="25"/>
      <c r="S956" s="25"/>
      <c r="T956" s="25"/>
      <c r="U956" s="101"/>
      <c r="V956" s="101"/>
      <c r="W956" s="101"/>
      <c r="X956" s="101"/>
      <c r="Y956" s="101"/>
      <c r="AA956" s="101"/>
      <c r="AB956" s="101"/>
      <c r="AC956" s="101"/>
      <c r="AD956" s="101"/>
      <c r="AE956" s="101"/>
      <c r="AF956" s="101"/>
      <c r="AG956" s="101"/>
      <c r="AH956" s="101"/>
      <c r="AJ956" s="101"/>
      <c r="AK956" s="101"/>
      <c r="AM956" s="101"/>
      <c r="AN956" s="42"/>
      <c r="AO956" s="42"/>
      <c r="AP956" s="42"/>
      <c r="AQ956" s="194"/>
      <c r="AR956" s="42"/>
      <c r="AS956" s="42"/>
      <c r="AT956" s="25"/>
      <c r="AU956" s="44"/>
      <c r="AV956" s="44"/>
      <c r="AW956" s="44"/>
      <c r="AX956" s="25"/>
      <c r="AY956" s="42"/>
      <c r="AZ956" s="46"/>
      <c r="BA956" s="48"/>
      <c r="BB956" s="25"/>
      <c r="BC956" s="25"/>
      <c r="BD956" s="124"/>
      <c r="BE956" s="24"/>
      <c r="BF956" s="24"/>
      <c r="BG956" s="15"/>
      <c r="BI956" s="15"/>
      <c r="BJ956" s="15"/>
      <c r="BK956" s="15"/>
      <c r="BL956" s="93"/>
    </row>
    <row r="957" spans="2:64" s="54" customFormat="1" x14ac:dyDescent="0.25">
      <c r="B957" s="32"/>
      <c r="C957" s="32"/>
      <c r="D957" s="32"/>
      <c r="E957" s="32"/>
      <c r="F957" s="32"/>
      <c r="G957" s="32"/>
      <c r="K957" s="93"/>
      <c r="L957" s="93"/>
      <c r="M957" s="25"/>
      <c r="N957" s="25"/>
      <c r="O957" s="25"/>
      <c r="P957" s="25"/>
      <c r="Q957" s="25"/>
      <c r="R957" s="25"/>
      <c r="S957" s="25"/>
      <c r="T957" s="25"/>
      <c r="U957" s="101"/>
      <c r="V957" s="101"/>
      <c r="W957" s="101"/>
      <c r="X957" s="101"/>
      <c r="Y957" s="101"/>
      <c r="AA957" s="101"/>
      <c r="AB957" s="101"/>
      <c r="AC957" s="101"/>
      <c r="AD957" s="101"/>
      <c r="AE957" s="101"/>
      <c r="AF957" s="101"/>
      <c r="AG957" s="101"/>
      <c r="AH957" s="101"/>
      <c r="AJ957" s="101"/>
      <c r="AK957" s="101"/>
      <c r="AM957" s="101"/>
      <c r="AN957" s="42"/>
      <c r="AO957" s="42"/>
      <c r="AP957" s="42"/>
      <c r="AQ957" s="194"/>
      <c r="AR957" s="42"/>
      <c r="AS957" s="42"/>
      <c r="AT957" s="25"/>
      <c r="AU957" s="44"/>
      <c r="AV957" s="44"/>
      <c r="AW957" s="44"/>
      <c r="AX957" s="25"/>
      <c r="AY957" s="42"/>
      <c r="AZ957" s="46"/>
      <c r="BA957" s="48"/>
      <c r="BB957" s="25"/>
      <c r="BC957" s="25"/>
      <c r="BD957" s="124"/>
      <c r="BE957" s="24"/>
      <c r="BF957" s="24"/>
      <c r="BG957" s="15"/>
      <c r="BI957" s="15"/>
      <c r="BJ957" s="15"/>
      <c r="BK957" s="15"/>
      <c r="BL957" s="93"/>
    </row>
    <row r="958" spans="2:64" s="54" customFormat="1" x14ac:dyDescent="0.25">
      <c r="B958" s="32"/>
      <c r="C958" s="32"/>
      <c r="D958" s="32"/>
      <c r="E958" s="32"/>
      <c r="F958" s="32"/>
      <c r="G958" s="32"/>
      <c r="K958" s="93"/>
      <c r="L958" s="93"/>
      <c r="M958" s="25"/>
      <c r="N958" s="25"/>
      <c r="O958" s="25"/>
      <c r="P958" s="25"/>
      <c r="Q958" s="25"/>
      <c r="R958" s="25"/>
      <c r="S958" s="25"/>
      <c r="T958" s="25"/>
      <c r="U958" s="101"/>
      <c r="V958" s="101"/>
      <c r="W958" s="101"/>
      <c r="X958" s="101"/>
      <c r="Y958" s="101"/>
      <c r="AA958" s="101"/>
      <c r="AB958" s="101"/>
      <c r="AC958" s="101"/>
      <c r="AD958" s="101"/>
      <c r="AE958" s="101"/>
      <c r="AF958" s="101"/>
      <c r="AG958" s="101"/>
      <c r="AH958" s="101"/>
      <c r="AJ958" s="101"/>
      <c r="AK958" s="101"/>
      <c r="AM958" s="101"/>
      <c r="AN958" s="42"/>
      <c r="AO958" s="42"/>
      <c r="AP958" s="42"/>
      <c r="AQ958" s="194"/>
      <c r="AR958" s="42"/>
      <c r="AS958" s="42"/>
      <c r="AT958" s="25"/>
      <c r="AU958" s="44"/>
      <c r="AV958" s="44"/>
      <c r="AW958" s="44"/>
      <c r="AX958" s="25"/>
      <c r="AY958" s="42"/>
      <c r="AZ958" s="46"/>
      <c r="BA958" s="48"/>
      <c r="BB958" s="25"/>
      <c r="BC958" s="25"/>
      <c r="BD958" s="124"/>
      <c r="BE958" s="24"/>
      <c r="BF958" s="24"/>
      <c r="BG958" s="15"/>
      <c r="BI958" s="15"/>
      <c r="BJ958" s="15"/>
      <c r="BK958" s="15"/>
      <c r="BL958" s="93"/>
    </row>
    <row r="959" spans="2:64" s="54" customFormat="1" x14ac:dyDescent="0.25">
      <c r="B959" s="32"/>
      <c r="C959" s="32"/>
      <c r="D959" s="32"/>
      <c r="E959" s="32"/>
      <c r="F959" s="32"/>
      <c r="G959" s="32"/>
      <c r="K959" s="93"/>
      <c r="L959" s="93"/>
      <c r="M959" s="25"/>
      <c r="N959" s="25"/>
      <c r="O959" s="25"/>
      <c r="P959" s="25"/>
      <c r="Q959" s="25"/>
      <c r="R959" s="25"/>
      <c r="S959" s="25"/>
      <c r="T959" s="25"/>
      <c r="U959" s="101"/>
      <c r="V959" s="101"/>
      <c r="W959" s="101"/>
      <c r="X959" s="101"/>
      <c r="Y959" s="101"/>
      <c r="AA959" s="101"/>
      <c r="AB959" s="101"/>
      <c r="AC959" s="101"/>
      <c r="AD959" s="101"/>
      <c r="AE959" s="101"/>
      <c r="AF959" s="101"/>
      <c r="AG959" s="101"/>
      <c r="AH959" s="101"/>
      <c r="AJ959" s="101"/>
      <c r="AK959" s="101"/>
      <c r="AM959" s="101"/>
      <c r="AN959" s="42"/>
      <c r="AO959" s="42"/>
      <c r="AP959" s="42"/>
      <c r="AQ959" s="194"/>
      <c r="AR959" s="42"/>
      <c r="AS959" s="42"/>
      <c r="AT959" s="25"/>
      <c r="AU959" s="44"/>
      <c r="AV959" s="44"/>
      <c r="AW959" s="44"/>
      <c r="AX959" s="25"/>
      <c r="AY959" s="42"/>
      <c r="AZ959" s="46"/>
      <c r="BA959" s="48"/>
      <c r="BB959" s="25"/>
      <c r="BC959" s="25"/>
      <c r="BD959" s="124"/>
      <c r="BE959" s="24"/>
      <c r="BF959" s="24"/>
      <c r="BG959" s="15"/>
      <c r="BI959" s="15"/>
      <c r="BJ959" s="15"/>
      <c r="BK959" s="15"/>
      <c r="BL959" s="93"/>
    </row>
    <row r="960" spans="2:64" s="54" customFormat="1" x14ac:dyDescent="0.25">
      <c r="B960" s="32"/>
      <c r="C960" s="32"/>
      <c r="D960" s="32"/>
      <c r="E960" s="32"/>
      <c r="F960" s="32"/>
      <c r="G960" s="32"/>
      <c r="K960" s="93"/>
      <c r="L960" s="93"/>
      <c r="M960" s="25"/>
      <c r="N960" s="25"/>
      <c r="O960" s="25"/>
      <c r="P960" s="25"/>
      <c r="Q960" s="25"/>
      <c r="R960" s="25"/>
      <c r="S960" s="25"/>
      <c r="T960" s="25"/>
      <c r="U960" s="101"/>
      <c r="V960" s="101"/>
      <c r="W960" s="101"/>
      <c r="X960" s="101"/>
      <c r="Y960" s="101"/>
      <c r="AA960" s="101"/>
      <c r="AB960" s="101"/>
      <c r="AC960" s="101"/>
      <c r="AD960" s="101"/>
      <c r="AE960" s="101"/>
      <c r="AF960" s="101"/>
      <c r="AG960" s="101"/>
      <c r="AH960" s="101"/>
      <c r="AJ960" s="101"/>
      <c r="AK960" s="101"/>
      <c r="AM960" s="101"/>
      <c r="AN960" s="42"/>
      <c r="AO960" s="42"/>
      <c r="AP960" s="42"/>
      <c r="AQ960" s="194"/>
      <c r="AR960" s="42"/>
      <c r="AS960" s="42"/>
      <c r="AT960" s="25"/>
      <c r="AU960" s="44"/>
      <c r="AV960" s="44"/>
      <c r="AW960" s="44"/>
      <c r="AX960" s="25"/>
      <c r="AY960" s="42"/>
      <c r="AZ960" s="46"/>
      <c r="BA960" s="48"/>
      <c r="BB960" s="25"/>
      <c r="BC960" s="25"/>
      <c r="BD960" s="124"/>
      <c r="BE960" s="24"/>
      <c r="BF960" s="24"/>
      <c r="BG960" s="15"/>
      <c r="BI960" s="15"/>
      <c r="BJ960" s="15"/>
      <c r="BK960" s="15"/>
      <c r="BL960" s="93"/>
    </row>
    <row r="961" spans="2:64" s="54" customFormat="1" x14ac:dyDescent="0.25">
      <c r="B961" s="32"/>
      <c r="C961" s="32"/>
      <c r="D961" s="32"/>
      <c r="E961" s="32"/>
      <c r="F961" s="32"/>
      <c r="G961" s="32"/>
      <c r="K961" s="93"/>
      <c r="L961" s="93"/>
      <c r="M961" s="25"/>
      <c r="N961" s="25"/>
      <c r="O961" s="25"/>
      <c r="P961" s="25"/>
      <c r="Q961" s="25"/>
      <c r="R961" s="25"/>
      <c r="S961" s="25"/>
      <c r="T961" s="25"/>
      <c r="U961" s="101"/>
      <c r="V961" s="101"/>
      <c r="W961" s="101"/>
      <c r="X961" s="101"/>
      <c r="Y961" s="101"/>
      <c r="AA961" s="101"/>
      <c r="AB961" s="101"/>
      <c r="AC961" s="101"/>
      <c r="AD961" s="101"/>
      <c r="AE961" s="101"/>
      <c r="AF961" s="101"/>
      <c r="AG961" s="101"/>
      <c r="AH961" s="101"/>
      <c r="AJ961" s="101"/>
      <c r="AK961" s="101"/>
      <c r="AM961" s="101"/>
      <c r="AN961" s="42"/>
      <c r="AO961" s="42"/>
      <c r="AP961" s="42"/>
      <c r="AQ961" s="194"/>
      <c r="AR961" s="42"/>
      <c r="AS961" s="42"/>
      <c r="AT961" s="25"/>
      <c r="AU961" s="44"/>
      <c r="AV961" s="44"/>
      <c r="AW961" s="44"/>
      <c r="AX961" s="25"/>
      <c r="AY961" s="42"/>
      <c r="AZ961" s="46"/>
      <c r="BA961" s="48"/>
      <c r="BB961" s="25"/>
      <c r="BC961" s="25"/>
      <c r="BD961" s="124"/>
      <c r="BE961" s="24"/>
      <c r="BF961" s="24"/>
      <c r="BG961" s="15"/>
      <c r="BI961" s="15"/>
      <c r="BJ961" s="15"/>
      <c r="BK961" s="15"/>
      <c r="BL961" s="93"/>
    </row>
    <row r="962" spans="2:64" s="54" customFormat="1" x14ac:dyDescent="0.25">
      <c r="B962" s="32"/>
      <c r="C962" s="32"/>
      <c r="D962" s="32"/>
      <c r="E962" s="32"/>
      <c r="F962" s="32"/>
      <c r="G962" s="32"/>
      <c r="K962" s="93"/>
      <c r="L962" s="93"/>
      <c r="M962" s="25"/>
      <c r="N962" s="25"/>
      <c r="O962" s="25"/>
      <c r="P962" s="25"/>
      <c r="Q962" s="25"/>
      <c r="R962" s="25"/>
      <c r="S962" s="25"/>
      <c r="T962" s="25"/>
      <c r="U962" s="101"/>
      <c r="V962" s="101"/>
      <c r="W962" s="101"/>
      <c r="X962" s="101"/>
      <c r="Y962" s="101"/>
      <c r="AA962" s="101"/>
      <c r="AB962" s="101"/>
      <c r="AC962" s="101"/>
      <c r="AD962" s="101"/>
      <c r="AE962" s="101"/>
      <c r="AF962" s="101"/>
      <c r="AG962" s="101"/>
      <c r="AH962" s="101"/>
      <c r="AJ962" s="101"/>
      <c r="AK962" s="101"/>
      <c r="AM962" s="101"/>
      <c r="AN962" s="42"/>
      <c r="AO962" s="42"/>
      <c r="AP962" s="42"/>
      <c r="AQ962" s="194"/>
      <c r="AR962" s="42"/>
      <c r="AS962" s="42"/>
      <c r="AT962" s="25"/>
      <c r="AU962" s="44"/>
      <c r="AV962" s="44"/>
      <c r="AW962" s="44"/>
      <c r="AX962" s="25"/>
      <c r="AY962" s="42"/>
      <c r="AZ962" s="46"/>
      <c r="BA962" s="48"/>
      <c r="BB962" s="25"/>
      <c r="BC962" s="25"/>
      <c r="BD962" s="124"/>
      <c r="BE962" s="24"/>
      <c r="BF962" s="24"/>
      <c r="BG962" s="15"/>
      <c r="BI962" s="15"/>
      <c r="BJ962" s="15"/>
      <c r="BK962" s="15"/>
      <c r="BL962" s="93"/>
    </row>
    <row r="963" spans="2:64" s="54" customFormat="1" x14ac:dyDescent="0.25">
      <c r="B963" s="32"/>
      <c r="C963" s="32"/>
      <c r="D963" s="32"/>
      <c r="E963" s="32"/>
      <c r="F963" s="32"/>
      <c r="G963" s="32"/>
      <c r="K963" s="93"/>
      <c r="L963" s="93"/>
      <c r="M963" s="25"/>
      <c r="N963" s="25"/>
      <c r="O963" s="25"/>
      <c r="P963" s="25"/>
      <c r="Q963" s="25"/>
      <c r="R963" s="25"/>
      <c r="S963" s="25"/>
      <c r="T963" s="25"/>
      <c r="U963" s="101"/>
      <c r="V963" s="101"/>
      <c r="W963" s="101"/>
      <c r="X963" s="101"/>
      <c r="Y963" s="101"/>
      <c r="AA963" s="101"/>
      <c r="AB963" s="101"/>
      <c r="AC963" s="101"/>
      <c r="AD963" s="101"/>
      <c r="AE963" s="101"/>
      <c r="AF963" s="101"/>
      <c r="AG963" s="101"/>
      <c r="AH963" s="101"/>
      <c r="AJ963" s="101"/>
      <c r="AK963" s="101"/>
      <c r="AM963" s="101"/>
      <c r="AN963" s="42"/>
      <c r="AO963" s="42"/>
      <c r="AP963" s="42"/>
      <c r="AQ963" s="194"/>
      <c r="AR963" s="42"/>
      <c r="AS963" s="42"/>
      <c r="AT963" s="25"/>
      <c r="AU963" s="44"/>
      <c r="AV963" s="44"/>
      <c r="AW963" s="44"/>
      <c r="AX963" s="25"/>
      <c r="AY963" s="42"/>
      <c r="AZ963" s="46"/>
      <c r="BA963" s="48"/>
      <c r="BB963" s="25"/>
      <c r="BC963" s="25"/>
      <c r="BD963" s="124"/>
      <c r="BE963" s="24"/>
      <c r="BF963" s="24"/>
      <c r="BG963" s="15"/>
      <c r="BI963" s="15"/>
      <c r="BJ963" s="15"/>
      <c r="BK963" s="15"/>
      <c r="BL963" s="93"/>
    </row>
    <row r="964" spans="2:64" s="54" customFormat="1" x14ac:dyDescent="0.25">
      <c r="B964" s="32"/>
      <c r="C964" s="32"/>
      <c r="D964" s="32"/>
      <c r="E964" s="32"/>
      <c r="F964" s="32"/>
      <c r="G964" s="32"/>
      <c r="K964" s="93"/>
      <c r="L964" s="93"/>
      <c r="M964" s="25"/>
      <c r="N964" s="25"/>
      <c r="O964" s="25"/>
      <c r="P964" s="25"/>
      <c r="Q964" s="25"/>
      <c r="R964" s="25"/>
      <c r="S964" s="25"/>
      <c r="T964" s="25"/>
      <c r="U964" s="101"/>
      <c r="V964" s="101"/>
      <c r="W964" s="101"/>
      <c r="X964" s="101"/>
      <c r="Y964" s="101"/>
      <c r="AA964" s="101"/>
      <c r="AB964" s="101"/>
      <c r="AC964" s="101"/>
      <c r="AD964" s="101"/>
      <c r="AE964" s="101"/>
      <c r="AF964" s="101"/>
      <c r="AG964" s="101"/>
      <c r="AH964" s="101"/>
      <c r="AJ964" s="101"/>
      <c r="AK964" s="101"/>
      <c r="AM964" s="101"/>
      <c r="AN964" s="42"/>
      <c r="AO964" s="42"/>
      <c r="AP964" s="42"/>
      <c r="AQ964" s="194"/>
      <c r="AR964" s="42"/>
      <c r="AS964" s="42"/>
      <c r="AT964" s="25"/>
      <c r="AU964" s="44"/>
      <c r="AV964" s="44"/>
      <c r="AW964" s="44"/>
      <c r="AX964" s="25"/>
      <c r="AY964" s="42"/>
      <c r="AZ964" s="46"/>
      <c r="BA964" s="48"/>
      <c r="BB964" s="25"/>
      <c r="BC964" s="25"/>
      <c r="BD964" s="124"/>
      <c r="BE964" s="24"/>
      <c r="BF964" s="24"/>
      <c r="BG964" s="15"/>
      <c r="BI964" s="15"/>
      <c r="BJ964" s="15"/>
      <c r="BK964" s="15"/>
      <c r="BL964" s="93"/>
    </row>
    <row r="965" spans="2:64" s="54" customFormat="1" x14ac:dyDescent="0.25">
      <c r="B965" s="32"/>
      <c r="C965" s="32"/>
      <c r="D965" s="32"/>
      <c r="E965" s="32"/>
      <c r="F965" s="32"/>
      <c r="G965" s="32"/>
      <c r="K965" s="93"/>
      <c r="L965" s="93"/>
      <c r="M965" s="25"/>
      <c r="N965" s="25"/>
      <c r="O965" s="25"/>
      <c r="P965" s="25"/>
      <c r="Q965" s="25"/>
      <c r="R965" s="25"/>
      <c r="S965" s="25"/>
      <c r="T965" s="25"/>
      <c r="U965" s="101"/>
      <c r="V965" s="101"/>
      <c r="W965" s="101"/>
      <c r="X965" s="101"/>
      <c r="Y965" s="101"/>
      <c r="AA965" s="101"/>
      <c r="AB965" s="101"/>
      <c r="AC965" s="101"/>
      <c r="AD965" s="101"/>
      <c r="AE965" s="101"/>
      <c r="AF965" s="101"/>
      <c r="AG965" s="101"/>
      <c r="AH965" s="101"/>
      <c r="AJ965" s="101"/>
      <c r="AK965" s="101"/>
      <c r="AM965" s="101"/>
      <c r="AN965" s="42"/>
      <c r="AO965" s="42"/>
      <c r="AP965" s="42"/>
      <c r="AQ965" s="194"/>
      <c r="AR965" s="42"/>
      <c r="AS965" s="42"/>
      <c r="AT965" s="25"/>
      <c r="AU965" s="44"/>
      <c r="AV965" s="44"/>
      <c r="AW965" s="44"/>
      <c r="AX965" s="25"/>
      <c r="AY965" s="42"/>
      <c r="AZ965" s="46"/>
      <c r="BA965" s="48"/>
      <c r="BB965" s="25"/>
      <c r="BC965" s="25"/>
      <c r="BD965" s="124"/>
      <c r="BE965" s="24"/>
      <c r="BF965" s="24"/>
      <c r="BG965" s="15"/>
      <c r="BI965" s="15"/>
      <c r="BJ965" s="15"/>
      <c r="BK965" s="15"/>
      <c r="BL965" s="93"/>
    </row>
    <row r="966" spans="2:64" s="54" customFormat="1" x14ac:dyDescent="0.25">
      <c r="B966" s="32"/>
      <c r="C966" s="32"/>
      <c r="D966" s="32"/>
      <c r="E966" s="32"/>
      <c r="F966" s="32"/>
      <c r="G966" s="32"/>
      <c r="K966" s="93"/>
      <c r="L966" s="93"/>
      <c r="M966" s="25"/>
      <c r="N966" s="25"/>
      <c r="O966" s="25"/>
      <c r="P966" s="25"/>
      <c r="Q966" s="25"/>
      <c r="R966" s="25"/>
      <c r="S966" s="25"/>
      <c r="T966" s="25"/>
      <c r="U966" s="101"/>
      <c r="V966" s="101"/>
      <c r="W966" s="101"/>
      <c r="X966" s="101"/>
      <c r="Y966" s="101"/>
      <c r="AA966" s="101"/>
      <c r="AB966" s="101"/>
      <c r="AC966" s="101"/>
      <c r="AD966" s="101"/>
      <c r="AE966" s="101"/>
      <c r="AF966" s="101"/>
      <c r="AG966" s="101"/>
      <c r="AH966" s="101"/>
      <c r="AJ966" s="101"/>
      <c r="AK966" s="101"/>
      <c r="AM966" s="101"/>
      <c r="AN966" s="42"/>
      <c r="AO966" s="42"/>
      <c r="AP966" s="42"/>
      <c r="AQ966" s="194"/>
      <c r="AR966" s="42"/>
      <c r="AS966" s="42"/>
      <c r="AT966" s="25"/>
      <c r="AU966" s="44"/>
      <c r="AV966" s="44"/>
      <c r="AW966" s="44"/>
      <c r="AX966" s="25"/>
      <c r="AY966" s="42"/>
      <c r="AZ966" s="46"/>
      <c r="BA966" s="48"/>
      <c r="BB966" s="25"/>
      <c r="BC966" s="25"/>
      <c r="BD966" s="124"/>
      <c r="BE966" s="24"/>
      <c r="BF966" s="24"/>
      <c r="BG966" s="15"/>
      <c r="BI966" s="15"/>
      <c r="BJ966" s="15"/>
      <c r="BK966" s="15"/>
      <c r="BL966" s="93"/>
    </row>
    <row r="967" spans="2:64" s="54" customFormat="1" x14ac:dyDescent="0.25">
      <c r="B967" s="32"/>
      <c r="C967" s="32"/>
      <c r="D967" s="32"/>
      <c r="E967" s="32"/>
      <c r="F967" s="32"/>
      <c r="G967" s="32"/>
      <c r="K967" s="93"/>
      <c r="L967" s="93"/>
      <c r="M967" s="25"/>
      <c r="N967" s="25"/>
      <c r="O967" s="25"/>
      <c r="P967" s="25"/>
      <c r="Q967" s="25"/>
      <c r="R967" s="25"/>
      <c r="S967" s="25"/>
      <c r="T967" s="25"/>
      <c r="U967" s="101"/>
      <c r="V967" s="101"/>
      <c r="W967" s="101"/>
      <c r="X967" s="101"/>
      <c r="Y967" s="101"/>
      <c r="AA967" s="101"/>
      <c r="AB967" s="101"/>
      <c r="AC967" s="101"/>
      <c r="AD967" s="101"/>
      <c r="AE967" s="101"/>
      <c r="AF967" s="101"/>
      <c r="AG967" s="101"/>
      <c r="AH967" s="101"/>
      <c r="AJ967" s="101"/>
      <c r="AK967" s="101"/>
      <c r="AM967" s="101"/>
      <c r="AN967" s="42"/>
      <c r="AO967" s="42"/>
      <c r="AP967" s="42"/>
      <c r="AQ967" s="194"/>
      <c r="AR967" s="42"/>
      <c r="AS967" s="42"/>
      <c r="AT967" s="25"/>
      <c r="AU967" s="44"/>
      <c r="AV967" s="44"/>
      <c r="AW967" s="44"/>
      <c r="AX967" s="25"/>
      <c r="AY967" s="42"/>
      <c r="AZ967" s="46"/>
      <c r="BA967" s="48"/>
      <c r="BB967" s="25"/>
      <c r="BC967" s="25"/>
      <c r="BD967" s="124"/>
      <c r="BE967" s="24"/>
      <c r="BF967" s="24"/>
      <c r="BG967" s="15"/>
      <c r="BI967" s="15"/>
      <c r="BJ967" s="15"/>
      <c r="BK967" s="15"/>
      <c r="BL967" s="93"/>
    </row>
    <row r="968" spans="2:64" s="54" customFormat="1" x14ac:dyDescent="0.25">
      <c r="B968" s="32"/>
      <c r="C968" s="32"/>
      <c r="D968" s="32"/>
      <c r="E968" s="32"/>
      <c r="F968" s="32"/>
      <c r="G968" s="32"/>
      <c r="K968" s="93"/>
      <c r="L968" s="93"/>
      <c r="M968" s="25"/>
      <c r="N968" s="25"/>
      <c r="O968" s="25"/>
      <c r="P968" s="25"/>
      <c r="Q968" s="25"/>
      <c r="R968" s="25"/>
      <c r="S968" s="25"/>
      <c r="T968" s="25"/>
      <c r="U968" s="101"/>
      <c r="V968" s="101"/>
      <c r="W968" s="101"/>
      <c r="X968" s="101"/>
      <c r="Y968" s="101"/>
      <c r="AA968" s="101"/>
      <c r="AB968" s="101"/>
      <c r="AC968" s="101"/>
      <c r="AD968" s="101"/>
      <c r="AE968" s="101"/>
      <c r="AF968" s="101"/>
      <c r="AG968" s="101"/>
      <c r="AH968" s="101"/>
      <c r="AJ968" s="101"/>
      <c r="AK968" s="101"/>
      <c r="AM968" s="101"/>
      <c r="AN968" s="42"/>
      <c r="AO968" s="42"/>
      <c r="AP968" s="42"/>
      <c r="AQ968" s="194"/>
      <c r="AR968" s="42"/>
      <c r="AS968" s="42"/>
      <c r="AT968" s="25"/>
      <c r="AU968" s="44"/>
      <c r="AV968" s="44"/>
      <c r="AW968" s="44"/>
      <c r="AX968" s="25"/>
      <c r="AY968" s="42"/>
      <c r="AZ968" s="46"/>
      <c r="BA968" s="48"/>
      <c r="BB968" s="25"/>
      <c r="BC968" s="25"/>
      <c r="BD968" s="124"/>
      <c r="BE968" s="24"/>
      <c r="BF968" s="24"/>
      <c r="BG968" s="15"/>
      <c r="BI968" s="15"/>
      <c r="BJ968" s="15"/>
      <c r="BK968" s="15"/>
      <c r="BL968" s="93"/>
    </row>
    <row r="969" spans="2:64" s="54" customFormat="1" x14ac:dyDescent="0.25">
      <c r="B969" s="32"/>
      <c r="C969" s="32"/>
      <c r="D969" s="32"/>
      <c r="E969" s="32"/>
      <c r="F969" s="32"/>
      <c r="G969" s="32"/>
      <c r="K969" s="93"/>
      <c r="L969" s="93"/>
      <c r="M969" s="25"/>
      <c r="N969" s="25"/>
      <c r="O969" s="25"/>
      <c r="P969" s="25"/>
      <c r="Q969" s="25"/>
      <c r="R969" s="25"/>
      <c r="S969" s="25"/>
      <c r="T969" s="25"/>
      <c r="U969" s="101"/>
      <c r="V969" s="101"/>
      <c r="W969" s="101"/>
      <c r="X969" s="101"/>
      <c r="Y969" s="101"/>
      <c r="AA969" s="101"/>
      <c r="AB969" s="101"/>
      <c r="AC969" s="101"/>
      <c r="AD969" s="101"/>
      <c r="AE969" s="101"/>
      <c r="AF969" s="101"/>
      <c r="AG969" s="101"/>
      <c r="AH969" s="101"/>
      <c r="AJ969" s="101"/>
      <c r="AK969" s="101"/>
      <c r="AM969" s="101"/>
      <c r="AN969" s="42"/>
      <c r="AO969" s="42"/>
      <c r="AP969" s="42"/>
      <c r="AQ969" s="194"/>
      <c r="AR969" s="42"/>
      <c r="AS969" s="42"/>
      <c r="AT969" s="25"/>
      <c r="AU969" s="44"/>
      <c r="AV969" s="44"/>
      <c r="AW969" s="44"/>
      <c r="AX969" s="25"/>
      <c r="AY969" s="42"/>
      <c r="AZ969" s="46"/>
      <c r="BA969" s="48"/>
      <c r="BB969" s="25"/>
      <c r="BC969" s="25"/>
      <c r="BD969" s="124"/>
      <c r="BE969" s="24"/>
      <c r="BF969" s="24"/>
      <c r="BG969" s="15"/>
      <c r="BI969" s="15"/>
      <c r="BJ969" s="15"/>
      <c r="BK969" s="15"/>
      <c r="BL969" s="93"/>
    </row>
    <row r="970" spans="2:64" s="54" customFormat="1" x14ac:dyDescent="0.25">
      <c r="B970" s="32"/>
      <c r="C970" s="32"/>
      <c r="D970" s="32"/>
      <c r="E970" s="32"/>
      <c r="F970" s="32"/>
      <c r="G970" s="32"/>
      <c r="K970" s="93"/>
      <c r="L970" s="93"/>
      <c r="M970" s="25"/>
      <c r="N970" s="25"/>
      <c r="O970" s="25"/>
      <c r="P970" s="25"/>
      <c r="Q970" s="25"/>
      <c r="R970" s="25"/>
      <c r="S970" s="25"/>
      <c r="T970" s="25"/>
      <c r="U970" s="101"/>
      <c r="V970" s="101"/>
      <c r="W970" s="101"/>
      <c r="X970" s="101"/>
      <c r="Y970" s="101"/>
      <c r="AA970" s="101"/>
      <c r="AB970" s="101"/>
      <c r="AC970" s="101"/>
      <c r="AD970" s="101"/>
      <c r="AE970" s="101"/>
      <c r="AF970" s="101"/>
      <c r="AG970" s="101"/>
      <c r="AH970" s="101"/>
      <c r="AJ970" s="101"/>
      <c r="AK970" s="101"/>
      <c r="AM970" s="101"/>
      <c r="AN970" s="42"/>
      <c r="AO970" s="42"/>
      <c r="AP970" s="42"/>
      <c r="AQ970" s="194"/>
      <c r="AR970" s="42"/>
      <c r="AS970" s="42"/>
      <c r="AT970" s="25"/>
      <c r="AU970" s="44"/>
      <c r="AV970" s="44"/>
      <c r="AW970" s="44"/>
      <c r="AX970" s="25"/>
      <c r="AY970" s="42"/>
      <c r="AZ970" s="46"/>
      <c r="BA970" s="48"/>
      <c r="BB970" s="25"/>
      <c r="BC970" s="25"/>
      <c r="BD970" s="124"/>
      <c r="BE970" s="24"/>
      <c r="BF970" s="24"/>
      <c r="BG970" s="15"/>
      <c r="BI970" s="15"/>
      <c r="BJ970" s="15"/>
      <c r="BK970" s="15"/>
      <c r="BL970" s="93"/>
    </row>
    <row r="971" spans="2:64" s="54" customFormat="1" x14ac:dyDescent="0.25">
      <c r="B971" s="32"/>
      <c r="C971" s="32"/>
      <c r="D971" s="32"/>
      <c r="E971" s="32"/>
      <c r="F971" s="32"/>
      <c r="G971" s="32"/>
      <c r="K971" s="93"/>
      <c r="L971" s="93"/>
      <c r="M971" s="25"/>
      <c r="N971" s="25"/>
      <c r="O971" s="25"/>
      <c r="P971" s="25"/>
      <c r="Q971" s="25"/>
      <c r="R971" s="25"/>
      <c r="S971" s="25"/>
      <c r="T971" s="25"/>
      <c r="U971" s="101"/>
      <c r="V971" s="101"/>
      <c r="W971" s="101"/>
      <c r="X971" s="101"/>
      <c r="Y971" s="101"/>
      <c r="AA971" s="101"/>
      <c r="AB971" s="101"/>
      <c r="AC971" s="101"/>
      <c r="AD971" s="101"/>
      <c r="AE971" s="101"/>
      <c r="AF971" s="101"/>
      <c r="AG971" s="101"/>
      <c r="AH971" s="101"/>
      <c r="AJ971" s="101"/>
      <c r="AK971" s="101"/>
      <c r="AM971" s="101"/>
      <c r="AN971" s="42"/>
      <c r="AO971" s="42"/>
      <c r="AP971" s="42"/>
      <c r="AQ971" s="194"/>
      <c r="AR971" s="42"/>
      <c r="AS971" s="42"/>
      <c r="AT971" s="25"/>
      <c r="AU971" s="44"/>
      <c r="AV971" s="44"/>
      <c r="AW971" s="44"/>
      <c r="AX971" s="25"/>
      <c r="AY971" s="42"/>
      <c r="AZ971" s="46"/>
      <c r="BA971" s="48"/>
      <c r="BB971" s="25"/>
      <c r="BC971" s="25"/>
      <c r="BD971" s="124"/>
      <c r="BE971" s="24"/>
      <c r="BF971" s="24"/>
      <c r="BG971" s="15"/>
      <c r="BI971" s="15"/>
      <c r="BJ971" s="15"/>
      <c r="BK971" s="15"/>
      <c r="BL971" s="93"/>
    </row>
    <row r="972" spans="2:64" s="54" customFormat="1" x14ac:dyDescent="0.25">
      <c r="B972" s="32"/>
      <c r="C972" s="32"/>
      <c r="D972" s="32"/>
      <c r="E972" s="32"/>
      <c r="F972" s="32"/>
      <c r="G972" s="32"/>
      <c r="K972" s="93"/>
      <c r="L972" s="93"/>
      <c r="M972" s="25"/>
      <c r="N972" s="25"/>
      <c r="O972" s="25"/>
      <c r="P972" s="25"/>
      <c r="Q972" s="25"/>
      <c r="R972" s="25"/>
      <c r="S972" s="25"/>
      <c r="T972" s="25"/>
      <c r="U972" s="101"/>
      <c r="V972" s="101"/>
      <c r="W972" s="101"/>
      <c r="X972" s="101"/>
      <c r="Y972" s="101"/>
      <c r="AA972" s="101"/>
      <c r="AB972" s="101"/>
      <c r="AC972" s="101"/>
      <c r="AD972" s="101"/>
      <c r="AE972" s="101"/>
      <c r="AF972" s="101"/>
      <c r="AG972" s="101"/>
      <c r="AH972" s="101"/>
      <c r="AJ972" s="101"/>
      <c r="AK972" s="101"/>
      <c r="AM972" s="101"/>
      <c r="AN972" s="42"/>
      <c r="AO972" s="42"/>
      <c r="AP972" s="42"/>
      <c r="AQ972" s="194"/>
      <c r="AR972" s="42"/>
      <c r="AS972" s="42"/>
      <c r="AT972" s="25"/>
      <c r="AU972" s="44"/>
      <c r="AV972" s="44"/>
      <c r="AW972" s="44"/>
      <c r="AX972" s="25"/>
      <c r="AY972" s="42"/>
      <c r="AZ972" s="46"/>
      <c r="BA972" s="48"/>
      <c r="BB972" s="25"/>
      <c r="BC972" s="25"/>
      <c r="BD972" s="124"/>
      <c r="BE972" s="24"/>
      <c r="BF972" s="24"/>
      <c r="BG972" s="15"/>
      <c r="BI972" s="15"/>
      <c r="BJ972" s="15"/>
      <c r="BK972" s="15"/>
      <c r="BL972" s="93"/>
    </row>
    <row r="973" spans="2:64" s="54" customFormat="1" x14ac:dyDescent="0.25">
      <c r="B973" s="32"/>
      <c r="C973" s="32"/>
      <c r="D973" s="32"/>
      <c r="E973" s="32"/>
      <c r="F973" s="32"/>
      <c r="G973" s="32"/>
      <c r="K973" s="93"/>
      <c r="L973" s="93"/>
      <c r="M973" s="25"/>
      <c r="N973" s="25"/>
      <c r="O973" s="25"/>
      <c r="P973" s="25"/>
      <c r="Q973" s="25"/>
      <c r="R973" s="25"/>
      <c r="S973" s="25"/>
      <c r="T973" s="25"/>
      <c r="U973" s="101"/>
      <c r="V973" s="101"/>
      <c r="W973" s="101"/>
      <c r="X973" s="101"/>
      <c r="Y973" s="101"/>
      <c r="AA973" s="101"/>
      <c r="AB973" s="101"/>
      <c r="AC973" s="101"/>
      <c r="AD973" s="101"/>
      <c r="AE973" s="101"/>
      <c r="AF973" s="101"/>
      <c r="AG973" s="101"/>
      <c r="AH973" s="101"/>
      <c r="AJ973" s="101"/>
      <c r="AK973" s="101"/>
      <c r="AM973" s="101"/>
      <c r="AN973" s="42"/>
      <c r="AO973" s="42"/>
      <c r="AP973" s="42"/>
      <c r="AQ973" s="194"/>
      <c r="AR973" s="42"/>
      <c r="AS973" s="42"/>
      <c r="AT973" s="25"/>
      <c r="AU973" s="44"/>
      <c r="AV973" s="44"/>
      <c r="AW973" s="44"/>
      <c r="AX973" s="25"/>
      <c r="AY973" s="42"/>
      <c r="AZ973" s="46"/>
      <c r="BA973" s="48"/>
      <c r="BB973" s="25"/>
      <c r="BC973" s="25"/>
      <c r="BD973" s="124"/>
      <c r="BE973" s="24"/>
      <c r="BF973" s="24"/>
      <c r="BG973" s="15"/>
      <c r="BI973" s="15"/>
      <c r="BJ973" s="15"/>
      <c r="BK973" s="15"/>
      <c r="BL973" s="93"/>
    </row>
    <row r="974" spans="2:64" s="54" customFormat="1" x14ac:dyDescent="0.25">
      <c r="B974" s="32"/>
      <c r="C974" s="32"/>
      <c r="D974" s="32"/>
      <c r="E974" s="32"/>
      <c r="F974" s="32"/>
      <c r="G974" s="32"/>
      <c r="K974" s="93"/>
      <c r="L974" s="93"/>
      <c r="M974" s="25"/>
      <c r="N974" s="25"/>
      <c r="O974" s="25"/>
      <c r="P974" s="25"/>
      <c r="Q974" s="25"/>
      <c r="R974" s="25"/>
      <c r="S974" s="25"/>
      <c r="T974" s="25"/>
      <c r="U974" s="101"/>
      <c r="V974" s="101"/>
      <c r="W974" s="101"/>
      <c r="X974" s="101"/>
      <c r="Y974" s="101"/>
      <c r="AA974" s="101"/>
      <c r="AB974" s="101"/>
      <c r="AC974" s="101"/>
      <c r="AD974" s="101"/>
      <c r="AE974" s="101"/>
      <c r="AF974" s="101"/>
      <c r="AG974" s="101"/>
      <c r="AH974" s="101"/>
      <c r="AJ974" s="101"/>
      <c r="AK974" s="101"/>
      <c r="AM974" s="101"/>
      <c r="AN974" s="42"/>
      <c r="AO974" s="42"/>
      <c r="AP974" s="42"/>
      <c r="AQ974" s="194"/>
      <c r="AR974" s="42"/>
      <c r="AS974" s="42"/>
      <c r="AT974" s="25"/>
      <c r="AU974" s="44"/>
      <c r="AV974" s="44"/>
      <c r="AW974" s="44"/>
      <c r="AX974" s="25"/>
      <c r="AY974" s="42"/>
      <c r="AZ974" s="46"/>
      <c r="BA974" s="48"/>
      <c r="BB974" s="25"/>
      <c r="BC974" s="25"/>
      <c r="BD974" s="124"/>
      <c r="BE974" s="24"/>
      <c r="BF974" s="24"/>
      <c r="BG974" s="15"/>
      <c r="BI974" s="15"/>
      <c r="BJ974" s="15"/>
      <c r="BK974" s="15"/>
      <c r="BL974" s="93"/>
    </row>
    <row r="975" spans="2:64" s="54" customFormat="1" x14ac:dyDescent="0.25">
      <c r="B975" s="32"/>
      <c r="C975" s="32"/>
      <c r="D975" s="32"/>
      <c r="E975" s="32"/>
      <c r="F975" s="32"/>
      <c r="G975" s="32"/>
      <c r="K975" s="93"/>
      <c r="L975" s="93"/>
      <c r="M975" s="25"/>
      <c r="N975" s="25"/>
      <c r="O975" s="25"/>
      <c r="P975" s="25"/>
      <c r="Q975" s="25"/>
      <c r="R975" s="25"/>
      <c r="S975" s="25"/>
      <c r="T975" s="25"/>
      <c r="U975" s="101"/>
      <c r="V975" s="101"/>
      <c r="W975" s="101"/>
      <c r="X975" s="101"/>
      <c r="Y975" s="101"/>
      <c r="AA975" s="101"/>
      <c r="AB975" s="101"/>
      <c r="AC975" s="101"/>
      <c r="AD975" s="101"/>
      <c r="AE975" s="101"/>
      <c r="AF975" s="101"/>
      <c r="AG975" s="101"/>
      <c r="AH975" s="101"/>
      <c r="AJ975" s="101"/>
      <c r="AK975" s="101"/>
      <c r="AM975" s="101"/>
      <c r="AN975" s="42"/>
      <c r="AO975" s="42"/>
      <c r="AP975" s="42"/>
      <c r="AQ975" s="194"/>
      <c r="AR975" s="42"/>
      <c r="AS975" s="42"/>
      <c r="AT975" s="25"/>
      <c r="AU975" s="44"/>
      <c r="AV975" s="44"/>
      <c r="AW975" s="44"/>
      <c r="AX975" s="25"/>
      <c r="AY975" s="42"/>
      <c r="AZ975" s="46"/>
      <c r="BA975" s="48"/>
      <c r="BB975" s="25"/>
      <c r="BC975" s="25"/>
      <c r="BD975" s="124"/>
      <c r="BE975" s="24"/>
      <c r="BF975" s="24"/>
      <c r="BG975" s="15"/>
      <c r="BI975" s="15"/>
      <c r="BJ975" s="15"/>
      <c r="BK975" s="15"/>
      <c r="BL975" s="93"/>
    </row>
    <row r="976" spans="2:64" s="54" customFormat="1" x14ac:dyDescent="0.25">
      <c r="B976" s="32"/>
      <c r="C976" s="32"/>
      <c r="D976" s="32"/>
      <c r="E976" s="32"/>
      <c r="F976" s="32"/>
      <c r="G976" s="32"/>
      <c r="K976" s="93"/>
      <c r="L976" s="93"/>
      <c r="M976" s="25"/>
      <c r="N976" s="25"/>
      <c r="O976" s="25"/>
      <c r="P976" s="25"/>
      <c r="Q976" s="25"/>
      <c r="R976" s="25"/>
      <c r="S976" s="25"/>
      <c r="T976" s="25"/>
      <c r="U976" s="101"/>
      <c r="V976" s="101"/>
      <c r="W976" s="101"/>
      <c r="X976" s="101"/>
      <c r="Y976" s="101"/>
      <c r="AA976" s="101"/>
      <c r="AB976" s="101"/>
      <c r="AC976" s="101"/>
      <c r="AD976" s="101"/>
      <c r="AE976" s="101"/>
      <c r="AF976" s="101"/>
      <c r="AG976" s="101"/>
      <c r="AH976" s="101"/>
      <c r="AJ976" s="101"/>
      <c r="AK976" s="101"/>
      <c r="AM976" s="101"/>
      <c r="AN976" s="42"/>
      <c r="AO976" s="42"/>
      <c r="AP976" s="42"/>
      <c r="AQ976" s="194"/>
      <c r="AR976" s="42"/>
      <c r="AS976" s="42"/>
      <c r="AT976" s="25"/>
      <c r="AU976" s="44"/>
      <c r="AV976" s="44"/>
      <c r="AW976" s="44"/>
      <c r="AX976" s="25"/>
      <c r="AY976" s="42"/>
      <c r="AZ976" s="46"/>
      <c r="BA976" s="48"/>
      <c r="BB976" s="25"/>
      <c r="BC976" s="25"/>
      <c r="BD976" s="124"/>
      <c r="BE976" s="24"/>
      <c r="BF976" s="24"/>
      <c r="BG976" s="15"/>
      <c r="BI976" s="15"/>
      <c r="BJ976" s="15"/>
      <c r="BK976" s="15"/>
      <c r="BL976" s="93"/>
    </row>
    <row r="977" spans="2:64" s="54" customFormat="1" x14ac:dyDescent="0.25">
      <c r="B977" s="32"/>
      <c r="C977" s="32"/>
      <c r="D977" s="32"/>
      <c r="E977" s="32"/>
      <c r="F977" s="32"/>
      <c r="G977" s="32"/>
      <c r="K977" s="93"/>
      <c r="L977" s="93"/>
      <c r="M977" s="25"/>
      <c r="N977" s="25"/>
      <c r="O977" s="25"/>
      <c r="P977" s="25"/>
      <c r="Q977" s="25"/>
      <c r="R977" s="25"/>
      <c r="S977" s="25"/>
      <c r="T977" s="25"/>
      <c r="U977" s="101"/>
      <c r="V977" s="101"/>
      <c r="W977" s="101"/>
      <c r="X977" s="101"/>
      <c r="Y977" s="101"/>
      <c r="AA977" s="101"/>
      <c r="AB977" s="101"/>
      <c r="AC977" s="101"/>
      <c r="AD977" s="101"/>
      <c r="AE977" s="101"/>
      <c r="AF977" s="101"/>
      <c r="AG977" s="101"/>
      <c r="AH977" s="101"/>
      <c r="AJ977" s="101"/>
      <c r="AK977" s="101"/>
      <c r="AM977" s="101"/>
      <c r="AN977" s="42"/>
      <c r="AO977" s="42"/>
      <c r="AP977" s="42"/>
      <c r="AQ977" s="194"/>
      <c r="AR977" s="42"/>
      <c r="AS977" s="42"/>
      <c r="AT977" s="25"/>
      <c r="AU977" s="44"/>
      <c r="AV977" s="44"/>
      <c r="AW977" s="44"/>
      <c r="AX977" s="25"/>
      <c r="AY977" s="42"/>
      <c r="AZ977" s="46"/>
      <c r="BA977" s="48"/>
      <c r="BB977" s="25"/>
      <c r="BC977" s="25"/>
      <c r="BD977" s="124"/>
      <c r="BE977" s="24"/>
      <c r="BF977" s="24"/>
      <c r="BG977" s="15"/>
      <c r="BI977" s="15"/>
      <c r="BJ977" s="15"/>
      <c r="BK977" s="15"/>
      <c r="BL977" s="93"/>
    </row>
    <row r="978" spans="2:64" s="54" customFormat="1" x14ac:dyDescent="0.25">
      <c r="B978" s="32"/>
      <c r="C978" s="32"/>
      <c r="D978" s="32"/>
      <c r="E978" s="32"/>
      <c r="F978" s="32"/>
      <c r="G978" s="32"/>
      <c r="K978" s="93"/>
      <c r="L978" s="93"/>
      <c r="M978" s="25"/>
      <c r="N978" s="25"/>
      <c r="O978" s="25"/>
      <c r="P978" s="25"/>
      <c r="Q978" s="25"/>
      <c r="R978" s="25"/>
      <c r="S978" s="25"/>
      <c r="T978" s="25"/>
      <c r="U978" s="101"/>
      <c r="V978" s="101"/>
      <c r="W978" s="101"/>
      <c r="X978" s="101"/>
      <c r="Y978" s="101"/>
      <c r="AA978" s="101"/>
      <c r="AB978" s="101"/>
      <c r="AC978" s="101"/>
      <c r="AD978" s="101"/>
      <c r="AE978" s="101"/>
      <c r="AF978" s="101"/>
      <c r="AG978" s="101"/>
      <c r="AH978" s="101"/>
      <c r="AJ978" s="101"/>
      <c r="AK978" s="101"/>
      <c r="AM978" s="101"/>
      <c r="AN978" s="42"/>
      <c r="AO978" s="42"/>
      <c r="AP978" s="42"/>
      <c r="AQ978" s="194"/>
      <c r="AR978" s="42"/>
      <c r="AS978" s="42"/>
      <c r="AT978" s="25"/>
      <c r="AU978" s="44"/>
      <c r="AV978" s="44"/>
      <c r="AW978" s="44"/>
      <c r="AX978" s="25"/>
      <c r="AY978" s="42"/>
      <c r="AZ978" s="46"/>
      <c r="BA978" s="48"/>
      <c r="BB978" s="25"/>
      <c r="BC978" s="25"/>
      <c r="BD978" s="124"/>
      <c r="BE978" s="24"/>
      <c r="BF978" s="24"/>
      <c r="BG978" s="15"/>
      <c r="BI978" s="15"/>
      <c r="BJ978" s="15"/>
      <c r="BK978" s="15"/>
      <c r="BL978" s="93"/>
    </row>
    <row r="979" spans="2:64" s="54" customFormat="1" x14ac:dyDescent="0.25">
      <c r="B979" s="32"/>
      <c r="C979" s="32"/>
      <c r="D979" s="32"/>
      <c r="E979" s="32"/>
      <c r="F979" s="32"/>
      <c r="G979" s="32"/>
      <c r="K979" s="93"/>
      <c r="L979" s="93"/>
      <c r="M979" s="25"/>
      <c r="N979" s="25"/>
      <c r="O979" s="25"/>
      <c r="P979" s="25"/>
      <c r="Q979" s="25"/>
      <c r="R979" s="25"/>
      <c r="S979" s="25"/>
      <c r="T979" s="25"/>
      <c r="U979" s="101"/>
      <c r="V979" s="101"/>
      <c r="W979" s="101"/>
      <c r="X979" s="101"/>
      <c r="Y979" s="101"/>
      <c r="AA979" s="101"/>
      <c r="AB979" s="101"/>
      <c r="AC979" s="101"/>
      <c r="AD979" s="101"/>
      <c r="AE979" s="101"/>
      <c r="AF979" s="101"/>
      <c r="AG979" s="101"/>
      <c r="AH979" s="101"/>
      <c r="AJ979" s="101"/>
      <c r="AK979" s="101"/>
      <c r="AM979" s="101"/>
      <c r="AN979" s="42"/>
      <c r="AO979" s="42"/>
      <c r="AP979" s="42"/>
      <c r="AQ979" s="194"/>
      <c r="AR979" s="42"/>
      <c r="AS979" s="42"/>
      <c r="AT979" s="25"/>
      <c r="AU979" s="44"/>
      <c r="AV979" s="44"/>
      <c r="AW979" s="44"/>
      <c r="AX979" s="25"/>
      <c r="AY979" s="42"/>
      <c r="AZ979" s="46"/>
      <c r="BA979" s="48"/>
      <c r="BB979" s="25"/>
      <c r="BC979" s="25"/>
      <c r="BD979" s="124"/>
      <c r="BE979" s="24"/>
      <c r="BF979" s="24"/>
      <c r="BG979" s="15"/>
      <c r="BI979" s="15"/>
      <c r="BJ979" s="15"/>
      <c r="BK979" s="15"/>
      <c r="BL979" s="93"/>
    </row>
    <row r="980" spans="2:64" s="54" customFormat="1" x14ac:dyDescent="0.25">
      <c r="B980" s="32"/>
      <c r="C980" s="32"/>
      <c r="D980" s="32"/>
      <c r="E980" s="32"/>
      <c r="F980" s="32"/>
      <c r="G980" s="32"/>
      <c r="K980" s="93"/>
      <c r="L980" s="93"/>
      <c r="M980" s="25"/>
      <c r="N980" s="25"/>
      <c r="O980" s="25"/>
      <c r="P980" s="25"/>
      <c r="Q980" s="25"/>
      <c r="R980" s="25"/>
      <c r="S980" s="25"/>
      <c r="T980" s="25"/>
      <c r="U980" s="101"/>
      <c r="V980" s="101"/>
      <c r="W980" s="101"/>
      <c r="X980" s="101"/>
      <c r="Y980" s="101"/>
      <c r="AA980" s="101"/>
      <c r="AB980" s="101"/>
      <c r="AC980" s="101"/>
      <c r="AD980" s="101"/>
      <c r="AE980" s="101"/>
      <c r="AF980" s="101"/>
      <c r="AG980" s="101"/>
      <c r="AH980" s="101"/>
      <c r="AJ980" s="101"/>
      <c r="AK980" s="101"/>
      <c r="AM980" s="101"/>
      <c r="AN980" s="42"/>
      <c r="AO980" s="42"/>
      <c r="AP980" s="42"/>
      <c r="AQ980" s="194"/>
      <c r="AR980" s="42"/>
      <c r="AS980" s="42"/>
      <c r="AT980" s="25"/>
      <c r="AU980" s="44"/>
      <c r="AV980" s="44"/>
      <c r="AW980" s="44"/>
      <c r="AX980" s="25"/>
      <c r="AY980" s="42"/>
      <c r="AZ980" s="46"/>
      <c r="BA980" s="48"/>
      <c r="BB980" s="25"/>
      <c r="BC980" s="25"/>
      <c r="BD980" s="124"/>
      <c r="BE980" s="24"/>
      <c r="BF980" s="24"/>
      <c r="BG980" s="15"/>
      <c r="BI980" s="15"/>
      <c r="BJ980" s="15"/>
      <c r="BK980" s="15"/>
      <c r="BL980" s="93"/>
    </row>
    <row r="981" spans="2:64" s="54" customFormat="1" x14ac:dyDescent="0.25">
      <c r="B981" s="32"/>
      <c r="C981" s="32"/>
      <c r="D981" s="32"/>
      <c r="E981" s="32"/>
      <c r="F981" s="32"/>
      <c r="G981" s="32"/>
      <c r="K981" s="93"/>
      <c r="L981" s="93"/>
      <c r="M981" s="25"/>
      <c r="N981" s="25"/>
      <c r="O981" s="25"/>
      <c r="P981" s="25"/>
      <c r="Q981" s="25"/>
      <c r="R981" s="25"/>
      <c r="S981" s="25"/>
      <c r="T981" s="25"/>
      <c r="U981" s="101"/>
      <c r="V981" s="101"/>
      <c r="W981" s="101"/>
      <c r="X981" s="101"/>
      <c r="Y981" s="101"/>
      <c r="AA981" s="101"/>
      <c r="AB981" s="101"/>
      <c r="AC981" s="101"/>
      <c r="AD981" s="101"/>
      <c r="AE981" s="101"/>
      <c r="AF981" s="101"/>
      <c r="AG981" s="101"/>
      <c r="AH981" s="101"/>
      <c r="AJ981" s="101"/>
      <c r="AK981" s="101"/>
      <c r="AM981" s="101"/>
      <c r="AN981" s="42"/>
      <c r="AO981" s="42"/>
      <c r="AP981" s="42"/>
      <c r="AQ981" s="194"/>
      <c r="AR981" s="42"/>
      <c r="AS981" s="42"/>
      <c r="AT981" s="25"/>
      <c r="AU981" s="44"/>
      <c r="AV981" s="44"/>
      <c r="AW981" s="44"/>
      <c r="AX981" s="25"/>
      <c r="AY981" s="42"/>
      <c r="AZ981" s="46"/>
      <c r="BA981" s="48"/>
      <c r="BB981" s="25"/>
      <c r="BC981" s="25"/>
      <c r="BD981" s="124"/>
      <c r="BE981" s="24"/>
      <c r="BF981" s="24"/>
      <c r="BG981" s="15"/>
      <c r="BI981" s="15"/>
      <c r="BJ981" s="15"/>
      <c r="BK981" s="15"/>
      <c r="BL981" s="93"/>
    </row>
    <row r="982" spans="2:64" s="54" customFormat="1" x14ac:dyDescent="0.25">
      <c r="B982" s="32"/>
      <c r="C982" s="32"/>
      <c r="D982" s="32"/>
      <c r="E982" s="32"/>
      <c r="F982" s="32"/>
      <c r="G982" s="32"/>
      <c r="K982" s="93"/>
      <c r="L982" s="93"/>
      <c r="M982" s="25"/>
      <c r="N982" s="25"/>
      <c r="O982" s="25"/>
      <c r="P982" s="25"/>
      <c r="Q982" s="25"/>
      <c r="R982" s="25"/>
      <c r="S982" s="25"/>
      <c r="T982" s="25"/>
      <c r="U982" s="101"/>
      <c r="V982" s="101"/>
      <c r="W982" s="101"/>
      <c r="X982" s="101"/>
      <c r="Y982" s="101"/>
      <c r="AA982" s="101"/>
      <c r="AB982" s="101"/>
      <c r="AC982" s="101"/>
      <c r="AD982" s="101"/>
      <c r="AE982" s="101"/>
      <c r="AF982" s="101"/>
      <c r="AG982" s="101"/>
      <c r="AH982" s="101"/>
      <c r="AJ982" s="101"/>
      <c r="AK982" s="101"/>
      <c r="AM982" s="101"/>
      <c r="AN982" s="42"/>
      <c r="AO982" s="42"/>
      <c r="AP982" s="42"/>
      <c r="AQ982" s="194"/>
      <c r="AR982" s="42"/>
      <c r="AS982" s="42"/>
      <c r="AT982" s="25"/>
      <c r="AU982" s="44"/>
      <c r="AV982" s="44"/>
      <c r="AW982" s="44"/>
      <c r="AX982" s="25"/>
      <c r="AY982" s="42"/>
      <c r="AZ982" s="46"/>
      <c r="BA982" s="48"/>
      <c r="BB982" s="25"/>
      <c r="BC982" s="25"/>
      <c r="BD982" s="124"/>
      <c r="BE982" s="24"/>
      <c r="BF982" s="24"/>
      <c r="BG982" s="15"/>
      <c r="BI982" s="15"/>
      <c r="BJ982" s="15"/>
      <c r="BK982" s="15"/>
      <c r="BL982" s="93"/>
    </row>
    <row r="983" spans="2:64" s="54" customFormat="1" x14ac:dyDescent="0.25">
      <c r="B983" s="32"/>
      <c r="C983" s="32"/>
      <c r="D983" s="32"/>
      <c r="E983" s="32"/>
      <c r="F983" s="32"/>
      <c r="G983" s="32"/>
      <c r="K983" s="93"/>
      <c r="L983" s="93"/>
      <c r="M983" s="25"/>
      <c r="N983" s="25"/>
      <c r="O983" s="25"/>
      <c r="P983" s="25"/>
      <c r="Q983" s="25"/>
      <c r="R983" s="25"/>
      <c r="S983" s="25"/>
      <c r="T983" s="25"/>
      <c r="U983" s="101"/>
      <c r="V983" s="101"/>
      <c r="W983" s="101"/>
      <c r="X983" s="101"/>
      <c r="Y983" s="101"/>
      <c r="AA983" s="101"/>
      <c r="AB983" s="101"/>
      <c r="AC983" s="101"/>
      <c r="AD983" s="101"/>
      <c r="AE983" s="101"/>
      <c r="AF983" s="101"/>
      <c r="AG983" s="101"/>
      <c r="AH983" s="101"/>
      <c r="AJ983" s="101"/>
      <c r="AK983" s="101"/>
      <c r="AM983" s="101"/>
      <c r="AN983" s="42"/>
      <c r="AO983" s="42"/>
      <c r="AP983" s="42"/>
      <c r="AQ983" s="194"/>
      <c r="AR983" s="42"/>
      <c r="AS983" s="42"/>
      <c r="AT983" s="25"/>
      <c r="AU983" s="44"/>
      <c r="AV983" s="44"/>
      <c r="AW983" s="44"/>
      <c r="AX983" s="25"/>
      <c r="AY983" s="42"/>
      <c r="AZ983" s="46"/>
      <c r="BA983" s="48"/>
      <c r="BB983" s="25"/>
      <c r="BC983" s="25"/>
      <c r="BD983" s="124"/>
      <c r="BE983" s="24"/>
      <c r="BF983" s="24"/>
      <c r="BG983" s="15"/>
      <c r="BI983" s="15"/>
      <c r="BJ983" s="15"/>
      <c r="BK983" s="15"/>
      <c r="BL983" s="93"/>
    </row>
    <row r="984" spans="2:64" s="54" customFormat="1" x14ac:dyDescent="0.25">
      <c r="B984" s="32"/>
      <c r="C984" s="32"/>
      <c r="D984" s="32"/>
      <c r="E984" s="32"/>
      <c r="F984" s="32"/>
      <c r="G984" s="32"/>
      <c r="K984" s="93"/>
      <c r="L984" s="93"/>
      <c r="M984" s="25"/>
      <c r="N984" s="25"/>
      <c r="O984" s="25"/>
      <c r="P984" s="25"/>
      <c r="Q984" s="25"/>
      <c r="R984" s="25"/>
      <c r="S984" s="25"/>
      <c r="T984" s="25"/>
      <c r="U984" s="101"/>
      <c r="V984" s="101"/>
      <c r="W984" s="101"/>
      <c r="X984" s="101"/>
      <c r="Y984" s="101"/>
      <c r="AA984" s="101"/>
      <c r="AB984" s="101"/>
      <c r="AC984" s="101"/>
      <c r="AD984" s="101"/>
      <c r="AE984" s="101"/>
      <c r="AF984" s="101"/>
      <c r="AG984" s="101"/>
      <c r="AH984" s="101"/>
      <c r="AJ984" s="101"/>
      <c r="AK984" s="101"/>
      <c r="AM984" s="101"/>
      <c r="AN984" s="42"/>
      <c r="AO984" s="42"/>
      <c r="AP984" s="42"/>
      <c r="AQ984" s="194"/>
      <c r="AR984" s="42"/>
      <c r="AS984" s="42"/>
      <c r="AT984" s="25"/>
      <c r="AU984" s="44"/>
      <c r="AV984" s="44"/>
      <c r="AW984" s="44"/>
      <c r="AX984" s="25"/>
      <c r="AY984" s="42"/>
      <c r="AZ984" s="46"/>
      <c r="BA984" s="48"/>
      <c r="BB984" s="25"/>
      <c r="BC984" s="25"/>
      <c r="BD984" s="124"/>
      <c r="BE984" s="24"/>
      <c r="BF984" s="24"/>
      <c r="BG984" s="15"/>
      <c r="BI984" s="15"/>
      <c r="BJ984" s="15"/>
      <c r="BK984" s="15"/>
      <c r="BL984" s="93"/>
    </row>
    <row r="985" spans="2:64" s="54" customFormat="1" x14ac:dyDescent="0.25">
      <c r="B985" s="32"/>
      <c r="C985" s="32"/>
      <c r="D985" s="32"/>
      <c r="E985" s="32"/>
      <c r="F985" s="32"/>
      <c r="G985" s="32"/>
      <c r="K985" s="93"/>
      <c r="L985" s="93"/>
      <c r="M985" s="25"/>
      <c r="N985" s="25"/>
      <c r="O985" s="25"/>
      <c r="P985" s="25"/>
      <c r="Q985" s="25"/>
      <c r="R985" s="25"/>
      <c r="S985" s="25"/>
      <c r="T985" s="25"/>
      <c r="U985" s="101"/>
      <c r="V985" s="101"/>
      <c r="W985" s="101"/>
      <c r="X985" s="101"/>
      <c r="Y985" s="101"/>
      <c r="AA985" s="101"/>
      <c r="AB985" s="101"/>
      <c r="AC985" s="101"/>
      <c r="AD985" s="101"/>
      <c r="AE985" s="101"/>
      <c r="AF985" s="101"/>
      <c r="AG985" s="101"/>
      <c r="AH985" s="101"/>
      <c r="AJ985" s="101"/>
      <c r="AK985" s="101"/>
      <c r="AM985" s="101"/>
      <c r="AN985" s="42"/>
      <c r="AO985" s="42"/>
      <c r="AP985" s="42"/>
      <c r="AQ985" s="194"/>
      <c r="AR985" s="42"/>
      <c r="AS985" s="42"/>
      <c r="AT985" s="25"/>
      <c r="AU985" s="44"/>
      <c r="AV985" s="44"/>
      <c r="AW985" s="44"/>
      <c r="AX985" s="25"/>
      <c r="AY985" s="42"/>
      <c r="AZ985" s="46"/>
      <c r="BA985" s="48"/>
      <c r="BB985" s="25"/>
      <c r="BC985" s="25"/>
      <c r="BD985" s="124"/>
      <c r="BE985" s="24"/>
      <c r="BF985" s="24"/>
      <c r="BG985" s="15"/>
      <c r="BI985" s="15"/>
      <c r="BJ985" s="15"/>
      <c r="BK985" s="15"/>
      <c r="BL985" s="93"/>
    </row>
    <row r="986" spans="2:64" s="54" customFormat="1" x14ac:dyDescent="0.25">
      <c r="B986" s="32"/>
      <c r="C986" s="32"/>
      <c r="D986" s="32"/>
      <c r="E986" s="32"/>
      <c r="F986" s="32"/>
      <c r="G986" s="32"/>
      <c r="K986" s="93"/>
      <c r="L986" s="93"/>
      <c r="M986" s="25"/>
      <c r="N986" s="25"/>
      <c r="O986" s="25"/>
      <c r="P986" s="25"/>
      <c r="Q986" s="25"/>
      <c r="R986" s="25"/>
      <c r="S986" s="25"/>
      <c r="T986" s="25"/>
      <c r="U986" s="101"/>
      <c r="V986" s="101"/>
      <c r="W986" s="101"/>
      <c r="X986" s="101"/>
      <c r="Y986" s="101"/>
      <c r="AA986" s="101"/>
      <c r="AB986" s="101"/>
      <c r="AC986" s="101"/>
      <c r="AD986" s="101"/>
      <c r="AE986" s="101"/>
      <c r="AF986" s="101"/>
      <c r="AG986" s="101"/>
      <c r="AH986" s="101"/>
      <c r="AJ986" s="101"/>
      <c r="AK986" s="101"/>
      <c r="AM986" s="101"/>
      <c r="AN986" s="42"/>
      <c r="AO986" s="42"/>
      <c r="AP986" s="42"/>
      <c r="AQ986" s="194"/>
      <c r="AR986" s="42"/>
      <c r="AS986" s="42"/>
      <c r="AT986" s="25"/>
      <c r="AU986" s="44"/>
      <c r="AV986" s="44"/>
      <c r="AW986" s="44"/>
      <c r="AX986" s="25"/>
      <c r="AY986" s="42"/>
      <c r="AZ986" s="46"/>
      <c r="BA986" s="48"/>
      <c r="BB986" s="25"/>
      <c r="BC986" s="25"/>
      <c r="BD986" s="124"/>
      <c r="BE986" s="24"/>
      <c r="BF986" s="24"/>
      <c r="BG986" s="15"/>
      <c r="BI986" s="15"/>
      <c r="BJ986" s="15"/>
      <c r="BK986" s="15"/>
      <c r="BL986" s="93"/>
    </row>
    <row r="987" spans="2:64" s="54" customFormat="1" x14ac:dyDescent="0.25">
      <c r="B987" s="32"/>
      <c r="C987" s="32"/>
      <c r="D987" s="32"/>
      <c r="E987" s="32"/>
      <c r="F987" s="32"/>
      <c r="G987" s="32"/>
      <c r="K987" s="93"/>
      <c r="L987" s="93"/>
      <c r="M987" s="25"/>
      <c r="N987" s="25"/>
      <c r="O987" s="25"/>
      <c r="P987" s="25"/>
      <c r="Q987" s="25"/>
      <c r="R987" s="25"/>
      <c r="S987" s="25"/>
      <c r="T987" s="25"/>
      <c r="U987" s="101"/>
      <c r="V987" s="101"/>
      <c r="W987" s="101"/>
      <c r="X987" s="101"/>
      <c r="Y987" s="101"/>
      <c r="AA987" s="101"/>
      <c r="AB987" s="101"/>
      <c r="AC987" s="101"/>
      <c r="AD987" s="101"/>
      <c r="AE987" s="101"/>
      <c r="AF987" s="101"/>
      <c r="AG987" s="101"/>
      <c r="AH987" s="101"/>
      <c r="AJ987" s="101"/>
      <c r="AK987" s="101"/>
      <c r="AM987" s="101"/>
      <c r="AN987" s="42"/>
      <c r="AO987" s="42"/>
      <c r="AP987" s="42"/>
      <c r="AQ987" s="194"/>
      <c r="AR987" s="42"/>
      <c r="AS987" s="42"/>
      <c r="AT987" s="25"/>
      <c r="AU987" s="44"/>
      <c r="AV987" s="44"/>
      <c r="AW987" s="44"/>
      <c r="AX987" s="25"/>
      <c r="AY987" s="42"/>
      <c r="AZ987" s="46"/>
      <c r="BA987" s="48"/>
      <c r="BB987" s="25"/>
      <c r="BC987" s="25"/>
      <c r="BD987" s="124"/>
      <c r="BE987" s="24"/>
      <c r="BF987" s="24"/>
      <c r="BG987" s="15"/>
      <c r="BI987" s="15"/>
      <c r="BJ987" s="15"/>
      <c r="BK987" s="15"/>
      <c r="BL987" s="93"/>
    </row>
    <row r="988" spans="2:64" s="54" customFormat="1" x14ac:dyDescent="0.25">
      <c r="B988" s="32"/>
      <c r="C988" s="32"/>
      <c r="D988" s="32"/>
      <c r="E988" s="32"/>
      <c r="F988" s="32"/>
      <c r="G988" s="32"/>
      <c r="K988" s="93"/>
      <c r="L988" s="93"/>
      <c r="M988" s="25"/>
      <c r="N988" s="25"/>
      <c r="O988" s="25"/>
      <c r="P988" s="25"/>
      <c r="Q988" s="25"/>
      <c r="R988" s="25"/>
      <c r="S988" s="25"/>
      <c r="T988" s="25"/>
      <c r="U988" s="101"/>
      <c r="V988" s="101"/>
      <c r="W988" s="101"/>
      <c r="X988" s="101"/>
      <c r="Y988" s="101"/>
      <c r="AA988" s="101"/>
      <c r="AB988" s="101"/>
      <c r="AC988" s="101"/>
      <c r="AD988" s="101"/>
      <c r="AE988" s="101"/>
      <c r="AF988" s="101"/>
      <c r="AG988" s="101"/>
      <c r="AH988" s="101"/>
      <c r="AJ988" s="101"/>
      <c r="AK988" s="101"/>
      <c r="AM988" s="101"/>
      <c r="AN988" s="42"/>
      <c r="AO988" s="42"/>
      <c r="AP988" s="42"/>
      <c r="AQ988" s="194"/>
      <c r="AR988" s="42"/>
      <c r="AS988" s="42"/>
      <c r="AT988" s="25"/>
      <c r="AU988" s="44"/>
      <c r="AV988" s="44"/>
      <c r="AW988" s="44"/>
      <c r="AX988" s="25"/>
      <c r="AY988" s="42"/>
      <c r="AZ988" s="46"/>
      <c r="BA988" s="48"/>
      <c r="BB988" s="25"/>
      <c r="BC988" s="25"/>
      <c r="BD988" s="124"/>
      <c r="BE988" s="24"/>
      <c r="BF988" s="24"/>
      <c r="BG988" s="15"/>
      <c r="BI988" s="15"/>
      <c r="BJ988" s="15"/>
      <c r="BK988" s="15"/>
      <c r="BL988" s="93"/>
    </row>
    <row r="989" spans="2:64" s="54" customFormat="1" x14ac:dyDescent="0.25">
      <c r="B989" s="32"/>
      <c r="C989" s="32"/>
      <c r="D989" s="32"/>
      <c r="E989" s="32"/>
      <c r="F989" s="32"/>
      <c r="G989" s="32"/>
      <c r="K989" s="93"/>
      <c r="L989" s="93"/>
      <c r="M989" s="25"/>
      <c r="N989" s="25"/>
      <c r="O989" s="25"/>
      <c r="P989" s="25"/>
      <c r="Q989" s="25"/>
      <c r="R989" s="25"/>
      <c r="S989" s="25"/>
      <c r="T989" s="25"/>
      <c r="U989" s="101"/>
      <c r="V989" s="101"/>
      <c r="W989" s="101"/>
      <c r="X989" s="101"/>
      <c r="Y989" s="101"/>
      <c r="AA989" s="101"/>
      <c r="AB989" s="101"/>
      <c r="AC989" s="101"/>
      <c r="AD989" s="101"/>
      <c r="AE989" s="101"/>
      <c r="AF989" s="101"/>
      <c r="AG989" s="101"/>
      <c r="AH989" s="101"/>
      <c r="AJ989" s="101"/>
      <c r="AK989" s="101"/>
      <c r="AM989" s="101"/>
      <c r="AN989" s="42"/>
      <c r="AO989" s="42"/>
      <c r="AP989" s="42"/>
      <c r="AQ989" s="194"/>
      <c r="AR989" s="42"/>
      <c r="AS989" s="42"/>
      <c r="AT989" s="25"/>
      <c r="AU989" s="44"/>
      <c r="AV989" s="44"/>
      <c r="AW989" s="44"/>
      <c r="AX989" s="25"/>
      <c r="AY989" s="42"/>
      <c r="AZ989" s="46"/>
      <c r="BA989" s="48"/>
      <c r="BB989" s="25"/>
      <c r="BC989" s="25"/>
      <c r="BD989" s="124"/>
      <c r="BE989" s="24"/>
      <c r="BF989" s="24"/>
      <c r="BG989" s="15"/>
      <c r="BI989" s="15"/>
      <c r="BJ989" s="15"/>
      <c r="BK989" s="15"/>
      <c r="BL989" s="93"/>
    </row>
    <row r="990" spans="2:64" s="54" customFormat="1" x14ac:dyDescent="0.25">
      <c r="B990" s="32"/>
      <c r="C990" s="32"/>
      <c r="D990" s="32"/>
      <c r="E990" s="32"/>
      <c r="F990" s="32"/>
      <c r="G990" s="32"/>
      <c r="K990" s="93"/>
      <c r="L990" s="93"/>
      <c r="M990" s="25"/>
      <c r="N990" s="25"/>
      <c r="O990" s="25"/>
      <c r="P990" s="25"/>
      <c r="Q990" s="25"/>
      <c r="R990" s="25"/>
      <c r="S990" s="25"/>
      <c r="T990" s="25"/>
      <c r="U990" s="101"/>
      <c r="V990" s="101"/>
      <c r="W990" s="101"/>
      <c r="X990" s="101"/>
      <c r="Y990" s="101"/>
      <c r="AA990" s="101"/>
      <c r="AB990" s="101"/>
      <c r="AC990" s="101"/>
      <c r="AD990" s="101"/>
      <c r="AE990" s="101"/>
      <c r="AF990" s="101"/>
      <c r="AG990" s="101"/>
      <c r="AH990" s="101"/>
      <c r="AJ990" s="101"/>
      <c r="AK990" s="101"/>
      <c r="AM990" s="101"/>
      <c r="AN990" s="42"/>
      <c r="AO990" s="42"/>
      <c r="AP990" s="42"/>
      <c r="AQ990" s="194"/>
      <c r="AR990" s="42"/>
      <c r="AS990" s="42"/>
      <c r="AT990" s="25"/>
      <c r="AU990" s="44"/>
      <c r="AV990" s="44"/>
      <c r="AW990" s="44"/>
      <c r="AX990" s="25"/>
      <c r="AY990" s="42"/>
      <c r="AZ990" s="46"/>
      <c r="BA990" s="48"/>
      <c r="BB990" s="25"/>
      <c r="BC990" s="25"/>
      <c r="BD990" s="124"/>
      <c r="BE990" s="24"/>
      <c r="BF990" s="24"/>
      <c r="BG990" s="15"/>
      <c r="BI990" s="15"/>
      <c r="BJ990" s="15"/>
      <c r="BK990" s="15"/>
      <c r="BL990" s="93"/>
    </row>
    <row r="991" spans="2:64" s="54" customFormat="1" x14ac:dyDescent="0.25">
      <c r="B991" s="32"/>
      <c r="C991" s="32"/>
      <c r="D991" s="32"/>
      <c r="E991" s="32"/>
      <c r="F991" s="32"/>
      <c r="G991" s="32"/>
      <c r="K991" s="93"/>
      <c r="L991" s="93"/>
      <c r="M991" s="25"/>
      <c r="N991" s="25"/>
      <c r="O991" s="25"/>
      <c r="P991" s="25"/>
      <c r="Q991" s="25"/>
      <c r="R991" s="25"/>
      <c r="S991" s="25"/>
      <c r="T991" s="25"/>
      <c r="U991" s="101"/>
      <c r="V991" s="101"/>
      <c r="W991" s="101"/>
      <c r="X991" s="101"/>
      <c r="Y991" s="101"/>
      <c r="AA991" s="101"/>
      <c r="AB991" s="101"/>
      <c r="AC991" s="101"/>
      <c r="AD991" s="101"/>
      <c r="AE991" s="101"/>
      <c r="AF991" s="101"/>
      <c r="AG991" s="101"/>
      <c r="AH991" s="101"/>
      <c r="AJ991" s="101"/>
      <c r="AK991" s="101"/>
      <c r="AM991" s="101"/>
      <c r="AN991" s="42"/>
      <c r="AO991" s="42"/>
      <c r="AP991" s="42"/>
      <c r="AQ991" s="194"/>
      <c r="AR991" s="42"/>
      <c r="AS991" s="42"/>
      <c r="AT991" s="25"/>
      <c r="AU991" s="44"/>
      <c r="AV991" s="44"/>
      <c r="AW991" s="44"/>
      <c r="AX991" s="25"/>
      <c r="AY991" s="42"/>
      <c r="AZ991" s="46"/>
      <c r="BA991" s="48"/>
      <c r="BB991" s="25"/>
      <c r="BC991" s="25"/>
      <c r="BD991" s="124"/>
      <c r="BE991" s="24"/>
      <c r="BF991" s="24"/>
      <c r="BG991" s="15"/>
      <c r="BI991" s="15"/>
      <c r="BJ991" s="15"/>
      <c r="BK991" s="15"/>
      <c r="BL991" s="93"/>
    </row>
    <row r="992" spans="2:64" s="54" customFormat="1" x14ac:dyDescent="0.25">
      <c r="B992" s="32"/>
      <c r="C992" s="32"/>
      <c r="D992" s="32"/>
      <c r="E992" s="32"/>
      <c r="F992" s="32"/>
      <c r="G992" s="32"/>
      <c r="K992" s="93"/>
      <c r="L992" s="93"/>
      <c r="M992" s="25"/>
      <c r="N992" s="25"/>
      <c r="O992" s="25"/>
      <c r="P992" s="25"/>
      <c r="Q992" s="25"/>
      <c r="R992" s="25"/>
      <c r="S992" s="25"/>
      <c r="T992" s="25"/>
      <c r="U992" s="101"/>
      <c r="V992" s="101"/>
      <c r="W992" s="101"/>
      <c r="X992" s="101"/>
      <c r="Y992" s="101"/>
      <c r="AA992" s="101"/>
      <c r="AB992" s="101"/>
      <c r="AC992" s="101"/>
      <c r="AD992" s="101"/>
      <c r="AE992" s="101"/>
      <c r="AF992" s="101"/>
      <c r="AG992" s="101"/>
      <c r="AH992" s="101"/>
      <c r="AJ992" s="101"/>
      <c r="AK992" s="101"/>
      <c r="AM992" s="101"/>
      <c r="AN992" s="42"/>
      <c r="AO992" s="42"/>
      <c r="AP992" s="42"/>
      <c r="AQ992" s="194"/>
      <c r="AR992" s="42"/>
      <c r="AS992" s="42"/>
      <c r="AT992" s="25"/>
      <c r="AU992" s="44"/>
      <c r="AV992" s="44"/>
      <c r="AW992" s="44"/>
      <c r="AX992" s="25"/>
      <c r="AY992" s="42"/>
      <c r="AZ992" s="46"/>
      <c r="BA992" s="48"/>
      <c r="BB992" s="25"/>
      <c r="BC992" s="25"/>
      <c r="BD992" s="124"/>
      <c r="BE992" s="24"/>
      <c r="BF992" s="24"/>
      <c r="BG992" s="15"/>
      <c r="BI992" s="15"/>
      <c r="BJ992" s="15"/>
      <c r="BK992" s="15"/>
      <c r="BL992" s="93"/>
    </row>
    <row r="993" spans="2:64" s="54" customFormat="1" x14ac:dyDescent="0.25">
      <c r="B993" s="32"/>
      <c r="C993" s="32"/>
      <c r="D993" s="32"/>
      <c r="E993" s="32"/>
      <c r="F993" s="32"/>
      <c r="G993" s="32"/>
      <c r="K993" s="93"/>
      <c r="L993" s="93"/>
      <c r="M993" s="25"/>
      <c r="N993" s="25"/>
      <c r="O993" s="25"/>
      <c r="P993" s="25"/>
      <c r="Q993" s="25"/>
      <c r="R993" s="25"/>
      <c r="S993" s="25"/>
      <c r="T993" s="25"/>
      <c r="U993" s="101"/>
      <c r="V993" s="101"/>
      <c r="W993" s="101"/>
      <c r="X993" s="101"/>
      <c r="Y993" s="101"/>
      <c r="AA993" s="101"/>
      <c r="AB993" s="101"/>
      <c r="AC993" s="101"/>
      <c r="AD993" s="101"/>
      <c r="AE993" s="101"/>
      <c r="AF993" s="101"/>
      <c r="AG993" s="101"/>
      <c r="AH993" s="101"/>
      <c r="AJ993" s="101"/>
      <c r="AK993" s="101"/>
      <c r="AM993" s="101"/>
      <c r="AN993" s="42"/>
      <c r="AO993" s="42"/>
      <c r="AP993" s="42"/>
      <c r="AQ993" s="194"/>
      <c r="AR993" s="42"/>
      <c r="AS993" s="42"/>
      <c r="AT993" s="25"/>
      <c r="AU993" s="44"/>
      <c r="AV993" s="44"/>
      <c r="AW993" s="44"/>
      <c r="AX993" s="25"/>
      <c r="AY993" s="42"/>
      <c r="AZ993" s="46"/>
      <c r="BA993" s="48"/>
      <c r="BB993" s="25"/>
      <c r="BC993" s="25"/>
      <c r="BD993" s="124"/>
      <c r="BE993" s="24"/>
      <c r="BF993" s="24"/>
      <c r="BG993" s="15"/>
      <c r="BI993" s="15"/>
      <c r="BJ993" s="15"/>
      <c r="BK993" s="15"/>
      <c r="BL993" s="93"/>
    </row>
    <row r="994" spans="2:64" s="54" customFormat="1" x14ac:dyDescent="0.25">
      <c r="B994" s="32"/>
      <c r="C994" s="32"/>
      <c r="D994" s="32"/>
      <c r="E994" s="32"/>
      <c r="F994" s="32"/>
      <c r="G994" s="32"/>
      <c r="K994" s="93"/>
      <c r="L994" s="93"/>
      <c r="M994" s="25"/>
      <c r="N994" s="25"/>
      <c r="O994" s="25"/>
      <c r="P994" s="25"/>
      <c r="Q994" s="25"/>
      <c r="R994" s="25"/>
      <c r="S994" s="25"/>
      <c r="T994" s="25"/>
      <c r="U994" s="101"/>
      <c r="V994" s="101"/>
      <c r="W994" s="101"/>
      <c r="X994" s="101"/>
      <c r="Y994" s="101"/>
      <c r="AA994" s="101"/>
      <c r="AB994" s="101"/>
      <c r="AC994" s="101"/>
      <c r="AD994" s="101"/>
      <c r="AE994" s="101"/>
      <c r="AF994" s="101"/>
      <c r="AG994" s="101"/>
      <c r="AH994" s="101"/>
      <c r="AJ994" s="101"/>
      <c r="AK994" s="101"/>
      <c r="AM994" s="101"/>
      <c r="AN994" s="42"/>
      <c r="AO994" s="42"/>
      <c r="AP994" s="42"/>
      <c r="AQ994" s="194"/>
      <c r="AR994" s="42"/>
      <c r="AS994" s="42"/>
      <c r="AT994" s="25"/>
      <c r="AU994" s="44"/>
      <c r="AV994" s="44"/>
      <c r="AW994" s="44"/>
      <c r="AX994" s="25"/>
      <c r="AY994" s="42"/>
      <c r="AZ994" s="46"/>
      <c r="BA994" s="48"/>
      <c r="BB994" s="25"/>
      <c r="BC994" s="25"/>
      <c r="BD994" s="124"/>
      <c r="BE994" s="24"/>
      <c r="BF994" s="24"/>
      <c r="BG994" s="15"/>
      <c r="BI994" s="15"/>
      <c r="BJ994" s="15"/>
      <c r="BK994" s="15"/>
      <c r="BL994" s="93"/>
    </row>
    <row r="995" spans="2:64" s="54" customFormat="1" x14ac:dyDescent="0.25">
      <c r="B995" s="32"/>
      <c r="C995" s="32"/>
      <c r="D995" s="32"/>
      <c r="E995" s="32"/>
      <c r="F995" s="32"/>
      <c r="G995" s="32"/>
      <c r="K995" s="93"/>
      <c r="L995" s="93"/>
      <c r="M995" s="25"/>
      <c r="N995" s="25"/>
      <c r="O995" s="25"/>
      <c r="P995" s="25"/>
      <c r="Q995" s="25"/>
      <c r="R995" s="25"/>
      <c r="S995" s="25"/>
      <c r="T995" s="25"/>
      <c r="U995" s="101"/>
      <c r="V995" s="101"/>
      <c r="W995" s="101"/>
      <c r="X995" s="101"/>
      <c r="Y995" s="101"/>
      <c r="AA995" s="101"/>
      <c r="AB995" s="101"/>
      <c r="AC995" s="101"/>
      <c r="AD995" s="101"/>
      <c r="AE995" s="101"/>
      <c r="AF995" s="101"/>
      <c r="AG995" s="101"/>
      <c r="AH995" s="101"/>
      <c r="AJ995" s="101"/>
      <c r="AK995" s="101"/>
      <c r="AM995" s="101"/>
      <c r="AN995" s="42"/>
      <c r="AO995" s="42"/>
      <c r="AP995" s="42"/>
      <c r="AQ995" s="194"/>
      <c r="AR995" s="42"/>
      <c r="AS995" s="42"/>
      <c r="AT995" s="25"/>
      <c r="AU995" s="44"/>
      <c r="AV995" s="44"/>
      <c r="AW995" s="44"/>
      <c r="AX995" s="25"/>
      <c r="AY995" s="42"/>
      <c r="AZ995" s="46"/>
      <c r="BA995" s="48"/>
      <c r="BB995" s="25"/>
      <c r="BC995" s="25"/>
      <c r="BD995" s="124"/>
      <c r="BE995" s="24"/>
      <c r="BF995" s="24"/>
      <c r="BG995" s="15"/>
      <c r="BI995" s="15"/>
      <c r="BJ995" s="15"/>
      <c r="BK995" s="15"/>
      <c r="BL995" s="93"/>
    </row>
    <row r="996" spans="2:64" s="54" customFormat="1" x14ac:dyDescent="0.25">
      <c r="B996" s="32"/>
      <c r="C996" s="32"/>
      <c r="D996" s="32"/>
      <c r="E996" s="32"/>
      <c r="F996" s="32"/>
      <c r="G996" s="32"/>
      <c r="K996" s="93"/>
      <c r="L996" s="93"/>
      <c r="M996" s="25"/>
      <c r="N996" s="25"/>
      <c r="O996" s="25"/>
      <c r="P996" s="25"/>
      <c r="Q996" s="25"/>
      <c r="R996" s="25"/>
      <c r="S996" s="25"/>
      <c r="T996" s="25"/>
      <c r="U996" s="101"/>
      <c r="V996" s="101"/>
      <c r="W996" s="101"/>
      <c r="X996" s="101"/>
      <c r="Y996" s="101"/>
      <c r="AA996" s="101"/>
      <c r="AB996" s="101"/>
      <c r="AC996" s="101"/>
      <c r="AD996" s="101"/>
      <c r="AE996" s="101"/>
      <c r="AF996" s="101"/>
      <c r="AG996" s="101"/>
      <c r="AH996" s="101"/>
      <c r="AJ996" s="101"/>
      <c r="AK996" s="101"/>
      <c r="AM996" s="101"/>
      <c r="AN996" s="42"/>
      <c r="AO996" s="42"/>
      <c r="AP996" s="42"/>
      <c r="AQ996" s="194"/>
      <c r="AR996" s="42"/>
      <c r="AS996" s="42"/>
      <c r="AT996" s="25"/>
      <c r="AU996" s="44"/>
      <c r="AV996" s="44"/>
      <c r="AW996" s="44"/>
      <c r="AX996" s="25"/>
      <c r="AY996" s="42"/>
      <c r="AZ996" s="46"/>
      <c r="BA996" s="48"/>
      <c r="BB996" s="25"/>
      <c r="BC996" s="25"/>
      <c r="BD996" s="124"/>
      <c r="BE996" s="24"/>
      <c r="BF996" s="24"/>
      <c r="BG996" s="15"/>
      <c r="BI996" s="15"/>
      <c r="BJ996" s="15"/>
      <c r="BK996" s="15"/>
      <c r="BL996" s="93"/>
    </row>
    <row r="997" spans="2:64" s="54" customFormat="1" x14ac:dyDescent="0.25">
      <c r="B997" s="32"/>
      <c r="C997" s="32"/>
      <c r="D997" s="32"/>
      <c r="E997" s="32"/>
      <c r="F997" s="32"/>
      <c r="G997" s="32"/>
      <c r="K997" s="93"/>
      <c r="L997" s="93"/>
      <c r="M997" s="25"/>
      <c r="N997" s="25"/>
      <c r="O997" s="25"/>
      <c r="P997" s="25"/>
      <c r="Q997" s="25"/>
      <c r="R997" s="25"/>
      <c r="S997" s="25"/>
      <c r="T997" s="25"/>
      <c r="U997" s="101"/>
      <c r="V997" s="101"/>
      <c r="W997" s="101"/>
      <c r="X997" s="101"/>
      <c r="Y997" s="101"/>
      <c r="AA997" s="101"/>
      <c r="AB997" s="101"/>
      <c r="AC997" s="101"/>
      <c r="AD997" s="101"/>
      <c r="AE997" s="101"/>
      <c r="AF997" s="101"/>
      <c r="AG997" s="101"/>
      <c r="AH997" s="101"/>
      <c r="AJ997" s="101"/>
      <c r="AK997" s="101"/>
      <c r="AM997" s="101"/>
      <c r="AN997" s="42"/>
      <c r="AO997" s="42"/>
      <c r="AP997" s="42"/>
      <c r="AQ997" s="194"/>
      <c r="AR997" s="42"/>
      <c r="AS997" s="42"/>
      <c r="AT997" s="25"/>
      <c r="AU997" s="44"/>
      <c r="AV997" s="44"/>
      <c r="AW997" s="44"/>
      <c r="AX997" s="25"/>
      <c r="AY997" s="42"/>
      <c r="AZ997" s="46"/>
      <c r="BA997" s="48"/>
      <c r="BB997" s="25"/>
      <c r="BC997" s="25"/>
      <c r="BD997" s="124"/>
      <c r="BE997" s="24"/>
      <c r="BF997" s="24"/>
      <c r="BG997" s="15"/>
      <c r="BI997" s="15"/>
      <c r="BJ997" s="15"/>
      <c r="BK997" s="15"/>
      <c r="BL997" s="93"/>
    </row>
    <row r="998" spans="2:64" s="54" customFormat="1" x14ac:dyDescent="0.25">
      <c r="B998" s="32"/>
      <c r="C998" s="32"/>
      <c r="D998" s="32"/>
      <c r="E998" s="32"/>
      <c r="F998" s="32"/>
      <c r="G998" s="32"/>
      <c r="K998" s="93"/>
      <c r="L998" s="93"/>
      <c r="M998" s="25"/>
      <c r="N998" s="25"/>
      <c r="O998" s="25"/>
      <c r="P998" s="25"/>
      <c r="Q998" s="25"/>
      <c r="R998" s="25"/>
      <c r="S998" s="25"/>
      <c r="T998" s="25"/>
      <c r="U998" s="101"/>
      <c r="V998" s="101"/>
      <c r="W998" s="101"/>
      <c r="X998" s="101"/>
      <c r="Y998" s="101"/>
      <c r="AA998" s="101"/>
      <c r="AB998" s="101"/>
      <c r="AC998" s="101"/>
      <c r="AD998" s="101"/>
      <c r="AE998" s="101"/>
      <c r="AF998" s="101"/>
      <c r="AG998" s="101"/>
      <c r="AH998" s="101"/>
      <c r="AJ998" s="101"/>
      <c r="AK998" s="101"/>
      <c r="AM998" s="101"/>
      <c r="AN998" s="42"/>
      <c r="AO998" s="42"/>
      <c r="AP998" s="42"/>
      <c r="AQ998" s="194"/>
      <c r="AR998" s="42"/>
      <c r="AS998" s="42"/>
      <c r="AT998" s="25"/>
      <c r="AU998" s="44"/>
      <c r="AV998" s="44"/>
      <c r="AW998" s="44"/>
      <c r="AX998" s="25"/>
      <c r="AY998" s="42"/>
      <c r="AZ998" s="46"/>
      <c r="BA998" s="48"/>
      <c r="BB998" s="25"/>
      <c r="BC998" s="25"/>
      <c r="BD998" s="124"/>
      <c r="BE998" s="24"/>
      <c r="BF998" s="24"/>
      <c r="BG998" s="15"/>
      <c r="BI998" s="15"/>
      <c r="BJ998" s="15"/>
      <c r="BK998" s="15"/>
      <c r="BL998" s="93"/>
    </row>
    <row r="999" spans="2:64" s="54" customFormat="1" x14ac:dyDescent="0.25">
      <c r="B999" s="32"/>
      <c r="C999" s="32"/>
      <c r="D999" s="32"/>
      <c r="E999" s="32"/>
      <c r="F999" s="32"/>
      <c r="G999" s="32"/>
      <c r="K999" s="93"/>
      <c r="L999" s="93"/>
      <c r="M999" s="25"/>
      <c r="N999" s="25"/>
      <c r="O999" s="25"/>
      <c r="P999" s="25"/>
      <c r="Q999" s="25"/>
      <c r="R999" s="25"/>
      <c r="S999" s="25"/>
      <c r="T999" s="25"/>
      <c r="U999" s="101"/>
      <c r="V999" s="101"/>
      <c r="W999" s="101"/>
      <c r="X999" s="101"/>
      <c r="Y999" s="101"/>
      <c r="AA999" s="101"/>
      <c r="AB999" s="101"/>
      <c r="AC999" s="101"/>
      <c r="AD999" s="101"/>
      <c r="AE999" s="101"/>
      <c r="AF999" s="101"/>
      <c r="AG999" s="101"/>
      <c r="AH999" s="101"/>
      <c r="AJ999" s="101"/>
      <c r="AK999" s="101"/>
      <c r="AM999" s="101"/>
      <c r="AN999" s="42"/>
      <c r="AO999" s="42"/>
      <c r="AP999" s="42"/>
      <c r="AQ999" s="194"/>
      <c r="AR999" s="42"/>
      <c r="AS999" s="42"/>
      <c r="AT999" s="25"/>
      <c r="AU999" s="44"/>
      <c r="AV999" s="44"/>
      <c r="AW999" s="44"/>
      <c r="AX999" s="25"/>
      <c r="AY999" s="42"/>
      <c r="AZ999" s="46"/>
      <c r="BA999" s="48"/>
      <c r="BB999" s="25"/>
      <c r="BC999" s="25"/>
      <c r="BD999" s="124"/>
      <c r="BE999" s="24"/>
      <c r="BF999" s="24"/>
      <c r="BG999" s="15"/>
      <c r="BI999" s="15"/>
      <c r="BJ999" s="15"/>
      <c r="BK999" s="15"/>
      <c r="BL999" s="93"/>
    </row>
    <row r="1000" spans="2:64" s="54" customFormat="1" x14ac:dyDescent="0.25">
      <c r="B1000" s="32"/>
      <c r="C1000" s="32"/>
      <c r="D1000" s="32"/>
      <c r="E1000" s="32"/>
      <c r="F1000" s="32"/>
      <c r="G1000" s="32"/>
      <c r="K1000" s="93"/>
      <c r="L1000" s="93"/>
      <c r="M1000" s="25"/>
      <c r="N1000" s="25"/>
      <c r="O1000" s="25"/>
      <c r="P1000" s="25"/>
      <c r="Q1000" s="25"/>
      <c r="R1000" s="25"/>
      <c r="S1000" s="25"/>
      <c r="T1000" s="25"/>
      <c r="U1000" s="101"/>
      <c r="V1000" s="101"/>
      <c r="W1000" s="101"/>
      <c r="X1000" s="101"/>
      <c r="Y1000" s="101"/>
      <c r="AA1000" s="101"/>
      <c r="AB1000" s="101"/>
      <c r="AC1000" s="101"/>
      <c r="AD1000" s="101"/>
      <c r="AE1000" s="101"/>
      <c r="AF1000" s="101"/>
      <c r="AG1000" s="101"/>
      <c r="AH1000" s="101"/>
      <c r="AJ1000" s="101"/>
      <c r="AK1000" s="101"/>
      <c r="AM1000" s="101"/>
      <c r="AN1000" s="42"/>
      <c r="AO1000" s="42"/>
      <c r="AP1000" s="42"/>
      <c r="AQ1000" s="194"/>
      <c r="AR1000" s="42"/>
      <c r="AS1000" s="42"/>
      <c r="AT1000" s="25"/>
      <c r="AU1000" s="44"/>
      <c r="AV1000" s="44"/>
      <c r="AW1000" s="44"/>
      <c r="AX1000" s="25"/>
      <c r="AY1000" s="42"/>
      <c r="AZ1000" s="46"/>
      <c r="BA1000" s="48"/>
      <c r="BB1000" s="25"/>
      <c r="BC1000" s="25"/>
      <c r="BD1000" s="124"/>
      <c r="BE1000" s="24"/>
      <c r="BF1000" s="24"/>
      <c r="BG1000" s="15"/>
      <c r="BI1000" s="15"/>
      <c r="BJ1000" s="15"/>
      <c r="BK1000" s="15"/>
      <c r="BL1000" s="93"/>
    </row>
    <row r="1001" spans="2:64" s="54" customFormat="1" x14ac:dyDescent="0.25">
      <c r="B1001" s="32"/>
      <c r="C1001" s="32"/>
      <c r="D1001" s="32"/>
      <c r="E1001" s="32"/>
      <c r="F1001" s="32"/>
      <c r="G1001" s="32"/>
      <c r="K1001" s="93"/>
      <c r="L1001" s="93"/>
      <c r="M1001" s="25"/>
      <c r="N1001" s="25"/>
      <c r="O1001" s="25"/>
      <c r="P1001" s="25"/>
      <c r="Q1001" s="25"/>
      <c r="R1001" s="25"/>
      <c r="S1001" s="25"/>
      <c r="T1001" s="25"/>
      <c r="U1001" s="101"/>
      <c r="V1001" s="101"/>
      <c r="W1001" s="101"/>
      <c r="X1001" s="101"/>
      <c r="Y1001" s="101"/>
      <c r="AA1001" s="101"/>
      <c r="AB1001" s="101"/>
      <c r="AC1001" s="101"/>
      <c r="AD1001" s="101"/>
      <c r="AE1001" s="101"/>
      <c r="AF1001" s="101"/>
      <c r="AG1001" s="101"/>
      <c r="AH1001" s="101"/>
      <c r="AJ1001" s="101"/>
      <c r="AK1001" s="101"/>
      <c r="AM1001" s="101"/>
      <c r="AN1001" s="42"/>
      <c r="AO1001" s="42"/>
      <c r="AP1001" s="42"/>
      <c r="AQ1001" s="194"/>
      <c r="AR1001" s="42"/>
      <c r="AS1001" s="42"/>
      <c r="AT1001" s="25"/>
      <c r="AU1001" s="44"/>
      <c r="AV1001" s="44"/>
      <c r="AW1001" s="44"/>
      <c r="AX1001" s="25"/>
      <c r="AY1001" s="42"/>
      <c r="AZ1001" s="46"/>
      <c r="BA1001" s="48"/>
      <c r="BB1001" s="25"/>
      <c r="BC1001" s="25"/>
      <c r="BD1001" s="124"/>
      <c r="BE1001" s="24"/>
      <c r="BF1001" s="24"/>
      <c r="BG1001" s="15"/>
      <c r="BI1001" s="15"/>
      <c r="BJ1001" s="15"/>
      <c r="BK1001" s="15"/>
      <c r="BL1001" s="93"/>
    </row>
    <row r="1002" spans="2:64" s="54" customFormat="1" x14ac:dyDescent="0.25">
      <c r="B1002" s="32"/>
      <c r="C1002" s="32"/>
      <c r="D1002" s="32"/>
      <c r="E1002" s="32"/>
      <c r="F1002" s="32"/>
      <c r="G1002" s="32"/>
      <c r="K1002" s="93"/>
      <c r="L1002" s="93"/>
      <c r="M1002" s="25"/>
      <c r="N1002" s="25"/>
      <c r="O1002" s="25"/>
      <c r="P1002" s="25"/>
      <c r="Q1002" s="25"/>
      <c r="R1002" s="25"/>
      <c r="S1002" s="25"/>
      <c r="T1002" s="25"/>
      <c r="U1002" s="101"/>
      <c r="V1002" s="101"/>
      <c r="W1002" s="101"/>
      <c r="X1002" s="101"/>
      <c r="Y1002" s="101"/>
      <c r="AA1002" s="101"/>
      <c r="AB1002" s="101"/>
      <c r="AC1002" s="101"/>
      <c r="AD1002" s="101"/>
      <c r="AE1002" s="101"/>
      <c r="AF1002" s="101"/>
      <c r="AG1002" s="101"/>
      <c r="AH1002" s="101"/>
      <c r="AJ1002" s="101"/>
      <c r="AK1002" s="101"/>
      <c r="AM1002" s="101"/>
      <c r="AN1002" s="42"/>
      <c r="AO1002" s="42"/>
      <c r="AP1002" s="42"/>
      <c r="AQ1002" s="194"/>
      <c r="AR1002" s="42"/>
      <c r="AS1002" s="42"/>
      <c r="AT1002" s="25"/>
      <c r="AU1002" s="44"/>
      <c r="AV1002" s="44"/>
      <c r="AW1002" s="44"/>
      <c r="AX1002" s="25"/>
      <c r="AY1002" s="42"/>
      <c r="AZ1002" s="46"/>
      <c r="BA1002" s="48"/>
      <c r="BB1002" s="25"/>
      <c r="BC1002" s="25"/>
      <c r="BD1002" s="124"/>
      <c r="BE1002" s="24"/>
      <c r="BF1002" s="24"/>
      <c r="BG1002" s="15"/>
      <c r="BI1002" s="15"/>
      <c r="BJ1002" s="15"/>
      <c r="BK1002" s="15"/>
      <c r="BL1002" s="93"/>
    </row>
    <row r="1003" spans="2:64" s="54" customFormat="1" x14ac:dyDescent="0.25">
      <c r="B1003" s="32"/>
      <c r="C1003" s="32"/>
      <c r="D1003" s="32"/>
      <c r="E1003" s="32"/>
      <c r="F1003" s="32"/>
      <c r="G1003" s="32"/>
      <c r="K1003" s="93"/>
      <c r="L1003" s="93"/>
      <c r="M1003" s="25"/>
      <c r="N1003" s="25"/>
      <c r="O1003" s="25"/>
      <c r="P1003" s="25"/>
      <c r="Q1003" s="25"/>
      <c r="R1003" s="25"/>
      <c r="S1003" s="25"/>
      <c r="T1003" s="25"/>
      <c r="U1003" s="101"/>
      <c r="V1003" s="101"/>
      <c r="W1003" s="101"/>
      <c r="X1003" s="101"/>
      <c r="Y1003" s="101"/>
      <c r="AA1003" s="101"/>
      <c r="AB1003" s="101"/>
      <c r="AC1003" s="101"/>
      <c r="AD1003" s="101"/>
      <c r="AE1003" s="101"/>
      <c r="AF1003" s="101"/>
      <c r="AG1003" s="101"/>
      <c r="AH1003" s="101"/>
      <c r="AJ1003" s="101"/>
      <c r="AK1003" s="101"/>
      <c r="AM1003" s="101"/>
      <c r="AN1003" s="42"/>
      <c r="AO1003" s="42"/>
      <c r="AP1003" s="42"/>
      <c r="AQ1003" s="194"/>
      <c r="AR1003" s="42"/>
      <c r="AS1003" s="42"/>
      <c r="AT1003" s="25"/>
      <c r="AU1003" s="44"/>
      <c r="AV1003" s="44"/>
      <c r="AW1003" s="44"/>
      <c r="AX1003" s="25"/>
      <c r="AY1003" s="42"/>
      <c r="AZ1003" s="46"/>
      <c r="BA1003" s="48"/>
      <c r="BB1003" s="25"/>
      <c r="BC1003" s="25"/>
      <c r="BD1003" s="124"/>
      <c r="BE1003" s="24"/>
      <c r="BF1003" s="24"/>
      <c r="BG1003" s="15"/>
      <c r="BI1003" s="15"/>
      <c r="BJ1003" s="15"/>
      <c r="BK1003" s="15"/>
      <c r="BL1003" s="93"/>
    </row>
    <row r="1004" spans="2:64" s="54" customFormat="1" x14ac:dyDescent="0.25">
      <c r="B1004" s="32"/>
      <c r="C1004" s="32"/>
      <c r="D1004" s="32"/>
      <c r="E1004" s="32"/>
      <c r="F1004" s="32"/>
      <c r="G1004" s="32"/>
      <c r="K1004" s="93"/>
      <c r="L1004" s="93"/>
      <c r="M1004" s="25"/>
      <c r="N1004" s="25"/>
      <c r="O1004" s="25"/>
      <c r="P1004" s="25"/>
      <c r="Q1004" s="25"/>
      <c r="R1004" s="25"/>
      <c r="S1004" s="25"/>
      <c r="T1004" s="25"/>
      <c r="U1004" s="101"/>
      <c r="V1004" s="101"/>
      <c r="W1004" s="101"/>
      <c r="X1004" s="101"/>
      <c r="Y1004" s="101"/>
      <c r="AA1004" s="101"/>
      <c r="AB1004" s="101"/>
      <c r="AC1004" s="101"/>
      <c r="AD1004" s="101"/>
      <c r="AE1004" s="101"/>
      <c r="AF1004" s="101"/>
      <c r="AG1004" s="101"/>
      <c r="AH1004" s="101"/>
      <c r="AJ1004" s="101"/>
      <c r="AK1004" s="101"/>
      <c r="AM1004" s="101"/>
      <c r="AN1004" s="42"/>
      <c r="AO1004" s="42"/>
      <c r="AP1004" s="42"/>
      <c r="AQ1004" s="194"/>
      <c r="AR1004" s="42"/>
      <c r="AS1004" s="42"/>
      <c r="AT1004" s="25"/>
      <c r="AU1004" s="44"/>
      <c r="AV1004" s="44"/>
      <c r="AW1004" s="44"/>
      <c r="AX1004" s="25"/>
      <c r="AY1004" s="42"/>
      <c r="AZ1004" s="46"/>
      <c r="BA1004" s="48"/>
      <c r="BB1004" s="25"/>
      <c r="BC1004" s="25"/>
      <c r="BD1004" s="124"/>
      <c r="BE1004" s="24"/>
      <c r="BF1004" s="24"/>
      <c r="BG1004" s="15"/>
      <c r="BI1004" s="15"/>
      <c r="BJ1004" s="15"/>
      <c r="BK1004" s="15"/>
      <c r="BL1004" s="93"/>
    </row>
    <row r="1005" spans="2:64" s="54" customFormat="1" x14ac:dyDescent="0.25">
      <c r="B1005" s="32"/>
      <c r="C1005" s="32"/>
      <c r="D1005" s="32"/>
      <c r="E1005" s="32"/>
      <c r="F1005" s="32"/>
      <c r="G1005" s="32"/>
      <c r="K1005" s="93"/>
      <c r="L1005" s="93"/>
      <c r="M1005" s="25"/>
      <c r="N1005" s="25"/>
      <c r="O1005" s="25"/>
      <c r="P1005" s="25"/>
      <c r="Q1005" s="25"/>
      <c r="R1005" s="25"/>
      <c r="S1005" s="25"/>
      <c r="T1005" s="25"/>
      <c r="U1005" s="101"/>
      <c r="V1005" s="101"/>
      <c r="W1005" s="101"/>
      <c r="X1005" s="101"/>
      <c r="Y1005" s="101"/>
      <c r="AA1005" s="101"/>
      <c r="AB1005" s="101"/>
      <c r="AC1005" s="101"/>
      <c r="AD1005" s="101"/>
      <c r="AE1005" s="101"/>
      <c r="AF1005" s="101"/>
      <c r="AG1005" s="101"/>
      <c r="AH1005" s="101"/>
      <c r="AJ1005" s="101"/>
      <c r="AK1005" s="101"/>
      <c r="AM1005" s="101"/>
      <c r="AN1005" s="42"/>
      <c r="AO1005" s="42"/>
      <c r="AP1005" s="42"/>
      <c r="AQ1005" s="194"/>
      <c r="AR1005" s="42"/>
      <c r="AS1005" s="42"/>
      <c r="AT1005" s="25"/>
      <c r="AU1005" s="44"/>
      <c r="AV1005" s="44"/>
      <c r="AW1005" s="44"/>
      <c r="AX1005" s="25"/>
      <c r="AY1005" s="42"/>
      <c r="AZ1005" s="46"/>
      <c r="BA1005" s="48"/>
      <c r="BB1005" s="25"/>
      <c r="BC1005" s="25"/>
      <c r="BD1005" s="124"/>
      <c r="BE1005" s="24"/>
      <c r="BF1005" s="24"/>
      <c r="BG1005" s="15"/>
      <c r="BI1005" s="15"/>
      <c r="BJ1005" s="15"/>
      <c r="BK1005" s="15"/>
      <c r="BL1005" s="93"/>
    </row>
    <row r="1006" spans="2:64" s="54" customFormat="1" x14ac:dyDescent="0.25">
      <c r="B1006" s="32"/>
      <c r="C1006" s="32"/>
      <c r="D1006" s="32"/>
      <c r="E1006" s="32"/>
      <c r="F1006" s="32"/>
      <c r="G1006" s="32"/>
      <c r="K1006" s="93"/>
      <c r="L1006" s="93"/>
      <c r="M1006" s="25"/>
      <c r="N1006" s="25"/>
      <c r="O1006" s="25"/>
      <c r="P1006" s="25"/>
      <c r="Q1006" s="25"/>
      <c r="R1006" s="25"/>
      <c r="S1006" s="25"/>
      <c r="T1006" s="25"/>
      <c r="U1006" s="101"/>
      <c r="V1006" s="101"/>
      <c r="W1006" s="101"/>
      <c r="X1006" s="101"/>
      <c r="Y1006" s="101"/>
      <c r="AA1006" s="101"/>
      <c r="AB1006" s="101"/>
      <c r="AC1006" s="101"/>
      <c r="AD1006" s="101"/>
      <c r="AE1006" s="101"/>
      <c r="AF1006" s="101"/>
      <c r="AG1006" s="101"/>
      <c r="AH1006" s="101"/>
      <c r="AJ1006" s="101"/>
      <c r="AK1006" s="101"/>
      <c r="AM1006" s="101"/>
      <c r="AN1006" s="42"/>
      <c r="AO1006" s="42"/>
      <c r="AP1006" s="42"/>
      <c r="AQ1006" s="194"/>
      <c r="AR1006" s="42"/>
      <c r="AS1006" s="42"/>
      <c r="AT1006" s="25"/>
      <c r="AU1006" s="44"/>
      <c r="AV1006" s="44"/>
      <c r="AW1006" s="44"/>
      <c r="AX1006" s="25"/>
      <c r="AY1006" s="42"/>
      <c r="AZ1006" s="46"/>
      <c r="BA1006" s="48"/>
      <c r="BB1006" s="25"/>
      <c r="BC1006" s="25"/>
      <c r="BD1006" s="124"/>
      <c r="BE1006" s="24"/>
      <c r="BF1006" s="24"/>
      <c r="BG1006" s="15"/>
      <c r="BI1006" s="15"/>
      <c r="BJ1006" s="15"/>
      <c r="BK1006" s="15"/>
      <c r="BL1006" s="93"/>
    </row>
    <row r="1007" spans="2:64" s="54" customFormat="1" x14ac:dyDescent="0.25">
      <c r="B1007" s="32"/>
      <c r="C1007" s="32"/>
      <c r="D1007" s="32"/>
      <c r="E1007" s="32"/>
      <c r="F1007" s="32"/>
      <c r="G1007" s="32"/>
      <c r="K1007" s="93"/>
      <c r="L1007" s="93"/>
      <c r="M1007" s="25"/>
      <c r="N1007" s="25"/>
      <c r="O1007" s="25"/>
      <c r="P1007" s="25"/>
      <c r="Q1007" s="25"/>
      <c r="R1007" s="25"/>
      <c r="S1007" s="25"/>
      <c r="T1007" s="25"/>
      <c r="U1007" s="101"/>
      <c r="V1007" s="101"/>
      <c r="W1007" s="101"/>
      <c r="X1007" s="101"/>
      <c r="Y1007" s="101"/>
      <c r="AA1007" s="101"/>
      <c r="AB1007" s="101"/>
      <c r="AC1007" s="101"/>
      <c r="AD1007" s="101"/>
      <c r="AE1007" s="101"/>
      <c r="AF1007" s="101"/>
      <c r="AG1007" s="101"/>
      <c r="AH1007" s="101"/>
      <c r="AJ1007" s="101"/>
      <c r="AK1007" s="101"/>
      <c r="AM1007" s="101"/>
      <c r="AN1007" s="42"/>
      <c r="AO1007" s="42"/>
      <c r="AP1007" s="42"/>
      <c r="AQ1007" s="194"/>
      <c r="AR1007" s="42"/>
      <c r="AS1007" s="42"/>
      <c r="AT1007" s="25"/>
      <c r="AU1007" s="44"/>
      <c r="AV1007" s="44"/>
      <c r="AW1007" s="44"/>
      <c r="AX1007" s="25"/>
      <c r="AY1007" s="42"/>
      <c r="AZ1007" s="46"/>
      <c r="BA1007" s="48"/>
      <c r="BB1007" s="25"/>
      <c r="BC1007" s="25"/>
      <c r="BD1007" s="124"/>
      <c r="BE1007" s="24"/>
      <c r="BF1007" s="24"/>
      <c r="BG1007" s="15"/>
      <c r="BI1007" s="15"/>
      <c r="BJ1007" s="15"/>
      <c r="BK1007" s="15"/>
      <c r="BL1007" s="93"/>
    </row>
    <row r="1008" spans="2:64" s="54" customFormat="1" x14ac:dyDescent="0.25">
      <c r="B1008" s="32"/>
      <c r="C1008" s="32"/>
      <c r="D1008" s="32"/>
      <c r="E1008" s="32"/>
      <c r="F1008" s="32"/>
      <c r="G1008" s="32"/>
      <c r="K1008" s="93"/>
      <c r="L1008" s="93"/>
      <c r="M1008" s="25"/>
      <c r="N1008" s="25"/>
      <c r="O1008" s="25"/>
      <c r="P1008" s="25"/>
      <c r="Q1008" s="25"/>
      <c r="R1008" s="25"/>
      <c r="S1008" s="25"/>
      <c r="T1008" s="25"/>
      <c r="U1008" s="101"/>
      <c r="V1008" s="101"/>
      <c r="W1008" s="101"/>
      <c r="X1008" s="101"/>
      <c r="Y1008" s="101"/>
      <c r="AA1008" s="101"/>
      <c r="AB1008" s="101"/>
      <c r="AC1008" s="101"/>
      <c r="AD1008" s="101"/>
      <c r="AE1008" s="101"/>
      <c r="AF1008" s="101"/>
      <c r="AG1008" s="101"/>
      <c r="AH1008" s="101"/>
      <c r="AJ1008" s="101"/>
      <c r="AK1008" s="101"/>
      <c r="AM1008" s="101"/>
      <c r="AN1008" s="42"/>
      <c r="AO1008" s="42"/>
      <c r="AP1008" s="42"/>
      <c r="AQ1008" s="194"/>
      <c r="AR1008" s="42"/>
      <c r="AS1008" s="42"/>
      <c r="AT1008" s="25"/>
      <c r="AU1008" s="44"/>
      <c r="AV1008" s="44"/>
      <c r="AW1008" s="44"/>
      <c r="AX1008" s="25"/>
      <c r="AY1008" s="42"/>
      <c r="AZ1008" s="46"/>
      <c r="BA1008" s="48"/>
      <c r="BB1008" s="25"/>
      <c r="BC1008" s="25"/>
      <c r="BD1008" s="124"/>
      <c r="BE1008" s="24"/>
      <c r="BF1008" s="24"/>
      <c r="BG1008" s="15"/>
      <c r="BI1008" s="15"/>
      <c r="BJ1008" s="15"/>
      <c r="BK1008" s="15"/>
      <c r="BL1008" s="93"/>
    </row>
    <row r="1009" spans="2:64" s="54" customFormat="1" x14ac:dyDescent="0.25">
      <c r="B1009" s="32"/>
      <c r="C1009" s="32"/>
      <c r="D1009" s="32"/>
      <c r="E1009" s="32"/>
      <c r="F1009" s="32"/>
      <c r="G1009" s="32"/>
      <c r="K1009" s="93"/>
      <c r="L1009" s="93"/>
      <c r="M1009" s="25"/>
      <c r="N1009" s="25"/>
      <c r="O1009" s="25"/>
      <c r="P1009" s="25"/>
      <c r="Q1009" s="25"/>
      <c r="R1009" s="25"/>
      <c r="S1009" s="25"/>
      <c r="T1009" s="25"/>
      <c r="U1009" s="101"/>
      <c r="V1009" s="101"/>
      <c r="W1009" s="101"/>
      <c r="X1009" s="101"/>
      <c r="Y1009" s="101"/>
      <c r="AA1009" s="101"/>
      <c r="AB1009" s="101"/>
      <c r="AC1009" s="101"/>
      <c r="AD1009" s="101"/>
      <c r="AE1009" s="101"/>
      <c r="AF1009" s="101"/>
      <c r="AG1009" s="101"/>
      <c r="AH1009" s="101"/>
      <c r="AJ1009" s="101"/>
      <c r="AK1009" s="101"/>
      <c r="AM1009" s="101"/>
      <c r="AN1009" s="42"/>
      <c r="AO1009" s="42"/>
      <c r="AP1009" s="42"/>
      <c r="AQ1009" s="194"/>
      <c r="AR1009" s="42"/>
      <c r="AS1009" s="42"/>
      <c r="AT1009" s="25"/>
      <c r="AU1009" s="44"/>
      <c r="AV1009" s="44"/>
      <c r="AW1009" s="44"/>
      <c r="AX1009" s="25"/>
      <c r="AY1009" s="42"/>
      <c r="AZ1009" s="46"/>
      <c r="BA1009" s="48"/>
      <c r="BB1009" s="25"/>
      <c r="BC1009" s="25"/>
      <c r="BD1009" s="124"/>
      <c r="BE1009" s="24"/>
      <c r="BF1009" s="24"/>
      <c r="BG1009" s="15"/>
      <c r="BI1009" s="15"/>
      <c r="BJ1009" s="15"/>
      <c r="BK1009" s="15"/>
      <c r="BL1009" s="93"/>
    </row>
    <row r="1010" spans="2:64" s="54" customFormat="1" x14ac:dyDescent="0.25">
      <c r="B1010" s="32"/>
      <c r="C1010" s="32"/>
      <c r="D1010" s="32"/>
      <c r="E1010" s="32"/>
      <c r="F1010" s="32"/>
      <c r="G1010" s="32"/>
      <c r="K1010" s="93"/>
      <c r="L1010" s="93"/>
      <c r="M1010" s="25"/>
      <c r="N1010" s="25"/>
      <c r="O1010" s="25"/>
      <c r="P1010" s="25"/>
      <c r="Q1010" s="25"/>
      <c r="R1010" s="25"/>
      <c r="S1010" s="25"/>
      <c r="T1010" s="25"/>
      <c r="U1010" s="101"/>
      <c r="V1010" s="101"/>
      <c r="W1010" s="101"/>
      <c r="X1010" s="101"/>
      <c r="Y1010" s="101"/>
      <c r="AA1010" s="101"/>
      <c r="AB1010" s="101"/>
      <c r="AC1010" s="101"/>
      <c r="AD1010" s="101"/>
      <c r="AE1010" s="101"/>
      <c r="AF1010" s="101"/>
      <c r="AG1010" s="101"/>
      <c r="AH1010" s="101"/>
      <c r="AJ1010" s="101"/>
      <c r="AK1010" s="101"/>
      <c r="AM1010" s="101"/>
      <c r="AN1010" s="42"/>
      <c r="AO1010" s="42"/>
      <c r="AP1010" s="42"/>
      <c r="AQ1010" s="194"/>
      <c r="AR1010" s="42"/>
      <c r="AS1010" s="42"/>
      <c r="AT1010" s="25"/>
      <c r="AU1010" s="44"/>
      <c r="AV1010" s="44"/>
      <c r="AW1010" s="44"/>
      <c r="AX1010" s="25"/>
      <c r="AY1010" s="42"/>
      <c r="AZ1010" s="46"/>
      <c r="BA1010" s="48"/>
      <c r="BB1010" s="25"/>
      <c r="BC1010" s="25"/>
      <c r="BD1010" s="124"/>
      <c r="BE1010" s="24"/>
      <c r="BF1010" s="24"/>
      <c r="BG1010" s="15"/>
      <c r="BI1010" s="15"/>
      <c r="BJ1010" s="15"/>
      <c r="BK1010" s="15"/>
      <c r="BL1010" s="93"/>
    </row>
    <row r="1011" spans="2:64" s="54" customFormat="1" x14ac:dyDescent="0.25">
      <c r="B1011" s="32"/>
      <c r="C1011" s="32"/>
      <c r="D1011" s="32"/>
      <c r="E1011" s="32"/>
      <c r="F1011" s="32"/>
      <c r="G1011" s="32"/>
      <c r="K1011" s="93"/>
      <c r="L1011" s="93"/>
      <c r="M1011" s="25"/>
      <c r="N1011" s="25"/>
      <c r="O1011" s="25"/>
      <c r="P1011" s="25"/>
      <c r="Q1011" s="25"/>
      <c r="R1011" s="25"/>
      <c r="S1011" s="25"/>
      <c r="T1011" s="25"/>
      <c r="U1011" s="101"/>
      <c r="V1011" s="101"/>
      <c r="W1011" s="101"/>
      <c r="X1011" s="101"/>
      <c r="Y1011" s="101"/>
      <c r="AA1011" s="101"/>
      <c r="AB1011" s="101"/>
      <c r="AC1011" s="101"/>
      <c r="AD1011" s="101"/>
      <c r="AE1011" s="101"/>
      <c r="AF1011" s="101"/>
      <c r="AG1011" s="101"/>
      <c r="AH1011" s="101"/>
      <c r="AJ1011" s="101"/>
      <c r="AK1011" s="101"/>
      <c r="AM1011" s="101"/>
      <c r="AN1011" s="42"/>
      <c r="AO1011" s="42"/>
      <c r="AP1011" s="42"/>
      <c r="AQ1011" s="194"/>
      <c r="AR1011" s="42"/>
      <c r="AS1011" s="42"/>
      <c r="AT1011" s="25"/>
      <c r="AU1011" s="44"/>
      <c r="AV1011" s="44"/>
      <c r="AW1011" s="44"/>
      <c r="AX1011" s="25"/>
      <c r="AY1011" s="42"/>
      <c r="AZ1011" s="46"/>
      <c r="BA1011" s="48"/>
      <c r="BB1011" s="25"/>
      <c r="BC1011" s="25"/>
      <c r="BD1011" s="124"/>
      <c r="BE1011" s="24"/>
      <c r="BF1011" s="24"/>
      <c r="BG1011" s="15"/>
      <c r="BI1011" s="15"/>
      <c r="BJ1011" s="15"/>
      <c r="BK1011" s="15"/>
      <c r="BL1011" s="93"/>
    </row>
    <row r="1012" spans="2:64" s="54" customFormat="1" x14ac:dyDescent="0.25">
      <c r="B1012" s="32"/>
      <c r="C1012" s="32"/>
      <c r="D1012" s="32"/>
      <c r="E1012" s="32"/>
      <c r="F1012" s="32"/>
      <c r="G1012" s="32"/>
      <c r="K1012" s="93"/>
      <c r="L1012" s="93"/>
      <c r="M1012" s="25"/>
      <c r="N1012" s="25"/>
      <c r="O1012" s="25"/>
      <c r="P1012" s="25"/>
      <c r="Q1012" s="25"/>
      <c r="R1012" s="25"/>
      <c r="S1012" s="25"/>
      <c r="T1012" s="25"/>
      <c r="U1012" s="101"/>
      <c r="V1012" s="101"/>
      <c r="W1012" s="101"/>
      <c r="X1012" s="101"/>
      <c r="Y1012" s="101"/>
      <c r="AA1012" s="101"/>
      <c r="AB1012" s="101"/>
      <c r="AC1012" s="101"/>
      <c r="AD1012" s="101"/>
      <c r="AE1012" s="101"/>
      <c r="AF1012" s="101"/>
      <c r="AG1012" s="101"/>
      <c r="AH1012" s="101"/>
      <c r="AJ1012" s="101"/>
      <c r="AK1012" s="101"/>
      <c r="AM1012" s="101"/>
      <c r="AN1012" s="42"/>
      <c r="AO1012" s="42"/>
      <c r="AP1012" s="42"/>
      <c r="AQ1012" s="194"/>
      <c r="AR1012" s="42"/>
      <c r="AS1012" s="42"/>
      <c r="AT1012" s="25"/>
      <c r="AU1012" s="44"/>
      <c r="AV1012" s="44"/>
      <c r="AW1012" s="44"/>
      <c r="AX1012" s="25"/>
      <c r="AY1012" s="42"/>
      <c r="AZ1012" s="46"/>
      <c r="BA1012" s="48"/>
      <c r="BB1012" s="25"/>
      <c r="BC1012" s="25"/>
      <c r="BD1012" s="124"/>
      <c r="BE1012" s="24"/>
      <c r="BF1012" s="24"/>
      <c r="BG1012" s="15"/>
      <c r="BI1012" s="15"/>
      <c r="BJ1012" s="15"/>
      <c r="BK1012" s="15"/>
      <c r="BL1012" s="93"/>
    </row>
    <row r="1013" spans="2:64" s="54" customFormat="1" x14ac:dyDescent="0.25">
      <c r="B1013" s="32"/>
      <c r="C1013" s="32"/>
      <c r="D1013" s="32"/>
      <c r="E1013" s="32"/>
      <c r="F1013" s="32"/>
      <c r="G1013" s="32"/>
      <c r="K1013" s="93"/>
      <c r="L1013" s="93"/>
      <c r="M1013" s="25"/>
      <c r="N1013" s="25"/>
      <c r="O1013" s="25"/>
      <c r="P1013" s="25"/>
      <c r="Q1013" s="25"/>
      <c r="R1013" s="25"/>
      <c r="S1013" s="25"/>
      <c r="T1013" s="25"/>
      <c r="U1013" s="101"/>
      <c r="V1013" s="101"/>
      <c r="W1013" s="101"/>
      <c r="X1013" s="101"/>
      <c r="Y1013" s="101"/>
      <c r="AA1013" s="101"/>
      <c r="AB1013" s="101"/>
      <c r="AC1013" s="101"/>
      <c r="AD1013" s="101"/>
      <c r="AE1013" s="101"/>
      <c r="AF1013" s="101"/>
      <c r="AG1013" s="101"/>
      <c r="AH1013" s="101"/>
      <c r="AJ1013" s="101"/>
      <c r="AK1013" s="101"/>
      <c r="AM1013" s="101"/>
      <c r="AN1013" s="42"/>
      <c r="AO1013" s="42"/>
      <c r="AP1013" s="42"/>
      <c r="AQ1013" s="194"/>
      <c r="AR1013" s="42"/>
      <c r="AS1013" s="42"/>
      <c r="AT1013" s="25"/>
      <c r="AU1013" s="44"/>
      <c r="AV1013" s="44"/>
      <c r="AW1013" s="44"/>
      <c r="AX1013" s="25"/>
      <c r="AY1013" s="42"/>
      <c r="AZ1013" s="46"/>
      <c r="BA1013" s="48"/>
      <c r="BB1013" s="25"/>
      <c r="BC1013" s="25"/>
      <c r="BD1013" s="124"/>
      <c r="BE1013" s="24"/>
      <c r="BF1013" s="24"/>
      <c r="BG1013" s="15"/>
      <c r="BI1013" s="15"/>
      <c r="BJ1013" s="15"/>
      <c r="BK1013" s="15"/>
      <c r="BL1013" s="93"/>
    </row>
    <row r="1014" spans="2:64" s="54" customFormat="1" x14ac:dyDescent="0.25">
      <c r="B1014" s="32"/>
      <c r="C1014" s="32"/>
      <c r="D1014" s="32"/>
      <c r="E1014" s="32"/>
      <c r="F1014" s="32"/>
      <c r="G1014" s="32"/>
      <c r="K1014" s="93"/>
      <c r="L1014" s="93"/>
      <c r="M1014" s="25"/>
      <c r="N1014" s="25"/>
      <c r="O1014" s="25"/>
      <c r="P1014" s="25"/>
      <c r="Q1014" s="25"/>
      <c r="R1014" s="25"/>
      <c r="S1014" s="25"/>
      <c r="T1014" s="25"/>
      <c r="U1014" s="101"/>
      <c r="V1014" s="101"/>
      <c r="W1014" s="101"/>
      <c r="X1014" s="101"/>
      <c r="Y1014" s="101"/>
      <c r="AA1014" s="101"/>
      <c r="AB1014" s="101"/>
      <c r="AC1014" s="101"/>
      <c r="AD1014" s="101"/>
      <c r="AE1014" s="101"/>
      <c r="AF1014" s="101"/>
      <c r="AG1014" s="101"/>
      <c r="AH1014" s="101"/>
      <c r="AJ1014" s="101"/>
      <c r="AK1014" s="101"/>
      <c r="AM1014" s="101"/>
      <c r="AN1014" s="42"/>
      <c r="AO1014" s="42"/>
      <c r="AP1014" s="42"/>
      <c r="AQ1014" s="194"/>
      <c r="AR1014" s="42"/>
      <c r="AS1014" s="42"/>
      <c r="AT1014" s="25"/>
      <c r="AU1014" s="44"/>
      <c r="AV1014" s="44"/>
      <c r="AW1014" s="44"/>
      <c r="AX1014" s="25"/>
      <c r="AY1014" s="42"/>
      <c r="AZ1014" s="46"/>
      <c r="BA1014" s="48"/>
      <c r="BB1014" s="25"/>
      <c r="BC1014" s="25"/>
      <c r="BD1014" s="124"/>
      <c r="BE1014" s="24"/>
      <c r="BF1014" s="24"/>
      <c r="BG1014" s="15"/>
      <c r="BI1014" s="15"/>
      <c r="BJ1014" s="15"/>
      <c r="BK1014" s="15"/>
      <c r="BL1014" s="93"/>
    </row>
    <row r="1015" spans="2:64" s="54" customFormat="1" x14ac:dyDescent="0.25">
      <c r="K1015" s="93"/>
      <c r="L1015" s="93"/>
      <c r="M1015" s="25"/>
      <c r="N1015" s="25"/>
      <c r="O1015" s="25"/>
      <c r="P1015" s="25"/>
      <c r="Q1015" s="25"/>
      <c r="R1015" s="25"/>
      <c r="S1015" s="25"/>
      <c r="T1015" s="25"/>
      <c r="U1015" s="101"/>
      <c r="V1015" s="101"/>
      <c r="W1015" s="101"/>
      <c r="X1015" s="101"/>
      <c r="Y1015" s="101"/>
      <c r="AA1015" s="101"/>
      <c r="AB1015" s="101"/>
      <c r="AC1015" s="101"/>
      <c r="AD1015" s="101"/>
      <c r="AE1015" s="101"/>
      <c r="AF1015" s="101"/>
      <c r="AG1015" s="101"/>
      <c r="AH1015" s="101"/>
      <c r="AJ1015" s="101"/>
      <c r="AK1015" s="101"/>
      <c r="AM1015" s="101"/>
      <c r="AN1015" s="42"/>
      <c r="AO1015" s="42"/>
      <c r="AP1015" s="42"/>
      <c r="AQ1015" s="194"/>
      <c r="AR1015" s="42"/>
      <c r="AS1015" s="42"/>
      <c r="AT1015" s="25"/>
      <c r="AU1015" s="42"/>
      <c r="AV1015" s="42"/>
      <c r="AW1015" s="42"/>
      <c r="AX1015" s="25"/>
      <c r="AY1015" s="42"/>
      <c r="AZ1015" s="46"/>
      <c r="BA1015" s="25"/>
      <c r="BB1015" s="25"/>
      <c r="BC1015" s="25"/>
      <c r="BD1015" s="100"/>
      <c r="BE1015" s="24"/>
      <c r="BF1015" s="24"/>
      <c r="BG1015" s="24"/>
      <c r="BI1015" s="13"/>
      <c r="BJ1015" s="13"/>
      <c r="BK1015" s="13"/>
      <c r="BL1015" s="93"/>
    </row>
    <row r="1016" spans="2:64" s="54" customFormat="1" x14ac:dyDescent="0.25">
      <c r="B1016" s="32"/>
      <c r="C1016" s="32"/>
      <c r="D1016" s="32"/>
      <c r="E1016" s="32"/>
      <c r="F1016" s="32"/>
      <c r="G1016" s="32"/>
      <c r="I1016" s="14"/>
      <c r="K1016" s="94"/>
      <c r="L1016" s="94"/>
      <c r="M1016" s="25"/>
      <c r="N1016" s="25"/>
      <c r="O1016" s="25"/>
      <c r="P1016" s="25"/>
      <c r="Q1016" s="25"/>
      <c r="R1016" s="25"/>
      <c r="S1016" s="25"/>
      <c r="T1016" s="25"/>
      <c r="U1016" s="101"/>
      <c r="V1016" s="101"/>
      <c r="W1016" s="101"/>
      <c r="X1016" s="101"/>
      <c r="Y1016" s="101"/>
      <c r="AA1016" s="101"/>
      <c r="AB1016" s="101"/>
      <c r="AC1016" s="101"/>
      <c r="AD1016" s="101"/>
      <c r="AE1016" s="101"/>
      <c r="AF1016" s="101"/>
      <c r="AG1016" s="101"/>
      <c r="AH1016" s="101"/>
      <c r="AJ1016" s="101"/>
      <c r="AK1016" s="101"/>
      <c r="AM1016" s="101"/>
      <c r="AN1016" s="42"/>
      <c r="AO1016" s="42"/>
      <c r="AP1016" s="42"/>
      <c r="AQ1016" s="194"/>
      <c r="AR1016" s="42"/>
      <c r="AS1016" s="42"/>
      <c r="AT1016" s="25"/>
      <c r="AU1016" s="44"/>
      <c r="AV1016" s="44"/>
      <c r="AW1016" s="44"/>
      <c r="AX1016" s="25"/>
      <c r="AY1016" s="42"/>
      <c r="AZ1016" s="46"/>
      <c r="BA1016" s="48"/>
      <c r="BB1016" s="25"/>
      <c r="BC1016" s="25"/>
      <c r="BD1016" s="124"/>
      <c r="BE1016" s="24"/>
      <c r="BF1016" s="24"/>
      <c r="BG1016" s="15"/>
      <c r="BI1016" s="15"/>
      <c r="BJ1016" s="15"/>
      <c r="BK1016" s="15"/>
      <c r="BL1016" s="93"/>
    </row>
    <row r="1017" spans="2:64" s="54" customFormat="1" x14ac:dyDescent="0.25">
      <c r="B1017" s="32"/>
      <c r="C1017" s="32"/>
      <c r="D1017" s="32"/>
      <c r="E1017" s="32"/>
      <c r="F1017" s="32"/>
      <c r="G1017" s="32"/>
      <c r="I1017" s="14"/>
      <c r="K1017" s="94"/>
      <c r="L1017" s="94"/>
      <c r="M1017" s="25"/>
      <c r="N1017" s="25"/>
      <c r="O1017" s="25"/>
      <c r="P1017" s="25"/>
      <c r="Q1017" s="25"/>
      <c r="R1017" s="25"/>
      <c r="S1017" s="25"/>
      <c r="T1017" s="25"/>
      <c r="U1017" s="101"/>
      <c r="V1017" s="101"/>
      <c r="W1017" s="101"/>
      <c r="X1017" s="101"/>
      <c r="Y1017" s="101"/>
      <c r="AA1017" s="101"/>
      <c r="AB1017" s="101"/>
      <c r="AC1017" s="101"/>
      <c r="AD1017" s="101"/>
      <c r="AE1017" s="101"/>
      <c r="AF1017" s="101"/>
      <c r="AG1017" s="101"/>
      <c r="AH1017" s="101"/>
      <c r="AJ1017" s="101"/>
      <c r="AK1017" s="101"/>
      <c r="AM1017" s="101"/>
      <c r="AN1017" s="42"/>
      <c r="AO1017" s="42"/>
      <c r="AP1017" s="42"/>
      <c r="AQ1017" s="194"/>
      <c r="AR1017" s="42"/>
      <c r="AS1017" s="42"/>
      <c r="AT1017" s="25"/>
      <c r="AU1017" s="44"/>
      <c r="AV1017" s="44"/>
      <c r="AW1017" s="44"/>
      <c r="AX1017" s="25"/>
      <c r="AY1017" s="42"/>
      <c r="AZ1017" s="46"/>
      <c r="BA1017" s="48"/>
      <c r="BB1017" s="25"/>
      <c r="BC1017" s="25"/>
      <c r="BD1017" s="124"/>
      <c r="BE1017" s="24"/>
      <c r="BF1017" s="24"/>
      <c r="BG1017" s="15"/>
      <c r="BI1017" s="15"/>
      <c r="BJ1017" s="15"/>
      <c r="BK1017" s="15"/>
      <c r="BL1017" s="93"/>
    </row>
    <row r="1018" spans="2:64" s="54" customFormat="1" x14ac:dyDescent="0.25">
      <c r="B1018" s="32"/>
      <c r="C1018" s="32"/>
      <c r="D1018" s="32"/>
      <c r="E1018" s="32"/>
      <c r="F1018" s="32"/>
      <c r="G1018" s="32"/>
      <c r="K1018" s="93"/>
      <c r="L1018" s="93"/>
      <c r="M1018" s="25"/>
      <c r="N1018" s="25"/>
      <c r="O1018" s="25"/>
      <c r="P1018" s="25"/>
      <c r="Q1018" s="25"/>
      <c r="R1018" s="25"/>
      <c r="S1018" s="25"/>
      <c r="T1018" s="25"/>
      <c r="U1018" s="101"/>
      <c r="V1018" s="101"/>
      <c r="W1018" s="101"/>
      <c r="X1018" s="101"/>
      <c r="Y1018" s="101"/>
      <c r="AA1018" s="101"/>
      <c r="AB1018" s="101"/>
      <c r="AC1018" s="101"/>
      <c r="AD1018" s="101"/>
      <c r="AE1018" s="101"/>
      <c r="AF1018" s="101"/>
      <c r="AG1018" s="101"/>
      <c r="AH1018" s="101"/>
      <c r="AJ1018" s="101"/>
      <c r="AK1018" s="101"/>
      <c r="AM1018" s="101"/>
      <c r="AN1018" s="42"/>
      <c r="AO1018" s="42"/>
      <c r="AP1018" s="42"/>
      <c r="AQ1018" s="194"/>
      <c r="AR1018" s="42"/>
      <c r="AS1018" s="42"/>
      <c r="AT1018" s="25"/>
      <c r="AU1018" s="44"/>
      <c r="AV1018" s="44"/>
      <c r="AW1018" s="44"/>
      <c r="AX1018" s="25"/>
      <c r="AY1018" s="42"/>
      <c r="AZ1018" s="46"/>
      <c r="BA1018" s="48"/>
      <c r="BB1018" s="25"/>
      <c r="BC1018" s="25"/>
      <c r="BD1018" s="124"/>
      <c r="BE1018" s="24"/>
      <c r="BF1018" s="24"/>
      <c r="BG1018" s="15"/>
      <c r="BI1018" s="15"/>
      <c r="BJ1018" s="15"/>
      <c r="BK1018" s="15"/>
      <c r="BL1018" s="93"/>
    </row>
    <row r="1019" spans="2:64" s="54" customFormat="1" x14ac:dyDescent="0.25">
      <c r="B1019" s="32"/>
      <c r="C1019" s="32"/>
      <c r="D1019" s="32"/>
      <c r="E1019" s="32"/>
      <c r="F1019" s="32"/>
      <c r="G1019" s="32"/>
      <c r="I1019" s="14"/>
      <c r="K1019" s="94"/>
      <c r="L1019" s="94"/>
      <c r="M1019" s="25"/>
      <c r="N1019" s="25"/>
      <c r="O1019" s="25"/>
      <c r="P1019" s="25"/>
      <c r="Q1019" s="25"/>
      <c r="R1019" s="25"/>
      <c r="S1019" s="25"/>
      <c r="T1019" s="25"/>
      <c r="U1019" s="101"/>
      <c r="V1019" s="101"/>
      <c r="W1019" s="101"/>
      <c r="X1019" s="101"/>
      <c r="Y1019" s="101"/>
      <c r="AA1019" s="101"/>
      <c r="AB1019" s="101"/>
      <c r="AC1019" s="101"/>
      <c r="AD1019" s="101"/>
      <c r="AE1019" s="101"/>
      <c r="AF1019" s="101"/>
      <c r="AG1019" s="101"/>
      <c r="AH1019" s="101"/>
      <c r="AJ1019" s="101"/>
      <c r="AK1019" s="101"/>
      <c r="AM1019" s="101"/>
      <c r="AN1019" s="42"/>
      <c r="AO1019" s="42"/>
      <c r="AP1019" s="42"/>
      <c r="AQ1019" s="194"/>
      <c r="AR1019" s="42"/>
      <c r="AS1019" s="42"/>
      <c r="AT1019" s="25"/>
      <c r="AU1019" s="44"/>
      <c r="AV1019" s="44"/>
      <c r="AW1019" s="44"/>
      <c r="AX1019" s="25"/>
      <c r="AY1019" s="42"/>
      <c r="AZ1019" s="46"/>
      <c r="BA1019" s="48"/>
      <c r="BB1019" s="25"/>
      <c r="BC1019" s="25"/>
      <c r="BD1019" s="124"/>
      <c r="BE1019" s="24"/>
      <c r="BF1019" s="24"/>
      <c r="BG1019" s="15"/>
      <c r="BI1019" s="15"/>
      <c r="BJ1019" s="15"/>
      <c r="BK1019" s="15"/>
      <c r="BL1019" s="93"/>
    </row>
    <row r="1020" spans="2:64" s="54" customFormat="1" x14ac:dyDescent="0.25">
      <c r="B1020" s="32"/>
      <c r="C1020" s="32"/>
      <c r="D1020" s="32"/>
      <c r="E1020" s="32"/>
      <c r="F1020" s="32"/>
      <c r="G1020" s="32"/>
      <c r="K1020" s="93"/>
      <c r="L1020" s="93"/>
      <c r="M1020" s="25"/>
      <c r="N1020" s="25"/>
      <c r="O1020" s="25"/>
      <c r="P1020" s="25"/>
      <c r="Q1020" s="25"/>
      <c r="R1020" s="25"/>
      <c r="S1020" s="25"/>
      <c r="T1020" s="25"/>
      <c r="U1020" s="101"/>
      <c r="V1020" s="101"/>
      <c r="W1020" s="101"/>
      <c r="X1020" s="101"/>
      <c r="Y1020" s="101"/>
      <c r="AA1020" s="101"/>
      <c r="AB1020" s="101"/>
      <c r="AC1020" s="101"/>
      <c r="AD1020" s="101"/>
      <c r="AE1020" s="101"/>
      <c r="AF1020" s="101"/>
      <c r="AG1020" s="101"/>
      <c r="AH1020" s="101"/>
      <c r="AJ1020" s="101"/>
      <c r="AK1020" s="101"/>
      <c r="AM1020" s="101"/>
      <c r="AN1020" s="42"/>
      <c r="AO1020" s="42"/>
      <c r="AP1020" s="42"/>
      <c r="AQ1020" s="194"/>
      <c r="AR1020" s="42"/>
      <c r="AS1020" s="42"/>
      <c r="AT1020" s="25"/>
      <c r="AU1020" s="44"/>
      <c r="AV1020" s="44"/>
      <c r="AW1020" s="44"/>
      <c r="AX1020" s="25"/>
      <c r="AY1020" s="42"/>
      <c r="AZ1020" s="46"/>
      <c r="BA1020" s="48"/>
      <c r="BB1020" s="25"/>
      <c r="BC1020" s="25"/>
      <c r="BD1020" s="124"/>
      <c r="BE1020" s="24"/>
      <c r="BF1020" s="24"/>
      <c r="BG1020" s="15"/>
      <c r="BI1020" s="15"/>
      <c r="BJ1020" s="15"/>
      <c r="BK1020" s="15"/>
      <c r="BL1020" s="93"/>
    </row>
    <row r="1021" spans="2:64" s="54" customFormat="1" x14ac:dyDescent="0.25">
      <c r="B1021" s="32"/>
      <c r="C1021" s="32"/>
      <c r="D1021" s="32"/>
      <c r="E1021" s="32"/>
      <c r="F1021" s="32"/>
      <c r="G1021" s="32"/>
      <c r="I1021" s="14"/>
      <c r="K1021" s="94"/>
      <c r="L1021" s="94"/>
      <c r="M1021" s="25"/>
      <c r="N1021" s="25"/>
      <c r="O1021" s="25"/>
      <c r="P1021" s="25"/>
      <c r="Q1021" s="25"/>
      <c r="R1021" s="25"/>
      <c r="S1021" s="25"/>
      <c r="T1021" s="25"/>
      <c r="U1021" s="101"/>
      <c r="V1021" s="101"/>
      <c r="W1021" s="101"/>
      <c r="X1021" s="101"/>
      <c r="Y1021" s="101"/>
      <c r="AA1021" s="101"/>
      <c r="AB1021" s="101"/>
      <c r="AC1021" s="101"/>
      <c r="AD1021" s="101"/>
      <c r="AE1021" s="101"/>
      <c r="AF1021" s="101"/>
      <c r="AG1021" s="101"/>
      <c r="AH1021" s="101"/>
      <c r="AJ1021" s="101"/>
      <c r="AK1021" s="101"/>
      <c r="AM1021" s="101"/>
      <c r="AN1021" s="42"/>
      <c r="AO1021" s="42"/>
      <c r="AP1021" s="42"/>
      <c r="AQ1021" s="194"/>
      <c r="AR1021" s="42"/>
      <c r="AS1021" s="42"/>
      <c r="AT1021" s="25"/>
      <c r="AU1021" s="44"/>
      <c r="AV1021" s="44"/>
      <c r="AW1021" s="44"/>
      <c r="AX1021" s="25"/>
      <c r="AY1021" s="42"/>
      <c r="AZ1021" s="46"/>
      <c r="BA1021" s="48"/>
      <c r="BB1021" s="25"/>
      <c r="BC1021" s="25"/>
      <c r="BD1021" s="124"/>
      <c r="BE1021" s="24"/>
      <c r="BF1021" s="24"/>
      <c r="BG1021" s="15"/>
      <c r="BI1021" s="15"/>
      <c r="BJ1021" s="15"/>
      <c r="BK1021" s="15"/>
      <c r="BL1021" s="93"/>
    </row>
    <row r="1022" spans="2:64" s="54" customFormat="1" x14ac:dyDescent="0.25">
      <c r="B1022" s="32"/>
      <c r="C1022" s="32"/>
      <c r="D1022" s="32"/>
      <c r="E1022" s="32"/>
      <c r="F1022" s="32"/>
      <c r="G1022" s="32"/>
      <c r="K1022" s="93"/>
      <c r="L1022" s="93"/>
      <c r="M1022" s="25"/>
      <c r="N1022" s="25"/>
      <c r="O1022" s="25"/>
      <c r="P1022" s="25"/>
      <c r="Q1022" s="25"/>
      <c r="R1022" s="25"/>
      <c r="S1022" s="25"/>
      <c r="T1022" s="25"/>
      <c r="U1022" s="101"/>
      <c r="V1022" s="101"/>
      <c r="W1022" s="101"/>
      <c r="X1022" s="101"/>
      <c r="Y1022" s="101"/>
      <c r="AA1022" s="101"/>
      <c r="AB1022" s="101"/>
      <c r="AC1022" s="101"/>
      <c r="AD1022" s="101"/>
      <c r="AE1022" s="101"/>
      <c r="AF1022" s="101"/>
      <c r="AG1022" s="101"/>
      <c r="AH1022" s="101"/>
      <c r="AJ1022" s="101"/>
      <c r="AK1022" s="101"/>
      <c r="AM1022" s="101"/>
      <c r="AN1022" s="42"/>
      <c r="AO1022" s="42"/>
      <c r="AP1022" s="42"/>
      <c r="AQ1022" s="194"/>
      <c r="AR1022" s="42"/>
      <c r="AS1022" s="42"/>
      <c r="AT1022" s="25"/>
      <c r="AU1022" s="44"/>
      <c r="AV1022" s="44"/>
      <c r="AW1022" s="44"/>
      <c r="AX1022" s="25"/>
      <c r="AY1022" s="42"/>
      <c r="AZ1022" s="46"/>
      <c r="BA1022" s="48"/>
      <c r="BB1022" s="25"/>
      <c r="BC1022" s="25"/>
      <c r="BD1022" s="124"/>
      <c r="BE1022" s="24"/>
      <c r="BF1022" s="24"/>
      <c r="BG1022" s="15"/>
      <c r="BI1022" s="15"/>
      <c r="BJ1022" s="15"/>
      <c r="BK1022" s="15"/>
      <c r="BL1022" s="93"/>
    </row>
    <row r="1023" spans="2:64" s="54" customFormat="1" x14ac:dyDescent="0.25">
      <c r="B1023" s="32"/>
      <c r="C1023" s="32"/>
      <c r="D1023" s="32"/>
      <c r="E1023" s="32"/>
      <c r="F1023" s="32"/>
      <c r="G1023" s="32"/>
      <c r="I1023" s="14"/>
      <c r="K1023" s="94"/>
      <c r="L1023" s="94"/>
      <c r="M1023" s="25"/>
      <c r="N1023" s="25"/>
      <c r="O1023" s="25"/>
      <c r="P1023" s="25"/>
      <c r="Q1023" s="25"/>
      <c r="R1023" s="25"/>
      <c r="S1023" s="25"/>
      <c r="T1023" s="25"/>
      <c r="U1023" s="101"/>
      <c r="V1023" s="101"/>
      <c r="W1023" s="101"/>
      <c r="X1023" s="101"/>
      <c r="Y1023" s="101"/>
      <c r="AA1023" s="101"/>
      <c r="AB1023" s="101"/>
      <c r="AC1023" s="101"/>
      <c r="AD1023" s="101"/>
      <c r="AE1023" s="101"/>
      <c r="AF1023" s="101"/>
      <c r="AG1023" s="101"/>
      <c r="AH1023" s="101"/>
      <c r="AJ1023" s="101"/>
      <c r="AK1023" s="101"/>
      <c r="AM1023" s="101"/>
      <c r="AN1023" s="42"/>
      <c r="AO1023" s="42"/>
      <c r="AP1023" s="42"/>
      <c r="AQ1023" s="194"/>
      <c r="AR1023" s="42"/>
      <c r="AS1023" s="42"/>
      <c r="AT1023" s="25"/>
      <c r="AU1023" s="44"/>
      <c r="AV1023" s="44"/>
      <c r="AW1023" s="44"/>
      <c r="AX1023" s="25"/>
      <c r="AY1023" s="42"/>
      <c r="AZ1023" s="46"/>
      <c r="BA1023" s="48"/>
      <c r="BB1023" s="25"/>
      <c r="BC1023" s="25"/>
      <c r="BD1023" s="124"/>
      <c r="BE1023" s="24"/>
      <c r="BF1023" s="24"/>
      <c r="BG1023" s="15"/>
      <c r="BI1023" s="15"/>
      <c r="BJ1023" s="15"/>
      <c r="BK1023" s="15"/>
      <c r="BL1023" s="93"/>
    </row>
    <row r="1024" spans="2:64" s="54" customFormat="1" x14ac:dyDescent="0.25">
      <c r="B1024" s="32"/>
      <c r="C1024" s="32"/>
      <c r="D1024" s="32"/>
      <c r="E1024" s="32"/>
      <c r="F1024" s="32"/>
      <c r="G1024" s="32"/>
      <c r="K1024" s="93"/>
      <c r="L1024" s="93"/>
      <c r="M1024" s="25"/>
      <c r="N1024" s="25"/>
      <c r="O1024" s="25"/>
      <c r="P1024" s="25"/>
      <c r="Q1024" s="25"/>
      <c r="R1024" s="25"/>
      <c r="S1024" s="25"/>
      <c r="T1024" s="25"/>
      <c r="U1024" s="101"/>
      <c r="V1024" s="101"/>
      <c r="W1024" s="101"/>
      <c r="X1024" s="101"/>
      <c r="Y1024" s="101"/>
      <c r="AA1024" s="101"/>
      <c r="AB1024" s="101"/>
      <c r="AC1024" s="101"/>
      <c r="AD1024" s="101"/>
      <c r="AE1024" s="101"/>
      <c r="AF1024" s="101"/>
      <c r="AG1024" s="101"/>
      <c r="AH1024" s="101"/>
      <c r="AJ1024" s="101"/>
      <c r="AK1024" s="101"/>
      <c r="AM1024" s="101"/>
      <c r="AN1024" s="42"/>
      <c r="AO1024" s="42"/>
      <c r="AP1024" s="42"/>
      <c r="AQ1024" s="194"/>
      <c r="AR1024" s="42"/>
      <c r="AS1024" s="42"/>
      <c r="AT1024" s="25"/>
      <c r="AU1024" s="44"/>
      <c r="AV1024" s="44"/>
      <c r="AW1024" s="44"/>
      <c r="AX1024" s="25"/>
      <c r="AY1024" s="42"/>
      <c r="AZ1024" s="46"/>
      <c r="BA1024" s="48"/>
      <c r="BB1024" s="25"/>
      <c r="BC1024" s="25"/>
      <c r="BD1024" s="124"/>
      <c r="BE1024" s="24"/>
      <c r="BF1024" s="24"/>
      <c r="BG1024" s="15"/>
      <c r="BI1024" s="15"/>
      <c r="BJ1024" s="15"/>
      <c r="BK1024" s="15"/>
      <c r="BL1024" s="93"/>
    </row>
    <row r="1025" spans="2:64" s="54" customFormat="1" x14ac:dyDescent="0.25">
      <c r="B1025" s="32"/>
      <c r="C1025" s="32"/>
      <c r="D1025" s="32"/>
      <c r="E1025" s="32"/>
      <c r="F1025" s="32"/>
      <c r="G1025" s="32"/>
      <c r="I1025" s="14"/>
      <c r="K1025" s="94"/>
      <c r="L1025" s="94"/>
      <c r="M1025" s="25"/>
      <c r="N1025" s="25"/>
      <c r="O1025" s="25"/>
      <c r="P1025" s="25"/>
      <c r="Q1025" s="25"/>
      <c r="R1025" s="25"/>
      <c r="S1025" s="25"/>
      <c r="T1025" s="25"/>
      <c r="U1025" s="101"/>
      <c r="V1025" s="101"/>
      <c r="W1025" s="101"/>
      <c r="X1025" s="101"/>
      <c r="Y1025" s="101"/>
      <c r="AA1025" s="101"/>
      <c r="AB1025" s="101"/>
      <c r="AC1025" s="101"/>
      <c r="AD1025" s="101"/>
      <c r="AE1025" s="101"/>
      <c r="AF1025" s="101"/>
      <c r="AG1025" s="101"/>
      <c r="AH1025" s="101"/>
      <c r="AJ1025" s="101"/>
      <c r="AK1025" s="101"/>
      <c r="AM1025" s="101"/>
      <c r="AN1025" s="42"/>
      <c r="AO1025" s="42"/>
      <c r="AP1025" s="42"/>
      <c r="AQ1025" s="194"/>
      <c r="AR1025" s="42"/>
      <c r="AS1025" s="42"/>
      <c r="AT1025" s="25"/>
      <c r="AU1025" s="44"/>
      <c r="AV1025" s="44"/>
      <c r="AW1025" s="44"/>
      <c r="AX1025" s="25"/>
      <c r="AY1025" s="42"/>
      <c r="AZ1025" s="46"/>
      <c r="BA1025" s="48"/>
      <c r="BB1025" s="25"/>
      <c r="BC1025" s="25"/>
      <c r="BD1025" s="124"/>
      <c r="BE1025" s="24"/>
      <c r="BF1025" s="24"/>
      <c r="BG1025" s="15"/>
      <c r="BI1025" s="15"/>
      <c r="BJ1025" s="15"/>
      <c r="BK1025" s="15"/>
      <c r="BL1025" s="93"/>
    </row>
    <row r="1026" spans="2:64" s="54" customFormat="1" x14ac:dyDescent="0.25">
      <c r="B1026" s="32"/>
      <c r="C1026" s="32"/>
      <c r="D1026" s="32"/>
      <c r="E1026" s="32"/>
      <c r="F1026" s="32"/>
      <c r="G1026" s="32"/>
      <c r="K1026" s="93"/>
      <c r="L1026" s="93"/>
      <c r="M1026" s="25"/>
      <c r="N1026" s="25"/>
      <c r="O1026" s="25"/>
      <c r="P1026" s="25"/>
      <c r="Q1026" s="25"/>
      <c r="R1026" s="25"/>
      <c r="S1026" s="25"/>
      <c r="T1026" s="25"/>
      <c r="U1026" s="101"/>
      <c r="V1026" s="101"/>
      <c r="W1026" s="101"/>
      <c r="X1026" s="101"/>
      <c r="Y1026" s="101"/>
      <c r="AA1026" s="101"/>
      <c r="AB1026" s="101"/>
      <c r="AC1026" s="101"/>
      <c r="AD1026" s="101"/>
      <c r="AE1026" s="101"/>
      <c r="AF1026" s="101"/>
      <c r="AG1026" s="101"/>
      <c r="AH1026" s="101"/>
      <c r="AJ1026" s="101"/>
      <c r="AK1026" s="101"/>
      <c r="AM1026" s="101"/>
      <c r="AN1026" s="42"/>
      <c r="AO1026" s="42"/>
      <c r="AP1026" s="42"/>
      <c r="AQ1026" s="194"/>
      <c r="AR1026" s="42"/>
      <c r="AS1026" s="42"/>
      <c r="AT1026" s="25"/>
      <c r="AU1026" s="44"/>
      <c r="AV1026" s="44"/>
      <c r="AW1026" s="44"/>
      <c r="AX1026" s="25"/>
      <c r="AY1026" s="42"/>
      <c r="AZ1026" s="46"/>
      <c r="BA1026" s="48"/>
      <c r="BB1026" s="25"/>
      <c r="BC1026" s="25"/>
      <c r="BD1026" s="124"/>
      <c r="BE1026" s="24"/>
      <c r="BF1026" s="24"/>
      <c r="BG1026" s="15"/>
      <c r="BI1026" s="15"/>
      <c r="BJ1026" s="15"/>
      <c r="BK1026" s="15"/>
      <c r="BL1026" s="93"/>
    </row>
    <row r="1027" spans="2:64" s="54" customFormat="1" x14ac:dyDescent="0.25">
      <c r="B1027" s="32"/>
      <c r="C1027" s="32"/>
      <c r="D1027" s="32"/>
      <c r="E1027" s="32"/>
      <c r="F1027" s="32"/>
      <c r="G1027" s="32"/>
      <c r="I1027" s="14"/>
      <c r="K1027" s="94"/>
      <c r="L1027" s="94"/>
      <c r="M1027" s="25"/>
      <c r="N1027" s="25"/>
      <c r="O1027" s="25"/>
      <c r="P1027" s="25"/>
      <c r="Q1027" s="25"/>
      <c r="R1027" s="25"/>
      <c r="S1027" s="25"/>
      <c r="T1027" s="25"/>
      <c r="U1027" s="101"/>
      <c r="V1027" s="101"/>
      <c r="W1027" s="101"/>
      <c r="X1027" s="101"/>
      <c r="Y1027" s="101"/>
      <c r="AA1027" s="101"/>
      <c r="AB1027" s="101"/>
      <c r="AC1027" s="101"/>
      <c r="AD1027" s="101"/>
      <c r="AE1027" s="101"/>
      <c r="AF1027" s="101"/>
      <c r="AG1027" s="101"/>
      <c r="AH1027" s="101"/>
      <c r="AJ1027" s="101"/>
      <c r="AK1027" s="101"/>
      <c r="AM1027" s="101"/>
      <c r="AN1027" s="42"/>
      <c r="AO1027" s="42"/>
      <c r="AP1027" s="42"/>
      <c r="AQ1027" s="194"/>
      <c r="AR1027" s="42"/>
      <c r="AS1027" s="42"/>
      <c r="AT1027" s="25"/>
      <c r="AU1027" s="44"/>
      <c r="AV1027" s="44"/>
      <c r="AW1027" s="44"/>
      <c r="AX1027" s="25"/>
      <c r="AY1027" s="42"/>
      <c r="AZ1027" s="46"/>
      <c r="BA1027" s="48"/>
      <c r="BB1027" s="25"/>
      <c r="BC1027" s="25"/>
      <c r="BD1027" s="124"/>
      <c r="BE1027" s="24"/>
      <c r="BF1027" s="24"/>
      <c r="BG1027" s="15"/>
      <c r="BI1027" s="15"/>
      <c r="BJ1027" s="15"/>
      <c r="BK1027" s="15"/>
      <c r="BL1027" s="93"/>
    </row>
    <row r="1028" spans="2:64" s="54" customFormat="1" x14ac:dyDescent="0.25">
      <c r="B1028" s="32"/>
      <c r="C1028" s="32"/>
      <c r="D1028" s="32"/>
      <c r="E1028" s="32"/>
      <c r="F1028" s="32"/>
      <c r="G1028" s="32"/>
      <c r="K1028" s="93"/>
      <c r="L1028" s="93"/>
      <c r="M1028" s="25"/>
      <c r="N1028" s="25"/>
      <c r="O1028" s="25"/>
      <c r="P1028" s="25"/>
      <c r="Q1028" s="25"/>
      <c r="R1028" s="25"/>
      <c r="S1028" s="25"/>
      <c r="T1028" s="25"/>
      <c r="U1028" s="101"/>
      <c r="V1028" s="101"/>
      <c r="W1028" s="101"/>
      <c r="X1028" s="101"/>
      <c r="Y1028" s="101"/>
      <c r="AA1028" s="101"/>
      <c r="AB1028" s="101"/>
      <c r="AC1028" s="101"/>
      <c r="AD1028" s="101"/>
      <c r="AE1028" s="101"/>
      <c r="AF1028" s="101"/>
      <c r="AG1028" s="101"/>
      <c r="AH1028" s="101"/>
      <c r="AJ1028" s="101"/>
      <c r="AK1028" s="101"/>
      <c r="AM1028" s="101"/>
      <c r="AN1028" s="42"/>
      <c r="AO1028" s="42"/>
      <c r="AP1028" s="42"/>
      <c r="AQ1028" s="194"/>
      <c r="AR1028" s="42"/>
      <c r="AS1028" s="42"/>
      <c r="AT1028" s="25"/>
      <c r="AU1028" s="44"/>
      <c r="AV1028" s="44"/>
      <c r="AW1028" s="44"/>
      <c r="AX1028" s="25"/>
      <c r="AY1028" s="42"/>
      <c r="AZ1028" s="46"/>
      <c r="BA1028" s="48"/>
      <c r="BB1028" s="25"/>
      <c r="BC1028" s="25"/>
      <c r="BD1028" s="124"/>
      <c r="BE1028" s="24"/>
      <c r="BF1028" s="24"/>
      <c r="BG1028" s="15"/>
      <c r="BI1028" s="15"/>
      <c r="BJ1028" s="15"/>
      <c r="BK1028" s="15"/>
      <c r="BL1028" s="93"/>
    </row>
    <row r="1029" spans="2:64" s="54" customFormat="1" x14ac:dyDescent="0.25">
      <c r="B1029" s="32"/>
      <c r="C1029" s="32"/>
      <c r="D1029" s="32"/>
      <c r="E1029" s="32"/>
      <c r="F1029" s="32"/>
      <c r="G1029" s="32"/>
      <c r="K1029" s="93"/>
      <c r="L1029" s="93"/>
      <c r="M1029" s="25"/>
      <c r="N1029" s="25"/>
      <c r="O1029" s="25"/>
      <c r="P1029" s="25"/>
      <c r="Q1029" s="25"/>
      <c r="R1029" s="25"/>
      <c r="S1029" s="25"/>
      <c r="T1029" s="25"/>
      <c r="U1029" s="101"/>
      <c r="V1029" s="101"/>
      <c r="W1029" s="101"/>
      <c r="X1029" s="101"/>
      <c r="Y1029" s="101"/>
      <c r="AA1029" s="101"/>
      <c r="AB1029" s="101"/>
      <c r="AC1029" s="101"/>
      <c r="AD1029" s="101"/>
      <c r="AE1029" s="101"/>
      <c r="AF1029" s="101"/>
      <c r="AG1029" s="101"/>
      <c r="AH1029" s="101"/>
      <c r="AJ1029" s="101"/>
      <c r="AK1029" s="101"/>
      <c r="AM1029" s="101"/>
      <c r="AN1029" s="42"/>
      <c r="AO1029" s="42"/>
      <c r="AP1029" s="42"/>
      <c r="AQ1029" s="194"/>
      <c r="AR1029" s="42"/>
      <c r="AS1029" s="42"/>
      <c r="AT1029" s="25"/>
      <c r="AU1029" s="44"/>
      <c r="AV1029" s="44"/>
      <c r="AW1029" s="44"/>
      <c r="AX1029" s="25"/>
      <c r="AY1029" s="42"/>
      <c r="AZ1029" s="46"/>
      <c r="BA1029" s="48"/>
      <c r="BB1029" s="25"/>
      <c r="BC1029" s="25"/>
      <c r="BD1029" s="124"/>
      <c r="BE1029" s="24"/>
      <c r="BF1029" s="24"/>
      <c r="BG1029" s="15"/>
      <c r="BI1029" s="15"/>
      <c r="BJ1029" s="15"/>
      <c r="BK1029" s="15"/>
      <c r="BL1029" s="93"/>
    </row>
    <row r="1030" spans="2:64" s="54" customFormat="1" x14ac:dyDescent="0.25">
      <c r="B1030" s="32"/>
      <c r="C1030" s="32"/>
      <c r="D1030" s="32"/>
      <c r="E1030" s="32"/>
      <c r="F1030" s="32"/>
      <c r="G1030" s="32"/>
      <c r="K1030" s="93"/>
      <c r="L1030" s="93"/>
      <c r="M1030" s="25"/>
      <c r="N1030" s="25"/>
      <c r="O1030" s="25"/>
      <c r="P1030" s="25"/>
      <c r="Q1030" s="25"/>
      <c r="R1030" s="25"/>
      <c r="S1030" s="25"/>
      <c r="T1030" s="25"/>
      <c r="U1030" s="101"/>
      <c r="V1030" s="101"/>
      <c r="W1030" s="101"/>
      <c r="X1030" s="101"/>
      <c r="Y1030" s="101"/>
      <c r="AA1030" s="101"/>
      <c r="AB1030" s="101"/>
      <c r="AC1030" s="101"/>
      <c r="AD1030" s="101"/>
      <c r="AE1030" s="101"/>
      <c r="AF1030" s="101"/>
      <c r="AG1030" s="101"/>
      <c r="AH1030" s="101"/>
      <c r="AJ1030" s="101"/>
      <c r="AK1030" s="101"/>
      <c r="AM1030" s="101"/>
      <c r="AN1030" s="42"/>
      <c r="AO1030" s="42"/>
      <c r="AP1030" s="42"/>
      <c r="AQ1030" s="194"/>
      <c r="AR1030" s="42"/>
      <c r="AS1030" s="42"/>
      <c r="AT1030" s="25"/>
      <c r="AU1030" s="44"/>
      <c r="AV1030" s="44"/>
      <c r="AW1030" s="44"/>
      <c r="AX1030" s="25"/>
      <c r="AY1030" s="42"/>
      <c r="AZ1030" s="46"/>
      <c r="BA1030" s="48"/>
      <c r="BB1030" s="25"/>
      <c r="BC1030" s="25"/>
      <c r="BD1030" s="124"/>
      <c r="BE1030" s="24"/>
      <c r="BF1030" s="24"/>
      <c r="BG1030" s="15"/>
      <c r="BI1030" s="15"/>
      <c r="BJ1030" s="15"/>
      <c r="BK1030" s="15"/>
      <c r="BL1030" s="93"/>
    </row>
    <row r="1031" spans="2:64" s="54" customFormat="1" x14ac:dyDescent="0.25">
      <c r="B1031" s="32"/>
      <c r="C1031" s="32"/>
      <c r="D1031" s="32"/>
      <c r="E1031" s="32"/>
      <c r="F1031" s="32"/>
      <c r="G1031" s="32"/>
      <c r="K1031" s="93"/>
      <c r="L1031" s="93"/>
      <c r="M1031" s="25"/>
      <c r="N1031" s="25"/>
      <c r="O1031" s="25"/>
      <c r="P1031" s="25"/>
      <c r="Q1031" s="25"/>
      <c r="R1031" s="25"/>
      <c r="S1031" s="25"/>
      <c r="T1031" s="25"/>
      <c r="U1031" s="101"/>
      <c r="V1031" s="101"/>
      <c r="W1031" s="101"/>
      <c r="X1031" s="101"/>
      <c r="Y1031" s="101"/>
      <c r="AA1031" s="101"/>
      <c r="AB1031" s="101"/>
      <c r="AC1031" s="101"/>
      <c r="AD1031" s="101"/>
      <c r="AE1031" s="101"/>
      <c r="AF1031" s="101"/>
      <c r="AG1031" s="101"/>
      <c r="AH1031" s="101"/>
      <c r="AJ1031" s="101"/>
      <c r="AK1031" s="101"/>
      <c r="AM1031" s="101"/>
      <c r="AN1031" s="42"/>
      <c r="AO1031" s="42"/>
      <c r="AP1031" s="42"/>
      <c r="AQ1031" s="194"/>
      <c r="AR1031" s="42"/>
      <c r="AS1031" s="42"/>
      <c r="AT1031" s="25"/>
      <c r="AU1031" s="44"/>
      <c r="AV1031" s="44"/>
      <c r="AW1031" s="44"/>
      <c r="AX1031" s="25"/>
      <c r="AY1031" s="42"/>
      <c r="AZ1031" s="46"/>
      <c r="BA1031" s="48"/>
      <c r="BB1031" s="25"/>
      <c r="BC1031" s="25"/>
      <c r="BD1031" s="124"/>
      <c r="BE1031" s="24"/>
      <c r="BF1031" s="24"/>
      <c r="BG1031" s="15"/>
      <c r="BI1031" s="15"/>
      <c r="BJ1031" s="15"/>
      <c r="BK1031" s="15"/>
      <c r="BL1031" s="93"/>
    </row>
    <row r="1032" spans="2:64" s="54" customFormat="1" x14ac:dyDescent="0.25">
      <c r="B1032" s="32"/>
      <c r="C1032" s="32"/>
      <c r="D1032" s="32"/>
      <c r="E1032" s="32"/>
      <c r="F1032" s="32"/>
      <c r="G1032" s="32"/>
      <c r="K1032" s="93"/>
      <c r="L1032" s="93"/>
      <c r="M1032" s="25"/>
      <c r="N1032" s="25"/>
      <c r="O1032" s="25"/>
      <c r="P1032" s="25"/>
      <c r="Q1032" s="25"/>
      <c r="R1032" s="25"/>
      <c r="S1032" s="25"/>
      <c r="T1032" s="25"/>
      <c r="U1032" s="101"/>
      <c r="V1032" s="101"/>
      <c r="W1032" s="101"/>
      <c r="X1032" s="101"/>
      <c r="Y1032" s="101"/>
      <c r="AA1032" s="101"/>
      <c r="AB1032" s="101"/>
      <c r="AC1032" s="101"/>
      <c r="AD1032" s="101"/>
      <c r="AE1032" s="101"/>
      <c r="AF1032" s="101"/>
      <c r="AG1032" s="101"/>
      <c r="AH1032" s="101"/>
      <c r="AJ1032" s="101"/>
      <c r="AK1032" s="101"/>
      <c r="AM1032" s="101"/>
      <c r="AN1032" s="42"/>
      <c r="AO1032" s="42"/>
      <c r="AP1032" s="42"/>
      <c r="AQ1032" s="194"/>
      <c r="AR1032" s="42"/>
      <c r="AS1032" s="42"/>
      <c r="AT1032" s="25"/>
      <c r="AU1032" s="44"/>
      <c r="AV1032" s="44"/>
      <c r="AW1032" s="44"/>
      <c r="AX1032" s="25"/>
      <c r="AY1032" s="42"/>
      <c r="AZ1032" s="46"/>
      <c r="BA1032" s="48"/>
      <c r="BB1032" s="25"/>
      <c r="BC1032" s="25"/>
      <c r="BD1032" s="124"/>
      <c r="BE1032" s="24"/>
      <c r="BF1032" s="24"/>
      <c r="BG1032" s="15"/>
      <c r="BI1032" s="15"/>
      <c r="BJ1032" s="15"/>
      <c r="BK1032" s="15"/>
      <c r="BL1032" s="93"/>
    </row>
    <row r="1033" spans="2:64" s="54" customFormat="1" x14ac:dyDescent="0.25">
      <c r="B1033" s="32"/>
      <c r="C1033" s="32"/>
      <c r="D1033" s="32"/>
      <c r="E1033" s="32"/>
      <c r="F1033" s="32"/>
      <c r="G1033" s="32"/>
      <c r="K1033" s="93"/>
      <c r="L1033" s="93"/>
      <c r="M1033" s="25"/>
      <c r="N1033" s="25"/>
      <c r="O1033" s="25"/>
      <c r="P1033" s="25"/>
      <c r="Q1033" s="25"/>
      <c r="R1033" s="25"/>
      <c r="S1033" s="25"/>
      <c r="T1033" s="25"/>
      <c r="U1033" s="101"/>
      <c r="V1033" s="101"/>
      <c r="W1033" s="101"/>
      <c r="X1033" s="101"/>
      <c r="Y1033" s="101"/>
      <c r="AA1033" s="101"/>
      <c r="AB1033" s="101"/>
      <c r="AC1033" s="101"/>
      <c r="AD1033" s="101"/>
      <c r="AE1033" s="101"/>
      <c r="AF1033" s="101"/>
      <c r="AG1033" s="101"/>
      <c r="AH1033" s="101"/>
      <c r="AJ1033" s="101"/>
      <c r="AK1033" s="101"/>
      <c r="AM1033" s="101"/>
      <c r="AN1033" s="42"/>
      <c r="AO1033" s="42"/>
      <c r="AP1033" s="42"/>
      <c r="AQ1033" s="194"/>
      <c r="AR1033" s="42"/>
      <c r="AS1033" s="42"/>
      <c r="AT1033" s="25"/>
      <c r="AU1033" s="44"/>
      <c r="AV1033" s="44"/>
      <c r="AW1033" s="44"/>
      <c r="AX1033" s="25"/>
      <c r="AY1033" s="42"/>
      <c r="AZ1033" s="46"/>
      <c r="BA1033" s="48"/>
      <c r="BB1033" s="25"/>
      <c r="BC1033" s="25"/>
      <c r="BD1033" s="124"/>
      <c r="BE1033" s="24"/>
      <c r="BF1033" s="24"/>
      <c r="BG1033" s="15"/>
      <c r="BI1033" s="15"/>
      <c r="BJ1033" s="15"/>
      <c r="BK1033" s="15"/>
      <c r="BL1033" s="93"/>
    </row>
    <row r="1034" spans="2:64" s="54" customFormat="1" x14ac:dyDescent="0.25">
      <c r="B1034" s="32"/>
      <c r="C1034" s="32"/>
      <c r="D1034" s="32"/>
      <c r="E1034" s="32"/>
      <c r="F1034" s="32"/>
      <c r="G1034" s="32"/>
      <c r="K1034" s="93"/>
      <c r="L1034" s="93"/>
      <c r="M1034" s="25"/>
      <c r="N1034" s="25"/>
      <c r="O1034" s="25"/>
      <c r="P1034" s="25"/>
      <c r="Q1034" s="25"/>
      <c r="R1034" s="25"/>
      <c r="S1034" s="25"/>
      <c r="T1034" s="25"/>
      <c r="U1034" s="101"/>
      <c r="V1034" s="101"/>
      <c r="W1034" s="101"/>
      <c r="X1034" s="101"/>
      <c r="Y1034" s="101"/>
      <c r="AA1034" s="101"/>
      <c r="AB1034" s="101"/>
      <c r="AC1034" s="101"/>
      <c r="AD1034" s="101"/>
      <c r="AE1034" s="101"/>
      <c r="AF1034" s="101"/>
      <c r="AG1034" s="101"/>
      <c r="AH1034" s="101"/>
      <c r="AJ1034" s="101"/>
      <c r="AK1034" s="101"/>
      <c r="AM1034" s="101"/>
      <c r="AN1034" s="42"/>
      <c r="AO1034" s="42"/>
      <c r="AP1034" s="42"/>
      <c r="AQ1034" s="194"/>
      <c r="AR1034" s="42"/>
      <c r="AS1034" s="42"/>
      <c r="AT1034" s="25"/>
      <c r="AU1034" s="44"/>
      <c r="AV1034" s="44"/>
      <c r="AW1034" s="44"/>
      <c r="AX1034" s="25"/>
      <c r="AY1034" s="42"/>
      <c r="AZ1034" s="46"/>
      <c r="BA1034" s="48"/>
      <c r="BB1034" s="25"/>
      <c r="BC1034" s="25"/>
      <c r="BD1034" s="124"/>
      <c r="BE1034" s="24"/>
      <c r="BF1034" s="24"/>
      <c r="BG1034" s="15"/>
      <c r="BI1034" s="15"/>
      <c r="BJ1034" s="15"/>
      <c r="BK1034" s="15"/>
      <c r="BL1034" s="93"/>
    </row>
    <row r="1035" spans="2:64" s="54" customFormat="1" x14ac:dyDescent="0.25">
      <c r="B1035" s="32"/>
      <c r="C1035" s="32"/>
      <c r="D1035" s="32"/>
      <c r="E1035" s="32"/>
      <c r="F1035" s="32"/>
      <c r="G1035" s="32"/>
      <c r="K1035" s="93"/>
      <c r="L1035" s="93"/>
      <c r="M1035" s="25"/>
      <c r="N1035" s="25"/>
      <c r="O1035" s="25"/>
      <c r="P1035" s="25"/>
      <c r="Q1035" s="25"/>
      <c r="R1035" s="25"/>
      <c r="S1035" s="25"/>
      <c r="T1035" s="25"/>
      <c r="U1035" s="101"/>
      <c r="V1035" s="101"/>
      <c r="W1035" s="101"/>
      <c r="X1035" s="101"/>
      <c r="Y1035" s="101"/>
      <c r="AA1035" s="101"/>
      <c r="AB1035" s="101"/>
      <c r="AC1035" s="101"/>
      <c r="AD1035" s="101"/>
      <c r="AE1035" s="101"/>
      <c r="AF1035" s="101"/>
      <c r="AG1035" s="101"/>
      <c r="AH1035" s="101"/>
      <c r="AJ1035" s="101"/>
      <c r="AK1035" s="101"/>
      <c r="AM1035" s="101"/>
      <c r="AN1035" s="42"/>
      <c r="AO1035" s="42"/>
      <c r="AP1035" s="42"/>
      <c r="AQ1035" s="194"/>
      <c r="AR1035" s="42"/>
      <c r="AS1035" s="42"/>
      <c r="AT1035" s="25"/>
      <c r="AU1035" s="44"/>
      <c r="AV1035" s="44"/>
      <c r="AW1035" s="44"/>
      <c r="AX1035" s="25"/>
      <c r="AY1035" s="42"/>
      <c r="AZ1035" s="46"/>
      <c r="BA1035" s="48"/>
      <c r="BB1035" s="25"/>
      <c r="BC1035" s="25"/>
      <c r="BD1035" s="124"/>
      <c r="BE1035" s="24"/>
      <c r="BF1035" s="24"/>
      <c r="BG1035" s="15"/>
      <c r="BI1035" s="15"/>
      <c r="BJ1035" s="15"/>
      <c r="BK1035" s="15"/>
      <c r="BL1035" s="93"/>
    </row>
    <row r="1036" spans="2:64" s="54" customFormat="1" x14ac:dyDescent="0.25">
      <c r="B1036" s="32"/>
      <c r="C1036" s="32"/>
      <c r="D1036" s="32"/>
      <c r="E1036" s="32"/>
      <c r="F1036" s="32"/>
      <c r="G1036" s="32"/>
      <c r="K1036" s="93"/>
      <c r="L1036" s="93"/>
      <c r="M1036" s="25"/>
      <c r="N1036" s="25"/>
      <c r="O1036" s="25"/>
      <c r="P1036" s="25"/>
      <c r="Q1036" s="25"/>
      <c r="R1036" s="25"/>
      <c r="S1036" s="25"/>
      <c r="T1036" s="25"/>
      <c r="U1036" s="101"/>
      <c r="V1036" s="101"/>
      <c r="W1036" s="101"/>
      <c r="X1036" s="101"/>
      <c r="Y1036" s="101"/>
      <c r="AA1036" s="101"/>
      <c r="AB1036" s="101"/>
      <c r="AC1036" s="101"/>
      <c r="AD1036" s="101"/>
      <c r="AE1036" s="101"/>
      <c r="AF1036" s="101"/>
      <c r="AG1036" s="101"/>
      <c r="AH1036" s="101"/>
      <c r="AJ1036" s="101"/>
      <c r="AK1036" s="101"/>
      <c r="AM1036" s="101"/>
      <c r="AN1036" s="42"/>
      <c r="AO1036" s="42"/>
      <c r="AP1036" s="42"/>
      <c r="AQ1036" s="194"/>
      <c r="AR1036" s="42"/>
      <c r="AS1036" s="42"/>
      <c r="AT1036" s="25"/>
      <c r="AU1036" s="44"/>
      <c r="AV1036" s="44"/>
      <c r="AW1036" s="44"/>
      <c r="AX1036" s="25"/>
      <c r="AY1036" s="42"/>
      <c r="AZ1036" s="46"/>
      <c r="BA1036" s="48"/>
      <c r="BB1036" s="25"/>
      <c r="BC1036" s="25"/>
      <c r="BD1036" s="124"/>
      <c r="BE1036" s="24"/>
      <c r="BF1036" s="24"/>
      <c r="BG1036" s="15"/>
      <c r="BI1036" s="15"/>
      <c r="BJ1036" s="15"/>
      <c r="BK1036" s="15"/>
      <c r="BL1036" s="93"/>
    </row>
    <row r="1037" spans="2:64" s="54" customFormat="1" x14ac:dyDescent="0.25">
      <c r="B1037" s="32"/>
      <c r="C1037" s="32"/>
      <c r="D1037" s="32"/>
      <c r="E1037" s="32"/>
      <c r="F1037" s="32"/>
      <c r="G1037" s="32"/>
      <c r="K1037" s="93"/>
      <c r="L1037" s="93"/>
      <c r="M1037" s="25"/>
      <c r="N1037" s="25"/>
      <c r="O1037" s="25"/>
      <c r="P1037" s="25"/>
      <c r="Q1037" s="25"/>
      <c r="R1037" s="25"/>
      <c r="S1037" s="25"/>
      <c r="T1037" s="25"/>
      <c r="U1037" s="101"/>
      <c r="V1037" s="101"/>
      <c r="W1037" s="101"/>
      <c r="X1037" s="101"/>
      <c r="Y1037" s="101"/>
      <c r="AA1037" s="101"/>
      <c r="AB1037" s="101"/>
      <c r="AC1037" s="101"/>
      <c r="AD1037" s="101"/>
      <c r="AE1037" s="101"/>
      <c r="AF1037" s="101"/>
      <c r="AG1037" s="101"/>
      <c r="AH1037" s="101"/>
      <c r="AJ1037" s="101"/>
      <c r="AK1037" s="101"/>
      <c r="AM1037" s="101"/>
      <c r="AN1037" s="42"/>
      <c r="AO1037" s="42"/>
      <c r="AP1037" s="42"/>
      <c r="AQ1037" s="194"/>
      <c r="AR1037" s="42"/>
      <c r="AS1037" s="42"/>
      <c r="AT1037" s="25"/>
      <c r="AU1037" s="44"/>
      <c r="AV1037" s="44"/>
      <c r="AW1037" s="44"/>
      <c r="AX1037" s="25"/>
      <c r="AY1037" s="42"/>
      <c r="AZ1037" s="46"/>
      <c r="BA1037" s="48"/>
      <c r="BB1037" s="25"/>
      <c r="BC1037" s="25"/>
      <c r="BD1037" s="124"/>
      <c r="BE1037" s="24"/>
      <c r="BF1037" s="24"/>
      <c r="BG1037" s="15"/>
      <c r="BI1037" s="15"/>
      <c r="BJ1037" s="15"/>
      <c r="BK1037" s="15"/>
      <c r="BL1037" s="93"/>
    </row>
    <row r="1038" spans="2:64" s="54" customFormat="1" x14ac:dyDescent="0.25">
      <c r="B1038" s="32"/>
      <c r="C1038" s="32"/>
      <c r="D1038" s="32"/>
      <c r="E1038" s="32"/>
      <c r="F1038" s="32"/>
      <c r="G1038" s="32"/>
      <c r="K1038" s="93"/>
      <c r="L1038" s="93"/>
      <c r="M1038" s="25"/>
      <c r="N1038" s="25"/>
      <c r="O1038" s="25"/>
      <c r="P1038" s="25"/>
      <c r="Q1038" s="25"/>
      <c r="R1038" s="25"/>
      <c r="S1038" s="25"/>
      <c r="T1038" s="25"/>
      <c r="U1038" s="101"/>
      <c r="V1038" s="101"/>
      <c r="W1038" s="101"/>
      <c r="X1038" s="101"/>
      <c r="Y1038" s="101"/>
      <c r="AA1038" s="101"/>
      <c r="AB1038" s="101"/>
      <c r="AC1038" s="101"/>
      <c r="AD1038" s="101"/>
      <c r="AE1038" s="101"/>
      <c r="AF1038" s="101"/>
      <c r="AG1038" s="101"/>
      <c r="AH1038" s="101"/>
      <c r="AJ1038" s="101"/>
      <c r="AK1038" s="101"/>
      <c r="AM1038" s="101"/>
      <c r="AN1038" s="42"/>
      <c r="AO1038" s="42"/>
      <c r="AP1038" s="42"/>
      <c r="AQ1038" s="194"/>
      <c r="AR1038" s="42"/>
      <c r="AS1038" s="42"/>
      <c r="AT1038" s="25"/>
      <c r="AU1038" s="44"/>
      <c r="AV1038" s="44"/>
      <c r="AW1038" s="44"/>
      <c r="AX1038" s="25"/>
      <c r="AY1038" s="42"/>
      <c r="AZ1038" s="46"/>
      <c r="BA1038" s="48"/>
      <c r="BB1038" s="25"/>
      <c r="BC1038" s="25"/>
      <c r="BD1038" s="124"/>
      <c r="BE1038" s="24"/>
      <c r="BF1038" s="24"/>
      <c r="BG1038" s="15"/>
      <c r="BI1038" s="15"/>
      <c r="BJ1038" s="15"/>
      <c r="BK1038" s="15"/>
      <c r="BL1038" s="93"/>
    </row>
    <row r="1039" spans="2:64" s="54" customFormat="1" x14ac:dyDescent="0.25">
      <c r="B1039" s="32"/>
      <c r="C1039" s="32"/>
      <c r="D1039" s="32"/>
      <c r="E1039" s="32"/>
      <c r="F1039" s="32"/>
      <c r="G1039" s="32"/>
      <c r="K1039" s="93"/>
      <c r="L1039" s="93"/>
      <c r="M1039" s="25"/>
      <c r="N1039" s="25"/>
      <c r="O1039" s="25"/>
      <c r="P1039" s="25"/>
      <c r="Q1039" s="25"/>
      <c r="R1039" s="25"/>
      <c r="S1039" s="25"/>
      <c r="T1039" s="25"/>
      <c r="U1039" s="101"/>
      <c r="V1039" s="101"/>
      <c r="W1039" s="101"/>
      <c r="X1039" s="101"/>
      <c r="Y1039" s="101"/>
      <c r="AA1039" s="101"/>
      <c r="AB1039" s="101"/>
      <c r="AC1039" s="101"/>
      <c r="AD1039" s="101"/>
      <c r="AE1039" s="101"/>
      <c r="AF1039" s="101"/>
      <c r="AG1039" s="101"/>
      <c r="AH1039" s="101"/>
      <c r="AJ1039" s="101"/>
      <c r="AK1039" s="101"/>
      <c r="AM1039" s="101"/>
      <c r="AN1039" s="42"/>
      <c r="AO1039" s="42"/>
      <c r="AP1039" s="42"/>
      <c r="AQ1039" s="194"/>
      <c r="AR1039" s="42"/>
      <c r="AS1039" s="42"/>
      <c r="AT1039" s="25"/>
      <c r="AU1039" s="44"/>
      <c r="AV1039" s="44"/>
      <c r="AW1039" s="44"/>
      <c r="AX1039" s="25"/>
      <c r="AY1039" s="42"/>
      <c r="AZ1039" s="46"/>
      <c r="BA1039" s="48"/>
      <c r="BB1039" s="25"/>
      <c r="BC1039" s="25"/>
      <c r="BD1039" s="124"/>
      <c r="BE1039" s="24"/>
      <c r="BF1039" s="24"/>
      <c r="BG1039" s="15"/>
      <c r="BI1039" s="15"/>
      <c r="BJ1039" s="15"/>
      <c r="BK1039" s="15"/>
      <c r="BL1039" s="93"/>
    </row>
    <row r="1040" spans="2:64" s="54" customFormat="1" x14ac:dyDescent="0.25">
      <c r="B1040" s="32"/>
      <c r="C1040" s="32"/>
      <c r="D1040" s="32"/>
      <c r="E1040" s="32"/>
      <c r="F1040" s="32"/>
      <c r="G1040" s="32"/>
      <c r="K1040" s="93"/>
      <c r="L1040" s="93"/>
      <c r="M1040" s="25"/>
      <c r="N1040" s="25"/>
      <c r="O1040" s="25"/>
      <c r="P1040" s="25"/>
      <c r="Q1040" s="25"/>
      <c r="R1040" s="25"/>
      <c r="S1040" s="25"/>
      <c r="T1040" s="25"/>
      <c r="U1040" s="101"/>
      <c r="V1040" s="101"/>
      <c r="W1040" s="101"/>
      <c r="X1040" s="101"/>
      <c r="Y1040" s="101"/>
      <c r="AA1040" s="101"/>
      <c r="AB1040" s="101"/>
      <c r="AC1040" s="101"/>
      <c r="AD1040" s="101"/>
      <c r="AE1040" s="101"/>
      <c r="AF1040" s="101"/>
      <c r="AG1040" s="101"/>
      <c r="AH1040" s="101"/>
      <c r="AJ1040" s="101"/>
      <c r="AK1040" s="101"/>
      <c r="AM1040" s="101"/>
      <c r="AN1040" s="42"/>
      <c r="AO1040" s="42"/>
      <c r="AP1040" s="42"/>
      <c r="AQ1040" s="194"/>
      <c r="AR1040" s="42"/>
      <c r="AS1040" s="42"/>
      <c r="AT1040" s="25"/>
      <c r="AU1040" s="44"/>
      <c r="AV1040" s="44"/>
      <c r="AW1040" s="44"/>
      <c r="AX1040" s="25"/>
      <c r="AY1040" s="42"/>
      <c r="AZ1040" s="46"/>
      <c r="BA1040" s="48"/>
      <c r="BB1040" s="25"/>
      <c r="BC1040" s="25"/>
      <c r="BD1040" s="124"/>
      <c r="BE1040" s="24"/>
      <c r="BF1040" s="24"/>
      <c r="BG1040" s="15"/>
      <c r="BI1040" s="15"/>
      <c r="BJ1040" s="15"/>
      <c r="BK1040" s="15"/>
      <c r="BL1040" s="93"/>
    </row>
    <row r="1041" spans="2:64" s="54" customFormat="1" x14ac:dyDescent="0.25">
      <c r="B1041" s="32"/>
      <c r="C1041" s="32"/>
      <c r="D1041" s="32"/>
      <c r="E1041" s="32"/>
      <c r="F1041" s="32"/>
      <c r="G1041" s="32"/>
      <c r="K1041" s="93"/>
      <c r="L1041" s="93"/>
      <c r="M1041" s="25"/>
      <c r="N1041" s="25"/>
      <c r="O1041" s="25"/>
      <c r="P1041" s="25"/>
      <c r="Q1041" s="25"/>
      <c r="R1041" s="25"/>
      <c r="S1041" s="25"/>
      <c r="T1041" s="25"/>
      <c r="U1041" s="101"/>
      <c r="V1041" s="101"/>
      <c r="W1041" s="101"/>
      <c r="X1041" s="101"/>
      <c r="Y1041" s="101"/>
      <c r="AA1041" s="101"/>
      <c r="AB1041" s="101"/>
      <c r="AC1041" s="101"/>
      <c r="AD1041" s="101"/>
      <c r="AE1041" s="101"/>
      <c r="AF1041" s="101"/>
      <c r="AG1041" s="101"/>
      <c r="AH1041" s="101"/>
      <c r="AJ1041" s="101"/>
      <c r="AK1041" s="101"/>
      <c r="AM1041" s="101"/>
      <c r="AN1041" s="42"/>
      <c r="AO1041" s="42"/>
      <c r="AP1041" s="42"/>
      <c r="AQ1041" s="194"/>
      <c r="AR1041" s="42"/>
      <c r="AS1041" s="42"/>
      <c r="AT1041" s="25"/>
      <c r="AU1041" s="44"/>
      <c r="AV1041" s="44"/>
      <c r="AW1041" s="44"/>
      <c r="AX1041" s="25"/>
      <c r="AY1041" s="42"/>
      <c r="AZ1041" s="46"/>
      <c r="BA1041" s="48"/>
      <c r="BB1041" s="25"/>
      <c r="BC1041" s="25"/>
      <c r="BD1041" s="124"/>
      <c r="BE1041" s="24"/>
      <c r="BF1041" s="24"/>
      <c r="BG1041" s="15"/>
      <c r="BI1041" s="15"/>
      <c r="BJ1041" s="15"/>
      <c r="BK1041" s="15"/>
      <c r="BL1041" s="93"/>
    </row>
    <row r="1042" spans="2:64" s="54" customFormat="1" x14ac:dyDescent="0.25">
      <c r="B1042" s="32"/>
      <c r="C1042" s="32"/>
      <c r="D1042" s="32"/>
      <c r="E1042" s="32"/>
      <c r="F1042" s="32"/>
      <c r="G1042" s="32"/>
      <c r="K1042" s="93"/>
      <c r="L1042" s="93"/>
      <c r="M1042" s="25"/>
      <c r="N1042" s="25"/>
      <c r="O1042" s="25"/>
      <c r="P1042" s="25"/>
      <c r="Q1042" s="25"/>
      <c r="R1042" s="25"/>
      <c r="S1042" s="25"/>
      <c r="T1042" s="25"/>
      <c r="U1042" s="101"/>
      <c r="V1042" s="101"/>
      <c r="W1042" s="101"/>
      <c r="X1042" s="101"/>
      <c r="Y1042" s="101"/>
      <c r="AA1042" s="101"/>
      <c r="AB1042" s="101"/>
      <c r="AC1042" s="101"/>
      <c r="AD1042" s="101"/>
      <c r="AE1042" s="101"/>
      <c r="AF1042" s="101"/>
      <c r="AG1042" s="101"/>
      <c r="AH1042" s="101"/>
      <c r="AJ1042" s="101"/>
      <c r="AK1042" s="101"/>
      <c r="AM1042" s="101"/>
      <c r="AN1042" s="42"/>
      <c r="AO1042" s="42"/>
      <c r="AP1042" s="42"/>
      <c r="AQ1042" s="194"/>
      <c r="AR1042" s="42"/>
      <c r="AS1042" s="42"/>
      <c r="AT1042" s="25"/>
      <c r="AU1042" s="44"/>
      <c r="AV1042" s="44"/>
      <c r="AW1042" s="44"/>
      <c r="AX1042" s="25"/>
      <c r="AY1042" s="42"/>
      <c r="AZ1042" s="46"/>
      <c r="BA1042" s="48"/>
      <c r="BB1042" s="25"/>
      <c r="BC1042" s="25"/>
      <c r="BD1042" s="124"/>
      <c r="BE1042" s="24"/>
      <c r="BF1042" s="24"/>
      <c r="BG1042" s="15"/>
      <c r="BI1042" s="15"/>
      <c r="BJ1042" s="15"/>
      <c r="BK1042" s="15"/>
      <c r="BL1042" s="93"/>
    </row>
    <row r="1043" spans="2:64" s="54" customFormat="1" x14ac:dyDescent="0.25">
      <c r="B1043" s="32"/>
      <c r="C1043" s="32"/>
      <c r="D1043" s="32"/>
      <c r="E1043" s="32"/>
      <c r="F1043" s="32"/>
      <c r="G1043" s="32"/>
      <c r="K1043" s="93"/>
      <c r="L1043" s="93"/>
      <c r="M1043" s="25"/>
      <c r="N1043" s="25"/>
      <c r="O1043" s="25"/>
      <c r="P1043" s="25"/>
      <c r="Q1043" s="25"/>
      <c r="R1043" s="25"/>
      <c r="S1043" s="25"/>
      <c r="T1043" s="25"/>
      <c r="U1043" s="101"/>
      <c r="V1043" s="101"/>
      <c r="W1043" s="101"/>
      <c r="X1043" s="101"/>
      <c r="Y1043" s="101"/>
      <c r="AA1043" s="101"/>
      <c r="AB1043" s="101"/>
      <c r="AC1043" s="101"/>
      <c r="AD1043" s="101"/>
      <c r="AE1043" s="101"/>
      <c r="AF1043" s="101"/>
      <c r="AG1043" s="101"/>
      <c r="AH1043" s="101"/>
      <c r="AJ1043" s="101"/>
      <c r="AK1043" s="101"/>
      <c r="AM1043" s="101"/>
      <c r="AN1043" s="42"/>
      <c r="AO1043" s="42"/>
      <c r="AP1043" s="42"/>
      <c r="AQ1043" s="194"/>
      <c r="AR1043" s="42"/>
      <c r="AS1043" s="42"/>
      <c r="AT1043" s="25"/>
      <c r="AU1043" s="44"/>
      <c r="AV1043" s="44"/>
      <c r="AW1043" s="44"/>
      <c r="AX1043" s="25"/>
      <c r="AY1043" s="42"/>
      <c r="AZ1043" s="46"/>
      <c r="BA1043" s="48"/>
      <c r="BB1043" s="25"/>
      <c r="BC1043" s="25"/>
      <c r="BD1043" s="124"/>
      <c r="BE1043" s="24"/>
      <c r="BF1043" s="24"/>
      <c r="BG1043" s="15"/>
      <c r="BI1043" s="15"/>
      <c r="BJ1043" s="15"/>
      <c r="BK1043" s="15"/>
      <c r="BL1043" s="93"/>
    </row>
    <row r="1044" spans="2:64" s="54" customFormat="1" x14ac:dyDescent="0.25">
      <c r="B1044" s="32"/>
      <c r="C1044" s="32"/>
      <c r="D1044" s="32"/>
      <c r="E1044" s="32"/>
      <c r="F1044" s="32"/>
      <c r="G1044" s="32"/>
      <c r="K1044" s="93"/>
      <c r="L1044" s="93"/>
      <c r="M1044" s="25"/>
      <c r="N1044" s="25"/>
      <c r="O1044" s="25"/>
      <c r="P1044" s="25"/>
      <c r="Q1044" s="25"/>
      <c r="R1044" s="25"/>
      <c r="S1044" s="25"/>
      <c r="T1044" s="25"/>
      <c r="U1044" s="101"/>
      <c r="V1044" s="101"/>
      <c r="W1044" s="101"/>
      <c r="X1044" s="101"/>
      <c r="Y1044" s="101"/>
      <c r="AA1044" s="101"/>
      <c r="AB1044" s="101"/>
      <c r="AC1044" s="101"/>
      <c r="AD1044" s="101"/>
      <c r="AE1044" s="101"/>
      <c r="AF1044" s="101"/>
      <c r="AG1044" s="101"/>
      <c r="AH1044" s="101"/>
      <c r="AJ1044" s="101"/>
      <c r="AK1044" s="101"/>
      <c r="AM1044" s="101"/>
      <c r="AN1044" s="42"/>
      <c r="AO1044" s="42"/>
      <c r="AP1044" s="42"/>
      <c r="AQ1044" s="194"/>
      <c r="AR1044" s="42"/>
      <c r="AS1044" s="42"/>
      <c r="AT1044" s="25"/>
      <c r="AU1044" s="44"/>
      <c r="AV1044" s="44"/>
      <c r="AW1044" s="44"/>
      <c r="AX1044" s="25"/>
      <c r="AY1044" s="42"/>
      <c r="AZ1044" s="46"/>
      <c r="BA1044" s="48"/>
      <c r="BB1044" s="25"/>
      <c r="BC1044" s="25"/>
      <c r="BD1044" s="124"/>
      <c r="BE1044" s="24"/>
      <c r="BF1044" s="24"/>
      <c r="BG1044" s="15"/>
      <c r="BI1044" s="15"/>
      <c r="BJ1044" s="15"/>
      <c r="BK1044" s="15"/>
      <c r="BL1044" s="93"/>
    </row>
    <row r="1045" spans="2:64" s="54" customFormat="1" x14ac:dyDescent="0.25">
      <c r="B1045" s="32"/>
      <c r="C1045" s="32"/>
      <c r="D1045" s="32"/>
      <c r="E1045" s="32"/>
      <c r="F1045" s="32"/>
      <c r="G1045" s="32"/>
      <c r="K1045" s="93"/>
      <c r="L1045" s="93"/>
      <c r="M1045" s="25"/>
      <c r="N1045" s="25"/>
      <c r="O1045" s="25"/>
      <c r="P1045" s="25"/>
      <c r="Q1045" s="25"/>
      <c r="R1045" s="25"/>
      <c r="S1045" s="25"/>
      <c r="T1045" s="25"/>
      <c r="U1045" s="101"/>
      <c r="V1045" s="101"/>
      <c r="W1045" s="101"/>
      <c r="X1045" s="101"/>
      <c r="Y1045" s="101"/>
      <c r="AA1045" s="101"/>
      <c r="AB1045" s="101"/>
      <c r="AC1045" s="101"/>
      <c r="AD1045" s="101"/>
      <c r="AE1045" s="101"/>
      <c r="AF1045" s="101"/>
      <c r="AG1045" s="101"/>
      <c r="AH1045" s="101"/>
      <c r="AJ1045" s="101"/>
      <c r="AK1045" s="101"/>
      <c r="AM1045" s="101"/>
      <c r="AN1045" s="42"/>
      <c r="AO1045" s="42"/>
      <c r="AP1045" s="42"/>
      <c r="AQ1045" s="194"/>
      <c r="AR1045" s="42"/>
      <c r="AS1045" s="42"/>
      <c r="AT1045" s="25"/>
      <c r="AU1045" s="44"/>
      <c r="AV1045" s="44"/>
      <c r="AW1045" s="44"/>
      <c r="AX1045" s="25"/>
      <c r="AY1045" s="42"/>
      <c r="AZ1045" s="46"/>
      <c r="BA1045" s="48"/>
      <c r="BB1045" s="25"/>
      <c r="BC1045" s="25"/>
      <c r="BD1045" s="124"/>
      <c r="BE1045" s="24"/>
      <c r="BF1045" s="24"/>
      <c r="BG1045" s="15"/>
      <c r="BI1045" s="15"/>
      <c r="BJ1045" s="15"/>
      <c r="BK1045" s="15"/>
      <c r="BL1045" s="93"/>
    </row>
    <row r="1046" spans="2:64" s="54" customFormat="1" x14ac:dyDescent="0.25">
      <c r="B1046" s="32"/>
      <c r="C1046" s="32"/>
      <c r="D1046" s="32"/>
      <c r="E1046" s="32"/>
      <c r="F1046" s="32"/>
      <c r="G1046" s="32"/>
      <c r="K1046" s="93"/>
      <c r="L1046" s="93"/>
      <c r="M1046" s="25"/>
      <c r="N1046" s="25"/>
      <c r="O1046" s="25"/>
      <c r="P1046" s="25"/>
      <c r="Q1046" s="25"/>
      <c r="R1046" s="25"/>
      <c r="S1046" s="25"/>
      <c r="T1046" s="25"/>
      <c r="U1046" s="101"/>
      <c r="V1046" s="101"/>
      <c r="W1046" s="101"/>
      <c r="X1046" s="101"/>
      <c r="Y1046" s="101"/>
      <c r="AA1046" s="101"/>
      <c r="AB1046" s="101"/>
      <c r="AC1046" s="101"/>
      <c r="AD1046" s="101"/>
      <c r="AE1046" s="101"/>
      <c r="AF1046" s="101"/>
      <c r="AG1046" s="101"/>
      <c r="AH1046" s="101"/>
      <c r="AJ1046" s="101"/>
      <c r="AK1046" s="101"/>
      <c r="AM1046" s="101"/>
      <c r="AN1046" s="42"/>
      <c r="AO1046" s="42"/>
      <c r="AP1046" s="42"/>
      <c r="AQ1046" s="194"/>
      <c r="AR1046" s="42"/>
      <c r="AS1046" s="42"/>
      <c r="AT1046" s="25"/>
      <c r="AU1046" s="44"/>
      <c r="AV1046" s="44"/>
      <c r="AW1046" s="44"/>
      <c r="AX1046" s="25"/>
      <c r="AY1046" s="42"/>
      <c r="AZ1046" s="46"/>
      <c r="BA1046" s="48"/>
      <c r="BB1046" s="25"/>
      <c r="BC1046" s="25"/>
      <c r="BD1046" s="124"/>
      <c r="BE1046" s="24"/>
      <c r="BF1046" s="24"/>
      <c r="BG1046" s="15"/>
      <c r="BI1046" s="15"/>
      <c r="BJ1046" s="15"/>
      <c r="BK1046" s="15"/>
      <c r="BL1046" s="93"/>
    </row>
    <row r="1047" spans="2:64" s="54" customFormat="1" x14ac:dyDescent="0.25">
      <c r="B1047" s="32"/>
      <c r="C1047" s="32"/>
      <c r="D1047" s="32"/>
      <c r="E1047" s="32"/>
      <c r="F1047" s="32"/>
      <c r="G1047" s="32"/>
      <c r="K1047" s="93"/>
      <c r="L1047" s="93"/>
      <c r="M1047" s="25"/>
      <c r="N1047" s="25"/>
      <c r="O1047" s="25"/>
      <c r="P1047" s="25"/>
      <c r="Q1047" s="25"/>
      <c r="R1047" s="25"/>
      <c r="S1047" s="25"/>
      <c r="T1047" s="25"/>
      <c r="U1047" s="101"/>
      <c r="V1047" s="101"/>
      <c r="W1047" s="101"/>
      <c r="X1047" s="101"/>
      <c r="Y1047" s="101"/>
      <c r="AA1047" s="101"/>
      <c r="AB1047" s="101"/>
      <c r="AC1047" s="101"/>
      <c r="AD1047" s="101"/>
      <c r="AE1047" s="101"/>
      <c r="AF1047" s="101"/>
      <c r="AG1047" s="101"/>
      <c r="AH1047" s="101"/>
      <c r="AJ1047" s="101"/>
      <c r="AK1047" s="101"/>
      <c r="AM1047" s="101"/>
      <c r="AN1047" s="42"/>
      <c r="AO1047" s="42"/>
      <c r="AP1047" s="42"/>
      <c r="AQ1047" s="194"/>
      <c r="AR1047" s="42"/>
      <c r="AS1047" s="42"/>
      <c r="AT1047" s="25"/>
      <c r="AU1047" s="44"/>
      <c r="AV1047" s="44"/>
      <c r="AW1047" s="44"/>
      <c r="AX1047" s="25"/>
      <c r="AY1047" s="42"/>
      <c r="AZ1047" s="46"/>
      <c r="BA1047" s="48"/>
      <c r="BB1047" s="25"/>
      <c r="BC1047" s="25"/>
      <c r="BD1047" s="124"/>
      <c r="BE1047" s="24"/>
      <c r="BF1047" s="24"/>
      <c r="BG1047" s="15"/>
      <c r="BI1047" s="15"/>
      <c r="BJ1047" s="15"/>
      <c r="BK1047" s="15"/>
      <c r="BL1047" s="93"/>
    </row>
    <row r="1048" spans="2:64" s="54" customFormat="1" x14ac:dyDescent="0.25">
      <c r="B1048" s="32"/>
      <c r="C1048" s="32"/>
      <c r="D1048" s="32"/>
      <c r="E1048" s="32"/>
      <c r="F1048" s="32"/>
      <c r="G1048" s="32"/>
      <c r="K1048" s="93"/>
      <c r="L1048" s="93"/>
      <c r="M1048" s="25"/>
      <c r="N1048" s="25"/>
      <c r="O1048" s="25"/>
      <c r="P1048" s="25"/>
      <c r="Q1048" s="25"/>
      <c r="R1048" s="25"/>
      <c r="S1048" s="25"/>
      <c r="T1048" s="25"/>
      <c r="U1048" s="101"/>
      <c r="V1048" s="101"/>
      <c r="W1048" s="101"/>
      <c r="X1048" s="101"/>
      <c r="Y1048" s="101"/>
      <c r="AA1048" s="101"/>
      <c r="AB1048" s="101"/>
      <c r="AC1048" s="101"/>
      <c r="AD1048" s="101"/>
      <c r="AE1048" s="101"/>
      <c r="AF1048" s="101"/>
      <c r="AG1048" s="101"/>
      <c r="AH1048" s="101"/>
      <c r="AJ1048" s="101"/>
      <c r="AK1048" s="101"/>
      <c r="AM1048" s="101"/>
      <c r="AN1048" s="42"/>
      <c r="AO1048" s="42"/>
      <c r="AP1048" s="42"/>
      <c r="AQ1048" s="194"/>
      <c r="AR1048" s="42"/>
      <c r="AS1048" s="42"/>
      <c r="AT1048" s="25"/>
      <c r="AU1048" s="44"/>
      <c r="AV1048" s="44"/>
      <c r="AW1048" s="44"/>
      <c r="AX1048" s="25"/>
      <c r="AY1048" s="42"/>
      <c r="AZ1048" s="46"/>
      <c r="BA1048" s="48"/>
      <c r="BB1048" s="25"/>
      <c r="BC1048" s="25"/>
      <c r="BD1048" s="124"/>
      <c r="BE1048" s="24"/>
      <c r="BF1048" s="24"/>
      <c r="BG1048" s="15"/>
      <c r="BI1048" s="15"/>
      <c r="BJ1048" s="15"/>
      <c r="BK1048" s="15"/>
      <c r="BL1048" s="93"/>
    </row>
    <row r="1049" spans="2:64" s="54" customFormat="1" x14ac:dyDescent="0.25">
      <c r="B1049" s="32"/>
      <c r="C1049" s="32"/>
      <c r="D1049" s="32"/>
      <c r="E1049" s="32"/>
      <c r="F1049" s="32"/>
      <c r="G1049" s="32"/>
      <c r="K1049" s="93"/>
      <c r="L1049" s="93"/>
      <c r="M1049" s="25"/>
      <c r="N1049" s="25"/>
      <c r="O1049" s="25"/>
      <c r="P1049" s="25"/>
      <c r="Q1049" s="25"/>
      <c r="R1049" s="25"/>
      <c r="S1049" s="25"/>
      <c r="T1049" s="25"/>
      <c r="U1049" s="101"/>
      <c r="V1049" s="101"/>
      <c r="W1049" s="101"/>
      <c r="X1049" s="101"/>
      <c r="Y1049" s="101"/>
      <c r="AA1049" s="101"/>
      <c r="AB1049" s="101"/>
      <c r="AC1049" s="101"/>
      <c r="AD1049" s="101"/>
      <c r="AE1049" s="101"/>
      <c r="AF1049" s="101"/>
      <c r="AG1049" s="101"/>
      <c r="AH1049" s="101"/>
      <c r="AJ1049" s="101"/>
      <c r="AK1049" s="101"/>
      <c r="AM1049" s="101"/>
      <c r="AN1049" s="42"/>
      <c r="AO1049" s="42"/>
      <c r="AP1049" s="42"/>
      <c r="AQ1049" s="194"/>
      <c r="AR1049" s="42"/>
      <c r="AS1049" s="42"/>
      <c r="AT1049" s="25"/>
      <c r="AU1049" s="44"/>
      <c r="AV1049" s="44"/>
      <c r="AW1049" s="44"/>
      <c r="AX1049" s="25"/>
      <c r="AY1049" s="42"/>
      <c r="AZ1049" s="46"/>
      <c r="BA1049" s="48"/>
      <c r="BB1049" s="25"/>
      <c r="BC1049" s="25"/>
      <c r="BD1049" s="124"/>
      <c r="BE1049" s="24"/>
      <c r="BF1049" s="24"/>
      <c r="BG1049" s="15"/>
      <c r="BI1049" s="15"/>
      <c r="BJ1049" s="15"/>
      <c r="BK1049" s="15"/>
      <c r="BL1049" s="93"/>
    </row>
    <row r="1050" spans="2:64" s="54" customFormat="1" x14ac:dyDescent="0.25">
      <c r="B1050" s="32"/>
      <c r="C1050" s="32"/>
      <c r="D1050" s="32"/>
      <c r="E1050" s="32"/>
      <c r="F1050" s="32"/>
      <c r="G1050" s="32"/>
      <c r="K1050" s="93"/>
      <c r="L1050" s="93"/>
      <c r="M1050" s="25"/>
      <c r="N1050" s="25"/>
      <c r="O1050" s="25"/>
      <c r="P1050" s="25"/>
      <c r="Q1050" s="25"/>
      <c r="R1050" s="25"/>
      <c r="S1050" s="25"/>
      <c r="T1050" s="25"/>
      <c r="U1050" s="101"/>
      <c r="V1050" s="101"/>
      <c r="W1050" s="101"/>
      <c r="X1050" s="101"/>
      <c r="Y1050" s="101"/>
      <c r="AA1050" s="101"/>
      <c r="AB1050" s="101"/>
      <c r="AC1050" s="101"/>
      <c r="AD1050" s="101"/>
      <c r="AE1050" s="101"/>
      <c r="AF1050" s="101"/>
      <c r="AG1050" s="101"/>
      <c r="AH1050" s="101"/>
      <c r="AJ1050" s="101"/>
      <c r="AK1050" s="101"/>
      <c r="AM1050" s="101"/>
      <c r="AN1050" s="42"/>
      <c r="AO1050" s="42"/>
      <c r="AP1050" s="42"/>
      <c r="AQ1050" s="194"/>
      <c r="AR1050" s="42"/>
      <c r="AS1050" s="42"/>
      <c r="AT1050" s="25"/>
      <c r="AU1050" s="44"/>
      <c r="AV1050" s="44"/>
      <c r="AW1050" s="44"/>
      <c r="AX1050" s="25"/>
      <c r="AY1050" s="42"/>
      <c r="AZ1050" s="46"/>
      <c r="BA1050" s="48"/>
      <c r="BB1050" s="25"/>
      <c r="BC1050" s="25"/>
      <c r="BD1050" s="124"/>
      <c r="BE1050" s="24"/>
      <c r="BF1050" s="24"/>
      <c r="BG1050" s="15"/>
      <c r="BI1050" s="15"/>
      <c r="BJ1050" s="15"/>
      <c r="BK1050" s="15"/>
      <c r="BL1050" s="93"/>
    </row>
    <row r="1051" spans="2:64" s="54" customFormat="1" x14ac:dyDescent="0.25">
      <c r="B1051" s="32"/>
      <c r="C1051" s="32"/>
      <c r="D1051" s="32"/>
      <c r="E1051" s="32"/>
      <c r="F1051" s="32"/>
      <c r="G1051" s="32"/>
      <c r="K1051" s="93"/>
      <c r="L1051" s="93"/>
      <c r="M1051" s="25"/>
      <c r="N1051" s="25"/>
      <c r="O1051" s="25"/>
      <c r="P1051" s="25"/>
      <c r="Q1051" s="25"/>
      <c r="R1051" s="25"/>
      <c r="S1051" s="25"/>
      <c r="T1051" s="25"/>
      <c r="U1051" s="101"/>
      <c r="V1051" s="101"/>
      <c r="W1051" s="101"/>
      <c r="X1051" s="101"/>
      <c r="Y1051" s="101"/>
      <c r="AA1051" s="101"/>
      <c r="AB1051" s="101"/>
      <c r="AC1051" s="101"/>
      <c r="AD1051" s="101"/>
      <c r="AE1051" s="101"/>
      <c r="AF1051" s="101"/>
      <c r="AG1051" s="101"/>
      <c r="AH1051" s="101"/>
      <c r="AJ1051" s="101"/>
      <c r="AK1051" s="101"/>
      <c r="AM1051" s="101"/>
      <c r="AN1051" s="42"/>
      <c r="AO1051" s="42"/>
      <c r="AP1051" s="42"/>
      <c r="AQ1051" s="194"/>
      <c r="AR1051" s="42"/>
      <c r="AS1051" s="42"/>
      <c r="AT1051" s="25"/>
      <c r="AU1051" s="44"/>
      <c r="AV1051" s="44"/>
      <c r="AW1051" s="44"/>
      <c r="AX1051" s="25"/>
      <c r="AY1051" s="42"/>
      <c r="AZ1051" s="46"/>
      <c r="BA1051" s="48"/>
      <c r="BB1051" s="25"/>
      <c r="BC1051" s="25"/>
      <c r="BD1051" s="124"/>
      <c r="BE1051" s="24"/>
      <c r="BF1051" s="24"/>
      <c r="BG1051" s="15"/>
      <c r="BI1051" s="15"/>
      <c r="BJ1051" s="15"/>
      <c r="BK1051" s="15"/>
      <c r="BL1051" s="93"/>
    </row>
    <row r="1052" spans="2:64" s="54" customFormat="1" x14ac:dyDescent="0.25">
      <c r="B1052" s="32"/>
      <c r="C1052" s="32"/>
      <c r="D1052" s="32"/>
      <c r="E1052" s="32"/>
      <c r="F1052" s="32"/>
      <c r="G1052" s="32"/>
      <c r="K1052" s="93"/>
      <c r="L1052" s="93"/>
      <c r="M1052" s="25"/>
      <c r="N1052" s="25"/>
      <c r="O1052" s="25"/>
      <c r="P1052" s="25"/>
      <c r="Q1052" s="25"/>
      <c r="R1052" s="25"/>
      <c r="S1052" s="25"/>
      <c r="T1052" s="25"/>
      <c r="U1052" s="101"/>
      <c r="V1052" s="101"/>
      <c r="W1052" s="101"/>
      <c r="X1052" s="101"/>
      <c r="Y1052" s="101"/>
      <c r="AA1052" s="101"/>
      <c r="AB1052" s="101"/>
      <c r="AC1052" s="101"/>
      <c r="AD1052" s="101"/>
      <c r="AE1052" s="101"/>
      <c r="AF1052" s="101"/>
      <c r="AG1052" s="101"/>
      <c r="AH1052" s="101"/>
      <c r="AJ1052" s="101"/>
      <c r="AK1052" s="101"/>
      <c r="AM1052" s="101"/>
      <c r="AN1052" s="42"/>
      <c r="AO1052" s="42"/>
      <c r="AP1052" s="42"/>
      <c r="AQ1052" s="194"/>
      <c r="AR1052" s="42"/>
      <c r="AS1052" s="42"/>
      <c r="AT1052" s="25"/>
      <c r="AU1052" s="44"/>
      <c r="AV1052" s="44"/>
      <c r="AW1052" s="44"/>
      <c r="AX1052" s="25"/>
      <c r="AY1052" s="42"/>
      <c r="AZ1052" s="46"/>
      <c r="BA1052" s="48"/>
      <c r="BB1052" s="25"/>
      <c r="BC1052" s="25"/>
      <c r="BD1052" s="124"/>
      <c r="BE1052" s="24"/>
      <c r="BF1052" s="24"/>
      <c r="BG1052" s="15"/>
      <c r="BI1052" s="15"/>
      <c r="BJ1052" s="15"/>
      <c r="BK1052" s="15"/>
      <c r="BL1052" s="93"/>
    </row>
    <row r="1053" spans="2:64" s="54" customFormat="1" x14ac:dyDescent="0.25">
      <c r="B1053" s="32"/>
      <c r="C1053" s="32"/>
      <c r="D1053" s="32"/>
      <c r="E1053" s="32"/>
      <c r="F1053" s="32"/>
      <c r="G1053" s="32"/>
      <c r="K1053" s="93"/>
      <c r="L1053" s="93"/>
      <c r="M1053" s="25"/>
      <c r="N1053" s="25"/>
      <c r="O1053" s="25"/>
      <c r="P1053" s="25"/>
      <c r="Q1053" s="25"/>
      <c r="R1053" s="25"/>
      <c r="S1053" s="25"/>
      <c r="T1053" s="25"/>
      <c r="U1053" s="101"/>
      <c r="V1053" s="101"/>
      <c r="W1053" s="101"/>
      <c r="X1053" s="101"/>
      <c r="Y1053" s="101"/>
      <c r="AA1053" s="101"/>
      <c r="AB1053" s="101"/>
      <c r="AC1053" s="101"/>
      <c r="AD1053" s="101"/>
      <c r="AE1053" s="101"/>
      <c r="AF1053" s="101"/>
      <c r="AG1053" s="101"/>
      <c r="AH1053" s="101"/>
      <c r="AJ1053" s="101"/>
      <c r="AK1053" s="101"/>
      <c r="AM1053" s="101"/>
      <c r="AN1053" s="42"/>
      <c r="AO1053" s="42"/>
      <c r="AP1053" s="42"/>
      <c r="AQ1053" s="194"/>
      <c r="AR1053" s="42"/>
      <c r="AS1053" s="42"/>
      <c r="AT1053" s="25"/>
      <c r="AU1053" s="44"/>
      <c r="AV1053" s="44"/>
      <c r="AW1053" s="44"/>
      <c r="AX1053" s="25"/>
      <c r="AY1053" s="42"/>
      <c r="AZ1053" s="46"/>
      <c r="BA1053" s="48"/>
      <c r="BB1053" s="25"/>
      <c r="BC1053" s="25"/>
      <c r="BD1053" s="124"/>
      <c r="BE1053" s="24"/>
      <c r="BF1053" s="24"/>
      <c r="BG1053" s="15"/>
      <c r="BI1053" s="15"/>
      <c r="BJ1053" s="15"/>
      <c r="BK1053" s="15"/>
      <c r="BL1053" s="93"/>
    </row>
    <row r="1054" spans="2:64" s="54" customFormat="1" x14ac:dyDescent="0.25">
      <c r="B1054" s="32"/>
      <c r="C1054" s="32"/>
      <c r="D1054" s="32"/>
      <c r="E1054" s="32"/>
      <c r="F1054" s="32"/>
      <c r="G1054" s="32"/>
      <c r="K1054" s="93"/>
      <c r="L1054" s="93"/>
      <c r="M1054" s="25"/>
      <c r="N1054" s="25"/>
      <c r="O1054" s="25"/>
      <c r="P1054" s="25"/>
      <c r="Q1054" s="25"/>
      <c r="R1054" s="25"/>
      <c r="S1054" s="25"/>
      <c r="T1054" s="25"/>
      <c r="U1054" s="101"/>
      <c r="V1054" s="101"/>
      <c r="W1054" s="101"/>
      <c r="X1054" s="101"/>
      <c r="Y1054" s="101"/>
      <c r="AA1054" s="101"/>
      <c r="AB1054" s="101"/>
      <c r="AC1054" s="101"/>
      <c r="AD1054" s="101"/>
      <c r="AE1054" s="101"/>
      <c r="AF1054" s="101"/>
      <c r="AG1054" s="101"/>
      <c r="AH1054" s="101"/>
      <c r="AJ1054" s="101"/>
      <c r="AK1054" s="101"/>
      <c r="AM1054" s="101"/>
      <c r="AN1054" s="42"/>
      <c r="AO1054" s="42"/>
      <c r="AP1054" s="42"/>
      <c r="AQ1054" s="194"/>
      <c r="AR1054" s="42"/>
      <c r="AS1054" s="42"/>
      <c r="AT1054" s="25"/>
      <c r="AU1054" s="44"/>
      <c r="AV1054" s="44"/>
      <c r="AW1054" s="44"/>
      <c r="AX1054" s="25"/>
      <c r="AY1054" s="42"/>
      <c r="AZ1054" s="46"/>
      <c r="BA1054" s="48"/>
      <c r="BB1054" s="25"/>
      <c r="BC1054" s="25"/>
      <c r="BD1054" s="124"/>
      <c r="BE1054" s="24"/>
      <c r="BF1054" s="24"/>
      <c r="BG1054" s="15"/>
      <c r="BI1054" s="15"/>
      <c r="BJ1054" s="15"/>
      <c r="BK1054" s="15"/>
      <c r="BL1054" s="93"/>
    </row>
    <row r="1055" spans="2:64" s="54" customFormat="1" x14ac:dyDescent="0.25">
      <c r="B1055" s="32"/>
      <c r="C1055" s="32"/>
      <c r="D1055" s="32"/>
      <c r="E1055" s="32"/>
      <c r="F1055" s="32"/>
      <c r="G1055" s="32"/>
      <c r="K1055" s="93"/>
      <c r="L1055" s="93"/>
      <c r="M1055" s="25"/>
      <c r="N1055" s="25"/>
      <c r="O1055" s="25"/>
      <c r="P1055" s="25"/>
      <c r="Q1055" s="25"/>
      <c r="R1055" s="25"/>
      <c r="S1055" s="25"/>
      <c r="T1055" s="25"/>
      <c r="U1055" s="101"/>
      <c r="V1055" s="101"/>
      <c r="W1055" s="101"/>
      <c r="X1055" s="101"/>
      <c r="Y1055" s="101"/>
      <c r="AA1055" s="101"/>
      <c r="AB1055" s="101"/>
      <c r="AC1055" s="101"/>
      <c r="AD1055" s="101"/>
      <c r="AE1055" s="101"/>
      <c r="AF1055" s="101"/>
      <c r="AG1055" s="101"/>
      <c r="AH1055" s="101"/>
      <c r="AJ1055" s="101"/>
      <c r="AK1055" s="101"/>
      <c r="AM1055" s="101"/>
      <c r="AN1055" s="42"/>
      <c r="AO1055" s="42"/>
      <c r="AP1055" s="42"/>
      <c r="AQ1055" s="194"/>
      <c r="AR1055" s="42"/>
      <c r="AS1055" s="42"/>
      <c r="AT1055" s="25"/>
      <c r="AU1055" s="44"/>
      <c r="AV1055" s="44"/>
      <c r="AW1055" s="44"/>
      <c r="AX1055" s="25"/>
      <c r="AY1055" s="42"/>
      <c r="AZ1055" s="46"/>
      <c r="BA1055" s="48"/>
      <c r="BB1055" s="25"/>
      <c r="BC1055" s="25"/>
      <c r="BD1055" s="124"/>
      <c r="BE1055" s="24"/>
      <c r="BF1055" s="24"/>
      <c r="BG1055" s="15"/>
      <c r="BI1055" s="15"/>
      <c r="BJ1055" s="15"/>
      <c r="BK1055" s="15"/>
      <c r="BL1055" s="93"/>
    </row>
    <row r="1056" spans="2:64" s="54" customFormat="1" x14ac:dyDescent="0.25">
      <c r="B1056" s="32"/>
      <c r="C1056" s="32"/>
      <c r="D1056" s="32"/>
      <c r="E1056" s="32"/>
      <c r="F1056" s="32"/>
      <c r="G1056" s="32"/>
      <c r="K1056" s="93"/>
      <c r="L1056" s="93"/>
      <c r="M1056" s="25"/>
      <c r="N1056" s="25"/>
      <c r="O1056" s="25"/>
      <c r="P1056" s="25"/>
      <c r="Q1056" s="25"/>
      <c r="R1056" s="25"/>
      <c r="S1056" s="25"/>
      <c r="T1056" s="25"/>
      <c r="U1056" s="101"/>
      <c r="V1056" s="101"/>
      <c r="W1056" s="101"/>
      <c r="X1056" s="101"/>
      <c r="Y1056" s="101"/>
      <c r="AA1056" s="101"/>
      <c r="AB1056" s="101"/>
      <c r="AC1056" s="101"/>
      <c r="AD1056" s="101"/>
      <c r="AE1056" s="101"/>
      <c r="AF1056" s="101"/>
      <c r="AG1056" s="101"/>
      <c r="AH1056" s="101"/>
      <c r="AJ1056" s="101"/>
      <c r="AK1056" s="101"/>
      <c r="AM1056" s="101"/>
      <c r="AN1056" s="42"/>
      <c r="AO1056" s="42"/>
      <c r="AP1056" s="42"/>
      <c r="AQ1056" s="194"/>
      <c r="AR1056" s="42"/>
      <c r="AS1056" s="42"/>
      <c r="AT1056" s="25"/>
      <c r="AU1056" s="44"/>
      <c r="AV1056" s="44"/>
      <c r="AW1056" s="44"/>
      <c r="AX1056" s="25"/>
      <c r="AY1056" s="42"/>
      <c r="AZ1056" s="46"/>
      <c r="BA1056" s="48"/>
      <c r="BB1056" s="25"/>
      <c r="BC1056" s="25"/>
      <c r="BD1056" s="124"/>
      <c r="BE1056" s="24"/>
      <c r="BF1056" s="24"/>
      <c r="BG1056" s="15"/>
      <c r="BI1056" s="15"/>
      <c r="BJ1056" s="15"/>
      <c r="BK1056" s="15"/>
      <c r="BL1056" s="93"/>
    </row>
    <row r="1057" spans="2:64" s="54" customFormat="1" x14ac:dyDescent="0.25">
      <c r="B1057" s="32"/>
      <c r="C1057" s="32"/>
      <c r="D1057" s="32"/>
      <c r="E1057" s="32"/>
      <c r="F1057" s="32"/>
      <c r="G1057" s="32"/>
      <c r="K1057" s="93"/>
      <c r="L1057" s="93"/>
      <c r="M1057" s="25"/>
      <c r="N1057" s="25"/>
      <c r="O1057" s="25"/>
      <c r="P1057" s="25"/>
      <c r="Q1057" s="25"/>
      <c r="R1057" s="25"/>
      <c r="S1057" s="25"/>
      <c r="T1057" s="25"/>
      <c r="U1057" s="101"/>
      <c r="V1057" s="101"/>
      <c r="W1057" s="101"/>
      <c r="X1057" s="101"/>
      <c r="Y1057" s="101"/>
      <c r="AA1057" s="101"/>
      <c r="AB1057" s="101"/>
      <c r="AC1057" s="101"/>
      <c r="AD1057" s="101"/>
      <c r="AE1057" s="101"/>
      <c r="AF1057" s="101"/>
      <c r="AG1057" s="101"/>
      <c r="AH1057" s="101"/>
      <c r="AJ1057" s="101"/>
      <c r="AK1057" s="101"/>
      <c r="AM1057" s="101"/>
      <c r="AN1057" s="42"/>
      <c r="AO1057" s="42"/>
      <c r="AP1057" s="42"/>
      <c r="AQ1057" s="194"/>
      <c r="AR1057" s="42"/>
      <c r="AS1057" s="42"/>
      <c r="AT1057" s="25"/>
      <c r="AU1057" s="44"/>
      <c r="AV1057" s="44"/>
      <c r="AW1057" s="44"/>
      <c r="AX1057" s="25"/>
      <c r="AY1057" s="42"/>
      <c r="AZ1057" s="46"/>
      <c r="BA1057" s="48"/>
      <c r="BB1057" s="25"/>
      <c r="BC1057" s="25"/>
      <c r="BD1057" s="124"/>
      <c r="BE1057" s="24"/>
      <c r="BF1057" s="24"/>
      <c r="BG1057" s="15"/>
      <c r="BI1057" s="15"/>
      <c r="BJ1057" s="15"/>
      <c r="BK1057" s="15"/>
      <c r="BL1057" s="93"/>
    </row>
    <row r="1058" spans="2:64" s="54" customFormat="1" x14ac:dyDescent="0.25">
      <c r="B1058" s="32"/>
      <c r="C1058" s="32"/>
      <c r="D1058" s="32"/>
      <c r="E1058" s="32"/>
      <c r="F1058" s="32"/>
      <c r="G1058" s="32"/>
      <c r="K1058" s="93"/>
      <c r="L1058" s="93"/>
      <c r="M1058" s="25"/>
      <c r="N1058" s="25"/>
      <c r="O1058" s="25"/>
      <c r="P1058" s="25"/>
      <c r="Q1058" s="25"/>
      <c r="R1058" s="25"/>
      <c r="S1058" s="25"/>
      <c r="T1058" s="25"/>
      <c r="U1058" s="101"/>
      <c r="V1058" s="101"/>
      <c r="W1058" s="101"/>
      <c r="X1058" s="101"/>
      <c r="Y1058" s="101"/>
      <c r="AA1058" s="101"/>
      <c r="AB1058" s="101"/>
      <c r="AC1058" s="101"/>
      <c r="AD1058" s="101"/>
      <c r="AE1058" s="101"/>
      <c r="AF1058" s="101"/>
      <c r="AG1058" s="101"/>
      <c r="AH1058" s="101"/>
      <c r="AJ1058" s="101"/>
      <c r="AK1058" s="101"/>
      <c r="AM1058" s="101"/>
      <c r="AN1058" s="42"/>
      <c r="AO1058" s="42"/>
      <c r="AP1058" s="42"/>
      <c r="AQ1058" s="194"/>
      <c r="AR1058" s="42"/>
      <c r="AS1058" s="42"/>
      <c r="AT1058" s="25"/>
      <c r="AU1058" s="44"/>
      <c r="AV1058" s="44"/>
      <c r="AW1058" s="44"/>
      <c r="AX1058" s="25"/>
      <c r="AY1058" s="42"/>
      <c r="AZ1058" s="46"/>
      <c r="BA1058" s="48"/>
      <c r="BB1058" s="25"/>
      <c r="BC1058" s="25"/>
      <c r="BD1058" s="124"/>
      <c r="BE1058" s="24"/>
      <c r="BF1058" s="24"/>
      <c r="BG1058" s="15"/>
      <c r="BI1058" s="15"/>
      <c r="BJ1058" s="15"/>
      <c r="BK1058" s="15"/>
      <c r="BL1058" s="93"/>
    </row>
    <row r="1059" spans="2:64" s="54" customFormat="1" x14ac:dyDescent="0.25">
      <c r="B1059" s="32"/>
      <c r="C1059" s="32"/>
      <c r="D1059" s="32"/>
      <c r="E1059" s="32"/>
      <c r="F1059" s="32"/>
      <c r="G1059" s="32"/>
      <c r="K1059" s="93"/>
      <c r="L1059" s="93"/>
      <c r="M1059" s="25"/>
      <c r="N1059" s="25"/>
      <c r="O1059" s="25"/>
      <c r="P1059" s="25"/>
      <c r="Q1059" s="25"/>
      <c r="R1059" s="25"/>
      <c r="S1059" s="25"/>
      <c r="T1059" s="25"/>
      <c r="U1059" s="101"/>
      <c r="V1059" s="101"/>
      <c r="W1059" s="101"/>
      <c r="X1059" s="101"/>
      <c r="Y1059" s="101"/>
      <c r="AA1059" s="101"/>
      <c r="AB1059" s="101"/>
      <c r="AC1059" s="101"/>
      <c r="AD1059" s="101"/>
      <c r="AE1059" s="101"/>
      <c r="AF1059" s="101"/>
      <c r="AG1059" s="101"/>
      <c r="AH1059" s="101"/>
      <c r="AJ1059" s="101"/>
      <c r="AK1059" s="101"/>
      <c r="AM1059" s="101"/>
      <c r="AN1059" s="42"/>
      <c r="AO1059" s="42"/>
      <c r="AP1059" s="42"/>
      <c r="AQ1059" s="194"/>
      <c r="AR1059" s="42"/>
      <c r="AS1059" s="42"/>
      <c r="AT1059" s="25"/>
      <c r="AU1059" s="44"/>
      <c r="AV1059" s="44"/>
      <c r="AW1059" s="44"/>
      <c r="AX1059" s="25"/>
      <c r="AY1059" s="42"/>
      <c r="AZ1059" s="46"/>
      <c r="BA1059" s="48"/>
      <c r="BB1059" s="25"/>
      <c r="BC1059" s="25"/>
      <c r="BD1059" s="124"/>
      <c r="BE1059" s="24"/>
      <c r="BF1059" s="24"/>
      <c r="BG1059" s="15"/>
      <c r="BI1059" s="15"/>
      <c r="BJ1059" s="15"/>
      <c r="BK1059" s="15"/>
      <c r="BL1059" s="93"/>
    </row>
    <row r="1060" spans="2:64" s="54" customFormat="1" x14ac:dyDescent="0.25">
      <c r="B1060" s="32"/>
      <c r="C1060" s="32"/>
      <c r="D1060" s="32"/>
      <c r="E1060" s="32"/>
      <c r="F1060" s="32"/>
      <c r="G1060" s="32"/>
      <c r="K1060" s="93"/>
      <c r="L1060" s="93"/>
      <c r="M1060" s="25"/>
      <c r="N1060" s="25"/>
      <c r="O1060" s="25"/>
      <c r="P1060" s="25"/>
      <c r="Q1060" s="25"/>
      <c r="R1060" s="25"/>
      <c r="S1060" s="25"/>
      <c r="T1060" s="25"/>
      <c r="U1060" s="101"/>
      <c r="V1060" s="101"/>
      <c r="W1060" s="101"/>
      <c r="X1060" s="101"/>
      <c r="Y1060" s="101"/>
      <c r="AA1060" s="101"/>
      <c r="AB1060" s="101"/>
      <c r="AC1060" s="101"/>
      <c r="AD1060" s="101"/>
      <c r="AE1060" s="101"/>
      <c r="AF1060" s="101"/>
      <c r="AG1060" s="101"/>
      <c r="AH1060" s="101"/>
      <c r="AJ1060" s="101"/>
      <c r="AK1060" s="101"/>
      <c r="AM1060" s="101"/>
      <c r="AN1060" s="42"/>
      <c r="AO1060" s="42"/>
      <c r="AP1060" s="42"/>
      <c r="AQ1060" s="194"/>
      <c r="AR1060" s="42"/>
      <c r="AS1060" s="42"/>
      <c r="AT1060" s="25"/>
      <c r="AU1060" s="44"/>
      <c r="AV1060" s="44"/>
      <c r="AW1060" s="44"/>
      <c r="AX1060" s="25"/>
      <c r="AY1060" s="42"/>
      <c r="AZ1060" s="46"/>
      <c r="BA1060" s="48"/>
      <c r="BB1060" s="25"/>
      <c r="BC1060" s="25"/>
      <c r="BD1060" s="124"/>
      <c r="BE1060" s="24"/>
      <c r="BF1060" s="24"/>
      <c r="BG1060" s="15"/>
      <c r="BI1060" s="15"/>
      <c r="BJ1060" s="15"/>
      <c r="BK1060" s="15"/>
      <c r="BL1060" s="93"/>
    </row>
    <row r="1061" spans="2:64" s="54" customFormat="1" x14ac:dyDescent="0.25">
      <c r="B1061" s="32"/>
      <c r="C1061" s="32"/>
      <c r="D1061" s="32"/>
      <c r="E1061" s="32"/>
      <c r="F1061" s="32"/>
      <c r="G1061" s="32"/>
      <c r="K1061" s="93"/>
      <c r="L1061" s="93"/>
      <c r="M1061" s="25"/>
      <c r="N1061" s="25"/>
      <c r="O1061" s="25"/>
      <c r="P1061" s="25"/>
      <c r="Q1061" s="25"/>
      <c r="R1061" s="25"/>
      <c r="S1061" s="25"/>
      <c r="T1061" s="25"/>
      <c r="U1061" s="101"/>
      <c r="V1061" s="101"/>
      <c r="W1061" s="101"/>
      <c r="X1061" s="101"/>
      <c r="Y1061" s="101"/>
      <c r="AA1061" s="101"/>
      <c r="AB1061" s="101"/>
      <c r="AC1061" s="101"/>
      <c r="AD1061" s="101"/>
      <c r="AE1061" s="101"/>
      <c r="AF1061" s="101"/>
      <c r="AG1061" s="101"/>
      <c r="AH1061" s="101"/>
      <c r="AJ1061" s="101"/>
      <c r="AK1061" s="101"/>
      <c r="AM1061" s="101"/>
      <c r="AN1061" s="42"/>
      <c r="AO1061" s="42"/>
      <c r="AP1061" s="42"/>
      <c r="AQ1061" s="194"/>
      <c r="AR1061" s="42"/>
      <c r="AS1061" s="42"/>
      <c r="AT1061" s="25"/>
      <c r="AU1061" s="44"/>
      <c r="AV1061" s="44"/>
      <c r="AW1061" s="44"/>
      <c r="AX1061" s="25"/>
      <c r="AY1061" s="42"/>
      <c r="AZ1061" s="46"/>
      <c r="BA1061" s="48"/>
      <c r="BB1061" s="25"/>
      <c r="BC1061" s="25"/>
      <c r="BD1061" s="124"/>
      <c r="BE1061" s="24"/>
      <c r="BF1061" s="24"/>
      <c r="BG1061" s="15"/>
      <c r="BI1061" s="15"/>
      <c r="BJ1061" s="15"/>
      <c r="BK1061" s="15"/>
      <c r="BL1061" s="93"/>
    </row>
    <row r="1062" spans="2:64" s="54" customFormat="1" x14ac:dyDescent="0.25">
      <c r="B1062" s="32"/>
      <c r="C1062" s="32"/>
      <c r="D1062" s="32"/>
      <c r="E1062" s="32"/>
      <c r="F1062" s="32"/>
      <c r="G1062" s="32"/>
      <c r="K1062" s="93"/>
      <c r="L1062" s="93"/>
      <c r="M1062" s="25"/>
      <c r="N1062" s="25"/>
      <c r="O1062" s="25"/>
      <c r="P1062" s="25"/>
      <c r="Q1062" s="25"/>
      <c r="R1062" s="25"/>
      <c r="S1062" s="25"/>
      <c r="T1062" s="25"/>
      <c r="U1062" s="101"/>
      <c r="V1062" s="101"/>
      <c r="W1062" s="101"/>
      <c r="X1062" s="101"/>
      <c r="Y1062" s="101"/>
      <c r="AA1062" s="101"/>
      <c r="AB1062" s="101"/>
      <c r="AC1062" s="101"/>
      <c r="AD1062" s="101"/>
      <c r="AE1062" s="101"/>
      <c r="AF1062" s="101"/>
      <c r="AG1062" s="101"/>
      <c r="AH1062" s="101"/>
      <c r="AJ1062" s="101"/>
      <c r="AK1062" s="101"/>
      <c r="AM1062" s="101"/>
      <c r="AN1062" s="42"/>
      <c r="AO1062" s="42"/>
      <c r="AP1062" s="42"/>
      <c r="AQ1062" s="194"/>
      <c r="AR1062" s="42"/>
      <c r="AS1062" s="42"/>
      <c r="AT1062" s="25"/>
      <c r="AU1062" s="44"/>
      <c r="AV1062" s="44"/>
      <c r="AW1062" s="44"/>
      <c r="AX1062" s="25"/>
      <c r="AY1062" s="42"/>
      <c r="AZ1062" s="46"/>
      <c r="BA1062" s="48"/>
      <c r="BB1062" s="25"/>
      <c r="BC1062" s="25"/>
      <c r="BD1062" s="124"/>
      <c r="BE1062" s="24"/>
      <c r="BF1062" s="24"/>
      <c r="BG1062" s="15"/>
      <c r="BI1062" s="15"/>
      <c r="BJ1062" s="15"/>
      <c r="BK1062" s="15"/>
      <c r="BL1062" s="93"/>
    </row>
    <row r="1063" spans="2:64" s="54" customFormat="1" x14ac:dyDescent="0.25">
      <c r="B1063" s="32"/>
      <c r="C1063" s="32"/>
      <c r="D1063" s="32"/>
      <c r="E1063" s="32"/>
      <c r="F1063" s="32"/>
      <c r="G1063" s="32"/>
      <c r="K1063" s="93"/>
      <c r="L1063" s="93"/>
      <c r="M1063" s="25"/>
      <c r="N1063" s="25"/>
      <c r="O1063" s="25"/>
      <c r="P1063" s="25"/>
      <c r="Q1063" s="25"/>
      <c r="R1063" s="25"/>
      <c r="S1063" s="25"/>
      <c r="T1063" s="25"/>
      <c r="U1063" s="101"/>
      <c r="V1063" s="101"/>
      <c r="W1063" s="101"/>
      <c r="X1063" s="101"/>
      <c r="Y1063" s="101"/>
      <c r="AA1063" s="101"/>
      <c r="AB1063" s="101"/>
      <c r="AC1063" s="101"/>
      <c r="AD1063" s="101"/>
      <c r="AE1063" s="101"/>
      <c r="AF1063" s="101"/>
      <c r="AG1063" s="101"/>
      <c r="AH1063" s="101"/>
      <c r="AJ1063" s="101"/>
      <c r="AK1063" s="101"/>
      <c r="AM1063" s="101"/>
      <c r="AN1063" s="42"/>
      <c r="AO1063" s="42"/>
      <c r="AP1063" s="42"/>
      <c r="AQ1063" s="194"/>
      <c r="AR1063" s="42"/>
      <c r="AS1063" s="42"/>
      <c r="AT1063" s="25"/>
      <c r="AU1063" s="44"/>
      <c r="AV1063" s="44"/>
      <c r="AW1063" s="44"/>
      <c r="AX1063" s="25"/>
      <c r="AY1063" s="42"/>
      <c r="AZ1063" s="46"/>
      <c r="BA1063" s="48"/>
      <c r="BB1063" s="25"/>
      <c r="BC1063" s="25"/>
      <c r="BD1063" s="124"/>
      <c r="BE1063" s="24"/>
      <c r="BF1063" s="24"/>
      <c r="BG1063" s="15"/>
      <c r="BI1063" s="15"/>
      <c r="BJ1063" s="15"/>
      <c r="BK1063" s="15"/>
      <c r="BL1063" s="93"/>
    </row>
    <row r="1064" spans="2:64" s="54" customFormat="1" x14ac:dyDescent="0.25">
      <c r="B1064" s="32"/>
      <c r="C1064" s="32"/>
      <c r="D1064" s="32"/>
      <c r="E1064" s="32"/>
      <c r="F1064" s="32"/>
      <c r="G1064" s="32"/>
      <c r="K1064" s="93"/>
      <c r="L1064" s="93"/>
      <c r="M1064" s="25"/>
      <c r="N1064" s="25"/>
      <c r="O1064" s="25"/>
      <c r="P1064" s="25"/>
      <c r="Q1064" s="25"/>
      <c r="R1064" s="25"/>
      <c r="S1064" s="25"/>
      <c r="T1064" s="25"/>
      <c r="U1064" s="101"/>
      <c r="V1064" s="101"/>
      <c r="W1064" s="101"/>
      <c r="X1064" s="101"/>
      <c r="Y1064" s="101"/>
      <c r="AA1064" s="101"/>
      <c r="AB1064" s="101"/>
      <c r="AC1064" s="101"/>
      <c r="AD1064" s="101"/>
      <c r="AE1064" s="101"/>
      <c r="AF1064" s="101"/>
      <c r="AG1064" s="101"/>
      <c r="AH1064" s="101"/>
      <c r="AJ1064" s="101"/>
      <c r="AK1064" s="101"/>
      <c r="AM1064" s="101"/>
      <c r="AN1064" s="42"/>
      <c r="AO1064" s="42"/>
      <c r="AP1064" s="42"/>
      <c r="AQ1064" s="194"/>
      <c r="AR1064" s="42"/>
      <c r="AS1064" s="42"/>
      <c r="AT1064" s="25"/>
      <c r="AU1064" s="44"/>
      <c r="AV1064" s="44"/>
      <c r="AW1064" s="44"/>
      <c r="AX1064" s="25"/>
      <c r="AY1064" s="42"/>
      <c r="AZ1064" s="46"/>
      <c r="BA1064" s="48"/>
      <c r="BB1064" s="25"/>
      <c r="BC1064" s="25"/>
      <c r="BD1064" s="124"/>
      <c r="BE1064" s="24"/>
      <c r="BF1064" s="24"/>
      <c r="BG1064" s="15"/>
      <c r="BI1064" s="15"/>
      <c r="BJ1064" s="15"/>
      <c r="BK1064" s="15"/>
      <c r="BL1064" s="93"/>
    </row>
    <row r="1065" spans="2:64" s="54" customFormat="1" x14ac:dyDescent="0.25">
      <c r="B1065" s="32"/>
      <c r="C1065" s="32"/>
      <c r="D1065" s="32"/>
      <c r="E1065" s="32"/>
      <c r="F1065" s="32"/>
      <c r="G1065" s="32"/>
      <c r="K1065" s="93"/>
      <c r="L1065" s="93"/>
      <c r="M1065" s="25"/>
      <c r="N1065" s="25"/>
      <c r="O1065" s="25"/>
      <c r="P1065" s="25"/>
      <c r="Q1065" s="25"/>
      <c r="R1065" s="25"/>
      <c r="S1065" s="25"/>
      <c r="T1065" s="25"/>
      <c r="U1065" s="101"/>
      <c r="V1065" s="101"/>
      <c r="W1065" s="101"/>
      <c r="X1065" s="101"/>
      <c r="Y1065" s="101"/>
      <c r="AA1065" s="101"/>
      <c r="AB1065" s="101"/>
      <c r="AC1065" s="101"/>
      <c r="AD1065" s="101"/>
      <c r="AE1065" s="101"/>
      <c r="AF1065" s="101"/>
      <c r="AG1065" s="101"/>
      <c r="AH1065" s="101"/>
      <c r="AJ1065" s="101"/>
      <c r="AK1065" s="101"/>
      <c r="AM1065" s="101"/>
      <c r="AN1065" s="42"/>
      <c r="AO1065" s="42"/>
      <c r="AP1065" s="42"/>
      <c r="AQ1065" s="194"/>
      <c r="AR1065" s="42"/>
      <c r="AS1065" s="42"/>
      <c r="AT1065" s="25"/>
      <c r="AU1065" s="44"/>
      <c r="AV1065" s="44"/>
      <c r="AW1065" s="44"/>
      <c r="AX1065" s="25"/>
      <c r="AY1065" s="42"/>
      <c r="AZ1065" s="46"/>
      <c r="BA1065" s="48"/>
      <c r="BB1065" s="25"/>
      <c r="BC1065" s="25"/>
      <c r="BD1065" s="124"/>
      <c r="BE1065" s="24"/>
      <c r="BF1065" s="24"/>
      <c r="BG1065" s="15"/>
      <c r="BI1065" s="15"/>
      <c r="BJ1065" s="15"/>
      <c r="BK1065" s="15"/>
      <c r="BL1065" s="93"/>
    </row>
    <row r="1066" spans="2:64" s="54" customFormat="1" x14ac:dyDescent="0.25">
      <c r="B1066" s="32"/>
      <c r="C1066" s="32"/>
      <c r="D1066" s="32"/>
      <c r="E1066" s="32"/>
      <c r="F1066" s="32"/>
      <c r="G1066" s="32"/>
      <c r="K1066" s="93"/>
      <c r="L1066" s="93"/>
      <c r="M1066" s="25"/>
      <c r="N1066" s="25"/>
      <c r="O1066" s="25"/>
      <c r="P1066" s="25"/>
      <c r="Q1066" s="25"/>
      <c r="R1066" s="25"/>
      <c r="S1066" s="25"/>
      <c r="T1066" s="25"/>
      <c r="U1066" s="101"/>
      <c r="V1066" s="101"/>
      <c r="W1066" s="101"/>
      <c r="X1066" s="101"/>
      <c r="Y1066" s="101"/>
      <c r="AA1066" s="101"/>
      <c r="AB1066" s="101"/>
      <c r="AC1066" s="101"/>
      <c r="AD1066" s="101"/>
      <c r="AE1066" s="101"/>
      <c r="AF1066" s="101"/>
      <c r="AG1066" s="101"/>
      <c r="AH1066" s="101"/>
      <c r="AJ1066" s="101"/>
      <c r="AK1066" s="101"/>
      <c r="AM1066" s="101"/>
      <c r="AN1066" s="42"/>
      <c r="AO1066" s="42"/>
      <c r="AP1066" s="42"/>
      <c r="AQ1066" s="194"/>
      <c r="AR1066" s="42"/>
      <c r="AS1066" s="42"/>
      <c r="AT1066" s="25"/>
      <c r="AU1066" s="44"/>
      <c r="AV1066" s="44"/>
      <c r="AW1066" s="44"/>
      <c r="AX1066" s="25"/>
      <c r="AY1066" s="42"/>
      <c r="AZ1066" s="46"/>
      <c r="BA1066" s="48"/>
      <c r="BB1066" s="25"/>
      <c r="BC1066" s="25"/>
      <c r="BD1066" s="124"/>
      <c r="BE1066" s="24"/>
      <c r="BF1066" s="24"/>
      <c r="BG1066" s="15"/>
      <c r="BI1066" s="15"/>
      <c r="BJ1066" s="15"/>
      <c r="BK1066" s="15"/>
      <c r="BL1066" s="93"/>
    </row>
    <row r="1067" spans="2:64" s="54" customFormat="1" x14ac:dyDescent="0.25">
      <c r="B1067" s="32"/>
      <c r="C1067" s="32"/>
      <c r="D1067" s="32"/>
      <c r="E1067" s="32"/>
      <c r="F1067" s="32"/>
      <c r="G1067" s="32"/>
      <c r="K1067" s="93"/>
      <c r="L1067" s="93"/>
      <c r="M1067" s="25"/>
      <c r="N1067" s="25"/>
      <c r="O1067" s="25"/>
      <c r="P1067" s="25"/>
      <c r="Q1067" s="25"/>
      <c r="R1067" s="25"/>
      <c r="S1067" s="25"/>
      <c r="T1067" s="25"/>
      <c r="U1067" s="101"/>
      <c r="V1067" s="101"/>
      <c r="W1067" s="101"/>
      <c r="X1067" s="101"/>
      <c r="Y1067" s="101"/>
      <c r="AA1067" s="101"/>
      <c r="AB1067" s="101"/>
      <c r="AC1067" s="101"/>
      <c r="AD1067" s="101"/>
      <c r="AE1067" s="101"/>
      <c r="AF1067" s="101"/>
      <c r="AG1067" s="101"/>
      <c r="AH1067" s="101"/>
      <c r="AJ1067" s="101"/>
      <c r="AK1067" s="101"/>
      <c r="AM1067" s="101"/>
      <c r="AN1067" s="42"/>
      <c r="AO1067" s="42"/>
      <c r="AP1067" s="42"/>
      <c r="AQ1067" s="194"/>
      <c r="AR1067" s="42"/>
      <c r="AS1067" s="42"/>
      <c r="AT1067" s="25"/>
      <c r="AU1067" s="44"/>
      <c r="AV1067" s="44"/>
      <c r="AW1067" s="44"/>
      <c r="AX1067" s="25"/>
      <c r="AY1067" s="42"/>
      <c r="AZ1067" s="46"/>
      <c r="BA1067" s="48"/>
      <c r="BB1067" s="25"/>
      <c r="BC1067" s="25"/>
      <c r="BD1067" s="124"/>
      <c r="BE1067" s="24"/>
      <c r="BF1067" s="24"/>
      <c r="BG1067" s="15"/>
      <c r="BI1067" s="15"/>
      <c r="BJ1067" s="15"/>
      <c r="BK1067" s="15"/>
      <c r="BL1067" s="93"/>
    </row>
    <row r="1068" spans="2:64" s="54" customFormat="1" x14ac:dyDescent="0.25">
      <c r="B1068" s="32"/>
      <c r="C1068" s="32"/>
      <c r="D1068" s="32"/>
      <c r="E1068" s="32"/>
      <c r="F1068" s="32"/>
      <c r="G1068" s="32"/>
      <c r="K1068" s="93"/>
      <c r="L1068" s="93"/>
      <c r="M1068" s="25"/>
      <c r="N1068" s="25"/>
      <c r="O1068" s="25"/>
      <c r="P1068" s="25"/>
      <c r="Q1068" s="25"/>
      <c r="R1068" s="25"/>
      <c r="S1068" s="25"/>
      <c r="T1068" s="25"/>
      <c r="U1068" s="101"/>
      <c r="V1068" s="101"/>
      <c r="W1068" s="101"/>
      <c r="X1068" s="101"/>
      <c r="Y1068" s="101"/>
      <c r="AA1068" s="101"/>
      <c r="AB1068" s="101"/>
      <c r="AC1068" s="101"/>
      <c r="AD1068" s="101"/>
      <c r="AE1068" s="101"/>
      <c r="AF1068" s="101"/>
      <c r="AG1068" s="101"/>
      <c r="AH1068" s="101"/>
      <c r="AJ1068" s="101"/>
      <c r="AK1068" s="101"/>
      <c r="AM1068" s="101"/>
      <c r="AN1068" s="42"/>
      <c r="AO1068" s="42"/>
      <c r="AP1068" s="42"/>
      <c r="AQ1068" s="194"/>
      <c r="AR1068" s="42"/>
      <c r="AS1068" s="42"/>
      <c r="AT1068" s="25"/>
      <c r="AU1068" s="44"/>
      <c r="AV1068" s="44"/>
      <c r="AW1068" s="44"/>
      <c r="AX1068" s="25"/>
      <c r="AY1068" s="42"/>
      <c r="AZ1068" s="46"/>
      <c r="BA1068" s="48"/>
      <c r="BB1068" s="25"/>
      <c r="BC1068" s="25"/>
      <c r="BD1068" s="124"/>
      <c r="BE1068" s="24"/>
      <c r="BF1068" s="24"/>
      <c r="BG1068" s="15"/>
      <c r="BI1068" s="15"/>
      <c r="BJ1068" s="15"/>
      <c r="BK1068" s="15"/>
      <c r="BL1068" s="93"/>
    </row>
    <row r="1069" spans="2:64" s="54" customFormat="1" x14ac:dyDescent="0.25">
      <c r="B1069" s="32"/>
      <c r="C1069" s="32"/>
      <c r="D1069" s="32"/>
      <c r="E1069" s="32"/>
      <c r="F1069" s="32"/>
      <c r="G1069" s="32"/>
      <c r="K1069" s="93"/>
      <c r="L1069" s="93"/>
      <c r="M1069" s="25"/>
      <c r="N1069" s="25"/>
      <c r="O1069" s="25"/>
      <c r="P1069" s="25"/>
      <c r="Q1069" s="25"/>
      <c r="R1069" s="25"/>
      <c r="S1069" s="25"/>
      <c r="T1069" s="25"/>
      <c r="U1069" s="101"/>
      <c r="V1069" s="101"/>
      <c r="W1069" s="101"/>
      <c r="X1069" s="101"/>
      <c r="Y1069" s="101"/>
      <c r="AA1069" s="101"/>
      <c r="AB1069" s="101"/>
      <c r="AC1069" s="101"/>
      <c r="AD1069" s="101"/>
      <c r="AE1069" s="101"/>
      <c r="AF1069" s="101"/>
      <c r="AG1069" s="101"/>
      <c r="AH1069" s="101"/>
      <c r="AJ1069" s="101"/>
      <c r="AK1069" s="101"/>
      <c r="AM1069" s="101"/>
      <c r="AN1069" s="42"/>
      <c r="AO1069" s="42"/>
      <c r="AP1069" s="42"/>
      <c r="AQ1069" s="194"/>
      <c r="AR1069" s="42"/>
      <c r="AS1069" s="42"/>
      <c r="AT1069" s="25"/>
      <c r="AU1069" s="44"/>
      <c r="AV1069" s="44"/>
      <c r="AW1069" s="44"/>
      <c r="AX1069" s="25"/>
      <c r="AY1069" s="42"/>
      <c r="AZ1069" s="46"/>
      <c r="BA1069" s="48"/>
      <c r="BB1069" s="25"/>
      <c r="BC1069" s="25"/>
      <c r="BD1069" s="124"/>
      <c r="BE1069" s="24"/>
      <c r="BF1069" s="24"/>
      <c r="BG1069" s="15"/>
      <c r="BI1069" s="15"/>
      <c r="BJ1069" s="15"/>
      <c r="BK1069" s="15"/>
      <c r="BL1069" s="93"/>
    </row>
    <row r="1070" spans="2:64" s="54" customFormat="1" x14ac:dyDescent="0.25">
      <c r="B1070" s="32"/>
      <c r="C1070" s="32"/>
      <c r="D1070" s="32"/>
      <c r="E1070" s="32"/>
      <c r="F1070" s="32"/>
      <c r="G1070" s="32"/>
      <c r="K1070" s="93"/>
      <c r="L1070" s="93"/>
      <c r="M1070" s="25"/>
      <c r="N1070" s="25"/>
      <c r="O1070" s="25"/>
      <c r="P1070" s="25"/>
      <c r="Q1070" s="25"/>
      <c r="R1070" s="25"/>
      <c r="S1070" s="25"/>
      <c r="T1070" s="25"/>
      <c r="U1070" s="101"/>
      <c r="V1070" s="101"/>
      <c r="W1070" s="101"/>
      <c r="X1070" s="101"/>
      <c r="Y1070" s="101"/>
      <c r="AA1070" s="101"/>
      <c r="AB1070" s="101"/>
      <c r="AC1070" s="101"/>
      <c r="AD1070" s="101"/>
      <c r="AE1070" s="101"/>
      <c r="AF1070" s="101"/>
      <c r="AG1070" s="101"/>
      <c r="AH1070" s="101"/>
      <c r="AJ1070" s="101"/>
      <c r="AK1070" s="101"/>
      <c r="AM1070" s="101"/>
      <c r="AN1070" s="42"/>
      <c r="AO1070" s="42"/>
      <c r="AP1070" s="42"/>
      <c r="AQ1070" s="194"/>
      <c r="AR1070" s="42"/>
      <c r="AS1070" s="42"/>
      <c r="AT1070" s="25"/>
      <c r="AU1070" s="44"/>
      <c r="AV1070" s="44"/>
      <c r="AW1070" s="44"/>
      <c r="AX1070" s="25"/>
      <c r="AY1070" s="42"/>
      <c r="AZ1070" s="46"/>
      <c r="BA1070" s="48"/>
      <c r="BB1070" s="25"/>
      <c r="BC1070" s="25"/>
      <c r="BD1070" s="124"/>
      <c r="BE1070" s="24"/>
      <c r="BF1070" s="24"/>
      <c r="BG1070" s="15"/>
      <c r="BI1070" s="15"/>
      <c r="BJ1070" s="15"/>
      <c r="BK1070" s="15"/>
      <c r="BL1070" s="93"/>
    </row>
    <row r="1071" spans="2:64" s="54" customFormat="1" x14ac:dyDescent="0.25">
      <c r="B1071" s="32"/>
      <c r="C1071" s="32"/>
      <c r="D1071" s="32"/>
      <c r="E1071" s="32"/>
      <c r="F1071" s="32"/>
      <c r="G1071" s="32"/>
      <c r="K1071" s="93"/>
      <c r="L1071" s="93"/>
      <c r="M1071" s="25"/>
      <c r="N1071" s="25"/>
      <c r="O1071" s="25"/>
      <c r="P1071" s="25"/>
      <c r="Q1071" s="25"/>
      <c r="R1071" s="25"/>
      <c r="S1071" s="25"/>
      <c r="T1071" s="25"/>
      <c r="U1071" s="101"/>
      <c r="V1071" s="101"/>
      <c r="W1071" s="101"/>
      <c r="X1071" s="101"/>
      <c r="Y1071" s="101"/>
      <c r="AA1071" s="101"/>
      <c r="AB1071" s="101"/>
      <c r="AC1071" s="101"/>
      <c r="AD1071" s="101"/>
      <c r="AE1071" s="101"/>
      <c r="AF1071" s="101"/>
      <c r="AG1071" s="101"/>
      <c r="AH1071" s="101"/>
      <c r="AJ1071" s="101"/>
      <c r="AK1071" s="101"/>
      <c r="AM1071" s="101"/>
      <c r="AN1071" s="42"/>
      <c r="AO1071" s="42"/>
      <c r="AP1071" s="42"/>
      <c r="AQ1071" s="194"/>
      <c r="AR1071" s="42"/>
      <c r="AS1071" s="42"/>
      <c r="AT1071" s="25"/>
      <c r="AU1071" s="44"/>
      <c r="AV1071" s="44"/>
      <c r="AW1071" s="44"/>
      <c r="AX1071" s="25"/>
      <c r="AY1071" s="42"/>
      <c r="AZ1071" s="46"/>
      <c r="BA1071" s="48"/>
      <c r="BB1071" s="25"/>
      <c r="BC1071" s="25"/>
      <c r="BD1071" s="124"/>
      <c r="BE1071" s="24"/>
      <c r="BF1071" s="24"/>
      <c r="BG1071" s="15"/>
      <c r="BI1071" s="15"/>
      <c r="BJ1071" s="15"/>
      <c r="BK1071" s="15"/>
      <c r="BL1071" s="93"/>
    </row>
    <row r="1072" spans="2:64" s="54" customFormat="1" x14ac:dyDescent="0.25">
      <c r="B1072" s="32"/>
      <c r="C1072" s="32"/>
      <c r="D1072" s="32"/>
      <c r="E1072" s="32"/>
      <c r="F1072" s="32"/>
      <c r="G1072" s="32"/>
      <c r="K1072" s="93"/>
      <c r="L1072" s="93"/>
      <c r="M1072" s="25"/>
      <c r="N1072" s="25"/>
      <c r="O1072" s="25"/>
      <c r="P1072" s="25"/>
      <c r="Q1072" s="25"/>
      <c r="R1072" s="25"/>
      <c r="S1072" s="25"/>
      <c r="T1072" s="25"/>
      <c r="U1072" s="101"/>
      <c r="V1072" s="101"/>
      <c r="W1072" s="101"/>
      <c r="X1072" s="101"/>
      <c r="Y1072" s="101"/>
      <c r="AA1072" s="101"/>
      <c r="AB1072" s="101"/>
      <c r="AC1072" s="101"/>
      <c r="AD1072" s="101"/>
      <c r="AE1072" s="101"/>
      <c r="AF1072" s="101"/>
      <c r="AG1072" s="101"/>
      <c r="AH1072" s="101"/>
      <c r="AJ1072" s="101"/>
      <c r="AK1072" s="101"/>
      <c r="AM1072" s="101"/>
      <c r="AN1072" s="42"/>
      <c r="AO1072" s="42"/>
      <c r="AP1072" s="42"/>
      <c r="AQ1072" s="194"/>
      <c r="AR1072" s="42"/>
      <c r="AS1072" s="42"/>
      <c r="AT1072" s="25"/>
      <c r="AU1072" s="44"/>
      <c r="AV1072" s="44"/>
      <c r="AW1072" s="44"/>
      <c r="AX1072" s="25"/>
      <c r="AY1072" s="42"/>
      <c r="AZ1072" s="46"/>
      <c r="BA1072" s="48"/>
      <c r="BB1072" s="25"/>
      <c r="BC1072" s="25"/>
      <c r="BD1072" s="124"/>
      <c r="BE1072" s="24"/>
      <c r="BF1072" s="24"/>
      <c r="BG1072" s="15"/>
      <c r="BI1072" s="15"/>
      <c r="BJ1072" s="15"/>
      <c r="BK1072" s="15"/>
      <c r="BL1072" s="93"/>
    </row>
    <row r="1073" spans="2:64" s="54" customFormat="1" x14ac:dyDescent="0.25">
      <c r="B1073" s="32"/>
      <c r="C1073" s="32"/>
      <c r="D1073" s="32"/>
      <c r="E1073" s="32"/>
      <c r="F1073" s="32"/>
      <c r="G1073" s="32"/>
      <c r="K1073" s="93"/>
      <c r="L1073" s="93"/>
      <c r="M1073" s="25"/>
      <c r="N1073" s="25"/>
      <c r="O1073" s="25"/>
      <c r="P1073" s="25"/>
      <c r="Q1073" s="25"/>
      <c r="R1073" s="25"/>
      <c r="S1073" s="25"/>
      <c r="T1073" s="25"/>
      <c r="U1073" s="101"/>
      <c r="V1073" s="101"/>
      <c r="W1073" s="101"/>
      <c r="X1073" s="101"/>
      <c r="Y1073" s="101"/>
      <c r="AA1073" s="101"/>
      <c r="AB1073" s="101"/>
      <c r="AC1073" s="101"/>
      <c r="AD1073" s="101"/>
      <c r="AE1073" s="101"/>
      <c r="AF1073" s="101"/>
      <c r="AG1073" s="101"/>
      <c r="AH1073" s="101"/>
      <c r="AJ1073" s="101"/>
      <c r="AK1073" s="101"/>
      <c r="AM1073" s="101"/>
      <c r="AN1073" s="42"/>
      <c r="AO1073" s="42"/>
      <c r="AP1073" s="42"/>
      <c r="AQ1073" s="194"/>
      <c r="AR1073" s="42"/>
      <c r="AS1073" s="42"/>
      <c r="AT1073" s="25"/>
      <c r="AU1073" s="44"/>
      <c r="AV1073" s="44"/>
      <c r="AW1073" s="44"/>
      <c r="AX1073" s="25"/>
      <c r="AY1073" s="42"/>
      <c r="AZ1073" s="46"/>
      <c r="BA1073" s="48"/>
      <c r="BB1073" s="25"/>
      <c r="BC1073" s="25"/>
      <c r="BD1073" s="124"/>
      <c r="BE1073" s="24"/>
      <c r="BF1073" s="24"/>
      <c r="BG1073" s="15"/>
      <c r="BI1073" s="15"/>
      <c r="BJ1073" s="15"/>
      <c r="BK1073" s="15"/>
      <c r="BL1073" s="93"/>
    </row>
    <row r="1074" spans="2:64" s="54" customFormat="1" x14ac:dyDescent="0.25">
      <c r="B1074" s="32"/>
      <c r="C1074" s="32"/>
      <c r="D1074" s="32"/>
      <c r="E1074" s="32"/>
      <c r="F1074" s="32"/>
      <c r="G1074" s="32"/>
      <c r="K1074" s="93"/>
      <c r="L1074" s="93"/>
      <c r="M1074" s="25"/>
      <c r="N1074" s="25"/>
      <c r="O1074" s="25"/>
      <c r="P1074" s="25"/>
      <c r="Q1074" s="25"/>
      <c r="R1074" s="25"/>
      <c r="S1074" s="25"/>
      <c r="T1074" s="25"/>
      <c r="U1074" s="101"/>
      <c r="V1074" s="101"/>
      <c r="W1074" s="101"/>
      <c r="X1074" s="101"/>
      <c r="Y1074" s="101"/>
      <c r="AA1074" s="101"/>
      <c r="AB1074" s="101"/>
      <c r="AC1074" s="101"/>
      <c r="AD1074" s="101"/>
      <c r="AE1074" s="101"/>
      <c r="AF1074" s="101"/>
      <c r="AG1074" s="101"/>
      <c r="AH1074" s="101"/>
      <c r="AJ1074" s="101"/>
      <c r="AK1074" s="101"/>
      <c r="AM1074" s="101"/>
      <c r="AN1074" s="42"/>
      <c r="AO1074" s="42"/>
      <c r="AP1074" s="42"/>
      <c r="AQ1074" s="194"/>
      <c r="AR1074" s="42"/>
      <c r="AS1074" s="42"/>
      <c r="AT1074" s="25"/>
      <c r="AU1074" s="44"/>
      <c r="AV1074" s="44"/>
      <c r="AW1074" s="44"/>
      <c r="AX1074" s="25"/>
      <c r="AY1074" s="42"/>
      <c r="AZ1074" s="46"/>
      <c r="BA1074" s="48"/>
      <c r="BB1074" s="25"/>
      <c r="BC1074" s="25"/>
      <c r="BD1074" s="124"/>
      <c r="BE1074" s="24"/>
      <c r="BF1074" s="24"/>
      <c r="BG1074" s="15"/>
      <c r="BI1074" s="15"/>
      <c r="BJ1074" s="15"/>
      <c r="BK1074" s="15"/>
      <c r="BL1074" s="93"/>
    </row>
    <row r="1075" spans="2:64" s="54" customFormat="1" x14ac:dyDescent="0.25">
      <c r="B1075" s="32"/>
      <c r="C1075" s="32"/>
      <c r="D1075" s="32"/>
      <c r="E1075" s="32"/>
      <c r="F1075" s="32"/>
      <c r="G1075" s="32"/>
      <c r="K1075" s="93"/>
      <c r="L1075" s="93"/>
      <c r="M1075" s="25"/>
      <c r="N1075" s="25"/>
      <c r="O1075" s="25"/>
      <c r="P1075" s="25"/>
      <c r="Q1075" s="25"/>
      <c r="R1075" s="25"/>
      <c r="S1075" s="25"/>
      <c r="T1075" s="25"/>
      <c r="U1075" s="101"/>
      <c r="V1075" s="101"/>
      <c r="W1075" s="101"/>
      <c r="X1075" s="101"/>
      <c r="Y1075" s="101"/>
      <c r="AA1075" s="101"/>
      <c r="AB1075" s="101"/>
      <c r="AC1075" s="101"/>
      <c r="AD1075" s="101"/>
      <c r="AE1075" s="101"/>
      <c r="AF1075" s="101"/>
      <c r="AG1075" s="101"/>
      <c r="AH1075" s="101"/>
      <c r="AJ1075" s="101"/>
      <c r="AK1075" s="101"/>
      <c r="AM1075" s="101"/>
      <c r="AN1075" s="42"/>
      <c r="AO1075" s="42"/>
      <c r="AP1075" s="42"/>
      <c r="AQ1075" s="194"/>
      <c r="AR1075" s="42"/>
      <c r="AS1075" s="42"/>
      <c r="AT1075" s="25"/>
      <c r="AU1075" s="44"/>
      <c r="AV1075" s="44"/>
      <c r="AW1075" s="44"/>
      <c r="AX1075" s="25"/>
      <c r="AY1075" s="42"/>
      <c r="AZ1075" s="46"/>
      <c r="BA1075" s="48"/>
      <c r="BB1075" s="25"/>
      <c r="BC1075" s="25"/>
      <c r="BD1075" s="124"/>
      <c r="BE1075" s="24"/>
      <c r="BF1075" s="24"/>
      <c r="BG1075" s="15"/>
      <c r="BI1075" s="15"/>
      <c r="BJ1075" s="15"/>
      <c r="BK1075" s="15"/>
      <c r="BL1075" s="93"/>
    </row>
    <row r="1076" spans="2:64" s="54" customFormat="1" x14ac:dyDescent="0.25">
      <c r="B1076" s="32"/>
      <c r="C1076" s="32"/>
      <c r="D1076" s="32"/>
      <c r="E1076" s="32"/>
      <c r="F1076" s="32"/>
      <c r="G1076" s="32"/>
      <c r="K1076" s="93"/>
      <c r="L1076" s="93"/>
      <c r="M1076" s="25"/>
      <c r="N1076" s="25"/>
      <c r="O1076" s="25"/>
      <c r="P1076" s="25"/>
      <c r="Q1076" s="25"/>
      <c r="R1076" s="25"/>
      <c r="S1076" s="25"/>
      <c r="T1076" s="25"/>
      <c r="U1076" s="101"/>
      <c r="V1076" s="101"/>
      <c r="W1076" s="101"/>
      <c r="X1076" s="101"/>
      <c r="Y1076" s="101"/>
      <c r="AA1076" s="101"/>
      <c r="AB1076" s="101"/>
      <c r="AC1076" s="101"/>
      <c r="AD1076" s="101"/>
      <c r="AE1076" s="101"/>
      <c r="AF1076" s="101"/>
      <c r="AG1076" s="101"/>
      <c r="AH1076" s="101"/>
      <c r="AJ1076" s="101"/>
      <c r="AK1076" s="101"/>
      <c r="AM1076" s="101"/>
      <c r="AN1076" s="42"/>
      <c r="AO1076" s="42"/>
      <c r="AP1076" s="42"/>
      <c r="AQ1076" s="194"/>
      <c r="AR1076" s="42"/>
      <c r="AS1076" s="42"/>
      <c r="AT1076" s="25"/>
      <c r="AU1076" s="44"/>
      <c r="AV1076" s="44"/>
      <c r="AW1076" s="44"/>
      <c r="AX1076" s="25"/>
      <c r="AY1076" s="42"/>
      <c r="AZ1076" s="46"/>
      <c r="BA1076" s="48"/>
      <c r="BB1076" s="25"/>
      <c r="BC1076" s="25"/>
      <c r="BD1076" s="124"/>
      <c r="BE1076" s="24"/>
      <c r="BF1076" s="24"/>
      <c r="BG1076" s="15"/>
      <c r="BI1076" s="15"/>
      <c r="BJ1076" s="15"/>
      <c r="BK1076" s="15"/>
      <c r="BL1076" s="93"/>
    </row>
    <row r="1077" spans="2:64" s="54" customFormat="1" x14ac:dyDescent="0.25">
      <c r="B1077" s="32"/>
      <c r="C1077" s="32"/>
      <c r="D1077" s="32"/>
      <c r="E1077" s="32"/>
      <c r="F1077" s="32"/>
      <c r="G1077" s="32"/>
      <c r="K1077" s="93"/>
      <c r="L1077" s="93"/>
      <c r="M1077" s="25"/>
      <c r="N1077" s="25"/>
      <c r="O1077" s="25"/>
      <c r="P1077" s="25"/>
      <c r="Q1077" s="25"/>
      <c r="R1077" s="25"/>
      <c r="S1077" s="25"/>
      <c r="T1077" s="25"/>
      <c r="U1077" s="101"/>
      <c r="V1077" s="101"/>
      <c r="W1077" s="101"/>
      <c r="X1077" s="101"/>
      <c r="Y1077" s="101"/>
      <c r="AA1077" s="101"/>
      <c r="AB1077" s="101"/>
      <c r="AC1077" s="101"/>
      <c r="AD1077" s="101"/>
      <c r="AE1077" s="101"/>
      <c r="AF1077" s="101"/>
      <c r="AG1077" s="101"/>
      <c r="AH1077" s="101"/>
      <c r="AJ1077" s="101"/>
      <c r="AK1077" s="101"/>
      <c r="AM1077" s="101"/>
      <c r="AN1077" s="42"/>
      <c r="AO1077" s="42"/>
      <c r="AP1077" s="42"/>
      <c r="AQ1077" s="194"/>
      <c r="AR1077" s="42"/>
      <c r="AS1077" s="42"/>
      <c r="AT1077" s="25"/>
      <c r="AU1077" s="44"/>
      <c r="AV1077" s="44"/>
      <c r="AW1077" s="44"/>
      <c r="AX1077" s="25"/>
      <c r="AY1077" s="42"/>
      <c r="AZ1077" s="46"/>
      <c r="BA1077" s="48"/>
      <c r="BB1077" s="25"/>
      <c r="BC1077" s="25"/>
      <c r="BD1077" s="124"/>
      <c r="BE1077" s="24"/>
      <c r="BF1077" s="24"/>
      <c r="BG1077" s="15"/>
      <c r="BI1077" s="15"/>
      <c r="BJ1077" s="15"/>
      <c r="BK1077" s="15"/>
      <c r="BL1077" s="93"/>
    </row>
    <row r="1078" spans="2:64" s="54" customFormat="1" x14ac:dyDescent="0.25">
      <c r="B1078" s="32"/>
      <c r="C1078" s="32"/>
      <c r="D1078" s="32"/>
      <c r="E1078" s="32"/>
      <c r="F1078" s="32"/>
      <c r="G1078" s="32"/>
      <c r="K1078" s="93"/>
      <c r="L1078" s="93"/>
      <c r="M1078" s="25"/>
      <c r="N1078" s="25"/>
      <c r="O1078" s="25"/>
      <c r="P1078" s="25"/>
      <c r="Q1078" s="25"/>
      <c r="R1078" s="25"/>
      <c r="S1078" s="25"/>
      <c r="T1078" s="25"/>
      <c r="U1078" s="101"/>
      <c r="V1078" s="101"/>
      <c r="W1078" s="101"/>
      <c r="X1078" s="101"/>
      <c r="Y1078" s="101"/>
      <c r="AA1078" s="101"/>
      <c r="AB1078" s="101"/>
      <c r="AC1078" s="101"/>
      <c r="AD1078" s="101"/>
      <c r="AE1078" s="101"/>
      <c r="AF1078" s="101"/>
      <c r="AG1078" s="101"/>
      <c r="AH1078" s="101"/>
      <c r="AJ1078" s="101"/>
      <c r="AK1078" s="101"/>
      <c r="AM1078" s="101"/>
      <c r="AN1078" s="42"/>
      <c r="AO1078" s="42"/>
      <c r="AP1078" s="42"/>
      <c r="AQ1078" s="194"/>
      <c r="AR1078" s="42"/>
      <c r="AS1078" s="42"/>
      <c r="AT1078" s="25"/>
      <c r="AU1078" s="44"/>
      <c r="AV1078" s="44"/>
      <c r="AW1078" s="44"/>
      <c r="AX1078" s="25"/>
      <c r="AY1078" s="42"/>
      <c r="AZ1078" s="46"/>
      <c r="BA1078" s="48"/>
      <c r="BB1078" s="25"/>
      <c r="BC1078" s="25"/>
      <c r="BD1078" s="124"/>
      <c r="BE1078" s="24"/>
      <c r="BF1078" s="24"/>
      <c r="BG1078" s="15"/>
      <c r="BI1078" s="15"/>
      <c r="BJ1078" s="15"/>
      <c r="BK1078" s="15"/>
      <c r="BL1078" s="93"/>
    </row>
    <row r="1079" spans="2:64" s="54" customFormat="1" x14ac:dyDescent="0.25">
      <c r="B1079" s="32"/>
      <c r="C1079" s="32"/>
      <c r="D1079" s="32"/>
      <c r="E1079" s="32"/>
      <c r="F1079" s="32"/>
      <c r="G1079" s="32"/>
      <c r="K1079" s="93"/>
      <c r="L1079" s="93"/>
      <c r="M1079" s="25"/>
      <c r="N1079" s="25"/>
      <c r="O1079" s="25"/>
      <c r="P1079" s="25"/>
      <c r="Q1079" s="25"/>
      <c r="R1079" s="25"/>
      <c r="S1079" s="25"/>
      <c r="T1079" s="25"/>
      <c r="U1079" s="101"/>
      <c r="V1079" s="101"/>
      <c r="W1079" s="101"/>
      <c r="X1079" s="101"/>
      <c r="Y1079" s="101"/>
      <c r="AA1079" s="101"/>
      <c r="AB1079" s="101"/>
      <c r="AC1079" s="101"/>
      <c r="AD1079" s="101"/>
      <c r="AE1079" s="101"/>
      <c r="AF1079" s="101"/>
      <c r="AG1079" s="101"/>
      <c r="AH1079" s="101"/>
      <c r="AJ1079" s="101"/>
      <c r="AK1079" s="101"/>
      <c r="AM1079" s="101"/>
      <c r="AN1079" s="42"/>
      <c r="AO1079" s="42"/>
      <c r="AP1079" s="42"/>
      <c r="AQ1079" s="194"/>
      <c r="AR1079" s="42"/>
      <c r="AS1079" s="42"/>
      <c r="AT1079" s="25"/>
      <c r="AU1079" s="44"/>
      <c r="AV1079" s="44"/>
      <c r="AW1079" s="44"/>
      <c r="AX1079" s="25"/>
      <c r="AY1079" s="42"/>
      <c r="AZ1079" s="46"/>
      <c r="BA1079" s="48"/>
      <c r="BB1079" s="25"/>
      <c r="BC1079" s="25"/>
      <c r="BD1079" s="124"/>
      <c r="BE1079" s="24"/>
      <c r="BF1079" s="24"/>
      <c r="BG1079" s="15"/>
      <c r="BI1079" s="15"/>
      <c r="BJ1079" s="15"/>
      <c r="BK1079" s="15"/>
      <c r="BL1079" s="93"/>
    </row>
    <row r="1080" spans="2:64" s="54" customFormat="1" x14ac:dyDescent="0.25">
      <c r="B1080" s="32"/>
      <c r="C1080" s="32"/>
      <c r="D1080" s="32"/>
      <c r="E1080" s="32"/>
      <c r="F1080" s="32"/>
      <c r="G1080" s="32"/>
      <c r="K1080" s="93"/>
      <c r="L1080" s="93"/>
      <c r="M1080" s="25"/>
      <c r="N1080" s="25"/>
      <c r="O1080" s="25"/>
      <c r="P1080" s="25"/>
      <c r="Q1080" s="25"/>
      <c r="R1080" s="25"/>
      <c r="S1080" s="25"/>
      <c r="T1080" s="25"/>
      <c r="U1080" s="101"/>
      <c r="V1080" s="101"/>
      <c r="W1080" s="101"/>
      <c r="X1080" s="101"/>
      <c r="Y1080" s="101"/>
      <c r="AA1080" s="101"/>
      <c r="AB1080" s="101"/>
      <c r="AC1080" s="101"/>
      <c r="AD1080" s="101"/>
      <c r="AE1080" s="101"/>
      <c r="AF1080" s="101"/>
      <c r="AG1080" s="101"/>
      <c r="AH1080" s="101"/>
      <c r="AJ1080" s="101"/>
      <c r="AK1080" s="101"/>
      <c r="AM1080" s="101"/>
      <c r="AN1080" s="42"/>
      <c r="AO1080" s="42"/>
      <c r="AP1080" s="42"/>
      <c r="AQ1080" s="194"/>
      <c r="AR1080" s="42"/>
      <c r="AS1080" s="42"/>
      <c r="AT1080" s="25"/>
      <c r="AU1080" s="44"/>
      <c r="AV1080" s="44"/>
      <c r="AW1080" s="44"/>
      <c r="AX1080" s="25"/>
      <c r="AY1080" s="42"/>
      <c r="AZ1080" s="46"/>
      <c r="BA1080" s="48"/>
      <c r="BB1080" s="25"/>
      <c r="BC1080" s="25"/>
      <c r="BD1080" s="124"/>
      <c r="BE1080" s="24"/>
      <c r="BF1080" s="24"/>
      <c r="BG1080" s="15"/>
      <c r="BI1080" s="15"/>
      <c r="BJ1080" s="15"/>
      <c r="BK1080" s="15"/>
      <c r="BL1080" s="93"/>
    </row>
    <row r="1081" spans="2:64" s="54" customFormat="1" x14ac:dyDescent="0.25">
      <c r="B1081" s="32"/>
      <c r="C1081" s="32"/>
      <c r="D1081" s="32"/>
      <c r="E1081" s="32"/>
      <c r="F1081" s="32"/>
      <c r="G1081" s="32"/>
      <c r="K1081" s="93"/>
      <c r="L1081" s="93"/>
      <c r="M1081" s="25"/>
      <c r="N1081" s="25"/>
      <c r="O1081" s="25"/>
      <c r="P1081" s="25"/>
      <c r="Q1081" s="25"/>
      <c r="R1081" s="25"/>
      <c r="S1081" s="25"/>
      <c r="T1081" s="25"/>
      <c r="U1081" s="101"/>
      <c r="V1081" s="101"/>
      <c r="W1081" s="101"/>
      <c r="X1081" s="101"/>
      <c r="Y1081" s="101"/>
      <c r="AA1081" s="101"/>
      <c r="AB1081" s="101"/>
      <c r="AC1081" s="101"/>
      <c r="AD1081" s="101"/>
      <c r="AE1081" s="101"/>
      <c r="AF1081" s="101"/>
      <c r="AG1081" s="101"/>
      <c r="AH1081" s="101"/>
      <c r="AJ1081" s="101"/>
      <c r="AK1081" s="101"/>
      <c r="AM1081" s="101"/>
      <c r="AN1081" s="42"/>
      <c r="AO1081" s="42"/>
      <c r="AP1081" s="42"/>
      <c r="AQ1081" s="194"/>
      <c r="AR1081" s="42"/>
      <c r="AS1081" s="42"/>
      <c r="AT1081" s="25"/>
      <c r="AU1081" s="44"/>
      <c r="AV1081" s="44"/>
      <c r="AW1081" s="44"/>
      <c r="AX1081" s="25"/>
      <c r="AY1081" s="42"/>
      <c r="AZ1081" s="46"/>
      <c r="BA1081" s="48"/>
      <c r="BB1081" s="25"/>
      <c r="BC1081" s="25"/>
      <c r="BD1081" s="124"/>
      <c r="BE1081" s="24"/>
      <c r="BF1081" s="24"/>
      <c r="BG1081" s="15"/>
      <c r="BI1081" s="15"/>
      <c r="BJ1081" s="15"/>
      <c r="BK1081" s="15"/>
      <c r="BL1081" s="93"/>
    </row>
    <row r="1082" spans="2:64" s="54" customFormat="1" x14ac:dyDescent="0.25">
      <c r="B1082" s="32"/>
      <c r="C1082" s="32"/>
      <c r="D1082" s="32"/>
      <c r="E1082" s="32"/>
      <c r="F1082" s="32"/>
      <c r="G1082" s="32"/>
      <c r="K1082" s="93"/>
      <c r="L1082" s="93"/>
      <c r="M1082" s="25"/>
      <c r="N1082" s="25"/>
      <c r="O1082" s="25"/>
      <c r="P1082" s="25"/>
      <c r="Q1082" s="25"/>
      <c r="R1082" s="25"/>
      <c r="S1082" s="25"/>
      <c r="T1082" s="25"/>
      <c r="U1082" s="101"/>
      <c r="V1082" s="101"/>
      <c r="W1082" s="101"/>
      <c r="X1082" s="101"/>
      <c r="Y1082" s="101"/>
      <c r="AA1082" s="101"/>
      <c r="AB1082" s="101"/>
      <c r="AC1082" s="101"/>
      <c r="AD1082" s="101"/>
      <c r="AE1082" s="101"/>
      <c r="AF1082" s="101"/>
      <c r="AG1082" s="101"/>
      <c r="AH1082" s="101"/>
      <c r="AJ1082" s="101"/>
      <c r="AK1082" s="101"/>
      <c r="AM1082" s="101"/>
      <c r="AN1082" s="42"/>
      <c r="AO1082" s="42"/>
      <c r="AP1082" s="42"/>
      <c r="AQ1082" s="194"/>
      <c r="AR1082" s="42"/>
      <c r="AS1082" s="42"/>
      <c r="AT1082" s="25"/>
      <c r="AU1082" s="44"/>
      <c r="AV1082" s="44"/>
      <c r="AW1082" s="44"/>
      <c r="AX1082" s="25"/>
      <c r="AY1082" s="42"/>
      <c r="AZ1082" s="46"/>
      <c r="BA1082" s="48"/>
      <c r="BB1082" s="25"/>
      <c r="BC1082" s="25"/>
      <c r="BD1082" s="124"/>
      <c r="BE1082" s="24"/>
      <c r="BF1082" s="24"/>
      <c r="BG1082" s="15"/>
      <c r="BI1082" s="15"/>
      <c r="BJ1082" s="15"/>
      <c r="BK1082" s="15"/>
      <c r="BL1082" s="93"/>
    </row>
    <row r="1083" spans="2:64" s="54" customFormat="1" x14ac:dyDescent="0.25">
      <c r="B1083" s="32"/>
      <c r="C1083" s="32"/>
      <c r="D1083" s="32"/>
      <c r="E1083" s="32"/>
      <c r="F1083" s="32"/>
      <c r="G1083" s="32"/>
      <c r="K1083" s="93"/>
      <c r="L1083" s="93"/>
      <c r="M1083" s="25"/>
      <c r="N1083" s="25"/>
      <c r="O1083" s="25"/>
      <c r="P1083" s="25"/>
      <c r="Q1083" s="25"/>
      <c r="R1083" s="25"/>
      <c r="S1083" s="25"/>
      <c r="T1083" s="25"/>
      <c r="U1083" s="101"/>
      <c r="V1083" s="101"/>
      <c r="W1083" s="101"/>
      <c r="X1083" s="101"/>
      <c r="Y1083" s="101"/>
      <c r="AA1083" s="101"/>
      <c r="AB1083" s="101"/>
      <c r="AC1083" s="101"/>
      <c r="AD1083" s="101"/>
      <c r="AE1083" s="101"/>
      <c r="AF1083" s="101"/>
      <c r="AG1083" s="101"/>
      <c r="AH1083" s="101"/>
      <c r="AJ1083" s="101"/>
      <c r="AK1083" s="101"/>
      <c r="AM1083" s="101"/>
      <c r="AN1083" s="42"/>
      <c r="AO1083" s="42"/>
      <c r="AP1083" s="42"/>
      <c r="AQ1083" s="194"/>
      <c r="AR1083" s="42"/>
      <c r="AS1083" s="42"/>
      <c r="AT1083" s="25"/>
      <c r="AU1083" s="44"/>
      <c r="AV1083" s="44"/>
      <c r="AW1083" s="44"/>
      <c r="AX1083" s="25"/>
      <c r="AY1083" s="42"/>
      <c r="AZ1083" s="46"/>
      <c r="BA1083" s="48"/>
      <c r="BB1083" s="25"/>
      <c r="BC1083" s="25"/>
      <c r="BD1083" s="124"/>
      <c r="BE1083" s="24"/>
      <c r="BF1083" s="24"/>
      <c r="BG1083" s="15"/>
      <c r="BI1083" s="15"/>
      <c r="BJ1083" s="15"/>
      <c r="BK1083" s="15"/>
      <c r="BL1083" s="93"/>
    </row>
    <row r="1084" spans="2:64" s="54" customFormat="1" x14ac:dyDescent="0.25">
      <c r="B1084" s="32"/>
      <c r="C1084" s="32"/>
      <c r="D1084" s="32"/>
      <c r="E1084" s="32"/>
      <c r="F1084" s="32"/>
      <c r="G1084" s="32"/>
      <c r="K1084" s="93"/>
      <c r="L1084" s="93"/>
      <c r="M1084" s="25"/>
      <c r="N1084" s="25"/>
      <c r="O1084" s="25"/>
      <c r="P1084" s="25"/>
      <c r="Q1084" s="25"/>
      <c r="R1084" s="25"/>
      <c r="S1084" s="25"/>
      <c r="T1084" s="25"/>
      <c r="U1084" s="101"/>
      <c r="V1084" s="101"/>
      <c r="W1084" s="101"/>
      <c r="X1084" s="101"/>
      <c r="Y1084" s="101"/>
      <c r="AA1084" s="101"/>
      <c r="AB1084" s="101"/>
      <c r="AC1084" s="101"/>
      <c r="AD1084" s="101"/>
      <c r="AE1084" s="101"/>
      <c r="AF1084" s="101"/>
      <c r="AG1084" s="101"/>
      <c r="AH1084" s="101"/>
      <c r="AJ1084" s="101"/>
      <c r="AK1084" s="101"/>
      <c r="AM1084" s="101"/>
      <c r="AN1084" s="42"/>
      <c r="AO1084" s="42"/>
      <c r="AP1084" s="42"/>
      <c r="AQ1084" s="194"/>
      <c r="AR1084" s="42"/>
      <c r="AS1084" s="42"/>
      <c r="AT1084" s="25"/>
      <c r="AU1084" s="44"/>
      <c r="AV1084" s="44"/>
      <c r="AW1084" s="44"/>
      <c r="AX1084" s="25"/>
      <c r="AY1084" s="42"/>
      <c r="AZ1084" s="46"/>
      <c r="BA1084" s="48"/>
      <c r="BB1084" s="25"/>
      <c r="BC1084" s="25"/>
      <c r="BD1084" s="124"/>
      <c r="BE1084" s="24"/>
      <c r="BF1084" s="24"/>
      <c r="BG1084" s="15"/>
      <c r="BI1084" s="15"/>
      <c r="BJ1084" s="15"/>
      <c r="BK1084" s="15"/>
      <c r="BL1084" s="93"/>
    </row>
    <row r="1085" spans="2:64" s="54" customFormat="1" x14ac:dyDescent="0.25">
      <c r="B1085" s="32"/>
      <c r="C1085" s="32"/>
      <c r="D1085" s="32"/>
      <c r="E1085" s="32"/>
      <c r="F1085" s="32"/>
      <c r="G1085" s="32"/>
      <c r="K1085" s="93"/>
      <c r="L1085" s="93"/>
      <c r="M1085" s="25"/>
      <c r="N1085" s="25"/>
      <c r="O1085" s="25"/>
      <c r="P1085" s="25"/>
      <c r="Q1085" s="25"/>
      <c r="R1085" s="25"/>
      <c r="S1085" s="25"/>
      <c r="T1085" s="25"/>
      <c r="U1085" s="101"/>
      <c r="V1085" s="101"/>
      <c r="W1085" s="101"/>
      <c r="X1085" s="101"/>
      <c r="Y1085" s="101"/>
      <c r="AA1085" s="101"/>
      <c r="AB1085" s="101"/>
      <c r="AC1085" s="101"/>
      <c r="AD1085" s="101"/>
      <c r="AE1085" s="101"/>
      <c r="AF1085" s="101"/>
      <c r="AG1085" s="101"/>
      <c r="AH1085" s="101"/>
      <c r="AJ1085" s="101"/>
      <c r="AK1085" s="101"/>
      <c r="AM1085" s="101"/>
      <c r="AN1085" s="42"/>
      <c r="AO1085" s="42"/>
      <c r="AP1085" s="42"/>
      <c r="AQ1085" s="194"/>
      <c r="AR1085" s="42"/>
      <c r="AS1085" s="42"/>
      <c r="AT1085" s="25"/>
      <c r="AU1085" s="44"/>
      <c r="AV1085" s="44"/>
      <c r="AW1085" s="44"/>
      <c r="AX1085" s="25"/>
      <c r="AY1085" s="42"/>
      <c r="AZ1085" s="46"/>
      <c r="BA1085" s="48"/>
      <c r="BB1085" s="25"/>
      <c r="BC1085" s="25"/>
      <c r="BD1085" s="124"/>
      <c r="BE1085" s="24"/>
      <c r="BF1085" s="24"/>
      <c r="BG1085" s="15"/>
      <c r="BI1085" s="15"/>
      <c r="BJ1085" s="15"/>
      <c r="BK1085" s="15"/>
      <c r="BL1085" s="93"/>
    </row>
    <row r="1086" spans="2:64" s="54" customFormat="1" x14ac:dyDescent="0.25">
      <c r="B1086" s="32"/>
      <c r="C1086" s="32"/>
      <c r="D1086" s="32"/>
      <c r="E1086" s="32"/>
      <c r="F1086" s="32"/>
      <c r="G1086" s="32"/>
      <c r="K1086" s="93"/>
      <c r="L1086" s="93"/>
      <c r="M1086" s="25"/>
      <c r="N1086" s="25"/>
      <c r="O1086" s="25"/>
      <c r="P1086" s="25"/>
      <c r="Q1086" s="25"/>
      <c r="R1086" s="25"/>
      <c r="S1086" s="25"/>
      <c r="T1086" s="25"/>
      <c r="U1086" s="101"/>
      <c r="V1086" s="101"/>
      <c r="W1086" s="101"/>
      <c r="X1086" s="101"/>
      <c r="Y1086" s="101"/>
      <c r="AA1086" s="101"/>
      <c r="AB1086" s="101"/>
      <c r="AC1086" s="101"/>
      <c r="AD1086" s="101"/>
      <c r="AE1086" s="101"/>
      <c r="AF1086" s="101"/>
      <c r="AG1086" s="101"/>
      <c r="AH1086" s="101"/>
      <c r="AJ1086" s="101"/>
      <c r="AK1086" s="101"/>
      <c r="AM1086" s="101"/>
      <c r="AN1086" s="42"/>
      <c r="AO1086" s="42"/>
      <c r="AP1086" s="42"/>
      <c r="AQ1086" s="194"/>
      <c r="AR1086" s="42"/>
      <c r="AS1086" s="42"/>
      <c r="AT1086" s="25"/>
      <c r="AU1086" s="44"/>
      <c r="AV1086" s="44"/>
      <c r="AW1086" s="44"/>
      <c r="AX1086" s="25"/>
      <c r="AY1086" s="42"/>
      <c r="AZ1086" s="46"/>
      <c r="BA1086" s="48"/>
      <c r="BB1086" s="25"/>
      <c r="BC1086" s="25"/>
      <c r="BD1086" s="124"/>
      <c r="BE1086" s="24"/>
      <c r="BF1086" s="24"/>
      <c r="BG1086" s="15"/>
      <c r="BI1086" s="15"/>
      <c r="BJ1086" s="15"/>
      <c r="BK1086" s="15"/>
      <c r="BL1086" s="93"/>
    </row>
    <row r="1087" spans="2:64" s="54" customFormat="1" x14ac:dyDescent="0.25">
      <c r="B1087" s="32"/>
      <c r="C1087" s="32"/>
      <c r="D1087" s="32"/>
      <c r="E1087" s="32"/>
      <c r="F1087" s="32"/>
      <c r="G1087" s="32"/>
      <c r="K1087" s="93"/>
      <c r="L1087" s="93"/>
      <c r="M1087" s="25"/>
      <c r="N1087" s="25"/>
      <c r="O1087" s="25"/>
      <c r="P1087" s="25"/>
      <c r="Q1087" s="25"/>
      <c r="R1087" s="25"/>
      <c r="S1087" s="25"/>
      <c r="T1087" s="25"/>
      <c r="U1087" s="101"/>
      <c r="V1087" s="101"/>
      <c r="W1087" s="101"/>
      <c r="X1087" s="101"/>
      <c r="Y1087" s="101"/>
      <c r="AA1087" s="101"/>
      <c r="AB1087" s="101"/>
      <c r="AC1087" s="101"/>
      <c r="AD1087" s="101"/>
      <c r="AE1087" s="101"/>
      <c r="AF1087" s="101"/>
      <c r="AG1087" s="101"/>
      <c r="AH1087" s="101"/>
      <c r="AJ1087" s="101"/>
      <c r="AK1087" s="101"/>
      <c r="AM1087" s="101"/>
      <c r="AN1087" s="42"/>
      <c r="AO1087" s="42"/>
      <c r="AP1087" s="42"/>
      <c r="AQ1087" s="194"/>
      <c r="AR1087" s="42"/>
      <c r="AS1087" s="42"/>
      <c r="AT1087" s="25"/>
      <c r="AU1087" s="44"/>
      <c r="AV1087" s="44"/>
      <c r="AW1087" s="44"/>
      <c r="AX1087" s="25"/>
      <c r="AY1087" s="42"/>
      <c r="AZ1087" s="46"/>
      <c r="BA1087" s="48"/>
      <c r="BB1087" s="25"/>
      <c r="BC1087" s="25"/>
      <c r="BD1087" s="124"/>
      <c r="BE1087" s="24"/>
      <c r="BF1087" s="24"/>
      <c r="BG1087" s="15"/>
      <c r="BI1087" s="15"/>
      <c r="BJ1087" s="15"/>
      <c r="BK1087" s="15"/>
      <c r="BL1087" s="93"/>
    </row>
    <row r="1088" spans="2:64" s="54" customFormat="1" x14ac:dyDescent="0.25">
      <c r="B1088" s="32"/>
      <c r="C1088" s="32"/>
      <c r="D1088" s="32"/>
      <c r="E1088" s="32"/>
      <c r="F1088" s="32"/>
      <c r="G1088" s="32"/>
      <c r="K1088" s="93"/>
      <c r="L1088" s="93"/>
      <c r="M1088" s="25"/>
      <c r="N1088" s="25"/>
      <c r="O1088" s="25"/>
      <c r="P1088" s="25"/>
      <c r="Q1088" s="25"/>
      <c r="R1088" s="25"/>
      <c r="S1088" s="25"/>
      <c r="T1088" s="25"/>
      <c r="U1088" s="101"/>
      <c r="V1088" s="101"/>
      <c r="W1088" s="101"/>
      <c r="X1088" s="101"/>
      <c r="Y1088" s="101"/>
      <c r="AA1088" s="101"/>
      <c r="AB1088" s="101"/>
      <c r="AC1088" s="101"/>
      <c r="AD1088" s="101"/>
      <c r="AE1088" s="101"/>
      <c r="AF1088" s="101"/>
      <c r="AG1088" s="101"/>
      <c r="AH1088" s="101"/>
      <c r="AJ1088" s="101"/>
      <c r="AK1088" s="101"/>
      <c r="AM1088" s="101"/>
      <c r="AN1088" s="42"/>
      <c r="AO1088" s="42"/>
      <c r="AP1088" s="42"/>
      <c r="AQ1088" s="194"/>
      <c r="AR1088" s="42"/>
      <c r="AS1088" s="42"/>
      <c r="AT1088" s="25"/>
      <c r="AU1088" s="44"/>
      <c r="AV1088" s="44"/>
      <c r="AW1088" s="44"/>
      <c r="AX1088" s="25"/>
      <c r="AY1088" s="42"/>
      <c r="AZ1088" s="46"/>
      <c r="BA1088" s="48"/>
      <c r="BB1088" s="25"/>
      <c r="BC1088" s="25"/>
      <c r="BD1088" s="124"/>
      <c r="BE1088" s="24"/>
      <c r="BF1088" s="24"/>
      <c r="BG1088" s="15"/>
      <c r="BI1088" s="15"/>
      <c r="BJ1088" s="15"/>
      <c r="BK1088" s="15"/>
      <c r="BL1088" s="93"/>
    </row>
    <row r="1089" spans="2:64" s="54" customFormat="1" x14ac:dyDescent="0.25">
      <c r="B1089" s="32"/>
      <c r="C1089" s="32"/>
      <c r="D1089" s="32"/>
      <c r="E1089" s="32"/>
      <c r="F1089" s="32"/>
      <c r="G1089" s="32"/>
      <c r="K1089" s="93"/>
      <c r="L1089" s="93"/>
      <c r="M1089" s="25"/>
      <c r="N1089" s="25"/>
      <c r="O1089" s="25"/>
      <c r="P1089" s="25"/>
      <c r="Q1089" s="25"/>
      <c r="R1089" s="25"/>
      <c r="S1089" s="25"/>
      <c r="T1089" s="25"/>
      <c r="U1089" s="101"/>
      <c r="V1089" s="101"/>
      <c r="W1089" s="101"/>
      <c r="X1089" s="101"/>
      <c r="Y1089" s="101"/>
      <c r="AA1089" s="101"/>
      <c r="AB1089" s="101"/>
      <c r="AC1089" s="101"/>
      <c r="AD1089" s="101"/>
      <c r="AE1089" s="101"/>
      <c r="AF1089" s="101"/>
      <c r="AG1089" s="101"/>
      <c r="AH1089" s="101"/>
      <c r="AJ1089" s="101"/>
      <c r="AK1089" s="101"/>
      <c r="AM1089" s="101"/>
      <c r="AN1089" s="42"/>
      <c r="AO1089" s="42"/>
      <c r="AP1089" s="42"/>
      <c r="AQ1089" s="194"/>
      <c r="AR1089" s="42"/>
      <c r="AS1089" s="42"/>
      <c r="AT1089" s="25"/>
      <c r="AU1089" s="44"/>
      <c r="AV1089" s="44"/>
      <c r="AW1089" s="44"/>
      <c r="AX1089" s="25"/>
      <c r="AY1089" s="42"/>
      <c r="AZ1089" s="46"/>
      <c r="BA1089" s="48"/>
      <c r="BB1089" s="25"/>
      <c r="BC1089" s="25"/>
      <c r="BD1089" s="124"/>
      <c r="BE1089" s="24"/>
      <c r="BF1089" s="24"/>
      <c r="BG1089" s="15"/>
      <c r="BI1089" s="15"/>
      <c r="BJ1089" s="15"/>
      <c r="BK1089" s="15"/>
      <c r="BL1089" s="93"/>
    </row>
    <row r="1090" spans="2:64" s="54" customFormat="1" x14ac:dyDescent="0.25">
      <c r="B1090" s="32"/>
      <c r="C1090" s="32"/>
      <c r="D1090" s="32"/>
      <c r="E1090" s="32"/>
      <c r="F1090" s="32"/>
      <c r="G1090" s="32"/>
      <c r="K1090" s="93"/>
      <c r="L1090" s="93"/>
      <c r="M1090" s="25"/>
      <c r="N1090" s="25"/>
      <c r="O1090" s="25"/>
      <c r="P1090" s="25"/>
      <c r="Q1090" s="25"/>
      <c r="R1090" s="25"/>
      <c r="S1090" s="25"/>
      <c r="T1090" s="25"/>
      <c r="U1090" s="101"/>
      <c r="V1090" s="101"/>
      <c r="W1090" s="101"/>
      <c r="X1090" s="101"/>
      <c r="Y1090" s="101"/>
      <c r="AA1090" s="101"/>
      <c r="AB1090" s="101"/>
      <c r="AC1090" s="101"/>
      <c r="AD1090" s="101"/>
      <c r="AE1090" s="101"/>
      <c r="AF1090" s="101"/>
      <c r="AG1090" s="101"/>
      <c r="AH1090" s="101"/>
      <c r="AJ1090" s="101"/>
      <c r="AK1090" s="101"/>
      <c r="AM1090" s="101"/>
      <c r="AN1090" s="42"/>
      <c r="AO1090" s="42"/>
      <c r="AP1090" s="42"/>
      <c r="AQ1090" s="194"/>
      <c r="AR1090" s="42"/>
      <c r="AS1090" s="42"/>
      <c r="AT1090" s="25"/>
      <c r="AU1090" s="44"/>
      <c r="AV1090" s="44"/>
      <c r="AW1090" s="44"/>
      <c r="AX1090" s="25"/>
      <c r="AY1090" s="42"/>
      <c r="AZ1090" s="46"/>
      <c r="BA1090" s="48"/>
      <c r="BB1090" s="25"/>
      <c r="BC1090" s="25"/>
      <c r="BD1090" s="124"/>
      <c r="BE1090" s="24"/>
      <c r="BF1090" s="24"/>
      <c r="BG1090" s="15"/>
      <c r="BI1090" s="15"/>
      <c r="BJ1090" s="15"/>
      <c r="BK1090" s="15"/>
      <c r="BL1090" s="93"/>
    </row>
    <row r="1091" spans="2:64" s="54" customFormat="1" x14ac:dyDescent="0.25">
      <c r="B1091" s="32"/>
      <c r="C1091" s="32"/>
      <c r="D1091" s="32"/>
      <c r="E1091" s="32"/>
      <c r="F1091" s="32"/>
      <c r="G1091" s="32"/>
      <c r="K1091" s="93"/>
      <c r="L1091" s="93"/>
      <c r="M1091" s="25"/>
      <c r="N1091" s="25"/>
      <c r="O1091" s="25"/>
      <c r="P1091" s="25"/>
      <c r="Q1091" s="25"/>
      <c r="R1091" s="25"/>
      <c r="S1091" s="25"/>
      <c r="T1091" s="25"/>
      <c r="U1091" s="101"/>
      <c r="V1091" s="101"/>
      <c r="W1091" s="101"/>
      <c r="X1091" s="101"/>
      <c r="Y1091" s="101"/>
      <c r="AA1091" s="101"/>
      <c r="AB1091" s="101"/>
      <c r="AC1091" s="101"/>
      <c r="AD1091" s="101"/>
      <c r="AE1091" s="101"/>
      <c r="AF1091" s="101"/>
      <c r="AG1091" s="101"/>
      <c r="AH1091" s="101"/>
      <c r="AJ1091" s="101"/>
      <c r="AK1091" s="101"/>
      <c r="AM1091" s="101"/>
      <c r="AN1091" s="42"/>
      <c r="AO1091" s="42"/>
      <c r="AP1091" s="42"/>
      <c r="AQ1091" s="194"/>
      <c r="AR1091" s="42"/>
      <c r="AS1091" s="42"/>
      <c r="AT1091" s="25"/>
      <c r="AU1091" s="44"/>
      <c r="AV1091" s="44"/>
      <c r="AW1091" s="44"/>
      <c r="AX1091" s="25"/>
      <c r="AY1091" s="42"/>
      <c r="AZ1091" s="46"/>
      <c r="BA1091" s="48"/>
      <c r="BB1091" s="25"/>
      <c r="BC1091" s="25"/>
      <c r="BD1091" s="124"/>
      <c r="BE1091" s="24"/>
      <c r="BF1091" s="24"/>
      <c r="BG1091" s="15"/>
      <c r="BI1091" s="15"/>
      <c r="BJ1091" s="15"/>
      <c r="BK1091" s="15"/>
      <c r="BL1091" s="93"/>
    </row>
    <row r="1092" spans="2:64" s="54" customFormat="1" x14ac:dyDescent="0.25">
      <c r="B1092" s="32"/>
      <c r="C1092" s="32"/>
      <c r="D1092" s="32"/>
      <c r="E1092" s="32"/>
      <c r="F1092" s="32"/>
      <c r="G1092" s="32"/>
      <c r="K1092" s="93"/>
      <c r="L1092" s="93"/>
      <c r="M1092" s="25"/>
      <c r="N1092" s="25"/>
      <c r="O1092" s="25"/>
      <c r="P1092" s="25"/>
      <c r="Q1092" s="25"/>
      <c r="R1092" s="25"/>
      <c r="S1092" s="25"/>
      <c r="T1092" s="25"/>
      <c r="U1092" s="101"/>
      <c r="V1092" s="101"/>
      <c r="W1092" s="101"/>
      <c r="X1092" s="101"/>
      <c r="Y1092" s="101"/>
      <c r="AA1092" s="101"/>
      <c r="AB1092" s="101"/>
      <c r="AC1092" s="101"/>
      <c r="AD1092" s="101"/>
      <c r="AE1092" s="101"/>
      <c r="AF1092" s="101"/>
      <c r="AG1092" s="101"/>
      <c r="AH1092" s="101"/>
      <c r="AJ1092" s="101"/>
      <c r="AK1092" s="101"/>
      <c r="AM1092" s="101"/>
      <c r="AN1092" s="42"/>
      <c r="AO1092" s="42"/>
      <c r="AP1092" s="42"/>
      <c r="AQ1092" s="194"/>
      <c r="AR1092" s="42"/>
      <c r="AS1092" s="42"/>
      <c r="AT1092" s="25"/>
      <c r="AU1092" s="44"/>
      <c r="AV1092" s="44"/>
      <c r="AW1092" s="44"/>
      <c r="AX1092" s="25"/>
      <c r="AY1092" s="42"/>
      <c r="AZ1092" s="46"/>
      <c r="BA1092" s="48"/>
      <c r="BB1092" s="25"/>
      <c r="BC1092" s="25"/>
      <c r="BD1092" s="124"/>
      <c r="BE1092" s="24"/>
      <c r="BF1092" s="24"/>
      <c r="BG1092" s="15"/>
      <c r="BI1092" s="15"/>
      <c r="BJ1092" s="15"/>
      <c r="BK1092" s="15"/>
      <c r="BL1092" s="93"/>
    </row>
    <row r="1093" spans="2:64" s="54" customFormat="1" x14ac:dyDescent="0.25">
      <c r="B1093" s="32"/>
      <c r="C1093" s="32"/>
      <c r="D1093" s="32"/>
      <c r="E1093" s="32"/>
      <c r="F1093" s="32"/>
      <c r="G1093" s="32"/>
      <c r="K1093" s="93"/>
      <c r="L1093" s="93"/>
      <c r="M1093" s="25"/>
      <c r="N1093" s="25"/>
      <c r="O1093" s="25"/>
      <c r="P1093" s="25"/>
      <c r="Q1093" s="25"/>
      <c r="R1093" s="25"/>
      <c r="S1093" s="25"/>
      <c r="T1093" s="25"/>
      <c r="U1093" s="101"/>
      <c r="V1093" s="101"/>
      <c r="W1093" s="101"/>
      <c r="X1093" s="101"/>
      <c r="Y1093" s="101"/>
      <c r="AA1093" s="101"/>
      <c r="AB1093" s="101"/>
      <c r="AC1093" s="101"/>
      <c r="AD1093" s="101"/>
      <c r="AE1093" s="101"/>
      <c r="AF1093" s="101"/>
      <c r="AG1093" s="101"/>
      <c r="AH1093" s="101"/>
      <c r="AJ1093" s="101"/>
      <c r="AK1093" s="101"/>
      <c r="AM1093" s="101"/>
      <c r="AN1093" s="42"/>
      <c r="AO1093" s="42"/>
      <c r="AP1093" s="42"/>
      <c r="AQ1093" s="194"/>
      <c r="AR1093" s="42"/>
      <c r="AS1093" s="42"/>
      <c r="AT1093" s="25"/>
      <c r="AU1093" s="44"/>
      <c r="AV1093" s="44"/>
      <c r="AW1093" s="44"/>
      <c r="AX1093" s="25"/>
      <c r="AY1093" s="42"/>
      <c r="AZ1093" s="46"/>
      <c r="BA1093" s="48"/>
      <c r="BB1093" s="25"/>
      <c r="BC1093" s="25"/>
      <c r="BD1093" s="124"/>
      <c r="BE1093" s="24"/>
      <c r="BF1093" s="24"/>
      <c r="BG1093" s="15"/>
      <c r="BI1093" s="15"/>
      <c r="BJ1093" s="15"/>
      <c r="BK1093" s="15"/>
      <c r="BL1093" s="93"/>
    </row>
    <row r="1094" spans="2:64" s="54" customFormat="1" x14ac:dyDescent="0.25">
      <c r="B1094" s="32"/>
      <c r="C1094" s="32"/>
      <c r="D1094" s="32"/>
      <c r="E1094" s="32"/>
      <c r="F1094" s="32"/>
      <c r="G1094" s="32"/>
      <c r="K1094" s="93"/>
      <c r="L1094" s="93"/>
      <c r="M1094" s="25"/>
      <c r="N1094" s="25"/>
      <c r="O1094" s="25"/>
      <c r="P1094" s="25"/>
      <c r="Q1094" s="25"/>
      <c r="R1094" s="25"/>
      <c r="S1094" s="25"/>
      <c r="T1094" s="25"/>
      <c r="U1094" s="101"/>
      <c r="V1094" s="101"/>
      <c r="W1094" s="101"/>
      <c r="X1094" s="101"/>
      <c r="Y1094" s="101"/>
      <c r="AA1094" s="101"/>
      <c r="AB1094" s="101"/>
      <c r="AC1094" s="101"/>
      <c r="AD1094" s="101"/>
      <c r="AE1094" s="101"/>
      <c r="AF1094" s="101"/>
      <c r="AG1094" s="101"/>
      <c r="AH1094" s="101"/>
      <c r="AJ1094" s="101"/>
      <c r="AK1094" s="101"/>
      <c r="AM1094" s="101"/>
      <c r="AN1094" s="42"/>
      <c r="AO1094" s="42"/>
      <c r="AP1094" s="42"/>
      <c r="AQ1094" s="194"/>
      <c r="AR1094" s="42"/>
      <c r="AS1094" s="42"/>
      <c r="AT1094" s="25"/>
      <c r="AU1094" s="44"/>
      <c r="AV1094" s="44"/>
      <c r="AW1094" s="44"/>
      <c r="AX1094" s="25"/>
      <c r="AY1094" s="42"/>
      <c r="AZ1094" s="46"/>
      <c r="BA1094" s="48"/>
      <c r="BB1094" s="25"/>
      <c r="BC1094" s="25"/>
      <c r="BD1094" s="124"/>
      <c r="BE1094" s="24"/>
      <c r="BF1094" s="24"/>
      <c r="BG1094" s="15"/>
      <c r="BI1094" s="15"/>
      <c r="BJ1094" s="15"/>
      <c r="BK1094" s="15"/>
      <c r="BL1094" s="93"/>
    </row>
    <row r="1095" spans="2:64" s="54" customFormat="1" x14ac:dyDescent="0.25">
      <c r="B1095" s="32"/>
      <c r="C1095" s="32"/>
      <c r="D1095" s="32"/>
      <c r="E1095" s="32"/>
      <c r="F1095" s="32"/>
      <c r="G1095" s="32"/>
      <c r="K1095" s="93"/>
      <c r="L1095" s="93"/>
      <c r="M1095" s="25"/>
      <c r="N1095" s="25"/>
      <c r="O1095" s="25"/>
      <c r="P1095" s="25"/>
      <c r="Q1095" s="25"/>
      <c r="R1095" s="25"/>
      <c r="S1095" s="25"/>
      <c r="T1095" s="25"/>
      <c r="U1095" s="101"/>
      <c r="V1095" s="101"/>
      <c r="W1095" s="101"/>
      <c r="X1095" s="101"/>
      <c r="Y1095" s="101"/>
      <c r="AA1095" s="101"/>
      <c r="AB1095" s="101"/>
      <c r="AC1095" s="101"/>
      <c r="AD1095" s="101"/>
      <c r="AE1095" s="101"/>
      <c r="AF1095" s="101"/>
      <c r="AG1095" s="101"/>
      <c r="AH1095" s="101"/>
      <c r="AJ1095" s="101"/>
      <c r="AK1095" s="101"/>
      <c r="AM1095" s="101"/>
      <c r="AN1095" s="42"/>
      <c r="AO1095" s="42"/>
      <c r="AP1095" s="42"/>
      <c r="AQ1095" s="194"/>
      <c r="AR1095" s="42"/>
      <c r="AS1095" s="42"/>
      <c r="AT1095" s="25"/>
      <c r="AU1095" s="44"/>
      <c r="AV1095" s="44"/>
      <c r="AW1095" s="44"/>
      <c r="AX1095" s="25"/>
      <c r="AY1095" s="42"/>
      <c r="AZ1095" s="46"/>
      <c r="BA1095" s="48"/>
      <c r="BB1095" s="25"/>
      <c r="BC1095" s="25"/>
      <c r="BD1095" s="124"/>
      <c r="BE1095" s="24"/>
      <c r="BF1095" s="24"/>
      <c r="BG1095" s="15"/>
      <c r="BI1095" s="15"/>
      <c r="BJ1095" s="15"/>
      <c r="BK1095" s="15"/>
      <c r="BL1095" s="93"/>
    </row>
    <row r="1096" spans="2:64" s="54" customFormat="1" x14ac:dyDescent="0.25">
      <c r="B1096" s="32"/>
      <c r="C1096" s="32"/>
      <c r="D1096" s="32"/>
      <c r="E1096" s="32"/>
      <c r="F1096" s="32"/>
      <c r="G1096" s="32"/>
      <c r="K1096" s="93"/>
      <c r="L1096" s="93"/>
      <c r="M1096" s="25"/>
      <c r="N1096" s="25"/>
      <c r="O1096" s="25"/>
      <c r="P1096" s="25"/>
      <c r="Q1096" s="25"/>
      <c r="R1096" s="25"/>
      <c r="S1096" s="25"/>
      <c r="T1096" s="25"/>
      <c r="U1096" s="101"/>
      <c r="V1096" s="101"/>
      <c r="W1096" s="101"/>
      <c r="X1096" s="101"/>
      <c r="Y1096" s="101"/>
      <c r="AA1096" s="101"/>
      <c r="AB1096" s="101"/>
      <c r="AC1096" s="101"/>
      <c r="AD1096" s="101"/>
      <c r="AE1096" s="101"/>
      <c r="AF1096" s="101"/>
      <c r="AG1096" s="101"/>
      <c r="AH1096" s="101"/>
      <c r="AJ1096" s="101"/>
      <c r="AK1096" s="101"/>
      <c r="AM1096" s="101"/>
      <c r="AN1096" s="42"/>
      <c r="AO1096" s="42"/>
      <c r="AP1096" s="42"/>
      <c r="AQ1096" s="194"/>
      <c r="AR1096" s="42"/>
      <c r="AS1096" s="42"/>
      <c r="AT1096" s="25"/>
      <c r="AU1096" s="44"/>
      <c r="AV1096" s="44"/>
      <c r="AW1096" s="44"/>
      <c r="AX1096" s="25"/>
      <c r="AY1096" s="42"/>
      <c r="AZ1096" s="46"/>
      <c r="BA1096" s="48"/>
      <c r="BB1096" s="25"/>
      <c r="BC1096" s="25"/>
      <c r="BD1096" s="124"/>
      <c r="BE1096" s="24"/>
      <c r="BF1096" s="24"/>
      <c r="BG1096" s="15"/>
      <c r="BI1096" s="15"/>
      <c r="BJ1096" s="15"/>
      <c r="BK1096" s="15"/>
      <c r="BL1096" s="93"/>
    </row>
    <row r="1097" spans="2:64" s="54" customFormat="1" x14ac:dyDescent="0.25">
      <c r="B1097" s="32"/>
      <c r="C1097" s="32"/>
      <c r="D1097" s="32"/>
      <c r="E1097" s="32"/>
      <c r="F1097" s="32"/>
      <c r="G1097" s="32"/>
      <c r="K1097" s="93"/>
      <c r="L1097" s="93"/>
      <c r="M1097" s="25"/>
      <c r="N1097" s="25"/>
      <c r="O1097" s="25"/>
      <c r="P1097" s="25"/>
      <c r="Q1097" s="25"/>
      <c r="R1097" s="25"/>
      <c r="S1097" s="25"/>
      <c r="T1097" s="25"/>
      <c r="U1097" s="101"/>
      <c r="V1097" s="101"/>
      <c r="W1097" s="101"/>
      <c r="X1097" s="101"/>
      <c r="Y1097" s="101"/>
      <c r="AA1097" s="101"/>
      <c r="AB1097" s="101"/>
      <c r="AC1097" s="101"/>
      <c r="AD1097" s="101"/>
      <c r="AE1097" s="101"/>
      <c r="AF1097" s="101"/>
      <c r="AG1097" s="101"/>
      <c r="AH1097" s="101"/>
      <c r="AJ1097" s="101"/>
      <c r="AK1097" s="101"/>
      <c r="AM1097" s="101"/>
      <c r="AN1097" s="42"/>
      <c r="AO1097" s="42"/>
      <c r="AP1097" s="42"/>
      <c r="AQ1097" s="194"/>
      <c r="AR1097" s="42"/>
      <c r="AS1097" s="42"/>
      <c r="AT1097" s="25"/>
      <c r="AU1097" s="44"/>
      <c r="AV1097" s="44"/>
      <c r="AW1097" s="44"/>
      <c r="AX1097" s="25"/>
      <c r="AY1097" s="42"/>
      <c r="AZ1097" s="46"/>
      <c r="BA1097" s="48"/>
      <c r="BB1097" s="25"/>
      <c r="BC1097" s="25"/>
      <c r="BD1097" s="124"/>
      <c r="BE1097" s="24"/>
      <c r="BF1097" s="24"/>
      <c r="BG1097" s="15"/>
      <c r="BI1097" s="15"/>
      <c r="BJ1097" s="15"/>
      <c r="BK1097" s="15"/>
      <c r="BL1097" s="93"/>
    </row>
    <row r="1098" spans="2:64" s="54" customFormat="1" x14ac:dyDescent="0.25">
      <c r="B1098" s="32"/>
      <c r="C1098" s="32"/>
      <c r="D1098" s="32"/>
      <c r="E1098" s="32"/>
      <c r="F1098" s="32"/>
      <c r="G1098" s="32"/>
      <c r="K1098" s="93"/>
      <c r="L1098" s="93"/>
      <c r="M1098" s="25"/>
      <c r="N1098" s="25"/>
      <c r="O1098" s="25"/>
      <c r="P1098" s="25"/>
      <c r="Q1098" s="25"/>
      <c r="R1098" s="25"/>
      <c r="S1098" s="25"/>
      <c r="T1098" s="25"/>
      <c r="U1098" s="101"/>
      <c r="V1098" s="101"/>
      <c r="W1098" s="101"/>
      <c r="X1098" s="101"/>
      <c r="Y1098" s="101"/>
      <c r="AA1098" s="101"/>
      <c r="AB1098" s="101"/>
      <c r="AC1098" s="101"/>
      <c r="AD1098" s="101"/>
      <c r="AE1098" s="101"/>
      <c r="AF1098" s="101"/>
      <c r="AG1098" s="101"/>
      <c r="AH1098" s="101"/>
      <c r="AJ1098" s="101"/>
      <c r="AK1098" s="101"/>
      <c r="AM1098" s="101"/>
      <c r="AN1098" s="42"/>
      <c r="AO1098" s="42"/>
      <c r="AP1098" s="42"/>
      <c r="AQ1098" s="194"/>
      <c r="AR1098" s="42"/>
      <c r="AS1098" s="42"/>
      <c r="AT1098" s="25"/>
      <c r="AU1098" s="44"/>
      <c r="AV1098" s="44"/>
      <c r="AW1098" s="44"/>
      <c r="AX1098" s="25"/>
      <c r="AY1098" s="42"/>
      <c r="AZ1098" s="46"/>
      <c r="BA1098" s="48"/>
      <c r="BB1098" s="25"/>
      <c r="BC1098" s="25"/>
      <c r="BD1098" s="124"/>
      <c r="BE1098" s="24"/>
      <c r="BF1098" s="24"/>
      <c r="BG1098" s="15"/>
      <c r="BI1098" s="15"/>
      <c r="BJ1098" s="15"/>
      <c r="BK1098" s="15"/>
      <c r="BL1098" s="93"/>
    </row>
    <row r="1099" spans="2:64" s="54" customFormat="1" x14ac:dyDescent="0.25">
      <c r="B1099" s="32"/>
      <c r="C1099" s="32"/>
      <c r="D1099" s="32"/>
      <c r="E1099" s="32"/>
      <c r="F1099" s="32"/>
      <c r="G1099" s="32"/>
      <c r="K1099" s="93"/>
      <c r="L1099" s="93"/>
      <c r="M1099" s="25"/>
      <c r="N1099" s="25"/>
      <c r="O1099" s="25"/>
      <c r="P1099" s="25"/>
      <c r="Q1099" s="25"/>
      <c r="R1099" s="25"/>
      <c r="S1099" s="25"/>
      <c r="T1099" s="25"/>
      <c r="U1099" s="101"/>
      <c r="V1099" s="101"/>
      <c r="W1099" s="101"/>
      <c r="X1099" s="101"/>
      <c r="Y1099" s="101"/>
      <c r="AA1099" s="101"/>
      <c r="AB1099" s="101"/>
      <c r="AC1099" s="101"/>
      <c r="AD1099" s="101"/>
      <c r="AE1099" s="101"/>
      <c r="AF1099" s="101"/>
      <c r="AG1099" s="101"/>
      <c r="AH1099" s="101"/>
      <c r="AJ1099" s="101"/>
      <c r="AK1099" s="101"/>
      <c r="AM1099" s="101"/>
      <c r="AN1099" s="42"/>
      <c r="AO1099" s="42"/>
      <c r="AP1099" s="42"/>
      <c r="AQ1099" s="194"/>
      <c r="AR1099" s="42"/>
      <c r="AS1099" s="42"/>
      <c r="AT1099" s="25"/>
      <c r="AU1099" s="44"/>
      <c r="AV1099" s="44"/>
      <c r="AW1099" s="44"/>
      <c r="AX1099" s="25"/>
      <c r="AY1099" s="42"/>
      <c r="AZ1099" s="46"/>
      <c r="BA1099" s="48"/>
      <c r="BB1099" s="25"/>
      <c r="BC1099" s="25"/>
      <c r="BD1099" s="124"/>
      <c r="BE1099" s="24"/>
      <c r="BF1099" s="24"/>
      <c r="BG1099" s="15"/>
      <c r="BI1099" s="15"/>
      <c r="BJ1099" s="15"/>
      <c r="BK1099" s="15"/>
      <c r="BL1099" s="93"/>
    </row>
    <row r="1100" spans="2:64" s="54" customFormat="1" x14ac:dyDescent="0.25">
      <c r="B1100" s="32"/>
      <c r="C1100" s="32"/>
      <c r="D1100" s="32"/>
      <c r="E1100" s="32"/>
      <c r="F1100" s="32"/>
      <c r="G1100" s="32"/>
      <c r="K1100" s="93"/>
      <c r="L1100" s="93"/>
      <c r="M1100" s="25"/>
      <c r="N1100" s="25"/>
      <c r="O1100" s="25"/>
      <c r="P1100" s="25"/>
      <c r="Q1100" s="25"/>
      <c r="R1100" s="25"/>
      <c r="S1100" s="25"/>
      <c r="T1100" s="25"/>
      <c r="U1100" s="101"/>
      <c r="V1100" s="101"/>
      <c r="W1100" s="101"/>
      <c r="X1100" s="101"/>
      <c r="Y1100" s="101"/>
      <c r="AA1100" s="101"/>
      <c r="AB1100" s="101"/>
      <c r="AC1100" s="101"/>
      <c r="AD1100" s="101"/>
      <c r="AE1100" s="101"/>
      <c r="AF1100" s="101"/>
      <c r="AG1100" s="101"/>
      <c r="AH1100" s="101"/>
      <c r="AJ1100" s="101"/>
      <c r="AK1100" s="101"/>
      <c r="AM1100" s="101"/>
      <c r="AN1100" s="42"/>
      <c r="AO1100" s="42"/>
      <c r="AP1100" s="42"/>
      <c r="AQ1100" s="194"/>
      <c r="AR1100" s="42"/>
      <c r="AS1100" s="42"/>
      <c r="AT1100" s="25"/>
      <c r="AU1100" s="44"/>
      <c r="AV1100" s="44"/>
      <c r="AW1100" s="44"/>
      <c r="AX1100" s="25"/>
      <c r="AY1100" s="42"/>
      <c r="AZ1100" s="46"/>
      <c r="BA1100" s="48"/>
      <c r="BB1100" s="25"/>
      <c r="BC1100" s="25"/>
      <c r="BD1100" s="124"/>
      <c r="BE1100" s="24"/>
      <c r="BF1100" s="24"/>
      <c r="BG1100" s="15"/>
      <c r="BI1100" s="15"/>
      <c r="BJ1100" s="15"/>
      <c r="BK1100" s="15"/>
      <c r="BL1100" s="93"/>
    </row>
    <row r="1101" spans="2:64" s="54" customFormat="1" x14ac:dyDescent="0.25">
      <c r="B1101" s="32"/>
      <c r="C1101" s="32"/>
      <c r="D1101" s="32"/>
      <c r="E1101" s="32"/>
      <c r="F1101" s="32"/>
      <c r="G1101" s="32"/>
      <c r="K1101" s="93"/>
      <c r="L1101" s="93"/>
      <c r="M1101" s="25"/>
      <c r="N1101" s="25"/>
      <c r="O1101" s="25"/>
      <c r="P1101" s="25"/>
      <c r="Q1101" s="25"/>
      <c r="R1101" s="25"/>
      <c r="S1101" s="25"/>
      <c r="T1101" s="25"/>
      <c r="U1101" s="101"/>
      <c r="V1101" s="101"/>
      <c r="W1101" s="101"/>
      <c r="X1101" s="101"/>
      <c r="Y1101" s="101"/>
      <c r="AA1101" s="101"/>
      <c r="AB1101" s="101"/>
      <c r="AC1101" s="101"/>
      <c r="AD1101" s="101"/>
      <c r="AE1101" s="101"/>
      <c r="AF1101" s="101"/>
      <c r="AG1101" s="101"/>
      <c r="AH1101" s="101"/>
      <c r="AJ1101" s="101"/>
      <c r="AK1101" s="101"/>
      <c r="AM1101" s="101"/>
      <c r="AN1101" s="42"/>
      <c r="AO1101" s="42"/>
      <c r="AP1101" s="42"/>
      <c r="AQ1101" s="194"/>
      <c r="AR1101" s="42"/>
      <c r="AS1101" s="42"/>
      <c r="AT1101" s="25"/>
      <c r="AU1101" s="44"/>
      <c r="AV1101" s="44"/>
      <c r="AW1101" s="44"/>
      <c r="AX1101" s="25"/>
      <c r="AY1101" s="42"/>
      <c r="AZ1101" s="46"/>
      <c r="BA1101" s="48"/>
      <c r="BB1101" s="25"/>
      <c r="BC1101" s="25"/>
      <c r="BD1101" s="124"/>
      <c r="BE1101" s="24"/>
      <c r="BF1101" s="24"/>
      <c r="BG1101" s="15"/>
      <c r="BI1101" s="15"/>
      <c r="BJ1101" s="15"/>
      <c r="BK1101" s="15"/>
      <c r="BL1101" s="93"/>
    </row>
    <row r="1102" spans="2:64" s="54" customFormat="1" x14ac:dyDescent="0.25">
      <c r="B1102" s="32"/>
      <c r="C1102" s="32"/>
      <c r="D1102" s="32"/>
      <c r="E1102" s="32"/>
      <c r="F1102" s="32"/>
      <c r="G1102" s="32"/>
      <c r="K1102" s="93"/>
      <c r="L1102" s="93"/>
      <c r="M1102" s="25"/>
      <c r="N1102" s="25"/>
      <c r="O1102" s="25"/>
      <c r="P1102" s="25"/>
      <c r="Q1102" s="25"/>
      <c r="R1102" s="25"/>
      <c r="S1102" s="25"/>
      <c r="T1102" s="25"/>
      <c r="U1102" s="101"/>
      <c r="V1102" s="101"/>
      <c r="W1102" s="101"/>
      <c r="X1102" s="101"/>
      <c r="Y1102" s="101"/>
      <c r="AA1102" s="101"/>
      <c r="AB1102" s="101"/>
      <c r="AC1102" s="101"/>
      <c r="AD1102" s="101"/>
      <c r="AE1102" s="101"/>
      <c r="AF1102" s="101"/>
      <c r="AG1102" s="101"/>
      <c r="AH1102" s="101"/>
      <c r="AJ1102" s="101"/>
      <c r="AK1102" s="101"/>
      <c r="AM1102" s="101"/>
      <c r="AN1102" s="42"/>
      <c r="AO1102" s="42"/>
      <c r="AP1102" s="42"/>
      <c r="AQ1102" s="194"/>
      <c r="AR1102" s="42"/>
      <c r="AS1102" s="42"/>
      <c r="AT1102" s="25"/>
      <c r="AU1102" s="44"/>
      <c r="AV1102" s="44"/>
      <c r="AW1102" s="44"/>
      <c r="AX1102" s="25"/>
      <c r="AY1102" s="42"/>
      <c r="AZ1102" s="46"/>
      <c r="BA1102" s="48"/>
      <c r="BB1102" s="25"/>
      <c r="BC1102" s="25"/>
      <c r="BD1102" s="124"/>
      <c r="BE1102" s="24"/>
      <c r="BF1102" s="24"/>
      <c r="BG1102" s="15"/>
      <c r="BI1102" s="15"/>
      <c r="BJ1102" s="15"/>
      <c r="BK1102" s="15"/>
      <c r="BL1102" s="93"/>
    </row>
    <row r="1103" spans="2:64" s="54" customFormat="1" x14ac:dyDescent="0.25">
      <c r="B1103" s="32"/>
      <c r="C1103" s="32"/>
      <c r="D1103" s="32"/>
      <c r="E1103" s="32"/>
      <c r="F1103" s="32"/>
      <c r="G1103" s="32"/>
      <c r="K1103" s="93"/>
      <c r="L1103" s="93"/>
      <c r="M1103" s="25"/>
      <c r="N1103" s="25"/>
      <c r="O1103" s="25"/>
      <c r="P1103" s="25"/>
      <c r="Q1103" s="25"/>
      <c r="R1103" s="25"/>
      <c r="S1103" s="25"/>
      <c r="T1103" s="25"/>
      <c r="U1103" s="101"/>
      <c r="V1103" s="101"/>
      <c r="W1103" s="101"/>
      <c r="X1103" s="101"/>
      <c r="Y1103" s="101"/>
      <c r="AA1103" s="101"/>
      <c r="AB1103" s="101"/>
      <c r="AC1103" s="101"/>
      <c r="AD1103" s="101"/>
      <c r="AE1103" s="101"/>
      <c r="AF1103" s="101"/>
      <c r="AG1103" s="101"/>
      <c r="AH1103" s="101"/>
      <c r="AJ1103" s="101"/>
      <c r="AK1103" s="101"/>
      <c r="AM1103" s="101"/>
      <c r="AN1103" s="42"/>
      <c r="AO1103" s="42"/>
      <c r="AP1103" s="42"/>
      <c r="AQ1103" s="194"/>
      <c r="AR1103" s="42"/>
      <c r="AS1103" s="42"/>
      <c r="AT1103" s="25"/>
      <c r="AU1103" s="44"/>
      <c r="AV1103" s="44"/>
      <c r="AW1103" s="44"/>
      <c r="AX1103" s="25"/>
      <c r="AY1103" s="42"/>
      <c r="AZ1103" s="46"/>
      <c r="BA1103" s="48"/>
      <c r="BB1103" s="25"/>
      <c r="BC1103" s="25"/>
      <c r="BD1103" s="124"/>
      <c r="BE1103" s="24"/>
      <c r="BF1103" s="24"/>
      <c r="BG1103" s="15"/>
      <c r="BI1103" s="15"/>
      <c r="BJ1103" s="15"/>
      <c r="BK1103" s="15"/>
      <c r="BL1103" s="93"/>
    </row>
    <row r="1104" spans="2:64" s="54" customFormat="1" x14ac:dyDescent="0.25">
      <c r="B1104" s="32"/>
      <c r="C1104" s="32"/>
      <c r="D1104" s="32"/>
      <c r="E1104" s="32"/>
      <c r="F1104" s="32"/>
      <c r="G1104" s="32"/>
      <c r="K1104" s="93"/>
      <c r="L1104" s="93"/>
      <c r="M1104" s="25"/>
      <c r="N1104" s="25"/>
      <c r="O1104" s="25"/>
      <c r="P1104" s="25"/>
      <c r="Q1104" s="25"/>
      <c r="R1104" s="25"/>
      <c r="S1104" s="25"/>
      <c r="T1104" s="25"/>
      <c r="U1104" s="101"/>
      <c r="V1104" s="101"/>
      <c r="W1104" s="101"/>
      <c r="X1104" s="101"/>
      <c r="Y1104" s="101"/>
      <c r="AA1104" s="101"/>
      <c r="AB1104" s="101"/>
      <c r="AC1104" s="101"/>
      <c r="AD1104" s="101"/>
      <c r="AE1104" s="101"/>
      <c r="AF1104" s="101"/>
      <c r="AG1104" s="101"/>
      <c r="AH1104" s="101"/>
      <c r="AJ1104" s="101"/>
      <c r="AK1104" s="101"/>
      <c r="AM1104" s="101"/>
      <c r="AN1104" s="42"/>
      <c r="AO1104" s="42"/>
      <c r="AP1104" s="42"/>
      <c r="AQ1104" s="194"/>
      <c r="AR1104" s="42"/>
      <c r="AS1104" s="42"/>
      <c r="AT1104" s="25"/>
      <c r="AU1104" s="44"/>
      <c r="AV1104" s="44"/>
      <c r="AW1104" s="44"/>
      <c r="AX1104" s="25"/>
      <c r="AY1104" s="42"/>
      <c r="AZ1104" s="46"/>
      <c r="BA1104" s="48"/>
      <c r="BB1104" s="25"/>
      <c r="BC1104" s="25"/>
      <c r="BD1104" s="124"/>
      <c r="BE1104" s="24"/>
      <c r="BF1104" s="24"/>
      <c r="BG1104" s="15"/>
      <c r="BI1104" s="15"/>
      <c r="BJ1104" s="15"/>
      <c r="BK1104" s="15"/>
      <c r="BL1104" s="93"/>
    </row>
    <row r="1105" spans="2:64" s="54" customFormat="1" x14ac:dyDescent="0.25">
      <c r="B1105" s="32"/>
      <c r="C1105" s="32"/>
      <c r="D1105" s="32"/>
      <c r="E1105" s="32"/>
      <c r="F1105" s="32"/>
      <c r="G1105" s="32"/>
      <c r="K1105" s="93"/>
      <c r="L1105" s="93"/>
      <c r="M1105" s="25"/>
      <c r="N1105" s="25"/>
      <c r="O1105" s="25"/>
      <c r="P1105" s="25"/>
      <c r="Q1105" s="25"/>
      <c r="R1105" s="25"/>
      <c r="S1105" s="25"/>
      <c r="T1105" s="25"/>
      <c r="U1105" s="101"/>
      <c r="V1105" s="101"/>
      <c r="W1105" s="101"/>
      <c r="X1105" s="101"/>
      <c r="Y1105" s="101"/>
      <c r="AA1105" s="101"/>
      <c r="AB1105" s="101"/>
      <c r="AC1105" s="101"/>
      <c r="AD1105" s="101"/>
      <c r="AE1105" s="101"/>
      <c r="AF1105" s="101"/>
      <c r="AG1105" s="101"/>
      <c r="AH1105" s="101"/>
      <c r="AJ1105" s="101"/>
      <c r="AK1105" s="101"/>
      <c r="AM1105" s="101"/>
      <c r="AN1105" s="42"/>
      <c r="AO1105" s="42"/>
      <c r="AP1105" s="42"/>
      <c r="AQ1105" s="194"/>
      <c r="AR1105" s="42"/>
      <c r="AS1105" s="42"/>
      <c r="AT1105" s="25"/>
      <c r="AU1105" s="44"/>
      <c r="AV1105" s="44"/>
      <c r="AW1105" s="44"/>
      <c r="AX1105" s="25"/>
      <c r="AY1105" s="42"/>
      <c r="AZ1105" s="46"/>
      <c r="BA1105" s="48"/>
      <c r="BB1105" s="25"/>
      <c r="BC1105" s="25"/>
      <c r="BD1105" s="124"/>
      <c r="BE1105" s="24"/>
      <c r="BF1105" s="24"/>
      <c r="BG1105" s="15"/>
      <c r="BI1105" s="15"/>
      <c r="BJ1105" s="15"/>
      <c r="BK1105" s="15"/>
      <c r="BL1105" s="93"/>
    </row>
    <row r="1106" spans="2:64" s="54" customFormat="1" x14ac:dyDescent="0.25">
      <c r="B1106" s="32"/>
      <c r="C1106" s="32"/>
      <c r="D1106" s="32"/>
      <c r="E1106" s="32"/>
      <c r="F1106" s="32"/>
      <c r="G1106" s="32"/>
      <c r="K1106" s="93"/>
      <c r="L1106" s="93"/>
      <c r="M1106" s="25"/>
      <c r="N1106" s="25"/>
      <c r="O1106" s="25"/>
      <c r="P1106" s="25"/>
      <c r="Q1106" s="25"/>
      <c r="R1106" s="25"/>
      <c r="S1106" s="25"/>
      <c r="T1106" s="25"/>
      <c r="U1106" s="101"/>
      <c r="V1106" s="101"/>
      <c r="W1106" s="101"/>
      <c r="X1106" s="101"/>
      <c r="Y1106" s="101"/>
      <c r="AA1106" s="101"/>
      <c r="AB1106" s="101"/>
      <c r="AC1106" s="101"/>
      <c r="AD1106" s="101"/>
      <c r="AE1106" s="101"/>
      <c r="AF1106" s="101"/>
      <c r="AG1106" s="101"/>
      <c r="AH1106" s="101"/>
      <c r="AJ1106" s="101"/>
      <c r="AK1106" s="101"/>
      <c r="AM1106" s="101"/>
      <c r="AN1106" s="42"/>
      <c r="AO1106" s="42"/>
      <c r="AP1106" s="42"/>
      <c r="AQ1106" s="194"/>
      <c r="AR1106" s="42"/>
      <c r="AS1106" s="42"/>
      <c r="AT1106" s="25"/>
      <c r="AU1106" s="44"/>
      <c r="AV1106" s="44"/>
      <c r="AW1106" s="44"/>
      <c r="AX1106" s="25"/>
      <c r="AY1106" s="42"/>
      <c r="AZ1106" s="46"/>
      <c r="BA1106" s="48"/>
      <c r="BB1106" s="25"/>
      <c r="BC1106" s="25"/>
      <c r="BD1106" s="124"/>
      <c r="BE1106" s="24"/>
      <c r="BF1106" s="24"/>
      <c r="BG1106" s="15"/>
      <c r="BI1106" s="15"/>
      <c r="BJ1106" s="15"/>
      <c r="BK1106" s="15"/>
      <c r="BL1106" s="93"/>
    </row>
    <row r="1107" spans="2:64" s="54" customFormat="1" x14ac:dyDescent="0.25">
      <c r="B1107" s="32"/>
      <c r="C1107" s="32"/>
      <c r="D1107" s="32"/>
      <c r="E1107" s="32"/>
      <c r="F1107" s="32"/>
      <c r="G1107" s="32"/>
      <c r="K1107" s="93"/>
      <c r="L1107" s="93"/>
      <c r="M1107" s="25"/>
      <c r="N1107" s="25"/>
      <c r="O1107" s="25"/>
      <c r="P1107" s="25"/>
      <c r="Q1107" s="25"/>
      <c r="R1107" s="25"/>
      <c r="S1107" s="25"/>
      <c r="T1107" s="25"/>
      <c r="U1107" s="101"/>
      <c r="V1107" s="101"/>
      <c r="W1107" s="101"/>
      <c r="X1107" s="101"/>
      <c r="Y1107" s="101"/>
      <c r="AA1107" s="101"/>
      <c r="AB1107" s="101"/>
      <c r="AC1107" s="101"/>
      <c r="AD1107" s="101"/>
      <c r="AE1107" s="101"/>
      <c r="AF1107" s="101"/>
      <c r="AG1107" s="101"/>
      <c r="AH1107" s="101"/>
      <c r="AJ1107" s="101"/>
      <c r="AK1107" s="101"/>
      <c r="AM1107" s="101"/>
      <c r="AN1107" s="42"/>
      <c r="AO1107" s="42"/>
      <c r="AP1107" s="42"/>
      <c r="AQ1107" s="194"/>
      <c r="AR1107" s="42"/>
      <c r="AS1107" s="42"/>
      <c r="AT1107" s="25"/>
      <c r="AU1107" s="44"/>
      <c r="AV1107" s="44"/>
      <c r="AW1107" s="44"/>
      <c r="AX1107" s="25"/>
      <c r="AY1107" s="42"/>
      <c r="AZ1107" s="46"/>
      <c r="BA1107" s="48"/>
      <c r="BB1107" s="25"/>
      <c r="BC1107" s="25"/>
      <c r="BD1107" s="124"/>
      <c r="BE1107" s="24"/>
      <c r="BF1107" s="24"/>
      <c r="BG1107" s="15"/>
      <c r="BI1107" s="15"/>
      <c r="BJ1107" s="15"/>
      <c r="BK1107" s="15"/>
      <c r="BL1107" s="93"/>
    </row>
    <row r="1108" spans="2:64" s="54" customFormat="1" x14ac:dyDescent="0.25">
      <c r="B1108" s="32"/>
      <c r="C1108" s="32"/>
      <c r="D1108" s="32"/>
      <c r="E1108" s="32"/>
      <c r="F1108" s="32"/>
      <c r="G1108" s="32"/>
      <c r="K1108" s="93"/>
      <c r="L1108" s="93"/>
      <c r="M1108" s="25"/>
      <c r="N1108" s="25"/>
      <c r="O1108" s="25"/>
      <c r="P1108" s="25"/>
      <c r="Q1108" s="25"/>
      <c r="R1108" s="25"/>
      <c r="S1108" s="25"/>
      <c r="T1108" s="25"/>
      <c r="U1108" s="101"/>
      <c r="V1108" s="101"/>
      <c r="W1108" s="101"/>
      <c r="X1108" s="101"/>
      <c r="Y1108" s="101"/>
      <c r="AA1108" s="101"/>
      <c r="AB1108" s="101"/>
      <c r="AC1108" s="101"/>
      <c r="AD1108" s="101"/>
      <c r="AE1108" s="101"/>
      <c r="AF1108" s="101"/>
      <c r="AG1108" s="101"/>
      <c r="AH1108" s="101"/>
      <c r="AJ1108" s="101"/>
      <c r="AK1108" s="101"/>
      <c r="AM1108" s="101"/>
      <c r="AN1108" s="42"/>
      <c r="AO1108" s="42"/>
      <c r="AP1108" s="42"/>
      <c r="AQ1108" s="194"/>
      <c r="AR1108" s="42"/>
      <c r="AS1108" s="42"/>
      <c r="AT1108" s="25"/>
      <c r="AU1108" s="44"/>
      <c r="AV1108" s="44"/>
      <c r="AW1108" s="44"/>
      <c r="AX1108" s="25"/>
      <c r="AY1108" s="42"/>
      <c r="AZ1108" s="46"/>
      <c r="BA1108" s="48"/>
      <c r="BB1108" s="25"/>
      <c r="BC1108" s="25"/>
      <c r="BD1108" s="124"/>
      <c r="BE1108" s="24"/>
      <c r="BF1108" s="24"/>
      <c r="BG1108" s="15"/>
      <c r="BI1108" s="15"/>
      <c r="BJ1108" s="15"/>
      <c r="BK1108" s="15"/>
      <c r="BL1108" s="93"/>
    </row>
    <row r="1109" spans="2:64" s="54" customFormat="1" x14ac:dyDescent="0.25">
      <c r="B1109" s="32"/>
      <c r="C1109" s="32"/>
      <c r="D1109" s="32"/>
      <c r="E1109" s="32"/>
      <c r="F1109" s="32"/>
      <c r="G1109" s="32"/>
      <c r="K1109" s="93"/>
      <c r="L1109" s="93"/>
      <c r="M1109" s="25"/>
      <c r="N1109" s="25"/>
      <c r="O1109" s="25"/>
      <c r="P1109" s="25"/>
      <c r="Q1109" s="25"/>
      <c r="R1109" s="25"/>
      <c r="S1109" s="25"/>
      <c r="T1109" s="25"/>
      <c r="U1109" s="101"/>
      <c r="V1109" s="101"/>
      <c r="W1109" s="101"/>
      <c r="X1109" s="101"/>
      <c r="Y1109" s="101"/>
      <c r="AA1109" s="101"/>
      <c r="AB1109" s="101"/>
      <c r="AC1109" s="101"/>
      <c r="AD1109" s="101"/>
      <c r="AE1109" s="101"/>
      <c r="AF1109" s="101"/>
      <c r="AG1109" s="101"/>
      <c r="AH1109" s="101"/>
      <c r="AJ1109" s="101"/>
      <c r="AK1109" s="101"/>
      <c r="AM1109" s="101"/>
      <c r="AN1109" s="42"/>
      <c r="AO1109" s="42"/>
      <c r="AP1109" s="42"/>
      <c r="AQ1109" s="194"/>
      <c r="AR1109" s="42"/>
      <c r="AS1109" s="42"/>
      <c r="AT1109" s="25"/>
      <c r="AU1109" s="44"/>
      <c r="AV1109" s="44"/>
      <c r="AW1109" s="44"/>
      <c r="AX1109" s="25"/>
      <c r="AY1109" s="42"/>
      <c r="AZ1109" s="46"/>
      <c r="BA1109" s="48"/>
      <c r="BB1109" s="25"/>
      <c r="BC1109" s="25"/>
      <c r="BD1109" s="124"/>
      <c r="BE1109" s="24"/>
      <c r="BF1109" s="24"/>
      <c r="BG1109" s="15"/>
      <c r="BI1109" s="15"/>
      <c r="BJ1109" s="15"/>
      <c r="BK1109" s="15"/>
      <c r="BL1109" s="93"/>
    </row>
    <row r="1110" spans="2:64" s="54" customFormat="1" x14ac:dyDescent="0.25">
      <c r="B1110" s="32"/>
      <c r="C1110" s="32"/>
      <c r="D1110" s="32"/>
      <c r="E1110" s="32"/>
      <c r="F1110" s="32"/>
      <c r="G1110" s="32"/>
      <c r="K1110" s="93"/>
      <c r="L1110" s="93"/>
      <c r="M1110" s="25"/>
      <c r="N1110" s="25"/>
      <c r="O1110" s="25"/>
      <c r="P1110" s="25"/>
      <c r="Q1110" s="25"/>
      <c r="R1110" s="25"/>
      <c r="S1110" s="25"/>
      <c r="T1110" s="25"/>
      <c r="U1110" s="101"/>
      <c r="V1110" s="101"/>
      <c r="W1110" s="101"/>
      <c r="X1110" s="101"/>
      <c r="Y1110" s="101"/>
      <c r="AA1110" s="101"/>
      <c r="AB1110" s="101"/>
      <c r="AC1110" s="101"/>
      <c r="AD1110" s="101"/>
      <c r="AE1110" s="101"/>
      <c r="AF1110" s="101"/>
      <c r="AG1110" s="101"/>
      <c r="AH1110" s="101"/>
      <c r="AJ1110" s="101"/>
      <c r="AK1110" s="101"/>
      <c r="AM1110" s="101"/>
      <c r="AN1110" s="42"/>
      <c r="AO1110" s="42"/>
      <c r="AP1110" s="42"/>
      <c r="AQ1110" s="194"/>
      <c r="AR1110" s="42"/>
      <c r="AS1110" s="42"/>
      <c r="AT1110" s="25"/>
      <c r="AU1110" s="44"/>
      <c r="AV1110" s="44"/>
      <c r="AW1110" s="44"/>
      <c r="AX1110" s="25"/>
      <c r="AY1110" s="42"/>
      <c r="AZ1110" s="46"/>
      <c r="BA1110" s="48"/>
      <c r="BB1110" s="25"/>
      <c r="BC1110" s="25"/>
      <c r="BD1110" s="124"/>
      <c r="BE1110" s="24"/>
      <c r="BF1110" s="24"/>
      <c r="BG1110" s="15"/>
      <c r="BI1110" s="15"/>
      <c r="BJ1110" s="15"/>
      <c r="BK1110" s="15"/>
      <c r="BL1110" s="93"/>
    </row>
    <row r="1111" spans="2:64" s="54" customFormat="1" x14ac:dyDescent="0.25">
      <c r="B1111" s="32"/>
      <c r="C1111" s="32"/>
      <c r="D1111" s="32"/>
      <c r="E1111" s="32"/>
      <c r="F1111" s="32"/>
      <c r="G1111" s="32"/>
      <c r="K1111" s="93"/>
      <c r="L1111" s="93"/>
      <c r="M1111" s="25"/>
      <c r="N1111" s="25"/>
      <c r="O1111" s="25"/>
      <c r="P1111" s="25"/>
      <c r="Q1111" s="25"/>
      <c r="R1111" s="25"/>
      <c r="S1111" s="25"/>
      <c r="T1111" s="25"/>
      <c r="U1111" s="101"/>
      <c r="V1111" s="101"/>
      <c r="W1111" s="101"/>
      <c r="X1111" s="101"/>
      <c r="Y1111" s="101"/>
      <c r="AA1111" s="101"/>
      <c r="AB1111" s="101"/>
      <c r="AC1111" s="101"/>
      <c r="AD1111" s="101"/>
      <c r="AE1111" s="101"/>
      <c r="AF1111" s="101"/>
      <c r="AG1111" s="101"/>
      <c r="AH1111" s="101"/>
      <c r="AJ1111" s="101"/>
      <c r="AK1111" s="101"/>
      <c r="AM1111" s="101"/>
      <c r="AN1111" s="42"/>
      <c r="AO1111" s="42"/>
      <c r="AP1111" s="42"/>
      <c r="AQ1111" s="194"/>
      <c r="AR1111" s="42"/>
      <c r="AS1111" s="42"/>
      <c r="AT1111" s="25"/>
      <c r="AU1111" s="44"/>
      <c r="AV1111" s="44"/>
      <c r="AW1111" s="44"/>
      <c r="AX1111" s="25"/>
      <c r="AY1111" s="42"/>
      <c r="AZ1111" s="46"/>
      <c r="BA1111" s="48"/>
      <c r="BB1111" s="25"/>
      <c r="BC1111" s="25"/>
      <c r="BD1111" s="124"/>
      <c r="BE1111" s="24"/>
      <c r="BF1111" s="24"/>
      <c r="BG1111" s="15"/>
      <c r="BI1111" s="15"/>
      <c r="BJ1111" s="15"/>
      <c r="BK1111" s="15"/>
      <c r="BL1111" s="93"/>
    </row>
    <row r="1112" spans="2:64" s="54" customFormat="1" x14ac:dyDescent="0.25">
      <c r="B1112" s="32"/>
      <c r="C1112" s="32"/>
      <c r="D1112" s="32"/>
      <c r="E1112" s="32"/>
      <c r="F1112" s="32"/>
      <c r="G1112" s="32"/>
      <c r="K1112" s="93"/>
      <c r="L1112" s="93"/>
      <c r="M1112" s="25"/>
      <c r="N1112" s="25"/>
      <c r="O1112" s="25"/>
      <c r="P1112" s="25"/>
      <c r="Q1112" s="25"/>
      <c r="R1112" s="25"/>
      <c r="S1112" s="25"/>
      <c r="T1112" s="25"/>
      <c r="U1112" s="101"/>
      <c r="V1112" s="101"/>
      <c r="W1112" s="101"/>
      <c r="X1112" s="101"/>
      <c r="Y1112" s="101"/>
      <c r="AA1112" s="101"/>
      <c r="AB1112" s="101"/>
      <c r="AC1112" s="101"/>
      <c r="AD1112" s="101"/>
      <c r="AE1112" s="101"/>
      <c r="AF1112" s="101"/>
      <c r="AG1112" s="101"/>
      <c r="AH1112" s="101"/>
      <c r="AJ1112" s="101"/>
      <c r="AK1112" s="101"/>
      <c r="AM1112" s="101"/>
      <c r="AN1112" s="42"/>
      <c r="AO1112" s="42"/>
      <c r="AP1112" s="42"/>
      <c r="AQ1112" s="194"/>
      <c r="AR1112" s="42"/>
      <c r="AS1112" s="42"/>
      <c r="AT1112" s="25"/>
      <c r="AU1112" s="44"/>
      <c r="AV1112" s="44"/>
      <c r="AW1112" s="44"/>
      <c r="AX1112" s="25"/>
      <c r="AY1112" s="42"/>
      <c r="AZ1112" s="46"/>
      <c r="BA1112" s="48"/>
      <c r="BB1112" s="25"/>
      <c r="BC1112" s="25"/>
      <c r="BD1112" s="124"/>
      <c r="BE1112" s="24"/>
      <c r="BF1112" s="24"/>
      <c r="BG1112" s="15"/>
      <c r="BI1112" s="15"/>
      <c r="BJ1112" s="15"/>
      <c r="BK1112" s="15"/>
      <c r="BL1112" s="93"/>
    </row>
    <row r="1113" spans="2:64" s="54" customFormat="1" x14ac:dyDescent="0.25">
      <c r="B1113" s="32"/>
      <c r="C1113" s="32"/>
      <c r="D1113" s="32"/>
      <c r="E1113" s="32"/>
      <c r="F1113" s="32"/>
      <c r="G1113" s="32"/>
      <c r="K1113" s="93"/>
      <c r="L1113" s="93"/>
      <c r="M1113" s="25"/>
      <c r="N1113" s="25"/>
      <c r="O1113" s="25"/>
      <c r="P1113" s="25"/>
      <c r="Q1113" s="25"/>
      <c r="R1113" s="25"/>
      <c r="S1113" s="25"/>
      <c r="T1113" s="25"/>
      <c r="U1113" s="101"/>
      <c r="V1113" s="101"/>
      <c r="W1113" s="101"/>
      <c r="X1113" s="101"/>
      <c r="Y1113" s="101"/>
      <c r="AA1113" s="101"/>
      <c r="AB1113" s="101"/>
      <c r="AC1113" s="101"/>
      <c r="AD1113" s="101"/>
      <c r="AE1113" s="101"/>
      <c r="AF1113" s="101"/>
      <c r="AG1113" s="101"/>
      <c r="AH1113" s="101"/>
      <c r="AJ1113" s="101"/>
      <c r="AK1113" s="101"/>
      <c r="AM1113" s="101"/>
      <c r="AN1113" s="42"/>
      <c r="AO1113" s="42"/>
      <c r="AP1113" s="42"/>
      <c r="AQ1113" s="194"/>
      <c r="AR1113" s="42"/>
      <c r="AS1113" s="42"/>
      <c r="AT1113" s="25"/>
      <c r="AU1113" s="44"/>
      <c r="AV1113" s="44"/>
      <c r="AW1113" s="44"/>
      <c r="AX1113" s="25"/>
      <c r="AY1113" s="42"/>
      <c r="AZ1113" s="46"/>
      <c r="BA1113" s="48"/>
      <c r="BB1113" s="25"/>
      <c r="BC1113" s="25"/>
      <c r="BD1113" s="124"/>
      <c r="BE1113" s="24"/>
      <c r="BF1113" s="24"/>
      <c r="BG1113" s="15"/>
      <c r="BI1113" s="15"/>
      <c r="BJ1113" s="15"/>
      <c r="BK1113" s="15"/>
      <c r="BL1113" s="93"/>
    </row>
    <row r="1114" spans="2:64" s="54" customFormat="1" x14ac:dyDescent="0.25">
      <c r="B1114" s="32"/>
      <c r="C1114" s="32"/>
      <c r="D1114" s="32"/>
      <c r="E1114" s="32"/>
      <c r="F1114" s="32"/>
      <c r="G1114" s="32"/>
      <c r="K1114" s="93"/>
      <c r="L1114" s="93"/>
      <c r="M1114" s="25"/>
      <c r="N1114" s="25"/>
      <c r="O1114" s="25"/>
      <c r="P1114" s="25"/>
      <c r="Q1114" s="25"/>
      <c r="R1114" s="25"/>
      <c r="S1114" s="25"/>
      <c r="T1114" s="25"/>
      <c r="U1114" s="101"/>
      <c r="V1114" s="101"/>
      <c r="W1114" s="101"/>
      <c r="X1114" s="101"/>
      <c r="Y1114" s="101"/>
      <c r="AA1114" s="101"/>
      <c r="AB1114" s="101"/>
      <c r="AC1114" s="101"/>
      <c r="AD1114" s="101"/>
      <c r="AE1114" s="101"/>
      <c r="AF1114" s="101"/>
      <c r="AG1114" s="101"/>
      <c r="AH1114" s="101"/>
      <c r="AJ1114" s="101"/>
      <c r="AK1114" s="101"/>
      <c r="AM1114" s="101"/>
      <c r="AN1114" s="42"/>
      <c r="AO1114" s="42"/>
      <c r="AP1114" s="42"/>
      <c r="AQ1114" s="194"/>
      <c r="AR1114" s="42"/>
      <c r="AS1114" s="42"/>
      <c r="AT1114" s="25"/>
      <c r="AU1114" s="44"/>
      <c r="AV1114" s="44"/>
      <c r="AW1114" s="44"/>
      <c r="AX1114" s="25"/>
      <c r="AY1114" s="42"/>
      <c r="AZ1114" s="46"/>
      <c r="BA1114" s="48"/>
      <c r="BB1114" s="25"/>
      <c r="BC1114" s="25"/>
      <c r="BD1114" s="124"/>
      <c r="BE1114" s="24"/>
      <c r="BF1114" s="24"/>
      <c r="BG1114" s="15"/>
      <c r="BI1114" s="15"/>
      <c r="BJ1114" s="15"/>
      <c r="BK1114" s="15"/>
      <c r="BL1114" s="93"/>
    </row>
    <row r="1115" spans="2:64" s="54" customFormat="1" x14ac:dyDescent="0.25">
      <c r="B1115" s="32"/>
      <c r="C1115" s="32"/>
      <c r="D1115" s="32"/>
      <c r="E1115" s="32"/>
      <c r="F1115" s="32"/>
      <c r="G1115" s="32"/>
      <c r="K1115" s="93"/>
      <c r="L1115" s="93"/>
      <c r="M1115" s="25"/>
      <c r="N1115" s="25"/>
      <c r="O1115" s="25"/>
      <c r="P1115" s="25"/>
      <c r="Q1115" s="25"/>
      <c r="R1115" s="25"/>
      <c r="S1115" s="25"/>
      <c r="T1115" s="25"/>
      <c r="U1115" s="101"/>
      <c r="V1115" s="101"/>
      <c r="W1115" s="101"/>
      <c r="X1115" s="101"/>
      <c r="Y1115" s="101"/>
      <c r="AA1115" s="101"/>
      <c r="AB1115" s="101"/>
      <c r="AC1115" s="101"/>
      <c r="AD1115" s="101"/>
      <c r="AE1115" s="101"/>
      <c r="AF1115" s="101"/>
      <c r="AG1115" s="101"/>
      <c r="AH1115" s="101"/>
      <c r="AJ1115" s="101"/>
      <c r="AK1115" s="101"/>
      <c r="AM1115" s="101"/>
      <c r="AN1115" s="42"/>
      <c r="AO1115" s="42"/>
      <c r="AP1115" s="42"/>
      <c r="AQ1115" s="194"/>
      <c r="AR1115" s="42"/>
      <c r="AS1115" s="42"/>
      <c r="AT1115" s="25"/>
      <c r="AU1115" s="44"/>
      <c r="AV1115" s="44"/>
      <c r="AW1115" s="44"/>
      <c r="AX1115" s="25"/>
      <c r="AY1115" s="42"/>
      <c r="AZ1115" s="46"/>
      <c r="BA1115" s="48"/>
      <c r="BB1115" s="25"/>
      <c r="BC1115" s="25"/>
      <c r="BD1115" s="124"/>
      <c r="BE1115" s="24"/>
      <c r="BF1115" s="24"/>
      <c r="BG1115" s="15"/>
      <c r="BI1115" s="15"/>
      <c r="BJ1115" s="15"/>
      <c r="BK1115" s="15"/>
      <c r="BL1115" s="93"/>
    </row>
    <row r="1116" spans="2:64" s="54" customFormat="1" x14ac:dyDescent="0.25">
      <c r="B1116" s="32"/>
      <c r="C1116" s="32"/>
      <c r="D1116" s="32"/>
      <c r="E1116" s="32"/>
      <c r="F1116" s="32"/>
      <c r="G1116" s="32"/>
      <c r="K1116" s="93"/>
      <c r="L1116" s="93"/>
      <c r="M1116" s="25"/>
      <c r="N1116" s="25"/>
      <c r="O1116" s="25"/>
      <c r="P1116" s="25"/>
      <c r="Q1116" s="25"/>
      <c r="R1116" s="25"/>
      <c r="S1116" s="25"/>
      <c r="T1116" s="25"/>
      <c r="U1116" s="101"/>
      <c r="V1116" s="101"/>
      <c r="W1116" s="101"/>
      <c r="X1116" s="101"/>
      <c r="Y1116" s="101"/>
      <c r="AA1116" s="101"/>
      <c r="AB1116" s="101"/>
      <c r="AC1116" s="101"/>
      <c r="AD1116" s="101"/>
      <c r="AE1116" s="101"/>
      <c r="AF1116" s="101"/>
      <c r="AG1116" s="101"/>
      <c r="AH1116" s="101"/>
      <c r="AJ1116" s="101"/>
      <c r="AK1116" s="101"/>
      <c r="AM1116" s="101"/>
      <c r="AN1116" s="42"/>
      <c r="AO1116" s="42"/>
      <c r="AP1116" s="42"/>
      <c r="AQ1116" s="194"/>
      <c r="AR1116" s="42"/>
      <c r="AS1116" s="42"/>
      <c r="AT1116" s="25"/>
      <c r="AU1116" s="44"/>
      <c r="AV1116" s="44"/>
      <c r="AW1116" s="44"/>
      <c r="AX1116" s="25"/>
      <c r="AY1116" s="42"/>
      <c r="AZ1116" s="46"/>
      <c r="BA1116" s="48"/>
      <c r="BB1116" s="25"/>
      <c r="BC1116" s="25"/>
      <c r="BD1116" s="124"/>
      <c r="BE1116" s="24"/>
      <c r="BF1116" s="24"/>
      <c r="BG1116" s="15"/>
      <c r="BI1116" s="15"/>
      <c r="BJ1116" s="15"/>
      <c r="BK1116" s="15"/>
      <c r="BL1116" s="93"/>
    </row>
    <row r="1117" spans="2:64" s="54" customFormat="1" x14ac:dyDescent="0.25">
      <c r="K1117" s="93"/>
      <c r="L1117" s="93"/>
      <c r="M1117" s="25"/>
      <c r="N1117" s="25"/>
      <c r="O1117" s="25"/>
      <c r="P1117" s="25"/>
      <c r="Q1117" s="25"/>
      <c r="R1117" s="25"/>
      <c r="S1117" s="25"/>
      <c r="T1117" s="25"/>
      <c r="U1117" s="101"/>
      <c r="V1117" s="101"/>
      <c r="W1117" s="101"/>
      <c r="X1117" s="101"/>
      <c r="Y1117" s="101"/>
      <c r="AA1117" s="101"/>
      <c r="AB1117" s="101"/>
      <c r="AC1117" s="101"/>
      <c r="AD1117" s="101"/>
      <c r="AE1117" s="101"/>
      <c r="AF1117" s="101"/>
      <c r="AG1117" s="101"/>
      <c r="AH1117" s="101"/>
      <c r="AJ1117" s="101"/>
      <c r="AK1117" s="101"/>
      <c r="AM1117" s="101"/>
      <c r="AN1117" s="42"/>
      <c r="AO1117" s="42"/>
      <c r="AP1117" s="42"/>
      <c r="AQ1117" s="194"/>
      <c r="AR1117" s="42"/>
      <c r="AS1117" s="42"/>
      <c r="AT1117" s="25"/>
      <c r="AU1117" s="42"/>
      <c r="AV1117" s="42"/>
      <c r="AW1117" s="42"/>
      <c r="AX1117" s="25"/>
      <c r="AY1117" s="42"/>
      <c r="AZ1117" s="46"/>
      <c r="BA1117" s="25"/>
      <c r="BB1117" s="25"/>
      <c r="BC1117" s="25"/>
      <c r="BD1117" s="100"/>
      <c r="BE1117" s="24"/>
      <c r="BF1117" s="24"/>
      <c r="BG1117" s="24"/>
      <c r="BI1117" s="13"/>
      <c r="BJ1117" s="13"/>
      <c r="BK1117" s="13"/>
      <c r="BL1117" s="93"/>
    </row>
    <row r="1118" spans="2:64" s="54" customFormat="1" x14ac:dyDescent="0.25">
      <c r="B1118" s="32"/>
      <c r="C1118" s="32"/>
      <c r="D1118" s="32"/>
      <c r="E1118" s="32"/>
      <c r="F1118" s="32"/>
      <c r="G1118" s="32"/>
      <c r="I1118" s="14"/>
      <c r="K1118" s="94"/>
      <c r="L1118" s="94"/>
      <c r="M1118" s="25"/>
      <c r="N1118" s="25"/>
      <c r="O1118" s="25"/>
      <c r="P1118" s="25"/>
      <c r="Q1118" s="25"/>
      <c r="R1118" s="25"/>
      <c r="S1118" s="25"/>
      <c r="T1118" s="25"/>
      <c r="U1118" s="101"/>
      <c r="V1118" s="101"/>
      <c r="W1118" s="101"/>
      <c r="X1118" s="101"/>
      <c r="Y1118" s="101"/>
      <c r="AA1118" s="101"/>
      <c r="AB1118" s="101"/>
      <c r="AC1118" s="101"/>
      <c r="AD1118" s="101"/>
      <c r="AE1118" s="101"/>
      <c r="AF1118" s="101"/>
      <c r="AG1118" s="101"/>
      <c r="AH1118" s="101"/>
      <c r="AJ1118" s="101"/>
      <c r="AK1118" s="101"/>
      <c r="AM1118" s="101"/>
      <c r="AN1118" s="42"/>
      <c r="AO1118" s="42"/>
      <c r="AP1118" s="42"/>
      <c r="AQ1118" s="194"/>
      <c r="AR1118" s="42"/>
      <c r="AS1118" s="42"/>
      <c r="AT1118" s="25"/>
      <c r="AU1118" s="44"/>
      <c r="AV1118" s="44"/>
      <c r="AW1118" s="44"/>
      <c r="AX1118" s="25"/>
      <c r="AY1118" s="42"/>
      <c r="AZ1118" s="46"/>
      <c r="BA1118" s="48"/>
      <c r="BB1118" s="25"/>
      <c r="BC1118" s="25"/>
      <c r="BD1118" s="124"/>
      <c r="BE1118" s="24"/>
      <c r="BF1118" s="24"/>
      <c r="BG1118" s="15"/>
      <c r="BI1118" s="15"/>
      <c r="BJ1118" s="15"/>
      <c r="BK1118" s="15"/>
      <c r="BL1118" s="93"/>
    </row>
    <row r="1119" spans="2:64" s="54" customFormat="1" x14ac:dyDescent="0.25">
      <c r="B1119" s="32"/>
      <c r="C1119" s="32"/>
      <c r="D1119" s="32"/>
      <c r="E1119" s="32"/>
      <c r="F1119" s="32"/>
      <c r="G1119" s="32"/>
      <c r="I1119" s="14"/>
      <c r="K1119" s="94"/>
      <c r="L1119" s="94"/>
      <c r="M1119" s="25"/>
      <c r="N1119" s="25"/>
      <c r="O1119" s="25"/>
      <c r="P1119" s="25"/>
      <c r="Q1119" s="25"/>
      <c r="R1119" s="25"/>
      <c r="S1119" s="25"/>
      <c r="T1119" s="25"/>
      <c r="U1119" s="101"/>
      <c r="V1119" s="101"/>
      <c r="W1119" s="101"/>
      <c r="X1119" s="101"/>
      <c r="Y1119" s="101"/>
      <c r="AA1119" s="101"/>
      <c r="AB1119" s="101"/>
      <c r="AC1119" s="101"/>
      <c r="AD1119" s="101"/>
      <c r="AE1119" s="101"/>
      <c r="AF1119" s="101"/>
      <c r="AG1119" s="101"/>
      <c r="AH1119" s="101"/>
      <c r="AJ1119" s="101"/>
      <c r="AK1119" s="101"/>
      <c r="AM1119" s="101"/>
      <c r="AN1119" s="42"/>
      <c r="AO1119" s="42"/>
      <c r="AP1119" s="42"/>
      <c r="AQ1119" s="194"/>
      <c r="AR1119" s="42"/>
      <c r="AS1119" s="42"/>
      <c r="AT1119" s="25"/>
      <c r="AU1119" s="44"/>
      <c r="AV1119" s="44"/>
      <c r="AW1119" s="44"/>
      <c r="AX1119" s="25"/>
      <c r="AY1119" s="42"/>
      <c r="AZ1119" s="46"/>
      <c r="BA1119" s="48"/>
      <c r="BB1119" s="25"/>
      <c r="BC1119" s="25"/>
      <c r="BD1119" s="124"/>
      <c r="BE1119" s="24"/>
      <c r="BF1119" s="24"/>
      <c r="BG1119" s="15"/>
      <c r="BI1119" s="15"/>
      <c r="BJ1119" s="15"/>
      <c r="BK1119" s="15"/>
      <c r="BL1119" s="93"/>
    </row>
    <row r="1120" spans="2:64" s="54" customFormat="1" x14ac:dyDescent="0.25">
      <c r="B1120" s="32"/>
      <c r="C1120" s="32"/>
      <c r="D1120" s="32"/>
      <c r="E1120" s="32"/>
      <c r="F1120" s="32"/>
      <c r="G1120" s="32"/>
      <c r="K1120" s="93"/>
      <c r="L1120" s="93"/>
      <c r="M1120" s="25"/>
      <c r="N1120" s="25"/>
      <c r="O1120" s="25"/>
      <c r="P1120" s="25"/>
      <c r="Q1120" s="25"/>
      <c r="R1120" s="25"/>
      <c r="S1120" s="25"/>
      <c r="T1120" s="25"/>
      <c r="U1120" s="101"/>
      <c r="V1120" s="101"/>
      <c r="W1120" s="101"/>
      <c r="X1120" s="101"/>
      <c r="Y1120" s="101"/>
      <c r="AA1120" s="101"/>
      <c r="AB1120" s="101"/>
      <c r="AC1120" s="101"/>
      <c r="AD1120" s="101"/>
      <c r="AE1120" s="101"/>
      <c r="AF1120" s="101"/>
      <c r="AG1120" s="101"/>
      <c r="AH1120" s="101"/>
      <c r="AJ1120" s="101"/>
      <c r="AK1120" s="101"/>
      <c r="AM1120" s="101"/>
      <c r="AN1120" s="42"/>
      <c r="AO1120" s="42"/>
      <c r="AP1120" s="42"/>
      <c r="AQ1120" s="194"/>
      <c r="AR1120" s="42"/>
      <c r="AS1120" s="42"/>
      <c r="AT1120" s="25"/>
      <c r="AU1120" s="44"/>
      <c r="AV1120" s="44"/>
      <c r="AW1120" s="44"/>
      <c r="AX1120" s="25"/>
      <c r="AY1120" s="42"/>
      <c r="AZ1120" s="46"/>
      <c r="BA1120" s="48"/>
      <c r="BB1120" s="25"/>
      <c r="BC1120" s="25"/>
      <c r="BD1120" s="124"/>
      <c r="BE1120" s="24"/>
      <c r="BF1120" s="24"/>
      <c r="BG1120" s="15"/>
      <c r="BI1120" s="15"/>
      <c r="BJ1120" s="15"/>
      <c r="BK1120" s="15"/>
      <c r="BL1120" s="93"/>
    </row>
    <row r="1121" spans="2:64" s="54" customFormat="1" x14ac:dyDescent="0.25">
      <c r="B1121" s="32"/>
      <c r="C1121" s="32"/>
      <c r="D1121" s="32"/>
      <c r="E1121" s="32"/>
      <c r="F1121" s="32"/>
      <c r="G1121" s="32"/>
      <c r="I1121" s="14"/>
      <c r="K1121" s="94"/>
      <c r="L1121" s="94"/>
      <c r="M1121" s="25"/>
      <c r="N1121" s="25"/>
      <c r="O1121" s="25"/>
      <c r="P1121" s="25"/>
      <c r="Q1121" s="25"/>
      <c r="R1121" s="25"/>
      <c r="S1121" s="25"/>
      <c r="T1121" s="25"/>
      <c r="U1121" s="101"/>
      <c r="V1121" s="101"/>
      <c r="W1121" s="101"/>
      <c r="X1121" s="101"/>
      <c r="Y1121" s="101"/>
      <c r="AA1121" s="101"/>
      <c r="AB1121" s="101"/>
      <c r="AC1121" s="101"/>
      <c r="AD1121" s="101"/>
      <c r="AE1121" s="101"/>
      <c r="AF1121" s="101"/>
      <c r="AG1121" s="101"/>
      <c r="AH1121" s="101"/>
      <c r="AJ1121" s="101"/>
      <c r="AK1121" s="101"/>
      <c r="AM1121" s="101"/>
      <c r="AN1121" s="42"/>
      <c r="AO1121" s="42"/>
      <c r="AP1121" s="42"/>
      <c r="AQ1121" s="194"/>
      <c r="AR1121" s="42"/>
      <c r="AS1121" s="42"/>
      <c r="AT1121" s="25"/>
      <c r="AU1121" s="44"/>
      <c r="AV1121" s="44"/>
      <c r="AW1121" s="44"/>
      <c r="AX1121" s="25"/>
      <c r="AY1121" s="42"/>
      <c r="AZ1121" s="46"/>
      <c r="BA1121" s="48"/>
      <c r="BB1121" s="25"/>
      <c r="BC1121" s="25"/>
      <c r="BD1121" s="124"/>
      <c r="BE1121" s="24"/>
      <c r="BF1121" s="24"/>
      <c r="BG1121" s="15"/>
      <c r="BI1121" s="15"/>
      <c r="BJ1121" s="15"/>
      <c r="BK1121" s="15"/>
      <c r="BL1121" s="93"/>
    </row>
    <row r="1122" spans="2:64" s="54" customFormat="1" x14ac:dyDescent="0.25">
      <c r="B1122" s="32"/>
      <c r="C1122" s="32"/>
      <c r="D1122" s="32"/>
      <c r="E1122" s="32"/>
      <c r="F1122" s="32"/>
      <c r="G1122" s="32"/>
      <c r="K1122" s="93"/>
      <c r="L1122" s="93"/>
      <c r="M1122" s="25"/>
      <c r="N1122" s="25"/>
      <c r="O1122" s="25"/>
      <c r="P1122" s="25"/>
      <c r="Q1122" s="25"/>
      <c r="R1122" s="25"/>
      <c r="S1122" s="25"/>
      <c r="T1122" s="25"/>
      <c r="U1122" s="101"/>
      <c r="V1122" s="101"/>
      <c r="W1122" s="101"/>
      <c r="X1122" s="101"/>
      <c r="Y1122" s="101"/>
      <c r="AA1122" s="101"/>
      <c r="AB1122" s="101"/>
      <c r="AC1122" s="101"/>
      <c r="AD1122" s="101"/>
      <c r="AE1122" s="101"/>
      <c r="AF1122" s="101"/>
      <c r="AG1122" s="101"/>
      <c r="AH1122" s="101"/>
      <c r="AJ1122" s="101"/>
      <c r="AK1122" s="101"/>
      <c r="AM1122" s="101"/>
      <c r="AN1122" s="42"/>
      <c r="AO1122" s="42"/>
      <c r="AP1122" s="42"/>
      <c r="AQ1122" s="194"/>
      <c r="AR1122" s="42"/>
      <c r="AS1122" s="42"/>
      <c r="AT1122" s="25"/>
      <c r="AU1122" s="44"/>
      <c r="AV1122" s="44"/>
      <c r="AW1122" s="44"/>
      <c r="AX1122" s="25"/>
      <c r="AY1122" s="42"/>
      <c r="AZ1122" s="46"/>
      <c r="BA1122" s="48"/>
      <c r="BB1122" s="25"/>
      <c r="BC1122" s="25"/>
      <c r="BD1122" s="124"/>
      <c r="BE1122" s="24"/>
      <c r="BF1122" s="24"/>
      <c r="BG1122" s="15"/>
      <c r="BI1122" s="15"/>
      <c r="BJ1122" s="15"/>
      <c r="BK1122" s="15"/>
      <c r="BL1122" s="93"/>
    </row>
    <row r="1123" spans="2:64" s="54" customFormat="1" x14ac:dyDescent="0.25">
      <c r="B1123" s="32"/>
      <c r="C1123" s="32"/>
      <c r="D1123" s="32"/>
      <c r="E1123" s="32"/>
      <c r="F1123" s="32"/>
      <c r="G1123" s="32"/>
      <c r="I1123" s="14"/>
      <c r="K1123" s="94"/>
      <c r="L1123" s="94"/>
      <c r="M1123" s="25"/>
      <c r="N1123" s="25"/>
      <c r="O1123" s="25"/>
      <c r="P1123" s="25"/>
      <c r="Q1123" s="25"/>
      <c r="R1123" s="25"/>
      <c r="S1123" s="25"/>
      <c r="T1123" s="25"/>
      <c r="U1123" s="101"/>
      <c r="V1123" s="101"/>
      <c r="W1123" s="101"/>
      <c r="X1123" s="101"/>
      <c r="Y1123" s="101"/>
      <c r="AA1123" s="101"/>
      <c r="AB1123" s="101"/>
      <c r="AC1123" s="101"/>
      <c r="AD1123" s="101"/>
      <c r="AE1123" s="101"/>
      <c r="AF1123" s="101"/>
      <c r="AG1123" s="101"/>
      <c r="AH1123" s="101"/>
      <c r="AJ1123" s="101"/>
      <c r="AK1123" s="101"/>
      <c r="AM1123" s="101"/>
      <c r="AN1123" s="42"/>
      <c r="AO1123" s="42"/>
      <c r="AP1123" s="42"/>
      <c r="AQ1123" s="194"/>
      <c r="AR1123" s="42"/>
      <c r="AS1123" s="42"/>
      <c r="AT1123" s="25"/>
      <c r="AU1123" s="44"/>
      <c r="AV1123" s="44"/>
      <c r="AW1123" s="44"/>
      <c r="AX1123" s="25"/>
      <c r="AY1123" s="42"/>
      <c r="AZ1123" s="46"/>
      <c r="BA1123" s="48"/>
      <c r="BB1123" s="25"/>
      <c r="BC1123" s="25"/>
      <c r="BD1123" s="124"/>
      <c r="BE1123" s="24"/>
      <c r="BF1123" s="24"/>
      <c r="BG1123" s="15"/>
      <c r="BI1123" s="15"/>
      <c r="BJ1123" s="15"/>
      <c r="BK1123" s="15"/>
      <c r="BL1123" s="93"/>
    </row>
    <row r="1124" spans="2:64" s="54" customFormat="1" x14ac:dyDescent="0.25">
      <c r="B1124" s="32"/>
      <c r="C1124" s="32"/>
      <c r="D1124" s="32"/>
      <c r="E1124" s="32"/>
      <c r="F1124" s="32"/>
      <c r="G1124" s="32"/>
      <c r="K1124" s="93"/>
      <c r="L1124" s="93"/>
      <c r="M1124" s="25"/>
      <c r="N1124" s="25"/>
      <c r="O1124" s="25"/>
      <c r="P1124" s="25"/>
      <c r="Q1124" s="25"/>
      <c r="R1124" s="25"/>
      <c r="S1124" s="25"/>
      <c r="T1124" s="25"/>
      <c r="U1124" s="101"/>
      <c r="V1124" s="101"/>
      <c r="W1124" s="101"/>
      <c r="X1124" s="101"/>
      <c r="Y1124" s="101"/>
      <c r="AA1124" s="101"/>
      <c r="AB1124" s="101"/>
      <c r="AC1124" s="101"/>
      <c r="AD1124" s="101"/>
      <c r="AE1124" s="101"/>
      <c r="AF1124" s="101"/>
      <c r="AG1124" s="101"/>
      <c r="AH1124" s="101"/>
      <c r="AJ1124" s="101"/>
      <c r="AK1124" s="101"/>
      <c r="AM1124" s="101"/>
      <c r="AN1124" s="42"/>
      <c r="AO1124" s="42"/>
      <c r="AP1124" s="42"/>
      <c r="AQ1124" s="194"/>
      <c r="AR1124" s="42"/>
      <c r="AS1124" s="42"/>
      <c r="AT1124" s="25"/>
      <c r="AU1124" s="44"/>
      <c r="AV1124" s="44"/>
      <c r="AW1124" s="44"/>
      <c r="AX1124" s="25"/>
      <c r="AY1124" s="42"/>
      <c r="AZ1124" s="46"/>
      <c r="BA1124" s="48"/>
      <c r="BB1124" s="25"/>
      <c r="BC1124" s="25"/>
      <c r="BD1124" s="124"/>
      <c r="BE1124" s="24"/>
      <c r="BF1124" s="24"/>
      <c r="BG1124" s="15"/>
      <c r="BI1124" s="15"/>
      <c r="BJ1124" s="15"/>
      <c r="BK1124" s="15"/>
      <c r="BL1124" s="93"/>
    </row>
    <row r="1125" spans="2:64" s="54" customFormat="1" x14ac:dyDescent="0.25">
      <c r="B1125" s="32"/>
      <c r="C1125" s="32"/>
      <c r="D1125" s="32"/>
      <c r="E1125" s="32"/>
      <c r="F1125" s="32"/>
      <c r="G1125" s="32"/>
      <c r="I1125" s="14"/>
      <c r="K1125" s="94"/>
      <c r="L1125" s="94"/>
      <c r="M1125" s="25"/>
      <c r="N1125" s="25"/>
      <c r="O1125" s="25"/>
      <c r="P1125" s="25"/>
      <c r="Q1125" s="25"/>
      <c r="R1125" s="25"/>
      <c r="S1125" s="25"/>
      <c r="T1125" s="25"/>
      <c r="U1125" s="101"/>
      <c r="V1125" s="101"/>
      <c r="W1125" s="101"/>
      <c r="X1125" s="101"/>
      <c r="Y1125" s="101"/>
      <c r="AA1125" s="101"/>
      <c r="AB1125" s="101"/>
      <c r="AC1125" s="101"/>
      <c r="AD1125" s="101"/>
      <c r="AE1125" s="101"/>
      <c r="AF1125" s="101"/>
      <c r="AG1125" s="101"/>
      <c r="AH1125" s="101"/>
      <c r="AJ1125" s="101"/>
      <c r="AK1125" s="101"/>
      <c r="AM1125" s="101"/>
      <c r="AN1125" s="42"/>
      <c r="AO1125" s="42"/>
      <c r="AP1125" s="42"/>
      <c r="AQ1125" s="194"/>
      <c r="AR1125" s="42"/>
      <c r="AS1125" s="42"/>
      <c r="AT1125" s="25"/>
      <c r="AU1125" s="44"/>
      <c r="AV1125" s="44"/>
      <c r="AW1125" s="44"/>
      <c r="AX1125" s="25"/>
      <c r="AY1125" s="42"/>
      <c r="AZ1125" s="46"/>
      <c r="BA1125" s="48"/>
      <c r="BB1125" s="25"/>
      <c r="BC1125" s="25"/>
      <c r="BD1125" s="124"/>
      <c r="BE1125" s="24"/>
      <c r="BF1125" s="24"/>
      <c r="BG1125" s="15"/>
      <c r="BI1125" s="15"/>
      <c r="BJ1125" s="15"/>
      <c r="BK1125" s="15"/>
      <c r="BL1125" s="93"/>
    </row>
    <row r="1126" spans="2:64" s="54" customFormat="1" x14ac:dyDescent="0.25">
      <c r="B1126" s="32"/>
      <c r="C1126" s="32"/>
      <c r="D1126" s="32"/>
      <c r="E1126" s="32"/>
      <c r="F1126" s="32"/>
      <c r="G1126" s="32"/>
      <c r="K1126" s="93"/>
      <c r="L1126" s="93"/>
      <c r="M1126" s="25"/>
      <c r="N1126" s="25"/>
      <c r="O1126" s="25"/>
      <c r="P1126" s="25"/>
      <c r="Q1126" s="25"/>
      <c r="R1126" s="25"/>
      <c r="S1126" s="25"/>
      <c r="T1126" s="25"/>
      <c r="U1126" s="101"/>
      <c r="V1126" s="101"/>
      <c r="W1126" s="101"/>
      <c r="X1126" s="101"/>
      <c r="Y1126" s="101"/>
      <c r="AA1126" s="101"/>
      <c r="AB1126" s="101"/>
      <c r="AC1126" s="101"/>
      <c r="AD1126" s="101"/>
      <c r="AE1126" s="101"/>
      <c r="AF1126" s="101"/>
      <c r="AG1126" s="101"/>
      <c r="AH1126" s="101"/>
      <c r="AJ1126" s="101"/>
      <c r="AK1126" s="101"/>
      <c r="AM1126" s="101"/>
      <c r="AN1126" s="42"/>
      <c r="AO1126" s="42"/>
      <c r="AP1126" s="42"/>
      <c r="AQ1126" s="194"/>
      <c r="AR1126" s="42"/>
      <c r="AS1126" s="42"/>
      <c r="AT1126" s="25"/>
      <c r="AU1126" s="44"/>
      <c r="AV1126" s="44"/>
      <c r="AW1126" s="44"/>
      <c r="AX1126" s="25"/>
      <c r="AY1126" s="42"/>
      <c r="AZ1126" s="46"/>
      <c r="BA1126" s="48"/>
      <c r="BB1126" s="25"/>
      <c r="BC1126" s="25"/>
      <c r="BD1126" s="124"/>
      <c r="BE1126" s="24"/>
      <c r="BF1126" s="24"/>
      <c r="BG1126" s="15"/>
      <c r="BI1126" s="15"/>
      <c r="BJ1126" s="15"/>
      <c r="BK1126" s="15"/>
      <c r="BL1126" s="93"/>
    </row>
    <row r="1127" spans="2:64" s="54" customFormat="1" x14ac:dyDescent="0.25">
      <c r="B1127" s="32"/>
      <c r="C1127" s="32"/>
      <c r="D1127" s="32"/>
      <c r="E1127" s="32"/>
      <c r="F1127" s="32"/>
      <c r="G1127" s="32"/>
      <c r="I1127" s="14"/>
      <c r="K1127" s="94"/>
      <c r="L1127" s="94"/>
      <c r="M1127" s="25"/>
      <c r="N1127" s="25"/>
      <c r="O1127" s="25"/>
      <c r="P1127" s="25"/>
      <c r="Q1127" s="25"/>
      <c r="R1127" s="25"/>
      <c r="S1127" s="25"/>
      <c r="T1127" s="25"/>
      <c r="U1127" s="101"/>
      <c r="V1127" s="101"/>
      <c r="W1127" s="101"/>
      <c r="X1127" s="101"/>
      <c r="Y1127" s="101"/>
      <c r="AA1127" s="101"/>
      <c r="AB1127" s="101"/>
      <c r="AC1127" s="101"/>
      <c r="AD1127" s="101"/>
      <c r="AE1127" s="101"/>
      <c r="AF1127" s="101"/>
      <c r="AG1127" s="101"/>
      <c r="AH1127" s="101"/>
      <c r="AJ1127" s="101"/>
      <c r="AK1127" s="101"/>
      <c r="AM1127" s="101"/>
      <c r="AN1127" s="42"/>
      <c r="AO1127" s="42"/>
      <c r="AP1127" s="42"/>
      <c r="AQ1127" s="194"/>
      <c r="AR1127" s="42"/>
      <c r="AS1127" s="42"/>
      <c r="AT1127" s="25"/>
      <c r="AU1127" s="44"/>
      <c r="AV1127" s="44"/>
      <c r="AW1127" s="44"/>
      <c r="AX1127" s="25"/>
      <c r="AY1127" s="42"/>
      <c r="AZ1127" s="46"/>
      <c r="BA1127" s="48"/>
      <c r="BB1127" s="25"/>
      <c r="BC1127" s="25"/>
      <c r="BD1127" s="124"/>
      <c r="BE1127" s="24"/>
      <c r="BF1127" s="24"/>
      <c r="BG1127" s="15"/>
      <c r="BI1127" s="15"/>
      <c r="BJ1127" s="15"/>
      <c r="BK1127" s="15"/>
      <c r="BL1127" s="93"/>
    </row>
    <row r="1128" spans="2:64" s="54" customFormat="1" x14ac:dyDescent="0.25">
      <c r="B1128" s="32"/>
      <c r="C1128" s="32"/>
      <c r="D1128" s="32"/>
      <c r="E1128" s="32"/>
      <c r="F1128" s="32"/>
      <c r="G1128" s="32"/>
      <c r="K1128" s="93"/>
      <c r="L1128" s="93"/>
      <c r="M1128" s="25"/>
      <c r="N1128" s="25"/>
      <c r="O1128" s="25"/>
      <c r="P1128" s="25"/>
      <c r="Q1128" s="25"/>
      <c r="R1128" s="25"/>
      <c r="S1128" s="25"/>
      <c r="T1128" s="25"/>
      <c r="U1128" s="101"/>
      <c r="V1128" s="101"/>
      <c r="W1128" s="101"/>
      <c r="X1128" s="101"/>
      <c r="Y1128" s="101"/>
      <c r="AA1128" s="101"/>
      <c r="AB1128" s="101"/>
      <c r="AC1128" s="101"/>
      <c r="AD1128" s="101"/>
      <c r="AE1128" s="101"/>
      <c r="AF1128" s="101"/>
      <c r="AG1128" s="101"/>
      <c r="AH1128" s="101"/>
      <c r="AJ1128" s="101"/>
      <c r="AK1128" s="101"/>
      <c r="AM1128" s="101"/>
      <c r="AN1128" s="42"/>
      <c r="AO1128" s="42"/>
      <c r="AP1128" s="42"/>
      <c r="AQ1128" s="194"/>
      <c r="AR1128" s="42"/>
      <c r="AS1128" s="42"/>
      <c r="AT1128" s="25"/>
      <c r="AU1128" s="44"/>
      <c r="AV1128" s="44"/>
      <c r="AW1128" s="44"/>
      <c r="AX1128" s="25"/>
      <c r="AY1128" s="42"/>
      <c r="AZ1128" s="46"/>
      <c r="BA1128" s="48"/>
      <c r="BB1128" s="25"/>
      <c r="BC1128" s="25"/>
      <c r="BD1128" s="124"/>
      <c r="BE1128" s="24"/>
      <c r="BF1128" s="24"/>
      <c r="BG1128" s="15"/>
      <c r="BI1128" s="15"/>
      <c r="BJ1128" s="15"/>
      <c r="BK1128" s="15"/>
      <c r="BL1128" s="93"/>
    </row>
    <row r="1129" spans="2:64" s="54" customFormat="1" x14ac:dyDescent="0.25">
      <c r="B1129" s="32"/>
      <c r="C1129" s="32"/>
      <c r="D1129" s="32"/>
      <c r="E1129" s="32"/>
      <c r="F1129" s="32"/>
      <c r="G1129" s="32"/>
      <c r="I1129" s="14"/>
      <c r="K1129" s="94"/>
      <c r="L1129" s="94"/>
      <c r="M1129" s="25"/>
      <c r="N1129" s="25"/>
      <c r="O1129" s="25"/>
      <c r="P1129" s="25"/>
      <c r="Q1129" s="25"/>
      <c r="R1129" s="25"/>
      <c r="S1129" s="25"/>
      <c r="T1129" s="25"/>
      <c r="U1129" s="101"/>
      <c r="V1129" s="101"/>
      <c r="W1129" s="101"/>
      <c r="X1129" s="101"/>
      <c r="Y1129" s="101"/>
      <c r="AA1129" s="101"/>
      <c r="AB1129" s="101"/>
      <c r="AC1129" s="101"/>
      <c r="AD1129" s="101"/>
      <c r="AE1129" s="101"/>
      <c r="AF1129" s="101"/>
      <c r="AG1129" s="101"/>
      <c r="AH1129" s="101"/>
      <c r="AJ1129" s="101"/>
      <c r="AK1129" s="101"/>
      <c r="AM1129" s="101"/>
      <c r="AN1129" s="42"/>
      <c r="AO1129" s="42"/>
      <c r="AP1129" s="42"/>
      <c r="AQ1129" s="194"/>
      <c r="AR1129" s="42"/>
      <c r="AS1129" s="42"/>
      <c r="AT1129" s="25"/>
      <c r="AU1129" s="44"/>
      <c r="AV1129" s="44"/>
      <c r="AW1129" s="44"/>
      <c r="AX1129" s="25"/>
      <c r="AY1129" s="42"/>
      <c r="AZ1129" s="46"/>
      <c r="BA1129" s="48"/>
      <c r="BB1129" s="25"/>
      <c r="BC1129" s="25"/>
      <c r="BD1129" s="124"/>
      <c r="BE1129" s="24"/>
      <c r="BF1129" s="24"/>
      <c r="BG1129" s="15"/>
      <c r="BI1129" s="15"/>
      <c r="BJ1129" s="15"/>
      <c r="BK1129" s="15"/>
      <c r="BL1129" s="93"/>
    </row>
    <row r="1130" spans="2:64" s="54" customFormat="1" x14ac:dyDescent="0.25">
      <c r="B1130" s="32"/>
      <c r="C1130" s="32"/>
      <c r="D1130" s="32"/>
      <c r="E1130" s="32"/>
      <c r="F1130" s="32"/>
      <c r="G1130" s="32"/>
      <c r="K1130" s="93"/>
      <c r="L1130" s="93"/>
      <c r="M1130" s="25"/>
      <c r="N1130" s="25"/>
      <c r="O1130" s="25"/>
      <c r="P1130" s="25"/>
      <c r="Q1130" s="25"/>
      <c r="R1130" s="25"/>
      <c r="S1130" s="25"/>
      <c r="T1130" s="25"/>
      <c r="U1130" s="101"/>
      <c r="V1130" s="101"/>
      <c r="W1130" s="101"/>
      <c r="X1130" s="101"/>
      <c r="Y1130" s="101"/>
      <c r="AA1130" s="101"/>
      <c r="AB1130" s="101"/>
      <c r="AC1130" s="101"/>
      <c r="AD1130" s="101"/>
      <c r="AE1130" s="101"/>
      <c r="AF1130" s="101"/>
      <c r="AG1130" s="101"/>
      <c r="AH1130" s="101"/>
      <c r="AJ1130" s="101"/>
      <c r="AK1130" s="101"/>
      <c r="AM1130" s="101"/>
      <c r="AN1130" s="42"/>
      <c r="AO1130" s="42"/>
      <c r="AP1130" s="42"/>
      <c r="AQ1130" s="194"/>
      <c r="AR1130" s="42"/>
      <c r="AS1130" s="42"/>
      <c r="AT1130" s="25"/>
      <c r="AU1130" s="44"/>
      <c r="AV1130" s="44"/>
      <c r="AW1130" s="44"/>
      <c r="AX1130" s="25"/>
      <c r="AY1130" s="42"/>
      <c r="AZ1130" s="46"/>
      <c r="BA1130" s="48"/>
      <c r="BB1130" s="25"/>
      <c r="BC1130" s="25"/>
      <c r="BD1130" s="124"/>
      <c r="BE1130" s="24"/>
      <c r="BF1130" s="24"/>
      <c r="BG1130" s="15"/>
      <c r="BI1130" s="15"/>
      <c r="BJ1130" s="15"/>
      <c r="BK1130" s="15"/>
      <c r="BL1130" s="93"/>
    </row>
    <row r="1131" spans="2:64" s="54" customFormat="1" x14ac:dyDescent="0.25">
      <c r="B1131" s="32"/>
      <c r="C1131" s="32"/>
      <c r="D1131" s="32"/>
      <c r="E1131" s="32"/>
      <c r="F1131" s="32"/>
      <c r="G1131" s="32"/>
      <c r="K1131" s="93"/>
      <c r="L1131" s="93"/>
      <c r="M1131" s="25"/>
      <c r="N1131" s="25"/>
      <c r="O1131" s="25"/>
      <c r="P1131" s="25"/>
      <c r="Q1131" s="25"/>
      <c r="R1131" s="25"/>
      <c r="S1131" s="25"/>
      <c r="T1131" s="25"/>
      <c r="U1131" s="101"/>
      <c r="V1131" s="101"/>
      <c r="W1131" s="101"/>
      <c r="X1131" s="101"/>
      <c r="Y1131" s="101"/>
      <c r="AA1131" s="101"/>
      <c r="AB1131" s="101"/>
      <c r="AC1131" s="101"/>
      <c r="AD1131" s="101"/>
      <c r="AE1131" s="101"/>
      <c r="AF1131" s="101"/>
      <c r="AG1131" s="101"/>
      <c r="AH1131" s="101"/>
      <c r="AJ1131" s="101"/>
      <c r="AK1131" s="101"/>
      <c r="AM1131" s="101"/>
      <c r="AN1131" s="42"/>
      <c r="AO1131" s="42"/>
      <c r="AP1131" s="42"/>
      <c r="AQ1131" s="194"/>
      <c r="AR1131" s="42"/>
      <c r="AS1131" s="42"/>
      <c r="AT1131" s="25"/>
      <c r="AU1131" s="44"/>
      <c r="AV1131" s="44"/>
      <c r="AW1131" s="44"/>
      <c r="AX1131" s="25"/>
      <c r="AY1131" s="42"/>
      <c r="AZ1131" s="46"/>
      <c r="BA1131" s="48"/>
      <c r="BB1131" s="25"/>
      <c r="BC1131" s="25"/>
      <c r="BD1131" s="124"/>
      <c r="BE1131" s="24"/>
      <c r="BF1131" s="24"/>
      <c r="BG1131" s="15"/>
      <c r="BI1131" s="15"/>
      <c r="BJ1131" s="15"/>
      <c r="BK1131" s="15"/>
      <c r="BL1131" s="93"/>
    </row>
    <row r="1132" spans="2:64" s="54" customFormat="1" x14ac:dyDescent="0.25">
      <c r="B1132" s="32"/>
      <c r="C1132" s="32"/>
      <c r="D1132" s="32"/>
      <c r="E1132" s="32"/>
      <c r="F1132" s="32"/>
      <c r="G1132" s="32"/>
      <c r="K1132" s="93"/>
      <c r="L1132" s="93"/>
      <c r="M1132" s="25"/>
      <c r="N1132" s="25"/>
      <c r="O1132" s="25"/>
      <c r="P1132" s="25"/>
      <c r="Q1132" s="25"/>
      <c r="R1132" s="25"/>
      <c r="S1132" s="25"/>
      <c r="T1132" s="25"/>
      <c r="U1132" s="101"/>
      <c r="V1132" s="101"/>
      <c r="W1132" s="101"/>
      <c r="X1132" s="101"/>
      <c r="Y1132" s="101"/>
      <c r="AA1132" s="101"/>
      <c r="AB1132" s="101"/>
      <c r="AC1132" s="101"/>
      <c r="AD1132" s="101"/>
      <c r="AE1132" s="101"/>
      <c r="AF1132" s="101"/>
      <c r="AG1132" s="101"/>
      <c r="AH1132" s="101"/>
      <c r="AJ1132" s="101"/>
      <c r="AK1132" s="101"/>
      <c r="AM1132" s="101"/>
      <c r="AN1132" s="42"/>
      <c r="AO1132" s="42"/>
      <c r="AP1132" s="42"/>
      <c r="AQ1132" s="194"/>
      <c r="AR1132" s="42"/>
      <c r="AS1132" s="42"/>
      <c r="AT1132" s="25"/>
      <c r="AU1132" s="44"/>
      <c r="AV1132" s="44"/>
      <c r="AW1132" s="44"/>
      <c r="AX1132" s="25"/>
      <c r="AY1132" s="42"/>
      <c r="AZ1132" s="46"/>
      <c r="BA1132" s="48"/>
      <c r="BB1132" s="25"/>
      <c r="BC1132" s="25"/>
      <c r="BD1132" s="124"/>
      <c r="BE1132" s="24"/>
      <c r="BF1132" s="24"/>
      <c r="BG1132" s="15"/>
      <c r="BI1132" s="15"/>
      <c r="BJ1132" s="15"/>
      <c r="BK1132" s="15"/>
      <c r="BL1132" s="93"/>
    </row>
    <row r="1133" spans="2:64" s="54" customFormat="1" x14ac:dyDescent="0.25">
      <c r="B1133" s="32"/>
      <c r="C1133" s="32"/>
      <c r="D1133" s="32"/>
      <c r="E1133" s="32"/>
      <c r="F1133" s="32"/>
      <c r="G1133" s="32"/>
      <c r="K1133" s="93"/>
      <c r="L1133" s="93"/>
      <c r="M1133" s="25"/>
      <c r="N1133" s="25"/>
      <c r="O1133" s="25"/>
      <c r="P1133" s="25"/>
      <c r="Q1133" s="25"/>
      <c r="R1133" s="25"/>
      <c r="S1133" s="25"/>
      <c r="T1133" s="25"/>
      <c r="U1133" s="101"/>
      <c r="V1133" s="101"/>
      <c r="W1133" s="101"/>
      <c r="X1133" s="101"/>
      <c r="Y1133" s="101"/>
      <c r="AA1133" s="101"/>
      <c r="AB1133" s="101"/>
      <c r="AC1133" s="101"/>
      <c r="AD1133" s="101"/>
      <c r="AE1133" s="101"/>
      <c r="AF1133" s="101"/>
      <c r="AG1133" s="101"/>
      <c r="AH1133" s="101"/>
      <c r="AJ1133" s="101"/>
      <c r="AK1133" s="101"/>
      <c r="AM1133" s="101"/>
      <c r="AN1133" s="42"/>
      <c r="AO1133" s="42"/>
      <c r="AP1133" s="42"/>
      <c r="AQ1133" s="194"/>
      <c r="AR1133" s="42"/>
      <c r="AS1133" s="42"/>
      <c r="AT1133" s="25"/>
      <c r="AU1133" s="44"/>
      <c r="AV1133" s="44"/>
      <c r="AW1133" s="44"/>
      <c r="AX1133" s="25"/>
      <c r="AY1133" s="42"/>
      <c r="AZ1133" s="46"/>
      <c r="BA1133" s="48"/>
      <c r="BB1133" s="25"/>
      <c r="BC1133" s="25"/>
      <c r="BD1133" s="124"/>
      <c r="BE1133" s="24"/>
      <c r="BF1133" s="24"/>
      <c r="BG1133" s="15"/>
      <c r="BI1133" s="15"/>
      <c r="BJ1133" s="15"/>
      <c r="BK1133" s="15"/>
      <c r="BL1133" s="93"/>
    </row>
    <row r="1134" spans="2:64" s="54" customFormat="1" x14ac:dyDescent="0.25">
      <c r="B1134" s="32"/>
      <c r="C1134" s="32"/>
      <c r="D1134" s="32"/>
      <c r="E1134" s="32"/>
      <c r="F1134" s="32"/>
      <c r="G1134" s="32"/>
      <c r="K1134" s="93"/>
      <c r="L1134" s="93"/>
      <c r="M1134" s="25"/>
      <c r="N1134" s="25"/>
      <c r="O1134" s="25"/>
      <c r="P1134" s="25"/>
      <c r="Q1134" s="25"/>
      <c r="R1134" s="25"/>
      <c r="S1134" s="25"/>
      <c r="T1134" s="25"/>
      <c r="U1134" s="101"/>
      <c r="V1134" s="101"/>
      <c r="W1134" s="101"/>
      <c r="X1134" s="101"/>
      <c r="Y1134" s="101"/>
      <c r="AA1134" s="101"/>
      <c r="AB1134" s="101"/>
      <c r="AC1134" s="101"/>
      <c r="AD1134" s="101"/>
      <c r="AE1134" s="101"/>
      <c r="AF1134" s="101"/>
      <c r="AG1134" s="101"/>
      <c r="AH1134" s="101"/>
      <c r="AJ1134" s="101"/>
      <c r="AK1134" s="101"/>
      <c r="AM1134" s="101"/>
      <c r="AN1134" s="42"/>
      <c r="AO1134" s="42"/>
      <c r="AP1134" s="42"/>
      <c r="AQ1134" s="194"/>
      <c r="AR1134" s="42"/>
      <c r="AS1134" s="42"/>
      <c r="AT1134" s="25"/>
      <c r="AU1134" s="44"/>
      <c r="AV1134" s="44"/>
      <c r="AW1134" s="44"/>
      <c r="AX1134" s="25"/>
      <c r="AY1134" s="42"/>
      <c r="AZ1134" s="46"/>
      <c r="BA1134" s="48"/>
      <c r="BB1134" s="25"/>
      <c r="BC1134" s="25"/>
      <c r="BD1134" s="124"/>
      <c r="BE1134" s="24"/>
      <c r="BF1134" s="24"/>
      <c r="BG1134" s="15"/>
      <c r="BI1134" s="15"/>
      <c r="BJ1134" s="15"/>
      <c r="BK1134" s="15"/>
      <c r="BL1134" s="93"/>
    </row>
    <row r="1135" spans="2:64" s="54" customFormat="1" x14ac:dyDescent="0.25">
      <c r="B1135" s="32"/>
      <c r="C1135" s="32"/>
      <c r="D1135" s="32"/>
      <c r="E1135" s="32"/>
      <c r="F1135" s="32"/>
      <c r="G1135" s="32"/>
      <c r="K1135" s="93"/>
      <c r="L1135" s="93"/>
      <c r="M1135" s="25"/>
      <c r="N1135" s="25"/>
      <c r="O1135" s="25"/>
      <c r="P1135" s="25"/>
      <c r="Q1135" s="25"/>
      <c r="R1135" s="25"/>
      <c r="S1135" s="25"/>
      <c r="T1135" s="25"/>
      <c r="U1135" s="101"/>
      <c r="V1135" s="101"/>
      <c r="W1135" s="101"/>
      <c r="X1135" s="101"/>
      <c r="Y1135" s="101"/>
      <c r="AA1135" s="101"/>
      <c r="AB1135" s="101"/>
      <c r="AC1135" s="101"/>
      <c r="AD1135" s="101"/>
      <c r="AE1135" s="101"/>
      <c r="AF1135" s="101"/>
      <c r="AG1135" s="101"/>
      <c r="AH1135" s="101"/>
      <c r="AJ1135" s="101"/>
      <c r="AK1135" s="101"/>
      <c r="AM1135" s="101"/>
      <c r="AN1135" s="42"/>
      <c r="AO1135" s="42"/>
      <c r="AP1135" s="42"/>
      <c r="AQ1135" s="194"/>
      <c r="AR1135" s="42"/>
      <c r="AS1135" s="42"/>
      <c r="AT1135" s="25"/>
      <c r="AU1135" s="44"/>
      <c r="AV1135" s="44"/>
      <c r="AW1135" s="44"/>
      <c r="AX1135" s="25"/>
      <c r="AY1135" s="42"/>
      <c r="AZ1135" s="46"/>
      <c r="BA1135" s="48"/>
      <c r="BB1135" s="25"/>
      <c r="BC1135" s="25"/>
      <c r="BD1135" s="124"/>
      <c r="BE1135" s="24"/>
      <c r="BF1135" s="24"/>
      <c r="BG1135" s="15"/>
      <c r="BI1135" s="15"/>
      <c r="BJ1135" s="15"/>
      <c r="BK1135" s="15"/>
      <c r="BL1135" s="93"/>
    </row>
    <row r="1136" spans="2:64" s="54" customFormat="1" x14ac:dyDescent="0.25">
      <c r="B1136" s="32"/>
      <c r="C1136" s="32"/>
      <c r="D1136" s="32"/>
      <c r="E1136" s="32"/>
      <c r="F1136" s="32"/>
      <c r="G1136" s="32"/>
      <c r="K1136" s="93"/>
      <c r="L1136" s="93"/>
      <c r="M1136" s="25"/>
      <c r="N1136" s="25"/>
      <c r="O1136" s="25"/>
      <c r="P1136" s="25"/>
      <c r="Q1136" s="25"/>
      <c r="R1136" s="25"/>
      <c r="S1136" s="25"/>
      <c r="T1136" s="25"/>
      <c r="U1136" s="101"/>
      <c r="V1136" s="101"/>
      <c r="W1136" s="101"/>
      <c r="X1136" s="101"/>
      <c r="Y1136" s="101"/>
      <c r="AA1136" s="101"/>
      <c r="AB1136" s="101"/>
      <c r="AC1136" s="101"/>
      <c r="AD1136" s="101"/>
      <c r="AE1136" s="101"/>
      <c r="AF1136" s="101"/>
      <c r="AG1136" s="101"/>
      <c r="AH1136" s="101"/>
      <c r="AJ1136" s="101"/>
      <c r="AK1136" s="101"/>
      <c r="AM1136" s="101"/>
      <c r="AN1136" s="42"/>
      <c r="AO1136" s="42"/>
      <c r="AP1136" s="42"/>
      <c r="AQ1136" s="194"/>
      <c r="AR1136" s="42"/>
      <c r="AS1136" s="42"/>
      <c r="AT1136" s="25"/>
      <c r="AU1136" s="44"/>
      <c r="AV1136" s="44"/>
      <c r="AW1136" s="44"/>
      <c r="AX1136" s="25"/>
      <c r="AY1136" s="42"/>
      <c r="AZ1136" s="46"/>
      <c r="BA1136" s="48"/>
      <c r="BB1136" s="25"/>
      <c r="BC1136" s="25"/>
      <c r="BD1136" s="124"/>
      <c r="BE1136" s="24"/>
      <c r="BF1136" s="24"/>
      <c r="BG1136" s="15"/>
      <c r="BI1136" s="15"/>
      <c r="BJ1136" s="15"/>
      <c r="BK1136" s="15"/>
      <c r="BL1136" s="93"/>
    </row>
    <row r="1137" spans="2:64" s="54" customFormat="1" x14ac:dyDescent="0.25">
      <c r="B1137" s="32"/>
      <c r="C1137" s="32"/>
      <c r="D1137" s="32"/>
      <c r="E1137" s="32"/>
      <c r="F1137" s="32"/>
      <c r="G1137" s="32"/>
      <c r="K1137" s="93"/>
      <c r="L1137" s="93"/>
      <c r="M1137" s="25"/>
      <c r="N1137" s="25"/>
      <c r="O1137" s="25"/>
      <c r="P1137" s="25"/>
      <c r="Q1137" s="25"/>
      <c r="R1137" s="25"/>
      <c r="S1137" s="25"/>
      <c r="T1137" s="25"/>
      <c r="U1137" s="101"/>
      <c r="V1137" s="101"/>
      <c r="W1137" s="101"/>
      <c r="X1137" s="101"/>
      <c r="Y1137" s="101"/>
      <c r="AA1137" s="101"/>
      <c r="AB1137" s="101"/>
      <c r="AC1137" s="101"/>
      <c r="AD1137" s="101"/>
      <c r="AE1137" s="101"/>
      <c r="AF1137" s="101"/>
      <c r="AG1137" s="101"/>
      <c r="AH1137" s="101"/>
      <c r="AJ1137" s="101"/>
      <c r="AK1137" s="101"/>
      <c r="AM1137" s="101"/>
      <c r="AN1137" s="42"/>
      <c r="AO1137" s="42"/>
      <c r="AP1137" s="42"/>
      <c r="AQ1137" s="194"/>
      <c r="AR1137" s="42"/>
      <c r="AS1137" s="42"/>
      <c r="AT1137" s="25"/>
      <c r="AU1137" s="44"/>
      <c r="AV1137" s="44"/>
      <c r="AW1137" s="44"/>
      <c r="AX1137" s="25"/>
      <c r="AY1137" s="42"/>
      <c r="AZ1137" s="46"/>
      <c r="BA1137" s="48"/>
      <c r="BB1137" s="25"/>
      <c r="BC1137" s="25"/>
      <c r="BD1137" s="124"/>
      <c r="BE1137" s="24"/>
      <c r="BF1137" s="24"/>
      <c r="BG1137" s="15"/>
      <c r="BI1137" s="15"/>
      <c r="BJ1137" s="15"/>
      <c r="BK1137" s="15"/>
      <c r="BL1137" s="93"/>
    </row>
    <row r="1138" spans="2:64" s="54" customFormat="1" x14ac:dyDescent="0.25">
      <c r="B1138" s="32"/>
      <c r="C1138" s="32"/>
      <c r="D1138" s="32"/>
      <c r="E1138" s="32"/>
      <c r="F1138" s="32"/>
      <c r="G1138" s="32"/>
      <c r="K1138" s="93"/>
      <c r="L1138" s="93"/>
      <c r="M1138" s="25"/>
      <c r="N1138" s="25"/>
      <c r="O1138" s="25"/>
      <c r="P1138" s="25"/>
      <c r="Q1138" s="25"/>
      <c r="R1138" s="25"/>
      <c r="S1138" s="25"/>
      <c r="T1138" s="25"/>
      <c r="U1138" s="101"/>
      <c r="V1138" s="101"/>
      <c r="W1138" s="101"/>
      <c r="X1138" s="101"/>
      <c r="Y1138" s="101"/>
      <c r="AA1138" s="101"/>
      <c r="AB1138" s="101"/>
      <c r="AC1138" s="101"/>
      <c r="AD1138" s="101"/>
      <c r="AE1138" s="101"/>
      <c r="AF1138" s="101"/>
      <c r="AG1138" s="101"/>
      <c r="AH1138" s="101"/>
      <c r="AJ1138" s="101"/>
      <c r="AK1138" s="101"/>
      <c r="AM1138" s="101"/>
      <c r="AN1138" s="42"/>
      <c r="AO1138" s="42"/>
      <c r="AP1138" s="42"/>
      <c r="AQ1138" s="194"/>
      <c r="AR1138" s="42"/>
      <c r="AS1138" s="42"/>
      <c r="AT1138" s="25"/>
      <c r="AU1138" s="44"/>
      <c r="AV1138" s="44"/>
      <c r="AW1138" s="44"/>
      <c r="AX1138" s="25"/>
      <c r="AY1138" s="42"/>
      <c r="AZ1138" s="46"/>
      <c r="BA1138" s="48"/>
      <c r="BB1138" s="25"/>
      <c r="BC1138" s="25"/>
      <c r="BD1138" s="124"/>
      <c r="BE1138" s="24"/>
      <c r="BF1138" s="24"/>
      <c r="BG1138" s="15"/>
      <c r="BI1138" s="15"/>
      <c r="BJ1138" s="15"/>
      <c r="BK1138" s="15"/>
      <c r="BL1138" s="93"/>
    </row>
    <row r="1139" spans="2:64" s="54" customFormat="1" x14ac:dyDescent="0.25">
      <c r="B1139" s="32"/>
      <c r="C1139" s="32"/>
      <c r="D1139" s="32"/>
      <c r="E1139" s="32"/>
      <c r="F1139" s="32"/>
      <c r="G1139" s="32"/>
      <c r="K1139" s="93"/>
      <c r="L1139" s="93"/>
      <c r="M1139" s="25"/>
      <c r="N1139" s="25"/>
      <c r="O1139" s="25"/>
      <c r="P1139" s="25"/>
      <c r="Q1139" s="25"/>
      <c r="R1139" s="25"/>
      <c r="S1139" s="25"/>
      <c r="T1139" s="25"/>
      <c r="U1139" s="101"/>
      <c r="V1139" s="101"/>
      <c r="W1139" s="101"/>
      <c r="X1139" s="101"/>
      <c r="Y1139" s="101"/>
      <c r="AA1139" s="101"/>
      <c r="AB1139" s="101"/>
      <c r="AC1139" s="101"/>
      <c r="AD1139" s="101"/>
      <c r="AE1139" s="101"/>
      <c r="AF1139" s="101"/>
      <c r="AG1139" s="101"/>
      <c r="AH1139" s="101"/>
      <c r="AJ1139" s="101"/>
      <c r="AK1139" s="101"/>
      <c r="AM1139" s="101"/>
      <c r="AN1139" s="42"/>
      <c r="AO1139" s="42"/>
      <c r="AP1139" s="42"/>
      <c r="AQ1139" s="194"/>
      <c r="AR1139" s="42"/>
      <c r="AS1139" s="42"/>
      <c r="AT1139" s="25"/>
      <c r="AU1139" s="44"/>
      <c r="AV1139" s="44"/>
      <c r="AW1139" s="44"/>
      <c r="AX1139" s="25"/>
      <c r="AY1139" s="42"/>
      <c r="AZ1139" s="46"/>
      <c r="BA1139" s="48"/>
      <c r="BB1139" s="25"/>
      <c r="BC1139" s="25"/>
      <c r="BD1139" s="124"/>
      <c r="BE1139" s="24"/>
      <c r="BF1139" s="24"/>
      <c r="BG1139" s="15"/>
      <c r="BI1139" s="15"/>
      <c r="BJ1139" s="15"/>
      <c r="BK1139" s="15"/>
      <c r="BL1139" s="93"/>
    </row>
    <row r="1140" spans="2:64" s="54" customFormat="1" x14ac:dyDescent="0.25">
      <c r="B1140" s="32"/>
      <c r="C1140" s="32"/>
      <c r="D1140" s="32"/>
      <c r="E1140" s="32"/>
      <c r="F1140" s="32"/>
      <c r="G1140" s="32"/>
      <c r="K1140" s="93"/>
      <c r="L1140" s="93"/>
      <c r="M1140" s="25"/>
      <c r="N1140" s="25"/>
      <c r="O1140" s="25"/>
      <c r="P1140" s="25"/>
      <c r="Q1140" s="25"/>
      <c r="R1140" s="25"/>
      <c r="S1140" s="25"/>
      <c r="T1140" s="25"/>
      <c r="U1140" s="101"/>
      <c r="V1140" s="101"/>
      <c r="W1140" s="101"/>
      <c r="X1140" s="101"/>
      <c r="Y1140" s="101"/>
      <c r="AA1140" s="101"/>
      <c r="AB1140" s="101"/>
      <c r="AC1140" s="101"/>
      <c r="AD1140" s="101"/>
      <c r="AE1140" s="101"/>
      <c r="AF1140" s="101"/>
      <c r="AG1140" s="101"/>
      <c r="AH1140" s="101"/>
      <c r="AJ1140" s="101"/>
      <c r="AK1140" s="101"/>
      <c r="AM1140" s="101"/>
      <c r="AN1140" s="42"/>
      <c r="AO1140" s="42"/>
      <c r="AP1140" s="42"/>
      <c r="AQ1140" s="194"/>
      <c r="AR1140" s="42"/>
      <c r="AS1140" s="42"/>
      <c r="AT1140" s="25"/>
      <c r="AU1140" s="44"/>
      <c r="AV1140" s="44"/>
      <c r="AW1140" s="44"/>
      <c r="AX1140" s="25"/>
      <c r="AY1140" s="42"/>
      <c r="AZ1140" s="46"/>
      <c r="BA1140" s="48"/>
      <c r="BB1140" s="25"/>
      <c r="BC1140" s="25"/>
      <c r="BD1140" s="124"/>
      <c r="BE1140" s="24"/>
      <c r="BF1140" s="24"/>
      <c r="BG1140" s="15"/>
      <c r="BI1140" s="15"/>
      <c r="BJ1140" s="15"/>
      <c r="BK1140" s="15"/>
      <c r="BL1140" s="93"/>
    </row>
    <row r="1141" spans="2:64" s="54" customFormat="1" x14ac:dyDescent="0.25">
      <c r="B1141" s="32"/>
      <c r="C1141" s="32"/>
      <c r="D1141" s="32"/>
      <c r="E1141" s="32"/>
      <c r="F1141" s="32"/>
      <c r="G1141" s="32"/>
      <c r="K1141" s="93"/>
      <c r="L1141" s="93"/>
      <c r="M1141" s="25"/>
      <c r="N1141" s="25"/>
      <c r="O1141" s="25"/>
      <c r="P1141" s="25"/>
      <c r="Q1141" s="25"/>
      <c r="R1141" s="25"/>
      <c r="S1141" s="25"/>
      <c r="T1141" s="25"/>
      <c r="U1141" s="101"/>
      <c r="V1141" s="101"/>
      <c r="W1141" s="101"/>
      <c r="X1141" s="101"/>
      <c r="Y1141" s="101"/>
      <c r="AA1141" s="101"/>
      <c r="AB1141" s="101"/>
      <c r="AC1141" s="101"/>
      <c r="AD1141" s="101"/>
      <c r="AE1141" s="101"/>
      <c r="AF1141" s="101"/>
      <c r="AG1141" s="101"/>
      <c r="AH1141" s="101"/>
      <c r="AJ1141" s="101"/>
      <c r="AK1141" s="101"/>
      <c r="AM1141" s="101"/>
      <c r="AN1141" s="42"/>
      <c r="AO1141" s="42"/>
      <c r="AP1141" s="42"/>
      <c r="AQ1141" s="194"/>
      <c r="AR1141" s="42"/>
      <c r="AS1141" s="42"/>
      <c r="AT1141" s="25"/>
      <c r="AU1141" s="44"/>
      <c r="AV1141" s="44"/>
      <c r="AW1141" s="44"/>
      <c r="AX1141" s="25"/>
      <c r="AY1141" s="42"/>
      <c r="AZ1141" s="46"/>
      <c r="BA1141" s="48"/>
      <c r="BB1141" s="25"/>
      <c r="BC1141" s="25"/>
      <c r="BD1141" s="124"/>
      <c r="BE1141" s="24"/>
      <c r="BF1141" s="24"/>
      <c r="BG1141" s="15"/>
      <c r="BI1141" s="15"/>
      <c r="BJ1141" s="15"/>
      <c r="BK1141" s="15"/>
      <c r="BL1141" s="93"/>
    </row>
    <row r="1142" spans="2:64" s="54" customFormat="1" x14ac:dyDescent="0.25">
      <c r="B1142" s="32"/>
      <c r="C1142" s="32"/>
      <c r="D1142" s="32"/>
      <c r="E1142" s="32"/>
      <c r="F1142" s="32"/>
      <c r="G1142" s="32"/>
      <c r="K1142" s="93"/>
      <c r="L1142" s="93"/>
      <c r="M1142" s="25"/>
      <c r="N1142" s="25"/>
      <c r="O1142" s="25"/>
      <c r="P1142" s="25"/>
      <c r="Q1142" s="25"/>
      <c r="R1142" s="25"/>
      <c r="S1142" s="25"/>
      <c r="T1142" s="25"/>
      <c r="U1142" s="101"/>
      <c r="V1142" s="101"/>
      <c r="W1142" s="101"/>
      <c r="X1142" s="101"/>
      <c r="Y1142" s="101"/>
      <c r="AA1142" s="101"/>
      <c r="AB1142" s="101"/>
      <c r="AC1142" s="101"/>
      <c r="AD1142" s="101"/>
      <c r="AE1142" s="101"/>
      <c r="AF1142" s="101"/>
      <c r="AG1142" s="101"/>
      <c r="AH1142" s="101"/>
      <c r="AJ1142" s="101"/>
      <c r="AK1142" s="101"/>
      <c r="AM1142" s="101"/>
      <c r="AN1142" s="42"/>
      <c r="AO1142" s="42"/>
      <c r="AP1142" s="42"/>
      <c r="AQ1142" s="194"/>
      <c r="AR1142" s="42"/>
      <c r="AS1142" s="42"/>
      <c r="AT1142" s="25"/>
      <c r="AU1142" s="44"/>
      <c r="AV1142" s="44"/>
      <c r="AW1142" s="44"/>
      <c r="AX1142" s="25"/>
      <c r="AY1142" s="42"/>
      <c r="AZ1142" s="46"/>
      <c r="BA1142" s="48"/>
      <c r="BB1142" s="25"/>
      <c r="BC1142" s="25"/>
      <c r="BD1142" s="124"/>
      <c r="BE1142" s="24"/>
      <c r="BF1142" s="24"/>
      <c r="BG1142" s="15"/>
      <c r="BI1142" s="15"/>
      <c r="BJ1142" s="15"/>
      <c r="BK1142" s="15"/>
      <c r="BL1142" s="93"/>
    </row>
    <row r="1143" spans="2:64" s="54" customFormat="1" x14ac:dyDescent="0.25">
      <c r="B1143" s="32"/>
      <c r="C1143" s="32"/>
      <c r="D1143" s="32"/>
      <c r="E1143" s="32"/>
      <c r="F1143" s="32"/>
      <c r="G1143" s="32"/>
      <c r="K1143" s="93"/>
      <c r="L1143" s="93"/>
      <c r="M1143" s="25"/>
      <c r="N1143" s="25"/>
      <c r="O1143" s="25"/>
      <c r="P1143" s="25"/>
      <c r="Q1143" s="25"/>
      <c r="R1143" s="25"/>
      <c r="S1143" s="25"/>
      <c r="T1143" s="25"/>
      <c r="U1143" s="101"/>
      <c r="V1143" s="101"/>
      <c r="W1143" s="101"/>
      <c r="X1143" s="101"/>
      <c r="Y1143" s="101"/>
      <c r="AA1143" s="101"/>
      <c r="AB1143" s="101"/>
      <c r="AC1143" s="101"/>
      <c r="AD1143" s="101"/>
      <c r="AE1143" s="101"/>
      <c r="AF1143" s="101"/>
      <c r="AG1143" s="101"/>
      <c r="AH1143" s="101"/>
      <c r="AJ1143" s="101"/>
      <c r="AK1143" s="101"/>
      <c r="AM1143" s="101"/>
      <c r="AN1143" s="42"/>
      <c r="AO1143" s="42"/>
      <c r="AP1143" s="42"/>
      <c r="AQ1143" s="194"/>
      <c r="AR1143" s="42"/>
      <c r="AS1143" s="42"/>
      <c r="AT1143" s="25"/>
      <c r="AU1143" s="44"/>
      <c r="AV1143" s="44"/>
      <c r="AW1143" s="44"/>
      <c r="AX1143" s="25"/>
      <c r="AY1143" s="42"/>
      <c r="AZ1143" s="46"/>
      <c r="BA1143" s="48"/>
      <c r="BB1143" s="25"/>
      <c r="BC1143" s="25"/>
      <c r="BD1143" s="124"/>
      <c r="BE1143" s="24"/>
      <c r="BF1143" s="24"/>
      <c r="BG1143" s="15"/>
      <c r="BI1143" s="15"/>
      <c r="BJ1143" s="15"/>
      <c r="BK1143" s="15"/>
      <c r="BL1143" s="93"/>
    </row>
    <row r="1144" spans="2:64" s="54" customFormat="1" x14ac:dyDescent="0.25">
      <c r="B1144" s="32"/>
      <c r="C1144" s="32"/>
      <c r="D1144" s="32"/>
      <c r="E1144" s="32"/>
      <c r="F1144" s="32"/>
      <c r="G1144" s="32"/>
      <c r="K1144" s="93"/>
      <c r="L1144" s="93"/>
      <c r="M1144" s="25"/>
      <c r="N1144" s="25"/>
      <c r="O1144" s="25"/>
      <c r="P1144" s="25"/>
      <c r="Q1144" s="25"/>
      <c r="R1144" s="25"/>
      <c r="S1144" s="25"/>
      <c r="T1144" s="25"/>
      <c r="U1144" s="101"/>
      <c r="V1144" s="101"/>
      <c r="W1144" s="101"/>
      <c r="X1144" s="101"/>
      <c r="Y1144" s="101"/>
      <c r="AA1144" s="101"/>
      <c r="AB1144" s="101"/>
      <c r="AC1144" s="101"/>
      <c r="AD1144" s="101"/>
      <c r="AE1144" s="101"/>
      <c r="AF1144" s="101"/>
      <c r="AG1144" s="101"/>
      <c r="AH1144" s="101"/>
      <c r="AJ1144" s="101"/>
      <c r="AK1144" s="101"/>
      <c r="AM1144" s="101"/>
      <c r="AN1144" s="42"/>
      <c r="AO1144" s="42"/>
      <c r="AP1144" s="42"/>
      <c r="AQ1144" s="194"/>
      <c r="AR1144" s="42"/>
      <c r="AS1144" s="42"/>
      <c r="AT1144" s="25"/>
      <c r="AU1144" s="44"/>
      <c r="AV1144" s="44"/>
      <c r="AW1144" s="44"/>
      <c r="AX1144" s="25"/>
      <c r="AY1144" s="42"/>
      <c r="AZ1144" s="46"/>
      <c r="BA1144" s="48"/>
      <c r="BB1144" s="25"/>
      <c r="BC1144" s="25"/>
      <c r="BD1144" s="124"/>
      <c r="BE1144" s="24"/>
      <c r="BF1144" s="24"/>
      <c r="BG1144" s="15"/>
      <c r="BI1144" s="15"/>
      <c r="BJ1144" s="15"/>
      <c r="BK1144" s="15"/>
      <c r="BL1144" s="93"/>
    </row>
    <row r="1145" spans="2:64" s="54" customFormat="1" x14ac:dyDescent="0.25">
      <c r="B1145" s="32"/>
      <c r="C1145" s="32"/>
      <c r="D1145" s="32"/>
      <c r="E1145" s="32"/>
      <c r="F1145" s="32"/>
      <c r="G1145" s="32"/>
      <c r="K1145" s="93"/>
      <c r="L1145" s="93"/>
      <c r="M1145" s="25"/>
      <c r="N1145" s="25"/>
      <c r="O1145" s="25"/>
      <c r="P1145" s="25"/>
      <c r="Q1145" s="25"/>
      <c r="R1145" s="25"/>
      <c r="S1145" s="25"/>
      <c r="T1145" s="25"/>
      <c r="U1145" s="101"/>
      <c r="V1145" s="101"/>
      <c r="W1145" s="101"/>
      <c r="X1145" s="101"/>
      <c r="Y1145" s="101"/>
      <c r="AA1145" s="101"/>
      <c r="AB1145" s="101"/>
      <c r="AC1145" s="101"/>
      <c r="AD1145" s="101"/>
      <c r="AE1145" s="101"/>
      <c r="AF1145" s="101"/>
      <c r="AG1145" s="101"/>
      <c r="AH1145" s="101"/>
      <c r="AJ1145" s="101"/>
      <c r="AK1145" s="101"/>
      <c r="AM1145" s="101"/>
      <c r="AN1145" s="42"/>
      <c r="AO1145" s="42"/>
      <c r="AP1145" s="42"/>
      <c r="AQ1145" s="194"/>
      <c r="AR1145" s="42"/>
      <c r="AS1145" s="42"/>
      <c r="AT1145" s="25"/>
      <c r="AU1145" s="44"/>
      <c r="AV1145" s="44"/>
      <c r="AW1145" s="44"/>
      <c r="AX1145" s="25"/>
      <c r="AY1145" s="42"/>
      <c r="AZ1145" s="46"/>
      <c r="BA1145" s="48"/>
      <c r="BB1145" s="25"/>
      <c r="BC1145" s="25"/>
      <c r="BD1145" s="124"/>
      <c r="BE1145" s="24"/>
      <c r="BF1145" s="24"/>
      <c r="BG1145" s="15"/>
      <c r="BI1145" s="15"/>
      <c r="BJ1145" s="15"/>
      <c r="BK1145" s="15"/>
      <c r="BL1145" s="93"/>
    </row>
    <row r="1146" spans="2:64" s="54" customFormat="1" x14ac:dyDescent="0.25">
      <c r="B1146" s="32"/>
      <c r="C1146" s="32"/>
      <c r="D1146" s="32"/>
      <c r="E1146" s="32"/>
      <c r="F1146" s="32"/>
      <c r="G1146" s="32"/>
      <c r="K1146" s="93"/>
      <c r="L1146" s="93"/>
      <c r="M1146" s="25"/>
      <c r="N1146" s="25"/>
      <c r="O1146" s="25"/>
      <c r="P1146" s="25"/>
      <c r="Q1146" s="25"/>
      <c r="R1146" s="25"/>
      <c r="S1146" s="25"/>
      <c r="T1146" s="25"/>
      <c r="U1146" s="101"/>
      <c r="V1146" s="101"/>
      <c r="W1146" s="101"/>
      <c r="X1146" s="101"/>
      <c r="Y1146" s="101"/>
      <c r="AA1146" s="101"/>
      <c r="AB1146" s="101"/>
      <c r="AC1146" s="101"/>
      <c r="AD1146" s="101"/>
      <c r="AE1146" s="101"/>
      <c r="AF1146" s="101"/>
      <c r="AG1146" s="101"/>
      <c r="AH1146" s="101"/>
      <c r="AJ1146" s="101"/>
      <c r="AK1146" s="101"/>
      <c r="AM1146" s="101"/>
      <c r="AN1146" s="42"/>
      <c r="AO1146" s="42"/>
      <c r="AP1146" s="42"/>
      <c r="AQ1146" s="194"/>
      <c r="AR1146" s="42"/>
      <c r="AS1146" s="42"/>
      <c r="AT1146" s="25"/>
      <c r="AU1146" s="44"/>
      <c r="AV1146" s="44"/>
      <c r="AW1146" s="44"/>
      <c r="AX1146" s="25"/>
      <c r="AY1146" s="42"/>
      <c r="AZ1146" s="46"/>
      <c r="BA1146" s="48"/>
      <c r="BB1146" s="25"/>
      <c r="BC1146" s="25"/>
      <c r="BD1146" s="124"/>
      <c r="BE1146" s="24"/>
      <c r="BF1146" s="24"/>
      <c r="BG1146" s="15"/>
      <c r="BI1146" s="15"/>
      <c r="BJ1146" s="15"/>
      <c r="BK1146" s="15"/>
      <c r="BL1146" s="93"/>
    </row>
    <row r="1147" spans="2:64" s="54" customFormat="1" x14ac:dyDescent="0.25">
      <c r="B1147" s="32"/>
      <c r="C1147" s="32"/>
      <c r="D1147" s="32"/>
      <c r="E1147" s="32"/>
      <c r="F1147" s="32"/>
      <c r="G1147" s="32"/>
      <c r="K1147" s="93"/>
      <c r="L1147" s="93"/>
      <c r="M1147" s="25"/>
      <c r="N1147" s="25"/>
      <c r="O1147" s="25"/>
      <c r="P1147" s="25"/>
      <c r="Q1147" s="25"/>
      <c r="R1147" s="25"/>
      <c r="S1147" s="25"/>
      <c r="T1147" s="25"/>
      <c r="U1147" s="101"/>
      <c r="V1147" s="101"/>
      <c r="W1147" s="101"/>
      <c r="X1147" s="101"/>
      <c r="Y1147" s="101"/>
      <c r="AA1147" s="101"/>
      <c r="AB1147" s="101"/>
      <c r="AC1147" s="101"/>
      <c r="AD1147" s="101"/>
      <c r="AE1147" s="101"/>
      <c r="AF1147" s="101"/>
      <c r="AG1147" s="101"/>
      <c r="AH1147" s="101"/>
      <c r="AJ1147" s="101"/>
      <c r="AK1147" s="101"/>
      <c r="AM1147" s="101"/>
      <c r="AN1147" s="42"/>
      <c r="AO1147" s="42"/>
      <c r="AP1147" s="42"/>
      <c r="AQ1147" s="194"/>
      <c r="AR1147" s="42"/>
      <c r="AS1147" s="42"/>
      <c r="AT1147" s="25"/>
      <c r="AU1147" s="44"/>
      <c r="AV1147" s="44"/>
      <c r="AW1147" s="44"/>
      <c r="AX1147" s="25"/>
      <c r="AY1147" s="42"/>
      <c r="AZ1147" s="46"/>
      <c r="BA1147" s="48"/>
      <c r="BB1147" s="25"/>
      <c r="BC1147" s="25"/>
      <c r="BD1147" s="124"/>
      <c r="BE1147" s="24"/>
      <c r="BF1147" s="24"/>
      <c r="BG1147" s="15"/>
      <c r="BI1147" s="15"/>
      <c r="BJ1147" s="15"/>
      <c r="BK1147" s="15"/>
      <c r="BL1147" s="93"/>
    </row>
    <row r="1148" spans="2:64" s="54" customFormat="1" x14ac:dyDescent="0.25">
      <c r="B1148" s="32"/>
      <c r="C1148" s="32"/>
      <c r="D1148" s="32"/>
      <c r="E1148" s="32"/>
      <c r="F1148" s="32"/>
      <c r="G1148" s="32"/>
      <c r="K1148" s="93"/>
      <c r="L1148" s="93"/>
      <c r="M1148" s="25"/>
      <c r="N1148" s="25"/>
      <c r="O1148" s="25"/>
      <c r="P1148" s="25"/>
      <c r="Q1148" s="25"/>
      <c r="R1148" s="25"/>
      <c r="S1148" s="25"/>
      <c r="T1148" s="25"/>
      <c r="U1148" s="101"/>
      <c r="V1148" s="101"/>
      <c r="W1148" s="101"/>
      <c r="X1148" s="101"/>
      <c r="Y1148" s="101"/>
      <c r="AA1148" s="101"/>
      <c r="AB1148" s="101"/>
      <c r="AC1148" s="101"/>
      <c r="AD1148" s="101"/>
      <c r="AE1148" s="101"/>
      <c r="AF1148" s="101"/>
      <c r="AG1148" s="101"/>
      <c r="AH1148" s="101"/>
      <c r="AJ1148" s="101"/>
      <c r="AK1148" s="101"/>
      <c r="AM1148" s="101"/>
      <c r="AN1148" s="42"/>
      <c r="AO1148" s="42"/>
      <c r="AP1148" s="42"/>
      <c r="AQ1148" s="194"/>
      <c r="AR1148" s="42"/>
      <c r="AS1148" s="42"/>
      <c r="AT1148" s="25"/>
      <c r="AU1148" s="44"/>
      <c r="AV1148" s="44"/>
      <c r="AW1148" s="44"/>
      <c r="AX1148" s="25"/>
      <c r="AY1148" s="42"/>
      <c r="AZ1148" s="46"/>
      <c r="BA1148" s="48"/>
      <c r="BB1148" s="25"/>
      <c r="BC1148" s="25"/>
      <c r="BD1148" s="124"/>
      <c r="BE1148" s="24"/>
      <c r="BF1148" s="24"/>
      <c r="BG1148" s="15"/>
      <c r="BI1148" s="15"/>
      <c r="BJ1148" s="15"/>
      <c r="BK1148" s="15"/>
      <c r="BL1148" s="93"/>
    </row>
    <row r="1149" spans="2:64" s="54" customFormat="1" x14ac:dyDescent="0.25">
      <c r="B1149" s="32"/>
      <c r="C1149" s="32"/>
      <c r="D1149" s="32"/>
      <c r="E1149" s="32"/>
      <c r="F1149" s="32"/>
      <c r="G1149" s="32"/>
      <c r="K1149" s="93"/>
      <c r="L1149" s="93"/>
      <c r="M1149" s="25"/>
      <c r="N1149" s="25"/>
      <c r="O1149" s="25"/>
      <c r="P1149" s="25"/>
      <c r="Q1149" s="25"/>
      <c r="R1149" s="25"/>
      <c r="S1149" s="25"/>
      <c r="T1149" s="25"/>
      <c r="U1149" s="101"/>
      <c r="V1149" s="101"/>
      <c r="W1149" s="101"/>
      <c r="X1149" s="101"/>
      <c r="Y1149" s="101"/>
      <c r="AA1149" s="101"/>
      <c r="AB1149" s="101"/>
      <c r="AC1149" s="101"/>
      <c r="AD1149" s="101"/>
      <c r="AE1149" s="101"/>
      <c r="AF1149" s="101"/>
      <c r="AG1149" s="101"/>
      <c r="AH1149" s="101"/>
      <c r="AJ1149" s="101"/>
      <c r="AK1149" s="101"/>
      <c r="AM1149" s="101"/>
      <c r="AN1149" s="42"/>
      <c r="AO1149" s="42"/>
      <c r="AP1149" s="42"/>
      <c r="AQ1149" s="194"/>
      <c r="AR1149" s="42"/>
      <c r="AS1149" s="42"/>
      <c r="AT1149" s="25"/>
      <c r="AU1149" s="44"/>
      <c r="AV1149" s="44"/>
      <c r="AW1149" s="44"/>
      <c r="AX1149" s="25"/>
      <c r="AY1149" s="42"/>
      <c r="AZ1149" s="46"/>
      <c r="BA1149" s="48"/>
      <c r="BB1149" s="25"/>
      <c r="BC1149" s="25"/>
      <c r="BD1149" s="124"/>
      <c r="BE1149" s="24"/>
      <c r="BF1149" s="24"/>
      <c r="BG1149" s="15"/>
      <c r="BI1149" s="15"/>
      <c r="BJ1149" s="15"/>
      <c r="BK1149" s="15"/>
      <c r="BL1149" s="93"/>
    </row>
    <row r="1150" spans="2:64" s="54" customFormat="1" x14ac:dyDescent="0.25">
      <c r="B1150" s="32"/>
      <c r="C1150" s="32"/>
      <c r="D1150" s="32"/>
      <c r="E1150" s="32"/>
      <c r="F1150" s="32"/>
      <c r="G1150" s="32"/>
      <c r="K1150" s="93"/>
      <c r="L1150" s="93"/>
      <c r="M1150" s="25"/>
      <c r="N1150" s="25"/>
      <c r="O1150" s="25"/>
      <c r="P1150" s="25"/>
      <c r="Q1150" s="25"/>
      <c r="R1150" s="25"/>
      <c r="S1150" s="25"/>
      <c r="T1150" s="25"/>
      <c r="U1150" s="101"/>
      <c r="V1150" s="101"/>
      <c r="W1150" s="101"/>
      <c r="X1150" s="101"/>
      <c r="Y1150" s="101"/>
      <c r="AA1150" s="101"/>
      <c r="AB1150" s="101"/>
      <c r="AC1150" s="101"/>
      <c r="AD1150" s="101"/>
      <c r="AE1150" s="101"/>
      <c r="AF1150" s="101"/>
      <c r="AG1150" s="101"/>
      <c r="AH1150" s="101"/>
      <c r="AJ1150" s="101"/>
      <c r="AK1150" s="101"/>
      <c r="AM1150" s="101"/>
      <c r="AN1150" s="42"/>
      <c r="AO1150" s="42"/>
      <c r="AP1150" s="42"/>
      <c r="AQ1150" s="194"/>
      <c r="AR1150" s="42"/>
      <c r="AS1150" s="42"/>
      <c r="AT1150" s="25"/>
      <c r="AU1150" s="44"/>
      <c r="AV1150" s="44"/>
      <c r="AW1150" s="44"/>
      <c r="AX1150" s="25"/>
      <c r="AY1150" s="42"/>
      <c r="AZ1150" s="46"/>
      <c r="BA1150" s="48"/>
      <c r="BB1150" s="25"/>
      <c r="BC1150" s="25"/>
      <c r="BD1150" s="124"/>
      <c r="BE1150" s="24"/>
      <c r="BF1150" s="24"/>
      <c r="BG1150" s="15"/>
      <c r="BI1150" s="15"/>
      <c r="BJ1150" s="15"/>
      <c r="BK1150" s="15"/>
      <c r="BL1150" s="93"/>
    </row>
    <row r="1151" spans="2:64" s="54" customFormat="1" x14ac:dyDescent="0.25">
      <c r="B1151" s="32"/>
      <c r="C1151" s="32"/>
      <c r="D1151" s="32"/>
      <c r="E1151" s="32"/>
      <c r="F1151" s="32"/>
      <c r="G1151" s="32"/>
      <c r="K1151" s="93"/>
      <c r="L1151" s="93"/>
      <c r="M1151" s="25"/>
      <c r="N1151" s="25"/>
      <c r="O1151" s="25"/>
      <c r="P1151" s="25"/>
      <c r="Q1151" s="25"/>
      <c r="R1151" s="25"/>
      <c r="S1151" s="25"/>
      <c r="T1151" s="25"/>
      <c r="U1151" s="101"/>
      <c r="V1151" s="101"/>
      <c r="W1151" s="101"/>
      <c r="X1151" s="101"/>
      <c r="Y1151" s="101"/>
      <c r="AA1151" s="101"/>
      <c r="AB1151" s="101"/>
      <c r="AC1151" s="101"/>
      <c r="AD1151" s="101"/>
      <c r="AE1151" s="101"/>
      <c r="AF1151" s="101"/>
      <c r="AG1151" s="101"/>
      <c r="AH1151" s="101"/>
      <c r="AJ1151" s="101"/>
      <c r="AK1151" s="101"/>
      <c r="AM1151" s="101"/>
      <c r="AN1151" s="42"/>
      <c r="AO1151" s="42"/>
      <c r="AP1151" s="42"/>
      <c r="AQ1151" s="194"/>
      <c r="AR1151" s="42"/>
      <c r="AS1151" s="42"/>
      <c r="AT1151" s="25"/>
      <c r="AU1151" s="44"/>
      <c r="AV1151" s="44"/>
      <c r="AW1151" s="44"/>
      <c r="AX1151" s="25"/>
      <c r="AY1151" s="42"/>
      <c r="AZ1151" s="46"/>
      <c r="BA1151" s="48"/>
      <c r="BB1151" s="25"/>
      <c r="BC1151" s="25"/>
      <c r="BD1151" s="124"/>
      <c r="BE1151" s="24"/>
      <c r="BF1151" s="24"/>
      <c r="BG1151" s="15"/>
      <c r="BI1151" s="15"/>
      <c r="BJ1151" s="15"/>
      <c r="BK1151" s="15"/>
      <c r="BL1151" s="93"/>
    </row>
    <row r="1152" spans="2:64" s="54" customFormat="1" x14ac:dyDescent="0.25">
      <c r="B1152" s="32"/>
      <c r="C1152" s="32"/>
      <c r="D1152" s="32"/>
      <c r="E1152" s="32"/>
      <c r="F1152" s="32"/>
      <c r="G1152" s="32"/>
      <c r="K1152" s="93"/>
      <c r="L1152" s="93"/>
      <c r="M1152" s="25"/>
      <c r="N1152" s="25"/>
      <c r="O1152" s="25"/>
      <c r="P1152" s="25"/>
      <c r="Q1152" s="25"/>
      <c r="R1152" s="25"/>
      <c r="S1152" s="25"/>
      <c r="T1152" s="25"/>
      <c r="U1152" s="101"/>
      <c r="V1152" s="101"/>
      <c r="W1152" s="101"/>
      <c r="X1152" s="101"/>
      <c r="Y1152" s="101"/>
      <c r="AA1152" s="101"/>
      <c r="AB1152" s="101"/>
      <c r="AC1152" s="101"/>
      <c r="AD1152" s="101"/>
      <c r="AE1152" s="101"/>
      <c r="AF1152" s="101"/>
      <c r="AG1152" s="101"/>
      <c r="AH1152" s="101"/>
      <c r="AJ1152" s="101"/>
      <c r="AK1152" s="101"/>
      <c r="AM1152" s="101"/>
      <c r="AN1152" s="42"/>
      <c r="AO1152" s="42"/>
      <c r="AP1152" s="42"/>
      <c r="AQ1152" s="194"/>
      <c r="AR1152" s="42"/>
      <c r="AS1152" s="42"/>
      <c r="AT1152" s="25"/>
      <c r="AU1152" s="44"/>
      <c r="AV1152" s="44"/>
      <c r="AW1152" s="44"/>
      <c r="AX1152" s="25"/>
      <c r="AY1152" s="42"/>
      <c r="AZ1152" s="46"/>
      <c r="BA1152" s="48"/>
      <c r="BB1152" s="25"/>
      <c r="BC1152" s="25"/>
      <c r="BD1152" s="124"/>
      <c r="BE1152" s="24"/>
      <c r="BF1152" s="24"/>
      <c r="BG1152" s="15"/>
      <c r="BI1152" s="15"/>
      <c r="BJ1152" s="15"/>
      <c r="BK1152" s="15"/>
      <c r="BL1152" s="93"/>
    </row>
    <row r="1153" spans="2:64" s="54" customFormat="1" x14ac:dyDescent="0.25">
      <c r="B1153" s="32"/>
      <c r="C1153" s="32"/>
      <c r="D1153" s="32"/>
      <c r="E1153" s="32"/>
      <c r="F1153" s="32"/>
      <c r="G1153" s="32"/>
      <c r="K1153" s="93"/>
      <c r="L1153" s="93"/>
      <c r="M1153" s="25"/>
      <c r="N1153" s="25"/>
      <c r="O1153" s="25"/>
      <c r="P1153" s="25"/>
      <c r="Q1153" s="25"/>
      <c r="R1153" s="25"/>
      <c r="S1153" s="25"/>
      <c r="T1153" s="25"/>
      <c r="U1153" s="101"/>
      <c r="V1153" s="101"/>
      <c r="W1153" s="101"/>
      <c r="X1153" s="101"/>
      <c r="Y1153" s="101"/>
      <c r="AA1153" s="101"/>
      <c r="AB1153" s="101"/>
      <c r="AC1153" s="101"/>
      <c r="AD1153" s="101"/>
      <c r="AE1153" s="101"/>
      <c r="AF1153" s="101"/>
      <c r="AG1153" s="101"/>
      <c r="AH1153" s="101"/>
      <c r="AJ1153" s="101"/>
      <c r="AK1153" s="101"/>
      <c r="AM1153" s="101"/>
      <c r="AN1153" s="42"/>
      <c r="AO1153" s="42"/>
      <c r="AP1153" s="42"/>
      <c r="AQ1153" s="194"/>
      <c r="AR1153" s="42"/>
      <c r="AS1153" s="42"/>
      <c r="AT1153" s="25"/>
      <c r="AU1153" s="44"/>
      <c r="AV1153" s="44"/>
      <c r="AW1153" s="44"/>
      <c r="AX1153" s="25"/>
      <c r="AY1153" s="42"/>
      <c r="AZ1153" s="46"/>
      <c r="BA1153" s="48"/>
      <c r="BB1153" s="25"/>
      <c r="BC1153" s="25"/>
      <c r="BD1153" s="124"/>
      <c r="BE1153" s="24"/>
      <c r="BF1153" s="24"/>
      <c r="BG1153" s="15"/>
      <c r="BI1153" s="15"/>
      <c r="BJ1153" s="15"/>
      <c r="BK1153" s="15"/>
      <c r="BL1153" s="93"/>
    </row>
    <row r="1154" spans="2:64" s="54" customFormat="1" x14ac:dyDescent="0.25">
      <c r="B1154" s="32"/>
      <c r="C1154" s="32"/>
      <c r="D1154" s="32"/>
      <c r="E1154" s="32"/>
      <c r="F1154" s="32"/>
      <c r="G1154" s="32"/>
      <c r="K1154" s="93"/>
      <c r="L1154" s="93"/>
      <c r="M1154" s="25"/>
      <c r="N1154" s="25"/>
      <c r="O1154" s="25"/>
      <c r="P1154" s="25"/>
      <c r="Q1154" s="25"/>
      <c r="R1154" s="25"/>
      <c r="S1154" s="25"/>
      <c r="T1154" s="25"/>
      <c r="U1154" s="101"/>
      <c r="V1154" s="101"/>
      <c r="W1154" s="101"/>
      <c r="X1154" s="101"/>
      <c r="Y1154" s="101"/>
      <c r="AA1154" s="101"/>
      <c r="AB1154" s="101"/>
      <c r="AC1154" s="101"/>
      <c r="AD1154" s="101"/>
      <c r="AE1154" s="101"/>
      <c r="AF1154" s="101"/>
      <c r="AG1154" s="101"/>
      <c r="AH1154" s="101"/>
      <c r="AJ1154" s="101"/>
      <c r="AK1154" s="101"/>
      <c r="AM1154" s="101"/>
      <c r="AN1154" s="42"/>
      <c r="AO1154" s="42"/>
      <c r="AP1154" s="42"/>
      <c r="AQ1154" s="194"/>
      <c r="AR1154" s="42"/>
      <c r="AS1154" s="42"/>
      <c r="AT1154" s="25"/>
      <c r="AU1154" s="44"/>
      <c r="AV1154" s="44"/>
      <c r="AW1154" s="44"/>
      <c r="AX1154" s="25"/>
      <c r="AY1154" s="42"/>
      <c r="AZ1154" s="46"/>
      <c r="BA1154" s="48"/>
      <c r="BB1154" s="25"/>
      <c r="BC1154" s="25"/>
      <c r="BD1154" s="124"/>
      <c r="BE1154" s="24"/>
      <c r="BF1154" s="24"/>
      <c r="BG1154" s="15"/>
      <c r="BI1154" s="15"/>
      <c r="BJ1154" s="15"/>
      <c r="BK1154" s="15"/>
      <c r="BL1154" s="93"/>
    </row>
    <row r="1155" spans="2:64" s="54" customFormat="1" x14ac:dyDescent="0.25">
      <c r="B1155" s="32"/>
      <c r="C1155" s="32"/>
      <c r="D1155" s="32"/>
      <c r="E1155" s="32"/>
      <c r="F1155" s="32"/>
      <c r="G1155" s="32"/>
      <c r="K1155" s="93"/>
      <c r="L1155" s="93"/>
      <c r="M1155" s="25"/>
      <c r="N1155" s="25"/>
      <c r="O1155" s="25"/>
      <c r="P1155" s="25"/>
      <c r="Q1155" s="25"/>
      <c r="R1155" s="25"/>
      <c r="S1155" s="25"/>
      <c r="T1155" s="25"/>
      <c r="U1155" s="101"/>
      <c r="V1155" s="101"/>
      <c r="W1155" s="101"/>
      <c r="X1155" s="101"/>
      <c r="Y1155" s="101"/>
      <c r="AA1155" s="101"/>
      <c r="AB1155" s="101"/>
      <c r="AC1155" s="101"/>
      <c r="AD1155" s="101"/>
      <c r="AE1155" s="101"/>
      <c r="AF1155" s="101"/>
      <c r="AG1155" s="101"/>
      <c r="AH1155" s="101"/>
      <c r="AJ1155" s="101"/>
      <c r="AK1155" s="101"/>
      <c r="AM1155" s="101"/>
      <c r="AN1155" s="42"/>
      <c r="AO1155" s="42"/>
      <c r="AP1155" s="42"/>
      <c r="AQ1155" s="194"/>
      <c r="AR1155" s="42"/>
      <c r="AS1155" s="42"/>
      <c r="AT1155" s="25"/>
      <c r="AU1155" s="44"/>
      <c r="AV1155" s="44"/>
      <c r="AW1155" s="44"/>
      <c r="AX1155" s="25"/>
      <c r="AY1155" s="42"/>
      <c r="AZ1155" s="46"/>
      <c r="BA1155" s="48"/>
      <c r="BB1155" s="25"/>
      <c r="BC1155" s="25"/>
      <c r="BD1155" s="124"/>
      <c r="BE1155" s="24"/>
      <c r="BF1155" s="24"/>
      <c r="BG1155" s="15"/>
      <c r="BI1155" s="15"/>
      <c r="BJ1155" s="15"/>
      <c r="BK1155" s="15"/>
      <c r="BL1155" s="93"/>
    </row>
    <row r="1156" spans="2:64" s="54" customFormat="1" x14ac:dyDescent="0.25">
      <c r="B1156" s="32"/>
      <c r="C1156" s="32"/>
      <c r="D1156" s="32"/>
      <c r="E1156" s="32"/>
      <c r="F1156" s="32"/>
      <c r="G1156" s="32"/>
      <c r="K1156" s="93"/>
      <c r="L1156" s="93"/>
      <c r="M1156" s="25"/>
      <c r="N1156" s="25"/>
      <c r="O1156" s="25"/>
      <c r="P1156" s="25"/>
      <c r="Q1156" s="25"/>
      <c r="R1156" s="25"/>
      <c r="S1156" s="25"/>
      <c r="T1156" s="25"/>
      <c r="U1156" s="101"/>
      <c r="V1156" s="101"/>
      <c r="W1156" s="101"/>
      <c r="X1156" s="101"/>
      <c r="Y1156" s="101"/>
      <c r="AA1156" s="101"/>
      <c r="AB1156" s="101"/>
      <c r="AC1156" s="101"/>
      <c r="AD1156" s="101"/>
      <c r="AE1156" s="101"/>
      <c r="AF1156" s="101"/>
      <c r="AG1156" s="101"/>
      <c r="AH1156" s="101"/>
      <c r="AJ1156" s="101"/>
      <c r="AK1156" s="101"/>
      <c r="AM1156" s="101"/>
      <c r="AN1156" s="42"/>
      <c r="AO1156" s="42"/>
      <c r="AP1156" s="42"/>
      <c r="AQ1156" s="194"/>
      <c r="AR1156" s="42"/>
      <c r="AS1156" s="42"/>
      <c r="AT1156" s="25"/>
      <c r="AU1156" s="44"/>
      <c r="AV1156" s="44"/>
      <c r="AW1156" s="44"/>
      <c r="AX1156" s="25"/>
      <c r="AY1156" s="42"/>
      <c r="AZ1156" s="46"/>
      <c r="BA1156" s="48"/>
      <c r="BB1156" s="25"/>
      <c r="BC1156" s="25"/>
      <c r="BD1156" s="124"/>
      <c r="BE1156" s="24"/>
      <c r="BF1156" s="24"/>
      <c r="BG1156" s="15"/>
      <c r="BI1156" s="15"/>
      <c r="BJ1156" s="15"/>
      <c r="BK1156" s="15"/>
      <c r="BL1156" s="93"/>
    </row>
    <row r="1157" spans="2:64" s="54" customFormat="1" x14ac:dyDescent="0.25">
      <c r="B1157" s="32"/>
      <c r="C1157" s="32"/>
      <c r="D1157" s="32"/>
      <c r="E1157" s="32"/>
      <c r="F1157" s="32"/>
      <c r="G1157" s="32"/>
      <c r="K1157" s="93"/>
      <c r="L1157" s="93"/>
      <c r="M1157" s="25"/>
      <c r="N1157" s="25"/>
      <c r="O1157" s="25"/>
      <c r="P1157" s="25"/>
      <c r="Q1157" s="25"/>
      <c r="R1157" s="25"/>
      <c r="S1157" s="25"/>
      <c r="T1157" s="25"/>
      <c r="U1157" s="101"/>
      <c r="V1157" s="101"/>
      <c r="W1157" s="101"/>
      <c r="X1157" s="101"/>
      <c r="Y1157" s="101"/>
      <c r="AA1157" s="101"/>
      <c r="AB1157" s="101"/>
      <c r="AC1157" s="101"/>
      <c r="AD1157" s="101"/>
      <c r="AE1157" s="101"/>
      <c r="AF1157" s="101"/>
      <c r="AG1157" s="101"/>
      <c r="AH1157" s="101"/>
      <c r="AJ1157" s="101"/>
      <c r="AK1157" s="101"/>
      <c r="AM1157" s="101"/>
      <c r="AN1157" s="42"/>
      <c r="AO1157" s="42"/>
      <c r="AP1157" s="42"/>
      <c r="AQ1157" s="194"/>
      <c r="AR1157" s="42"/>
      <c r="AS1157" s="42"/>
      <c r="AT1157" s="25"/>
      <c r="AU1157" s="44"/>
      <c r="AV1157" s="44"/>
      <c r="AW1157" s="44"/>
      <c r="AX1157" s="25"/>
      <c r="AY1157" s="42"/>
      <c r="AZ1157" s="46"/>
      <c r="BA1157" s="48"/>
      <c r="BB1157" s="25"/>
      <c r="BC1157" s="25"/>
      <c r="BD1157" s="124"/>
      <c r="BE1157" s="24"/>
      <c r="BF1157" s="24"/>
      <c r="BG1157" s="15"/>
      <c r="BI1157" s="15"/>
      <c r="BJ1157" s="15"/>
      <c r="BK1157" s="15"/>
      <c r="BL1157" s="93"/>
    </row>
    <row r="1158" spans="2:64" s="54" customFormat="1" x14ac:dyDescent="0.25">
      <c r="B1158" s="32"/>
      <c r="C1158" s="32"/>
      <c r="D1158" s="32"/>
      <c r="E1158" s="32"/>
      <c r="F1158" s="32"/>
      <c r="G1158" s="32"/>
      <c r="K1158" s="93"/>
      <c r="L1158" s="93"/>
      <c r="M1158" s="25"/>
      <c r="N1158" s="25"/>
      <c r="O1158" s="25"/>
      <c r="P1158" s="25"/>
      <c r="Q1158" s="25"/>
      <c r="R1158" s="25"/>
      <c r="S1158" s="25"/>
      <c r="T1158" s="25"/>
      <c r="U1158" s="101"/>
      <c r="V1158" s="101"/>
      <c r="W1158" s="101"/>
      <c r="X1158" s="101"/>
      <c r="Y1158" s="101"/>
      <c r="AA1158" s="101"/>
      <c r="AB1158" s="101"/>
      <c r="AC1158" s="101"/>
      <c r="AD1158" s="101"/>
      <c r="AE1158" s="101"/>
      <c r="AF1158" s="101"/>
      <c r="AG1158" s="101"/>
      <c r="AH1158" s="101"/>
      <c r="AJ1158" s="101"/>
      <c r="AK1158" s="101"/>
      <c r="AM1158" s="101"/>
      <c r="AN1158" s="42"/>
      <c r="AO1158" s="42"/>
      <c r="AP1158" s="42"/>
      <c r="AQ1158" s="194"/>
      <c r="AR1158" s="42"/>
      <c r="AS1158" s="42"/>
      <c r="AT1158" s="25"/>
      <c r="AU1158" s="44"/>
      <c r="AV1158" s="44"/>
      <c r="AW1158" s="44"/>
      <c r="AX1158" s="25"/>
      <c r="AY1158" s="42"/>
      <c r="AZ1158" s="46"/>
      <c r="BA1158" s="48"/>
      <c r="BB1158" s="25"/>
      <c r="BC1158" s="25"/>
      <c r="BD1158" s="124"/>
      <c r="BE1158" s="24"/>
      <c r="BF1158" s="24"/>
      <c r="BG1158" s="15"/>
      <c r="BI1158" s="15"/>
      <c r="BJ1158" s="15"/>
      <c r="BK1158" s="15"/>
      <c r="BL1158" s="93"/>
    </row>
    <row r="1159" spans="2:64" s="54" customFormat="1" x14ac:dyDescent="0.25">
      <c r="B1159" s="32"/>
      <c r="C1159" s="32"/>
      <c r="D1159" s="32"/>
      <c r="E1159" s="32"/>
      <c r="F1159" s="32"/>
      <c r="G1159" s="32"/>
      <c r="K1159" s="93"/>
      <c r="L1159" s="93"/>
      <c r="M1159" s="25"/>
      <c r="N1159" s="25"/>
      <c r="O1159" s="25"/>
      <c r="P1159" s="25"/>
      <c r="Q1159" s="25"/>
      <c r="R1159" s="25"/>
      <c r="S1159" s="25"/>
      <c r="T1159" s="25"/>
      <c r="U1159" s="101"/>
      <c r="V1159" s="101"/>
      <c r="W1159" s="101"/>
      <c r="X1159" s="101"/>
      <c r="Y1159" s="101"/>
      <c r="AA1159" s="101"/>
      <c r="AB1159" s="101"/>
      <c r="AC1159" s="101"/>
      <c r="AD1159" s="101"/>
      <c r="AE1159" s="101"/>
      <c r="AF1159" s="101"/>
      <c r="AG1159" s="101"/>
      <c r="AH1159" s="101"/>
      <c r="AJ1159" s="101"/>
      <c r="AK1159" s="101"/>
      <c r="AM1159" s="101"/>
      <c r="AN1159" s="42"/>
      <c r="AO1159" s="42"/>
      <c r="AP1159" s="42"/>
      <c r="AQ1159" s="194"/>
      <c r="AR1159" s="42"/>
      <c r="AS1159" s="42"/>
      <c r="AT1159" s="25"/>
      <c r="AU1159" s="44"/>
      <c r="AV1159" s="44"/>
      <c r="AW1159" s="44"/>
      <c r="AX1159" s="25"/>
      <c r="AY1159" s="42"/>
      <c r="AZ1159" s="46"/>
      <c r="BA1159" s="48"/>
      <c r="BB1159" s="25"/>
      <c r="BC1159" s="25"/>
      <c r="BD1159" s="124"/>
      <c r="BE1159" s="24"/>
      <c r="BF1159" s="24"/>
      <c r="BG1159" s="15"/>
      <c r="BI1159" s="15"/>
      <c r="BJ1159" s="15"/>
      <c r="BK1159" s="15"/>
      <c r="BL1159" s="93"/>
    </row>
    <row r="1160" spans="2:64" s="54" customFormat="1" x14ac:dyDescent="0.25">
      <c r="B1160" s="32"/>
      <c r="C1160" s="32"/>
      <c r="D1160" s="32"/>
      <c r="E1160" s="32"/>
      <c r="F1160" s="32"/>
      <c r="G1160" s="32"/>
      <c r="K1160" s="93"/>
      <c r="L1160" s="93"/>
      <c r="M1160" s="25"/>
      <c r="N1160" s="25"/>
      <c r="O1160" s="25"/>
      <c r="P1160" s="25"/>
      <c r="Q1160" s="25"/>
      <c r="R1160" s="25"/>
      <c r="S1160" s="25"/>
      <c r="T1160" s="25"/>
      <c r="U1160" s="101"/>
      <c r="V1160" s="101"/>
      <c r="W1160" s="101"/>
      <c r="X1160" s="101"/>
      <c r="Y1160" s="101"/>
      <c r="AA1160" s="101"/>
      <c r="AB1160" s="101"/>
      <c r="AC1160" s="101"/>
      <c r="AD1160" s="101"/>
      <c r="AE1160" s="101"/>
      <c r="AF1160" s="101"/>
      <c r="AG1160" s="101"/>
      <c r="AH1160" s="101"/>
      <c r="AJ1160" s="101"/>
      <c r="AK1160" s="101"/>
      <c r="AM1160" s="101"/>
      <c r="AN1160" s="42"/>
      <c r="AO1160" s="42"/>
      <c r="AP1160" s="42"/>
      <c r="AQ1160" s="194"/>
      <c r="AR1160" s="42"/>
      <c r="AS1160" s="42"/>
      <c r="AT1160" s="25"/>
      <c r="AU1160" s="44"/>
      <c r="AV1160" s="44"/>
      <c r="AW1160" s="44"/>
      <c r="AX1160" s="25"/>
      <c r="AY1160" s="42"/>
      <c r="AZ1160" s="46"/>
      <c r="BA1160" s="48"/>
      <c r="BB1160" s="25"/>
      <c r="BC1160" s="25"/>
      <c r="BD1160" s="124"/>
      <c r="BE1160" s="24"/>
      <c r="BF1160" s="24"/>
      <c r="BG1160" s="15"/>
      <c r="BI1160" s="15"/>
      <c r="BJ1160" s="15"/>
      <c r="BK1160" s="15"/>
      <c r="BL1160" s="93"/>
    </row>
    <row r="1161" spans="2:64" s="54" customFormat="1" x14ac:dyDescent="0.25">
      <c r="B1161" s="32"/>
      <c r="C1161" s="32"/>
      <c r="D1161" s="32"/>
      <c r="E1161" s="32"/>
      <c r="F1161" s="32"/>
      <c r="G1161" s="32"/>
      <c r="K1161" s="93"/>
      <c r="L1161" s="93"/>
      <c r="M1161" s="25"/>
      <c r="N1161" s="25"/>
      <c r="O1161" s="25"/>
      <c r="P1161" s="25"/>
      <c r="Q1161" s="25"/>
      <c r="R1161" s="25"/>
      <c r="S1161" s="25"/>
      <c r="T1161" s="25"/>
      <c r="U1161" s="101"/>
      <c r="V1161" s="101"/>
      <c r="W1161" s="101"/>
      <c r="X1161" s="101"/>
      <c r="Y1161" s="101"/>
      <c r="AA1161" s="101"/>
      <c r="AB1161" s="101"/>
      <c r="AC1161" s="101"/>
      <c r="AD1161" s="101"/>
      <c r="AE1161" s="101"/>
      <c r="AF1161" s="101"/>
      <c r="AG1161" s="101"/>
      <c r="AH1161" s="101"/>
      <c r="AJ1161" s="101"/>
      <c r="AK1161" s="101"/>
      <c r="AM1161" s="101"/>
      <c r="AN1161" s="42"/>
      <c r="AO1161" s="42"/>
      <c r="AP1161" s="42"/>
      <c r="AQ1161" s="194"/>
      <c r="AR1161" s="42"/>
      <c r="AS1161" s="42"/>
      <c r="AT1161" s="25"/>
      <c r="AU1161" s="44"/>
      <c r="AV1161" s="44"/>
      <c r="AW1161" s="44"/>
      <c r="AX1161" s="25"/>
      <c r="AY1161" s="42"/>
      <c r="AZ1161" s="46"/>
      <c r="BA1161" s="48"/>
      <c r="BB1161" s="25"/>
      <c r="BC1161" s="25"/>
      <c r="BD1161" s="124"/>
      <c r="BE1161" s="24"/>
      <c r="BF1161" s="24"/>
      <c r="BG1161" s="15"/>
      <c r="BI1161" s="15"/>
      <c r="BJ1161" s="15"/>
      <c r="BK1161" s="15"/>
      <c r="BL1161" s="93"/>
    </row>
    <row r="1162" spans="2:64" s="54" customFormat="1" x14ac:dyDescent="0.25">
      <c r="B1162" s="32"/>
      <c r="C1162" s="32"/>
      <c r="D1162" s="32"/>
      <c r="E1162" s="32"/>
      <c r="F1162" s="32"/>
      <c r="G1162" s="32"/>
      <c r="K1162" s="93"/>
      <c r="L1162" s="93"/>
      <c r="M1162" s="25"/>
      <c r="N1162" s="25"/>
      <c r="O1162" s="25"/>
      <c r="P1162" s="25"/>
      <c r="Q1162" s="25"/>
      <c r="R1162" s="25"/>
      <c r="S1162" s="25"/>
      <c r="T1162" s="25"/>
      <c r="U1162" s="101"/>
      <c r="V1162" s="101"/>
      <c r="W1162" s="101"/>
      <c r="X1162" s="101"/>
      <c r="Y1162" s="101"/>
      <c r="AA1162" s="101"/>
      <c r="AB1162" s="101"/>
      <c r="AC1162" s="101"/>
      <c r="AD1162" s="101"/>
      <c r="AE1162" s="101"/>
      <c r="AF1162" s="101"/>
      <c r="AG1162" s="101"/>
      <c r="AH1162" s="101"/>
      <c r="AJ1162" s="101"/>
      <c r="AK1162" s="101"/>
      <c r="AM1162" s="101"/>
      <c r="AN1162" s="42"/>
      <c r="AO1162" s="42"/>
      <c r="AP1162" s="42"/>
      <c r="AQ1162" s="194"/>
      <c r="AR1162" s="42"/>
      <c r="AS1162" s="42"/>
      <c r="AT1162" s="25"/>
      <c r="AU1162" s="44"/>
      <c r="AV1162" s="44"/>
      <c r="AW1162" s="44"/>
      <c r="AX1162" s="25"/>
      <c r="AY1162" s="42"/>
      <c r="AZ1162" s="46"/>
      <c r="BA1162" s="48"/>
      <c r="BB1162" s="25"/>
      <c r="BC1162" s="25"/>
      <c r="BD1162" s="124"/>
      <c r="BE1162" s="24"/>
      <c r="BF1162" s="24"/>
      <c r="BG1162" s="15"/>
      <c r="BI1162" s="15"/>
      <c r="BJ1162" s="15"/>
      <c r="BK1162" s="15"/>
      <c r="BL1162" s="93"/>
    </row>
    <row r="1163" spans="2:64" s="54" customFormat="1" x14ac:dyDescent="0.25">
      <c r="B1163" s="32"/>
      <c r="C1163" s="32"/>
      <c r="D1163" s="32"/>
      <c r="E1163" s="32"/>
      <c r="F1163" s="32"/>
      <c r="G1163" s="32"/>
      <c r="K1163" s="93"/>
      <c r="L1163" s="93"/>
      <c r="M1163" s="25"/>
      <c r="N1163" s="25"/>
      <c r="O1163" s="25"/>
      <c r="P1163" s="25"/>
      <c r="Q1163" s="25"/>
      <c r="R1163" s="25"/>
      <c r="S1163" s="25"/>
      <c r="T1163" s="25"/>
      <c r="U1163" s="101"/>
      <c r="V1163" s="101"/>
      <c r="W1163" s="101"/>
      <c r="X1163" s="101"/>
      <c r="Y1163" s="101"/>
      <c r="AA1163" s="101"/>
      <c r="AB1163" s="101"/>
      <c r="AC1163" s="101"/>
      <c r="AD1163" s="101"/>
      <c r="AE1163" s="101"/>
      <c r="AF1163" s="101"/>
      <c r="AG1163" s="101"/>
      <c r="AH1163" s="101"/>
      <c r="AJ1163" s="101"/>
      <c r="AK1163" s="101"/>
      <c r="AM1163" s="101"/>
      <c r="AN1163" s="42"/>
      <c r="AO1163" s="42"/>
      <c r="AP1163" s="42"/>
      <c r="AQ1163" s="194"/>
      <c r="AR1163" s="42"/>
      <c r="AS1163" s="42"/>
      <c r="AT1163" s="25"/>
      <c r="AU1163" s="44"/>
      <c r="AV1163" s="44"/>
      <c r="AW1163" s="44"/>
      <c r="AX1163" s="25"/>
      <c r="AY1163" s="42"/>
      <c r="AZ1163" s="46"/>
      <c r="BA1163" s="48"/>
      <c r="BB1163" s="25"/>
      <c r="BC1163" s="25"/>
      <c r="BD1163" s="124"/>
      <c r="BE1163" s="24"/>
      <c r="BF1163" s="24"/>
      <c r="BG1163" s="15"/>
      <c r="BI1163" s="15"/>
      <c r="BJ1163" s="15"/>
      <c r="BK1163" s="15"/>
      <c r="BL1163" s="93"/>
    </row>
    <row r="1164" spans="2:64" s="54" customFormat="1" x14ac:dyDescent="0.25">
      <c r="B1164" s="32"/>
      <c r="C1164" s="32"/>
      <c r="D1164" s="32"/>
      <c r="E1164" s="32"/>
      <c r="F1164" s="32"/>
      <c r="G1164" s="32"/>
      <c r="K1164" s="93"/>
      <c r="L1164" s="93"/>
      <c r="M1164" s="25"/>
      <c r="N1164" s="25"/>
      <c r="O1164" s="25"/>
      <c r="P1164" s="25"/>
      <c r="Q1164" s="25"/>
      <c r="R1164" s="25"/>
      <c r="S1164" s="25"/>
      <c r="T1164" s="25"/>
      <c r="U1164" s="101"/>
      <c r="V1164" s="101"/>
      <c r="W1164" s="101"/>
      <c r="X1164" s="101"/>
      <c r="Y1164" s="101"/>
      <c r="AA1164" s="101"/>
      <c r="AB1164" s="101"/>
      <c r="AC1164" s="101"/>
      <c r="AD1164" s="101"/>
      <c r="AE1164" s="101"/>
      <c r="AF1164" s="101"/>
      <c r="AG1164" s="101"/>
      <c r="AH1164" s="101"/>
      <c r="AJ1164" s="101"/>
      <c r="AK1164" s="101"/>
      <c r="AM1164" s="101"/>
      <c r="AN1164" s="42"/>
      <c r="AO1164" s="42"/>
      <c r="AP1164" s="42"/>
      <c r="AQ1164" s="194"/>
      <c r="AR1164" s="42"/>
      <c r="AS1164" s="42"/>
      <c r="AT1164" s="25"/>
      <c r="AU1164" s="44"/>
      <c r="AV1164" s="44"/>
      <c r="AW1164" s="44"/>
      <c r="AX1164" s="25"/>
      <c r="AY1164" s="42"/>
      <c r="AZ1164" s="46"/>
      <c r="BA1164" s="48"/>
      <c r="BB1164" s="25"/>
      <c r="BC1164" s="25"/>
      <c r="BD1164" s="124"/>
      <c r="BE1164" s="24"/>
      <c r="BF1164" s="24"/>
      <c r="BG1164" s="15"/>
      <c r="BI1164" s="15"/>
      <c r="BJ1164" s="15"/>
      <c r="BK1164" s="15"/>
      <c r="BL1164" s="93"/>
    </row>
    <row r="1165" spans="2:64" s="54" customFormat="1" x14ac:dyDescent="0.25">
      <c r="B1165" s="32"/>
      <c r="C1165" s="32"/>
      <c r="D1165" s="32"/>
      <c r="E1165" s="32"/>
      <c r="F1165" s="32"/>
      <c r="G1165" s="32"/>
      <c r="K1165" s="93"/>
      <c r="L1165" s="93"/>
      <c r="M1165" s="25"/>
      <c r="N1165" s="25"/>
      <c r="O1165" s="25"/>
      <c r="P1165" s="25"/>
      <c r="Q1165" s="25"/>
      <c r="R1165" s="25"/>
      <c r="S1165" s="25"/>
      <c r="T1165" s="25"/>
      <c r="U1165" s="101"/>
      <c r="V1165" s="101"/>
      <c r="W1165" s="101"/>
      <c r="X1165" s="101"/>
      <c r="Y1165" s="101"/>
      <c r="AA1165" s="101"/>
      <c r="AB1165" s="101"/>
      <c r="AC1165" s="101"/>
      <c r="AD1165" s="101"/>
      <c r="AE1165" s="101"/>
      <c r="AF1165" s="101"/>
      <c r="AG1165" s="101"/>
      <c r="AH1165" s="101"/>
      <c r="AJ1165" s="101"/>
      <c r="AK1165" s="101"/>
      <c r="AM1165" s="101"/>
      <c r="AN1165" s="42"/>
      <c r="AO1165" s="42"/>
      <c r="AP1165" s="42"/>
      <c r="AQ1165" s="194"/>
      <c r="AR1165" s="42"/>
      <c r="AS1165" s="42"/>
      <c r="AT1165" s="25"/>
      <c r="AU1165" s="44"/>
      <c r="AV1165" s="44"/>
      <c r="AW1165" s="44"/>
      <c r="AX1165" s="25"/>
      <c r="AY1165" s="42"/>
      <c r="AZ1165" s="46"/>
      <c r="BA1165" s="48"/>
      <c r="BB1165" s="25"/>
      <c r="BC1165" s="25"/>
      <c r="BD1165" s="124"/>
      <c r="BE1165" s="24"/>
      <c r="BF1165" s="24"/>
      <c r="BG1165" s="15"/>
      <c r="BI1165" s="15"/>
      <c r="BJ1165" s="15"/>
      <c r="BK1165" s="15"/>
      <c r="BL1165" s="93"/>
    </row>
    <row r="1166" spans="2:64" s="54" customFormat="1" x14ac:dyDescent="0.25">
      <c r="B1166" s="32"/>
      <c r="C1166" s="32"/>
      <c r="D1166" s="32"/>
      <c r="E1166" s="32"/>
      <c r="F1166" s="32"/>
      <c r="G1166" s="32"/>
      <c r="K1166" s="93"/>
      <c r="L1166" s="93"/>
      <c r="M1166" s="25"/>
      <c r="N1166" s="25"/>
      <c r="O1166" s="25"/>
      <c r="P1166" s="25"/>
      <c r="Q1166" s="25"/>
      <c r="R1166" s="25"/>
      <c r="S1166" s="25"/>
      <c r="T1166" s="25"/>
      <c r="U1166" s="101"/>
      <c r="V1166" s="101"/>
      <c r="W1166" s="101"/>
      <c r="X1166" s="101"/>
      <c r="Y1166" s="101"/>
      <c r="AA1166" s="101"/>
      <c r="AB1166" s="101"/>
      <c r="AC1166" s="101"/>
      <c r="AD1166" s="101"/>
      <c r="AE1166" s="101"/>
      <c r="AF1166" s="101"/>
      <c r="AG1166" s="101"/>
      <c r="AH1166" s="101"/>
      <c r="AJ1166" s="101"/>
      <c r="AK1166" s="101"/>
      <c r="AM1166" s="101"/>
      <c r="AN1166" s="42"/>
      <c r="AO1166" s="42"/>
      <c r="AP1166" s="42"/>
      <c r="AQ1166" s="194"/>
      <c r="AR1166" s="42"/>
      <c r="AS1166" s="42"/>
      <c r="AT1166" s="25"/>
      <c r="AU1166" s="44"/>
      <c r="AV1166" s="44"/>
      <c r="AW1166" s="44"/>
      <c r="AX1166" s="25"/>
      <c r="AY1166" s="42"/>
      <c r="AZ1166" s="46"/>
      <c r="BA1166" s="48"/>
      <c r="BB1166" s="25"/>
      <c r="BC1166" s="25"/>
      <c r="BD1166" s="124"/>
      <c r="BE1166" s="24"/>
      <c r="BF1166" s="24"/>
      <c r="BG1166" s="15"/>
      <c r="BI1166" s="15"/>
      <c r="BJ1166" s="15"/>
      <c r="BK1166" s="15"/>
      <c r="BL1166" s="93"/>
    </row>
    <row r="1167" spans="2:64" s="54" customFormat="1" x14ac:dyDescent="0.25">
      <c r="B1167" s="32"/>
      <c r="C1167" s="32"/>
      <c r="D1167" s="32"/>
      <c r="E1167" s="32"/>
      <c r="F1167" s="32"/>
      <c r="G1167" s="32"/>
      <c r="K1167" s="93"/>
      <c r="L1167" s="93"/>
      <c r="M1167" s="25"/>
      <c r="N1167" s="25"/>
      <c r="O1167" s="25"/>
      <c r="P1167" s="25"/>
      <c r="Q1167" s="25"/>
      <c r="R1167" s="25"/>
      <c r="S1167" s="25"/>
      <c r="T1167" s="25"/>
      <c r="U1167" s="101"/>
      <c r="V1167" s="101"/>
      <c r="W1167" s="101"/>
      <c r="X1167" s="101"/>
      <c r="Y1167" s="101"/>
      <c r="AA1167" s="101"/>
      <c r="AB1167" s="101"/>
      <c r="AC1167" s="101"/>
      <c r="AD1167" s="101"/>
      <c r="AE1167" s="101"/>
      <c r="AF1167" s="101"/>
      <c r="AG1167" s="101"/>
      <c r="AH1167" s="101"/>
      <c r="AJ1167" s="101"/>
      <c r="AK1167" s="101"/>
      <c r="AM1167" s="101"/>
      <c r="AN1167" s="42"/>
      <c r="AO1167" s="42"/>
      <c r="AP1167" s="42"/>
      <c r="AQ1167" s="194"/>
      <c r="AR1167" s="42"/>
      <c r="AS1167" s="42"/>
      <c r="AT1167" s="25"/>
      <c r="AU1167" s="44"/>
      <c r="AV1167" s="44"/>
      <c r="AW1167" s="44"/>
      <c r="AX1167" s="25"/>
      <c r="AY1167" s="42"/>
      <c r="AZ1167" s="46"/>
      <c r="BA1167" s="48"/>
      <c r="BB1167" s="25"/>
      <c r="BC1167" s="25"/>
      <c r="BD1167" s="124"/>
      <c r="BE1167" s="24"/>
      <c r="BF1167" s="24"/>
      <c r="BG1167" s="15"/>
      <c r="BI1167" s="15"/>
      <c r="BJ1167" s="15"/>
      <c r="BK1167" s="15"/>
      <c r="BL1167" s="93"/>
    </row>
    <row r="1168" spans="2:64" s="54" customFormat="1" x14ac:dyDescent="0.25">
      <c r="B1168" s="32"/>
      <c r="C1168" s="32"/>
      <c r="D1168" s="32"/>
      <c r="E1168" s="32"/>
      <c r="F1168" s="32"/>
      <c r="G1168" s="32"/>
      <c r="K1168" s="93"/>
      <c r="L1168" s="93"/>
      <c r="M1168" s="25"/>
      <c r="N1168" s="25"/>
      <c r="O1168" s="25"/>
      <c r="P1168" s="25"/>
      <c r="Q1168" s="25"/>
      <c r="R1168" s="25"/>
      <c r="S1168" s="25"/>
      <c r="T1168" s="25"/>
      <c r="U1168" s="101"/>
      <c r="V1168" s="101"/>
      <c r="W1168" s="101"/>
      <c r="X1168" s="101"/>
      <c r="Y1168" s="101"/>
      <c r="AA1168" s="101"/>
      <c r="AB1168" s="101"/>
      <c r="AC1168" s="101"/>
      <c r="AD1168" s="101"/>
      <c r="AE1168" s="101"/>
      <c r="AF1168" s="101"/>
      <c r="AG1168" s="101"/>
      <c r="AH1168" s="101"/>
      <c r="AJ1168" s="101"/>
      <c r="AK1168" s="101"/>
      <c r="AM1168" s="101"/>
      <c r="AN1168" s="42"/>
      <c r="AO1168" s="42"/>
      <c r="AP1168" s="42"/>
      <c r="AQ1168" s="194"/>
      <c r="AR1168" s="42"/>
      <c r="AS1168" s="42"/>
      <c r="AT1168" s="25"/>
      <c r="AU1168" s="44"/>
      <c r="AV1168" s="44"/>
      <c r="AW1168" s="44"/>
      <c r="AX1168" s="25"/>
      <c r="AY1168" s="42"/>
      <c r="AZ1168" s="46"/>
      <c r="BA1168" s="48"/>
      <c r="BB1168" s="25"/>
      <c r="BC1168" s="25"/>
      <c r="BD1168" s="124"/>
      <c r="BE1168" s="24"/>
      <c r="BF1168" s="24"/>
      <c r="BG1168" s="15"/>
      <c r="BI1168" s="15"/>
      <c r="BJ1168" s="15"/>
      <c r="BK1168" s="15"/>
      <c r="BL1168" s="93"/>
    </row>
    <row r="1169" spans="2:64" s="54" customFormat="1" x14ac:dyDescent="0.25">
      <c r="B1169" s="32"/>
      <c r="C1169" s="32"/>
      <c r="D1169" s="32"/>
      <c r="E1169" s="32"/>
      <c r="F1169" s="32"/>
      <c r="G1169" s="32"/>
      <c r="K1169" s="93"/>
      <c r="L1169" s="93"/>
      <c r="M1169" s="25"/>
      <c r="N1169" s="25"/>
      <c r="O1169" s="25"/>
      <c r="P1169" s="25"/>
      <c r="Q1169" s="25"/>
      <c r="R1169" s="25"/>
      <c r="S1169" s="25"/>
      <c r="T1169" s="25"/>
      <c r="U1169" s="101"/>
      <c r="V1169" s="101"/>
      <c r="W1169" s="101"/>
      <c r="X1169" s="101"/>
      <c r="Y1169" s="101"/>
      <c r="AA1169" s="101"/>
      <c r="AB1169" s="101"/>
      <c r="AC1169" s="101"/>
      <c r="AD1169" s="101"/>
      <c r="AE1169" s="101"/>
      <c r="AF1169" s="101"/>
      <c r="AG1169" s="101"/>
      <c r="AH1169" s="101"/>
      <c r="AJ1169" s="101"/>
      <c r="AK1169" s="101"/>
      <c r="AM1169" s="101"/>
      <c r="AN1169" s="42"/>
      <c r="AO1169" s="42"/>
      <c r="AP1169" s="42"/>
      <c r="AQ1169" s="194"/>
      <c r="AR1169" s="42"/>
      <c r="AS1169" s="42"/>
      <c r="AT1169" s="25"/>
      <c r="AU1169" s="44"/>
      <c r="AV1169" s="44"/>
      <c r="AW1169" s="44"/>
      <c r="AX1169" s="25"/>
      <c r="AY1169" s="42"/>
      <c r="AZ1169" s="46"/>
      <c r="BA1169" s="48"/>
      <c r="BB1169" s="25"/>
      <c r="BC1169" s="25"/>
      <c r="BD1169" s="124"/>
      <c r="BE1169" s="24"/>
      <c r="BF1169" s="24"/>
      <c r="BG1169" s="15"/>
      <c r="BI1169" s="15"/>
      <c r="BJ1169" s="15"/>
      <c r="BK1169" s="15"/>
      <c r="BL1169" s="93"/>
    </row>
    <row r="1170" spans="2:64" s="54" customFormat="1" x14ac:dyDescent="0.25">
      <c r="B1170" s="32"/>
      <c r="C1170" s="32"/>
      <c r="D1170" s="32"/>
      <c r="E1170" s="32"/>
      <c r="F1170" s="32"/>
      <c r="G1170" s="32"/>
      <c r="K1170" s="93"/>
      <c r="L1170" s="93"/>
      <c r="M1170" s="25"/>
      <c r="N1170" s="25"/>
      <c r="O1170" s="25"/>
      <c r="P1170" s="25"/>
      <c r="Q1170" s="25"/>
      <c r="R1170" s="25"/>
      <c r="S1170" s="25"/>
      <c r="T1170" s="25"/>
      <c r="U1170" s="101"/>
      <c r="V1170" s="101"/>
      <c r="W1170" s="101"/>
      <c r="X1170" s="101"/>
      <c r="Y1170" s="101"/>
      <c r="AA1170" s="101"/>
      <c r="AB1170" s="101"/>
      <c r="AC1170" s="101"/>
      <c r="AD1170" s="101"/>
      <c r="AE1170" s="101"/>
      <c r="AF1170" s="101"/>
      <c r="AG1170" s="101"/>
      <c r="AH1170" s="101"/>
      <c r="AJ1170" s="101"/>
      <c r="AK1170" s="101"/>
      <c r="AM1170" s="101"/>
      <c r="AN1170" s="42"/>
      <c r="AO1170" s="42"/>
      <c r="AP1170" s="42"/>
      <c r="AQ1170" s="194"/>
      <c r="AR1170" s="42"/>
      <c r="AS1170" s="42"/>
      <c r="AT1170" s="25"/>
      <c r="AU1170" s="44"/>
      <c r="AV1170" s="44"/>
      <c r="AW1170" s="44"/>
      <c r="AX1170" s="25"/>
      <c r="AY1170" s="42"/>
      <c r="AZ1170" s="46"/>
      <c r="BA1170" s="48"/>
      <c r="BB1170" s="25"/>
      <c r="BC1170" s="25"/>
      <c r="BD1170" s="124"/>
      <c r="BE1170" s="24"/>
      <c r="BF1170" s="24"/>
      <c r="BG1170" s="15"/>
      <c r="BI1170" s="15"/>
      <c r="BJ1170" s="15"/>
      <c r="BK1170" s="15"/>
      <c r="BL1170" s="93"/>
    </row>
    <row r="1171" spans="2:64" s="54" customFormat="1" x14ac:dyDescent="0.25">
      <c r="B1171" s="32"/>
      <c r="C1171" s="32"/>
      <c r="D1171" s="32"/>
      <c r="E1171" s="32"/>
      <c r="F1171" s="32"/>
      <c r="G1171" s="32"/>
      <c r="K1171" s="93"/>
      <c r="L1171" s="93"/>
      <c r="M1171" s="25"/>
      <c r="N1171" s="25"/>
      <c r="O1171" s="25"/>
      <c r="P1171" s="25"/>
      <c r="Q1171" s="25"/>
      <c r="R1171" s="25"/>
      <c r="S1171" s="25"/>
      <c r="T1171" s="25"/>
      <c r="U1171" s="101"/>
      <c r="V1171" s="101"/>
      <c r="W1171" s="101"/>
      <c r="X1171" s="101"/>
      <c r="Y1171" s="101"/>
      <c r="AA1171" s="101"/>
      <c r="AB1171" s="101"/>
      <c r="AC1171" s="101"/>
      <c r="AD1171" s="101"/>
      <c r="AE1171" s="101"/>
      <c r="AF1171" s="101"/>
      <c r="AG1171" s="101"/>
      <c r="AH1171" s="101"/>
      <c r="AJ1171" s="101"/>
      <c r="AK1171" s="101"/>
      <c r="AM1171" s="101"/>
      <c r="AN1171" s="42"/>
      <c r="AO1171" s="42"/>
      <c r="AP1171" s="42"/>
      <c r="AQ1171" s="194"/>
      <c r="AR1171" s="42"/>
      <c r="AS1171" s="42"/>
      <c r="AT1171" s="25"/>
      <c r="AU1171" s="44"/>
      <c r="AV1171" s="44"/>
      <c r="AW1171" s="44"/>
      <c r="AX1171" s="25"/>
      <c r="AY1171" s="42"/>
      <c r="AZ1171" s="46"/>
      <c r="BA1171" s="48"/>
      <c r="BB1171" s="25"/>
      <c r="BC1171" s="25"/>
      <c r="BD1171" s="124"/>
      <c r="BE1171" s="24"/>
      <c r="BF1171" s="24"/>
      <c r="BG1171" s="15"/>
      <c r="BI1171" s="15"/>
      <c r="BJ1171" s="15"/>
      <c r="BK1171" s="15"/>
      <c r="BL1171" s="93"/>
    </row>
    <row r="1172" spans="2:64" s="54" customFormat="1" x14ac:dyDescent="0.25">
      <c r="B1172" s="32"/>
      <c r="C1172" s="32"/>
      <c r="D1172" s="32"/>
      <c r="E1172" s="32"/>
      <c r="F1172" s="32"/>
      <c r="G1172" s="32"/>
      <c r="K1172" s="93"/>
      <c r="L1172" s="93"/>
      <c r="M1172" s="25"/>
      <c r="N1172" s="25"/>
      <c r="O1172" s="25"/>
      <c r="P1172" s="25"/>
      <c r="Q1172" s="25"/>
      <c r="R1172" s="25"/>
      <c r="S1172" s="25"/>
      <c r="T1172" s="25"/>
      <c r="U1172" s="101"/>
      <c r="V1172" s="101"/>
      <c r="W1172" s="101"/>
      <c r="X1172" s="101"/>
      <c r="Y1172" s="101"/>
      <c r="AA1172" s="101"/>
      <c r="AB1172" s="101"/>
      <c r="AC1172" s="101"/>
      <c r="AD1172" s="101"/>
      <c r="AE1172" s="101"/>
      <c r="AF1172" s="101"/>
      <c r="AG1172" s="101"/>
      <c r="AH1172" s="101"/>
      <c r="AJ1172" s="101"/>
      <c r="AK1172" s="101"/>
      <c r="AM1172" s="101"/>
      <c r="AN1172" s="42"/>
      <c r="AO1172" s="42"/>
      <c r="AP1172" s="42"/>
      <c r="AQ1172" s="194"/>
      <c r="AR1172" s="42"/>
      <c r="AS1172" s="42"/>
      <c r="AT1172" s="25"/>
      <c r="AU1172" s="44"/>
      <c r="AV1172" s="44"/>
      <c r="AW1172" s="44"/>
      <c r="AX1172" s="25"/>
      <c r="AY1172" s="42"/>
      <c r="AZ1172" s="46"/>
      <c r="BA1172" s="48"/>
      <c r="BB1172" s="25"/>
      <c r="BC1172" s="25"/>
      <c r="BD1172" s="124"/>
      <c r="BE1172" s="24"/>
      <c r="BF1172" s="24"/>
      <c r="BG1172" s="15"/>
      <c r="BI1172" s="15"/>
      <c r="BJ1172" s="15"/>
      <c r="BK1172" s="15"/>
      <c r="BL1172" s="93"/>
    </row>
    <row r="1173" spans="2:64" s="54" customFormat="1" x14ac:dyDescent="0.25">
      <c r="B1173" s="32"/>
      <c r="C1173" s="32"/>
      <c r="D1173" s="32"/>
      <c r="E1173" s="32"/>
      <c r="F1173" s="32"/>
      <c r="G1173" s="32"/>
      <c r="K1173" s="93"/>
      <c r="L1173" s="93"/>
      <c r="M1173" s="25"/>
      <c r="N1173" s="25"/>
      <c r="O1173" s="25"/>
      <c r="P1173" s="25"/>
      <c r="Q1173" s="25"/>
      <c r="R1173" s="25"/>
      <c r="S1173" s="25"/>
      <c r="T1173" s="25"/>
      <c r="U1173" s="101"/>
      <c r="V1173" s="101"/>
      <c r="W1173" s="101"/>
      <c r="X1173" s="101"/>
      <c r="Y1173" s="101"/>
      <c r="AA1173" s="101"/>
      <c r="AB1173" s="101"/>
      <c r="AC1173" s="101"/>
      <c r="AD1173" s="101"/>
      <c r="AE1173" s="101"/>
      <c r="AF1173" s="101"/>
      <c r="AG1173" s="101"/>
      <c r="AH1173" s="101"/>
      <c r="AJ1173" s="101"/>
      <c r="AK1173" s="101"/>
      <c r="AM1173" s="101"/>
      <c r="AN1173" s="42"/>
      <c r="AO1173" s="42"/>
      <c r="AP1173" s="42"/>
      <c r="AQ1173" s="194"/>
      <c r="AR1173" s="42"/>
      <c r="AS1173" s="42"/>
      <c r="AT1173" s="25"/>
      <c r="AU1173" s="44"/>
      <c r="AV1173" s="44"/>
      <c r="AW1173" s="44"/>
      <c r="AX1173" s="25"/>
      <c r="AY1173" s="42"/>
      <c r="AZ1173" s="46"/>
      <c r="BA1173" s="48"/>
      <c r="BB1173" s="25"/>
      <c r="BC1173" s="25"/>
      <c r="BD1173" s="124"/>
      <c r="BE1173" s="24"/>
      <c r="BF1173" s="24"/>
      <c r="BG1173" s="15"/>
      <c r="BI1173" s="15"/>
      <c r="BJ1173" s="15"/>
      <c r="BK1173" s="15"/>
      <c r="BL1173" s="93"/>
    </row>
    <row r="1174" spans="2:64" s="54" customFormat="1" x14ac:dyDescent="0.25">
      <c r="B1174" s="32"/>
      <c r="C1174" s="32"/>
      <c r="D1174" s="32"/>
      <c r="E1174" s="32"/>
      <c r="F1174" s="32"/>
      <c r="G1174" s="32"/>
      <c r="K1174" s="93"/>
      <c r="L1174" s="93"/>
      <c r="M1174" s="25"/>
      <c r="N1174" s="25"/>
      <c r="O1174" s="25"/>
      <c r="P1174" s="25"/>
      <c r="Q1174" s="25"/>
      <c r="R1174" s="25"/>
      <c r="S1174" s="25"/>
      <c r="T1174" s="25"/>
      <c r="U1174" s="101"/>
      <c r="V1174" s="101"/>
      <c r="W1174" s="101"/>
      <c r="X1174" s="101"/>
      <c r="Y1174" s="101"/>
      <c r="AA1174" s="101"/>
      <c r="AB1174" s="101"/>
      <c r="AC1174" s="101"/>
      <c r="AD1174" s="101"/>
      <c r="AE1174" s="101"/>
      <c r="AF1174" s="101"/>
      <c r="AG1174" s="101"/>
      <c r="AH1174" s="101"/>
      <c r="AJ1174" s="101"/>
      <c r="AK1174" s="101"/>
      <c r="AM1174" s="101"/>
      <c r="AN1174" s="42"/>
      <c r="AO1174" s="42"/>
      <c r="AP1174" s="42"/>
      <c r="AQ1174" s="194"/>
      <c r="AR1174" s="42"/>
      <c r="AS1174" s="42"/>
      <c r="AT1174" s="25"/>
      <c r="AU1174" s="44"/>
      <c r="AV1174" s="44"/>
      <c r="AW1174" s="44"/>
      <c r="AX1174" s="25"/>
      <c r="AY1174" s="42"/>
      <c r="AZ1174" s="46"/>
      <c r="BA1174" s="48"/>
      <c r="BB1174" s="25"/>
      <c r="BC1174" s="25"/>
      <c r="BD1174" s="124"/>
      <c r="BE1174" s="24"/>
      <c r="BF1174" s="24"/>
      <c r="BG1174" s="15"/>
      <c r="BI1174" s="15"/>
      <c r="BJ1174" s="15"/>
      <c r="BK1174" s="15"/>
      <c r="BL1174" s="93"/>
    </row>
    <row r="1175" spans="2:64" s="54" customFormat="1" x14ac:dyDescent="0.25">
      <c r="B1175" s="32"/>
      <c r="C1175" s="32"/>
      <c r="D1175" s="32"/>
      <c r="E1175" s="32"/>
      <c r="F1175" s="32"/>
      <c r="G1175" s="32"/>
      <c r="K1175" s="93"/>
      <c r="L1175" s="93"/>
      <c r="M1175" s="25"/>
      <c r="N1175" s="25"/>
      <c r="O1175" s="25"/>
      <c r="P1175" s="25"/>
      <c r="Q1175" s="25"/>
      <c r="R1175" s="25"/>
      <c r="S1175" s="25"/>
      <c r="T1175" s="25"/>
      <c r="U1175" s="101"/>
      <c r="V1175" s="101"/>
      <c r="W1175" s="101"/>
      <c r="X1175" s="101"/>
      <c r="Y1175" s="101"/>
      <c r="AA1175" s="101"/>
      <c r="AB1175" s="101"/>
      <c r="AC1175" s="101"/>
      <c r="AD1175" s="101"/>
      <c r="AE1175" s="101"/>
      <c r="AF1175" s="101"/>
      <c r="AG1175" s="101"/>
      <c r="AH1175" s="101"/>
      <c r="AJ1175" s="101"/>
      <c r="AK1175" s="101"/>
      <c r="AM1175" s="101"/>
      <c r="AN1175" s="42"/>
      <c r="AO1175" s="42"/>
      <c r="AP1175" s="42"/>
      <c r="AQ1175" s="194"/>
      <c r="AR1175" s="42"/>
      <c r="AS1175" s="42"/>
      <c r="AT1175" s="25"/>
      <c r="AU1175" s="44"/>
      <c r="AV1175" s="44"/>
      <c r="AW1175" s="44"/>
      <c r="AX1175" s="25"/>
      <c r="AY1175" s="42"/>
      <c r="AZ1175" s="46"/>
      <c r="BA1175" s="48"/>
      <c r="BB1175" s="25"/>
      <c r="BC1175" s="25"/>
      <c r="BD1175" s="124"/>
      <c r="BE1175" s="24"/>
      <c r="BF1175" s="24"/>
      <c r="BG1175" s="15"/>
      <c r="BI1175" s="15"/>
      <c r="BJ1175" s="15"/>
      <c r="BK1175" s="15"/>
      <c r="BL1175" s="93"/>
    </row>
    <row r="1176" spans="2:64" s="54" customFormat="1" x14ac:dyDescent="0.25">
      <c r="B1176" s="32"/>
      <c r="C1176" s="32"/>
      <c r="D1176" s="32"/>
      <c r="E1176" s="32"/>
      <c r="F1176" s="32"/>
      <c r="G1176" s="32"/>
      <c r="K1176" s="93"/>
      <c r="L1176" s="93"/>
      <c r="M1176" s="25"/>
      <c r="N1176" s="25"/>
      <c r="O1176" s="25"/>
      <c r="P1176" s="25"/>
      <c r="Q1176" s="25"/>
      <c r="R1176" s="25"/>
      <c r="S1176" s="25"/>
      <c r="T1176" s="25"/>
      <c r="U1176" s="101"/>
      <c r="V1176" s="101"/>
      <c r="W1176" s="101"/>
      <c r="X1176" s="101"/>
      <c r="Y1176" s="101"/>
      <c r="AA1176" s="101"/>
      <c r="AB1176" s="101"/>
      <c r="AC1176" s="101"/>
      <c r="AD1176" s="101"/>
      <c r="AE1176" s="101"/>
      <c r="AF1176" s="101"/>
      <c r="AG1176" s="101"/>
      <c r="AH1176" s="101"/>
      <c r="AJ1176" s="101"/>
      <c r="AK1176" s="101"/>
      <c r="AM1176" s="101"/>
      <c r="AN1176" s="42"/>
      <c r="AO1176" s="42"/>
      <c r="AP1176" s="42"/>
      <c r="AQ1176" s="194"/>
      <c r="AR1176" s="42"/>
      <c r="AS1176" s="42"/>
      <c r="AT1176" s="25"/>
      <c r="AU1176" s="44"/>
      <c r="AV1176" s="44"/>
      <c r="AW1176" s="44"/>
      <c r="AX1176" s="25"/>
      <c r="AY1176" s="42"/>
      <c r="AZ1176" s="46"/>
      <c r="BA1176" s="48"/>
      <c r="BB1176" s="25"/>
      <c r="BC1176" s="25"/>
      <c r="BD1176" s="124"/>
      <c r="BE1176" s="24"/>
      <c r="BF1176" s="24"/>
      <c r="BG1176" s="15"/>
      <c r="BI1176" s="15"/>
      <c r="BJ1176" s="15"/>
      <c r="BK1176" s="15"/>
      <c r="BL1176" s="93"/>
    </row>
    <row r="1177" spans="2:64" s="54" customFormat="1" x14ac:dyDescent="0.25">
      <c r="B1177" s="32"/>
      <c r="C1177" s="32"/>
      <c r="D1177" s="32"/>
      <c r="E1177" s="32"/>
      <c r="F1177" s="32"/>
      <c r="G1177" s="32"/>
      <c r="K1177" s="93"/>
      <c r="L1177" s="93"/>
      <c r="M1177" s="25"/>
      <c r="N1177" s="25"/>
      <c r="O1177" s="25"/>
      <c r="P1177" s="25"/>
      <c r="Q1177" s="25"/>
      <c r="R1177" s="25"/>
      <c r="S1177" s="25"/>
      <c r="T1177" s="25"/>
      <c r="U1177" s="101"/>
      <c r="V1177" s="101"/>
      <c r="W1177" s="101"/>
      <c r="X1177" s="101"/>
      <c r="Y1177" s="101"/>
      <c r="AA1177" s="101"/>
      <c r="AB1177" s="101"/>
      <c r="AC1177" s="101"/>
      <c r="AD1177" s="101"/>
      <c r="AE1177" s="101"/>
      <c r="AF1177" s="101"/>
      <c r="AG1177" s="101"/>
      <c r="AH1177" s="101"/>
      <c r="AJ1177" s="101"/>
      <c r="AK1177" s="101"/>
      <c r="AM1177" s="101"/>
      <c r="AN1177" s="42"/>
      <c r="AO1177" s="42"/>
      <c r="AP1177" s="42"/>
      <c r="AQ1177" s="194"/>
      <c r="AR1177" s="42"/>
      <c r="AS1177" s="42"/>
      <c r="AT1177" s="25"/>
      <c r="AU1177" s="44"/>
      <c r="AV1177" s="44"/>
      <c r="AW1177" s="44"/>
      <c r="AX1177" s="25"/>
      <c r="AY1177" s="42"/>
      <c r="AZ1177" s="46"/>
      <c r="BA1177" s="48"/>
      <c r="BB1177" s="25"/>
      <c r="BC1177" s="25"/>
      <c r="BD1177" s="124"/>
      <c r="BE1177" s="24"/>
      <c r="BF1177" s="24"/>
      <c r="BG1177" s="15"/>
      <c r="BI1177" s="15"/>
      <c r="BJ1177" s="15"/>
      <c r="BK1177" s="15"/>
      <c r="BL1177" s="93"/>
    </row>
    <row r="1178" spans="2:64" s="54" customFormat="1" x14ac:dyDescent="0.25">
      <c r="B1178" s="32"/>
      <c r="C1178" s="32"/>
      <c r="D1178" s="32"/>
      <c r="E1178" s="32"/>
      <c r="F1178" s="32"/>
      <c r="G1178" s="32"/>
      <c r="K1178" s="93"/>
      <c r="L1178" s="93"/>
      <c r="M1178" s="25"/>
      <c r="N1178" s="25"/>
      <c r="O1178" s="25"/>
      <c r="P1178" s="25"/>
      <c r="Q1178" s="25"/>
      <c r="R1178" s="25"/>
      <c r="S1178" s="25"/>
      <c r="T1178" s="25"/>
      <c r="U1178" s="101"/>
      <c r="V1178" s="101"/>
      <c r="W1178" s="101"/>
      <c r="X1178" s="101"/>
      <c r="Y1178" s="101"/>
      <c r="AA1178" s="101"/>
      <c r="AB1178" s="101"/>
      <c r="AC1178" s="101"/>
      <c r="AD1178" s="101"/>
      <c r="AE1178" s="101"/>
      <c r="AF1178" s="101"/>
      <c r="AG1178" s="101"/>
      <c r="AH1178" s="101"/>
      <c r="AJ1178" s="101"/>
      <c r="AK1178" s="101"/>
      <c r="AM1178" s="101"/>
      <c r="AN1178" s="42"/>
      <c r="AO1178" s="42"/>
      <c r="AP1178" s="42"/>
      <c r="AQ1178" s="194"/>
      <c r="AR1178" s="42"/>
      <c r="AS1178" s="42"/>
      <c r="AT1178" s="25"/>
      <c r="AU1178" s="44"/>
      <c r="AV1178" s="44"/>
      <c r="AW1178" s="44"/>
      <c r="AX1178" s="25"/>
      <c r="AY1178" s="42"/>
      <c r="AZ1178" s="46"/>
      <c r="BA1178" s="48"/>
      <c r="BB1178" s="25"/>
      <c r="BC1178" s="25"/>
      <c r="BD1178" s="124"/>
      <c r="BE1178" s="24"/>
      <c r="BF1178" s="24"/>
      <c r="BG1178" s="15"/>
      <c r="BI1178" s="15"/>
      <c r="BJ1178" s="15"/>
      <c r="BK1178" s="15"/>
      <c r="BL1178" s="93"/>
    </row>
    <row r="1179" spans="2:64" s="54" customFormat="1" x14ac:dyDescent="0.25">
      <c r="B1179" s="32"/>
      <c r="C1179" s="32"/>
      <c r="D1179" s="32"/>
      <c r="E1179" s="32"/>
      <c r="F1179" s="32"/>
      <c r="G1179" s="32"/>
      <c r="K1179" s="93"/>
      <c r="L1179" s="93"/>
      <c r="M1179" s="25"/>
      <c r="N1179" s="25"/>
      <c r="O1179" s="25"/>
      <c r="P1179" s="25"/>
      <c r="Q1179" s="25"/>
      <c r="R1179" s="25"/>
      <c r="S1179" s="25"/>
      <c r="T1179" s="25"/>
      <c r="U1179" s="101"/>
      <c r="V1179" s="101"/>
      <c r="W1179" s="101"/>
      <c r="X1179" s="101"/>
      <c r="Y1179" s="101"/>
      <c r="AA1179" s="101"/>
      <c r="AB1179" s="101"/>
      <c r="AC1179" s="101"/>
      <c r="AD1179" s="101"/>
      <c r="AE1179" s="101"/>
      <c r="AF1179" s="101"/>
      <c r="AG1179" s="101"/>
      <c r="AH1179" s="101"/>
      <c r="AJ1179" s="101"/>
      <c r="AK1179" s="101"/>
      <c r="AM1179" s="101"/>
      <c r="AN1179" s="42"/>
      <c r="AO1179" s="42"/>
      <c r="AP1179" s="42"/>
      <c r="AQ1179" s="194"/>
      <c r="AR1179" s="42"/>
      <c r="AS1179" s="42"/>
      <c r="AT1179" s="25"/>
      <c r="AU1179" s="44"/>
      <c r="AV1179" s="44"/>
      <c r="AW1179" s="44"/>
      <c r="AX1179" s="25"/>
      <c r="AY1179" s="42"/>
      <c r="AZ1179" s="46"/>
      <c r="BA1179" s="48"/>
      <c r="BB1179" s="25"/>
      <c r="BC1179" s="25"/>
      <c r="BD1179" s="124"/>
      <c r="BE1179" s="24"/>
      <c r="BF1179" s="24"/>
      <c r="BG1179" s="15"/>
      <c r="BI1179" s="15"/>
      <c r="BJ1179" s="15"/>
      <c r="BK1179" s="15"/>
      <c r="BL1179" s="93"/>
    </row>
    <row r="1180" spans="2:64" s="54" customFormat="1" x14ac:dyDescent="0.25">
      <c r="B1180" s="32"/>
      <c r="C1180" s="32"/>
      <c r="D1180" s="32"/>
      <c r="E1180" s="32"/>
      <c r="F1180" s="32"/>
      <c r="G1180" s="32"/>
      <c r="K1180" s="93"/>
      <c r="L1180" s="93"/>
      <c r="M1180" s="25"/>
      <c r="N1180" s="25"/>
      <c r="O1180" s="25"/>
      <c r="P1180" s="25"/>
      <c r="Q1180" s="25"/>
      <c r="R1180" s="25"/>
      <c r="S1180" s="25"/>
      <c r="T1180" s="25"/>
      <c r="U1180" s="101"/>
      <c r="V1180" s="101"/>
      <c r="W1180" s="101"/>
      <c r="X1180" s="101"/>
      <c r="Y1180" s="101"/>
      <c r="AA1180" s="101"/>
      <c r="AB1180" s="101"/>
      <c r="AC1180" s="101"/>
      <c r="AD1180" s="101"/>
      <c r="AE1180" s="101"/>
      <c r="AF1180" s="101"/>
      <c r="AG1180" s="101"/>
      <c r="AH1180" s="101"/>
      <c r="AJ1180" s="101"/>
      <c r="AK1180" s="101"/>
      <c r="AM1180" s="101"/>
      <c r="AN1180" s="42"/>
      <c r="AO1180" s="42"/>
      <c r="AP1180" s="42"/>
      <c r="AQ1180" s="194"/>
      <c r="AR1180" s="42"/>
      <c r="AS1180" s="42"/>
      <c r="AT1180" s="25"/>
      <c r="AU1180" s="44"/>
      <c r="AV1180" s="44"/>
      <c r="AW1180" s="44"/>
      <c r="AX1180" s="25"/>
      <c r="AY1180" s="42"/>
      <c r="AZ1180" s="46"/>
      <c r="BA1180" s="48"/>
      <c r="BB1180" s="25"/>
      <c r="BC1180" s="25"/>
      <c r="BD1180" s="124"/>
      <c r="BE1180" s="24"/>
      <c r="BF1180" s="24"/>
      <c r="BG1180" s="15"/>
      <c r="BI1180" s="15"/>
      <c r="BJ1180" s="15"/>
      <c r="BK1180" s="15"/>
      <c r="BL1180" s="93"/>
    </row>
    <row r="1181" spans="2:64" s="54" customFormat="1" x14ac:dyDescent="0.25">
      <c r="B1181" s="32"/>
      <c r="C1181" s="32"/>
      <c r="D1181" s="32"/>
      <c r="E1181" s="32"/>
      <c r="F1181" s="32"/>
      <c r="G1181" s="32"/>
      <c r="K1181" s="93"/>
      <c r="L1181" s="93"/>
      <c r="M1181" s="25"/>
      <c r="N1181" s="25"/>
      <c r="O1181" s="25"/>
      <c r="P1181" s="25"/>
      <c r="Q1181" s="25"/>
      <c r="R1181" s="25"/>
      <c r="S1181" s="25"/>
      <c r="T1181" s="25"/>
      <c r="U1181" s="101"/>
      <c r="V1181" s="101"/>
      <c r="W1181" s="101"/>
      <c r="X1181" s="101"/>
      <c r="Y1181" s="101"/>
      <c r="AA1181" s="101"/>
      <c r="AB1181" s="101"/>
      <c r="AC1181" s="101"/>
      <c r="AD1181" s="101"/>
      <c r="AE1181" s="101"/>
      <c r="AF1181" s="101"/>
      <c r="AG1181" s="101"/>
      <c r="AH1181" s="101"/>
      <c r="AJ1181" s="101"/>
      <c r="AK1181" s="101"/>
      <c r="AM1181" s="101"/>
      <c r="AN1181" s="42"/>
      <c r="AO1181" s="42"/>
      <c r="AP1181" s="42"/>
      <c r="AQ1181" s="194"/>
      <c r="AR1181" s="42"/>
      <c r="AS1181" s="42"/>
      <c r="AT1181" s="25"/>
      <c r="AU1181" s="44"/>
      <c r="AV1181" s="44"/>
      <c r="AW1181" s="44"/>
      <c r="AX1181" s="25"/>
      <c r="AY1181" s="42"/>
      <c r="AZ1181" s="46"/>
      <c r="BA1181" s="48"/>
      <c r="BB1181" s="25"/>
      <c r="BC1181" s="25"/>
      <c r="BD1181" s="124"/>
      <c r="BE1181" s="24"/>
      <c r="BF1181" s="24"/>
      <c r="BG1181" s="15"/>
      <c r="BI1181" s="15"/>
      <c r="BJ1181" s="15"/>
      <c r="BK1181" s="15"/>
      <c r="BL1181" s="93"/>
    </row>
    <row r="1182" spans="2:64" s="54" customFormat="1" x14ac:dyDescent="0.25">
      <c r="B1182" s="32"/>
      <c r="C1182" s="32"/>
      <c r="D1182" s="32"/>
      <c r="E1182" s="32"/>
      <c r="F1182" s="32"/>
      <c r="G1182" s="32"/>
      <c r="K1182" s="93"/>
      <c r="L1182" s="93"/>
      <c r="M1182" s="25"/>
      <c r="N1182" s="25"/>
      <c r="O1182" s="25"/>
      <c r="P1182" s="25"/>
      <c r="Q1182" s="25"/>
      <c r="R1182" s="25"/>
      <c r="S1182" s="25"/>
      <c r="T1182" s="25"/>
      <c r="U1182" s="101"/>
      <c r="V1182" s="101"/>
      <c r="W1182" s="101"/>
      <c r="X1182" s="101"/>
      <c r="Y1182" s="101"/>
      <c r="AA1182" s="101"/>
      <c r="AB1182" s="101"/>
      <c r="AC1182" s="101"/>
      <c r="AD1182" s="101"/>
      <c r="AE1182" s="101"/>
      <c r="AF1182" s="101"/>
      <c r="AG1182" s="101"/>
      <c r="AH1182" s="101"/>
      <c r="AJ1182" s="101"/>
      <c r="AK1182" s="101"/>
      <c r="AM1182" s="101"/>
      <c r="AN1182" s="42"/>
      <c r="AO1182" s="42"/>
      <c r="AP1182" s="42"/>
      <c r="AQ1182" s="194"/>
      <c r="AR1182" s="42"/>
      <c r="AS1182" s="42"/>
      <c r="AT1182" s="25"/>
      <c r="AU1182" s="44"/>
      <c r="AV1182" s="44"/>
      <c r="AW1182" s="44"/>
      <c r="AX1182" s="25"/>
      <c r="AY1182" s="42"/>
      <c r="AZ1182" s="46"/>
      <c r="BA1182" s="48"/>
      <c r="BB1182" s="25"/>
      <c r="BC1182" s="25"/>
      <c r="BD1182" s="124"/>
      <c r="BE1182" s="24"/>
      <c r="BF1182" s="24"/>
      <c r="BG1182" s="15"/>
      <c r="BI1182" s="15"/>
      <c r="BJ1182" s="15"/>
      <c r="BK1182" s="15"/>
      <c r="BL1182" s="93"/>
    </row>
    <row r="1183" spans="2:64" s="54" customFormat="1" x14ac:dyDescent="0.25">
      <c r="B1183" s="32"/>
      <c r="C1183" s="32"/>
      <c r="D1183" s="32"/>
      <c r="E1183" s="32"/>
      <c r="F1183" s="32"/>
      <c r="G1183" s="32"/>
      <c r="K1183" s="93"/>
      <c r="L1183" s="93"/>
      <c r="M1183" s="25"/>
      <c r="N1183" s="25"/>
      <c r="O1183" s="25"/>
      <c r="P1183" s="25"/>
      <c r="Q1183" s="25"/>
      <c r="R1183" s="25"/>
      <c r="S1183" s="25"/>
      <c r="T1183" s="25"/>
      <c r="U1183" s="101"/>
      <c r="V1183" s="101"/>
      <c r="W1183" s="101"/>
      <c r="X1183" s="101"/>
      <c r="Y1183" s="101"/>
      <c r="AA1183" s="101"/>
      <c r="AB1183" s="101"/>
      <c r="AC1183" s="101"/>
      <c r="AD1183" s="101"/>
      <c r="AE1183" s="101"/>
      <c r="AF1183" s="101"/>
      <c r="AG1183" s="101"/>
      <c r="AH1183" s="101"/>
      <c r="AJ1183" s="101"/>
      <c r="AK1183" s="101"/>
      <c r="AM1183" s="101"/>
      <c r="AN1183" s="42"/>
      <c r="AO1183" s="42"/>
      <c r="AP1183" s="42"/>
      <c r="AQ1183" s="194"/>
      <c r="AR1183" s="42"/>
      <c r="AS1183" s="42"/>
      <c r="AT1183" s="25"/>
      <c r="AU1183" s="44"/>
      <c r="AV1183" s="44"/>
      <c r="AW1183" s="44"/>
      <c r="AX1183" s="25"/>
      <c r="AY1183" s="42"/>
      <c r="AZ1183" s="46"/>
      <c r="BA1183" s="48"/>
      <c r="BB1183" s="25"/>
      <c r="BC1183" s="25"/>
      <c r="BD1183" s="124"/>
      <c r="BE1183" s="24"/>
      <c r="BF1183" s="24"/>
      <c r="BG1183" s="15"/>
      <c r="BI1183" s="15"/>
      <c r="BJ1183" s="15"/>
      <c r="BK1183" s="15"/>
      <c r="BL1183" s="93"/>
    </row>
    <row r="1184" spans="2:64" s="54" customFormat="1" x14ac:dyDescent="0.25">
      <c r="B1184" s="32"/>
      <c r="C1184" s="32"/>
      <c r="D1184" s="32"/>
      <c r="E1184" s="32"/>
      <c r="F1184" s="32"/>
      <c r="G1184" s="32"/>
      <c r="K1184" s="93"/>
      <c r="L1184" s="93"/>
      <c r="M1184" s="25"/>
      <c r="N1184" s="25"/>
      <c r="O1184" s="25"/>
      <c r="P1184" s="25"/>
      <c r="Q1184" s="25"/>
      <c r="R1184" s="25"/>
      <c r="S1184" s="25"/>
      <c r="T1184" s="25"/>
      <c r="U1184" s="101"/>
      <c r="V1184" s="101"/>
      <c r="W1184" s="101"/>
      <c r="X1184" s="101"/>
      <c r="Y1184" s="101"/>
      <c r="AA1184" s="101"/>
      <c r="AB1184" s="101"/>
      <c r="AC1184" s="101"/>
      <c r="AD1184" s="101"/>
      <c r="AE1184" s="101"/>
      <c r="AF1184" s="101"/>
      <c r="AG1184" s="101"/>
      <c r="AH1184" s="101"/>
      <c r="AJ1184" s="101"/>
      <c r="AK1184" s="101"/>
      <c r="AM1184" s="101"/>
      <c r="AN1184" s="42"/>
      <c r="AO1184" s="42"/>
      <c r="AP1184" s="42"/>
      <c r="AQ1184" s="194"/>
      <c r="AR1184" s="42"/>
      <c r="AS1184" s="42"/>
      <c r="AT1184" s="25"/>
      <c r="AU1184" s="44"/>
      <c r="AV1184" s="44"/>
      <c r="AW1184" s="44"/>
      <c r="AX1184" s="25"/>
      <c r="AY1184" s="42"/>
      <c r="AZ1184" s="46"/>
      <c r="BA1184" s="48"/>
      <c r="BB1184" s="25"/>
      <c r="BC1184" s="25"/>
      <c r="BD1184" s="124"/>
      <c r="BE1184" s="24"/>
      <c r="BF1184" s="24"/>
      <c r="BG1184" s="15"/>
      <c r="BI1184" s="15"/>
      <c r="BJ1184" s="15"/>
      <c r="BK1184" s="15"/>
      <c r="BL1184" s="93"/>
    </row>
    <row r="1185" spans="2:64" s="54" customFormat="1" x14ac:dyDescent="0.25">
      <c r="B1185" s="32"/>
      <c r="C1185" s="32"/>
      <c r="D1185" s="32"/>
      <c r="E1185" s="32"/>
      <c r="F1185" s="32"/>
      <c r="G1185" s="32"/>
      <c r="K1185" s="93"/>
      <c r="L1185" s="93"/>
      <c r="M1185" s="25"/>
      <c r="N1185" s="25"/>
      <c r="O1185" s="25"/>
      <c r="P1185" s="25"/>
      <c r="Q1185" s="25"/>
      <c r="R1185" s="25"/>
      <c r="S1185" s="25"/>
      <c r="T1185" s="25"/>
      <c r="U1185" s="101"/>
      <c r="V1185" s="101"/>
      <c r="W1185" s="101"/>
      <c r="X1185" s="101"/>
      <c r="Y1185" s="101"/>
      <c r="AA1185" s="101"/>
      <c r="AB1185" s="101"/>
      <c r="AC1185" s="101"/>
      <c r="AD1185" s="101"/>
      <c r="AE1185" s="101"/>
      <c r="AF1185" s="101"/>
      <c r="AG1185" s="101"/>
      <c r="AH1185" s="101"/>
      <c r="AJ1185" s="101"/>
      <c r="AK1185" s="101"/>
      <c r="AM1185" s="101"/>
      <c r="AN1185" s="42"/>
      <c r="AO1185" s="42"/>
      <c r="AP1185" s="42"/>
      <c r="AQ1185" s="194"/>
      <c r="AR1185" s="42"/>
      <c r="AS1185" s="42"/>
      <c r="AT1185" s="25"/>
      <c r="AU1185" s="44"/>
      <c r="AV1185" s="44"/>
      <c r="AW1185" s="44"/>
      <c r="AX1185" s="25"/>
      <c r="AY1185" s="42"/>
      <c r="AZ1185" s="46"/>
      <c r="BA1185" s="48"/>
      <c r="BB1185" s="25"/>
      <c r="BC1185" s="25"/>
      <c r="BD1185" s="124"/>
      <c r="BE1185" s="24"/>
      <c r="BF1185" s="24"/>
      <c r="BG1185" s="15"/>
      <c r="BI1185" s="15"/>
      <c r="BJ1185" s="15"/>
      <c r="BK1185" s="15"/>
      <c r="BL1185" s="93"/>
    </row>
    <row r="1186" spans="2:64" s="54" customFormat="1" x14ac:dyDescent="0.25">
      <c r="B1186" s="32"/>
      <c r="C1186" s="32"/>
      <c r="D1186" s="32"/>
      <c r="E1186" s="32"/>
      <c r="F1186" s="32"/>
      <c r="G1186" s="32"/>
      <c r="K1186" s="93"/>
      <c r="L1186" s="93"/>
      <c r="M1186" s="25"/>
      <c r="N1186" s="25"/>
      <c r="O1186" s="25"/>
      <c r="P1186" s="25"/>
      <c r="Q1186" s="25"/>
      <c r="R1186" s="25"/>
      <c r="S1186" s="25"/>
      <c r="T1186" s="25"/>
      <c r="U1186" s="101"/>
      <c r="V1186" s="101"/>
      <c r="W1186" s="101"/>
      <c r="X1186" s="101"/>
      <c r="Y1186" s="101"/>
      <c r="AA1186" s="101"/>
      <c r="AB1186" s="101"/>
      <c r="AC1186" s="101"/>
      <c r="AD1186" s="101"/>
      <c r="AE1186" s="101"/>
      <c r="AF1186" s="101"/>
      <c r="AG1186" s="101"/>
      <c r="AH1186" s="101"/>
      <c r="AJ1186" s="101"/>
      <c r="AK1186" s="101"/>
      <c r="AM1186" s="101"/>
      <c r="AN1186" s="42"/>
      <c r="AO1186" s="42"/>
      <c r="AP1186" s="42"/>
      <c r="AQ1186" s="194"/>
      <c r="AR1186" s="42"/>
      <c r="AS1186" s="42"/>
      <c r="AT1186" s="25"/>
      <c r="AU1186" s="44"/>
      <c r="AV1186" s="44"/>
      <c r="AW1186" s="44"/>
      <c r="AX1186" s="25"/>
      <c r="AY1186" s="42"/>
      <c r="AZ1186" s="46"/>
      <c r="BA1186" s="48"/>
      <c r="BB1186" s="25"/>
      <c r="BC1186" s="25"/>
      <c r="BD1186" s="124"/>
      <c r="BE1186" s="24"/>
      <c r="BF1186" s="24"/>
      <c r="BG1186" s="15"/>
      <c r="BI1186" s="15"/>
      <c r="BJ1186" s="15"/>
      <c r="BK1186" s="15"/>
      <c r="BL1186" s="93"/>
    </row>
    <row r="1187" spans="2:64" s="54" customFormat="1" x14ac:dyDescent="0.25">
      <c r="B1187" s="32"/>
      <c r="C1187" s="32"/>
      <c r="D1187" s="32"/>
      <c r="E1187" s="32"/>
      <c r="F1187" s="32"/>
      <c r="G1187" s="32"/>
      <c r="K1187" s="93"/>
      <c r="L1187" s="93"/>
      <c r="M1187" s="25"/>
      <c r="N1187" s="25"/>
      <c r="O1187" s="25"/>
      <c r="P1187" s="25"/>
      <c r="Q1187" s="25"/>
      <c r="R1187" s="25"/>
      <c r="S1187" s="25"/>
      <c r="T1187" s="25"/>
      <c r="U1187" s="101"/>
      <c r="V1187" s="101"/>
      <c r="W1187" s="101"/>
      <c r="X1187" s="101"/>
      <c r="Y1187" s="101"/>
      <c r="AA1187" s="101"/>
      <c r="AB1187" s="101"/>
      <c r="AC1187" s="101"/>
      <c r="AD1187" s="101"/>
      <c r="AE1187" s="101"/>
      <c r="AF1187" s="101"/>
      <c r="AG1187" s="101"/>
      <c r="AH1187" s="101"/>
      <c r="AJ1187" s="101"/>
      <c r="AK1187" s="101"/>
      <c r="AM1187" s="101"/>
      <c r="AN1187" s="42"/>
      <c r="AO1187" s="42"/>
      <c r="AP1187" s="42"/>
      <c r="AQ1187" s="194"/>
      <c r="AR1187" s="42"/>
      <c r="AS1187" s="42"/>
      <c r="AT1187" s="25"/>
      <c r="AU1187" s="44"/>
      <c r="AV1187" s="44"/>
      <c r="AW1187" s="44"/>
      <c r="AX1187" s="25"/>
      <c r="AY1187" s="42"/>
      <c r="AZ1187" s="46"/>
      <c r="BA1187" s="48"/>
      <c r="BB1187" s="25"/>
      <c r="BC1187" s="25"/>
      <c r="BD1187" s="124"/>
      <c r="BE1187" s="24"/>
      <c r="BF1187" s="24"/>
      <c r="BG1187" s="15"/>
      <c r="BI1187" s="15"/>
      <c r="BJ1187" s="15"/>
      <c r="BK1187" s="15"/>
      <c r="BL1187" s="93"/>
    </row>
    <row r="1188" spans="2:64" s="54" customFormat="1" x14ac:dyDescent="0.25">
      <c r="B1188" s="32"/>
      <c r="C1188" s="32"/>
      <c r="D1188" s="32"/>
      <c r="E1188" s="32"/>
      <c r="F1188" s="32"/>
      <c r="G1188" s="32"/>
      <c r="K1188" s="93"/>
      <c r="L1188" s="93"/>
      <c r="M1188" s="25"/>
      <c r="N1188" s="25"/>
      <c r="O1188" s="25"/>
      <c r="P1188" s="25"/>
      <c r="Q1188" s="25"/>
      <c r="R1188" s="25"/>
      <c r="S1188" s="25"/>
      <c r="T1188" s="25"/>
      <c r="U1188" s="101"/>
      <c r="V1188" s="101"/>
      <c r="W1188" s="101"/>
      <c r="X1188" s="101"/>
      <c r="Y1188" s="101"/>
      <c r="AA1188" s="101"/>
      <c r="AB1188" s="101"/>
      <c r="AC1188" s="101"/>
      <c r="AD1188" s="101"/>
      <c r="AE1188" s="101"/>
      <c r="AF1188" s="101"/>
      <c r="AG1188" s="101"/>
      <c r="AH1188" s="101"/>
      <c r="AJ1188" s="101"/>
      <c r="AK1188" s="101"/>
      <c r="AM1188" s="101"/>
      <c r="AN1188" s="42"/>
      <c r="AO1188" s="42"/>
      <c r="AP1188" s="42"/>
      <c r="AQ1188" s="194"/>
      <c r="AR1188" s="42"/>
      <c r="AS1188" s="42"/>
      <c r="AT1188" s="25"/>
      <c r="AU1188" s="44"/>
      <c r="AV1188" s="44"/>
      <c r="AW1188" s="44"/>
      <c r="AX1188" s="25"/>
      <c r="AY1188" s="42"/>
      <c r="AZ1188" s="46"/>
      <c r="BA1188" s="48"/>
      <c r="BB1188" s="25"/>
      <c r="BC1188" s="25"/>
      <c r="BD1188" s="124"/>
      <c r="BE1188" s="24"/>
      <c r="BF1188" s="24"/>
      <c r="BG1188" s="15"/>
      <c r="BI1188" s="15"/>
      <c r="BJ1188" s="15"/>
      <c r="BK1188" s="15"/>
      <c r="BL1188" s="93"/>
    </row>
    <row r="1189" spans="2:64" s="54" customFormat="1" x14ac:dyDescent="0.25">
      <c r="B1189" s="32"/>
      <c r="C1189" s="32"/>
      <c r="D1189" s="32"/>
      <c r="E1189" s="32"/>
      <c r="F1189" s="32"/>
      <c r="G1189" s="32"/>
      <c r="K1189" s="93"/>
      <c r="L1189" s="93"/>
      <c r="M1189" s="25"/>
      <c r="N1189" s="25"/>
      <c r="O1189" s="25"/>
      <c r="P1189" s="25"/>
      <c r="Q1189" s="25"/>
      <c r="R1189" s="25"/>
      <c r="S1189" s="25"/>
      <c r="T1189" s="25"/>
      <c r="U1189" s="101"/>
      <c r="V1189" s="101"/>
      <c r="W1189" s="101"/>
      <c r="X1189" s="101"/>
      <c r="Y1189" s="101"/>
      <c r="AA1189" s="101"/>
      <c r="AB1189" s="101"/>
      <c r="AC1189" s="101"/>
      <c r="AD1189" s="101"/>
      <c r="AE1189" s="101"/>
      <c r="AF1189" s="101"/>
      <c r="AG1189" s="101"/>
      <c r="AH1189" s="101"/>
      <c r="AJ1189" s="101"/>
      <c r="AK1189" s="101"/>
      <c r="AM1189" s="101"/>
      <c r="AN1189" s="42"/>
      <c r="AO1189" s="42"/>
      <c r="AP1189" s="42"/>
      <c r="AQ1189" s="194"/>
      <c r="AR1189" s="42"/>
      <c r="AS1189" s="42"/>
      <c r="AT1189" s="25"/>
      <c r="AU1189" s="44"/>
      <c r="AV1189" s="44"/>
      <c r="AW1189" s="44"/>
      <c r="AX1189" s="25"/>
      <c r="AY1189" s="42"/>
      <c r="AZ1189" s="46"/>
      <c r="BA1189" s="48"/>
      <c r="BB1189" s="25"/>
      <c r="BC1189" s="25"/>
      <c r="BD1189" s="124"/>
      <c r="BE1189" s="24"/>
      <c r="BF1189" s="24"/>
      <c r="BG1189" s="15"/>
      <c r="BI1189" s="15"/>
      <c r="BJ1189" s="15"/>
      <c r="BK1189" s="15"/>
      <c r="BL1189" s="93"/>
    </row>
    <row r="1190" spans="2:64" s="54" customFormat="1" x14ac:dyDescent="0.25">
      <c r="B1190" s="32"/>
      <c r="C1190" s="32"/>
      <c r="D1190" s="32"/>
      <c r="E1190" s="32"/>
      <c r="F1190" s="32"/>
      <c r="G1190" s="32"/>
      <c r="K1190" s="93"/>
      <c r="L1190" s="93"/>
      <c r="M1190" s="25"/>
      <c r="N1190" s="25"/>
      <c r="O1190" s="25"/>
      <c r="P1190" s="25"/>
      <c r="Q1190" s="25"/>
      <c r="R1190" s="25"/>
      <c r="S1190" s="25"/>
      <c r="T1190" s="25"/>
      <c r="U1190" s="101"/>
      <c r="V1190" s="101"/>
      <c r="W1190" s="101"/>
      <c r="X1190" s="101"/>
      <c r="Y1190" s="101"/>
      <c r="AA1190" s="101"/>
      <c r="AB1190" s="101"/>
      <c r="AC1190" s="101"/>
      <c r="AD1190" s="101"/>
      <c r="AE1190" s="101"/>
      <c r="AF1190" s="101"/>
      <c r="AG1190" s="101"/>
      <c r="AH1190" s="101"/>
      <c r="AJ1190" s="101"/>
      <c r="AK1190" s="101"/>
      <c r="AM1190" s="101"/>
      <c r="AN1190" s="42"/>
      <c r="AO1190" s="42"/>
      <c r="AP1190" s="42"/>
      <c r="AQ1190" s="194"/>
      <c r="AR1190" s="42"/>
      <c r="AS1190" s="42"/>
      <c r="AT1190" s="25"/>
      <c r="AU1190" s="44"/>
      <c r="AV1190" s="44"/>
      <c r="AW1190" s="44"/>
      <c r="AX1190" s="25"/>
      <c r="AY1190" s="42"/>
      <c r="AZ1190" s="46"/>
      <c r="BA1190" s="48"/>
      <c r="BB1190" s="25"/>
      <c r="BC1190" s="25"/>
      <c r="BD1190" s="124"/>
      <c r="BE1190" s="24"/>
      <c r="BF1190" s="24"/>
      <c r="BG1190" s="15"/>
      <c r="BI1190" s="15"/>
      <c r="BJ1190" s="15"/>
      <c r="BK1190" s="15"/>
      <c r="BL1190" s="93"/>
    </row>
    <row r="1191" spans="2:64" s="54" customFormat="1" x14ac:dyDescent="0.25">
      <c r="B1191" s="32"/>
      <c r="C1191" s="32"/>
      <c r="D1191" s="32"/>
      <c r="E1191" s="32"/>
      <c r="F1191" s="32"/>
      <c r="G1191" s="32"/>
      <c r="K1191" s="93"/>
      <c r="L1191" s="93"/>
      <c r="M1191" s="25"/>
      <c r="N1191" s="25"/>
      <c r="O1191" s="25"/>
      <c r="P1191" s="25"/>
      <c r="Q1191" s="25"/>
      <c r="R1191" s="25"/>
      <c r="S1191" s="25"/>
      <c r="T1191" s="25"/>
      <c r="U1191" s="101"/>
      <c r="V1191" s="101"/>
      <c r="W1191" s="101"/>
      <c r="X1191" s="101"/>
      <c r="Y1191" s="101"/>
      <c r="AA1191" s="101"/>
      <c r="AB1191" s="101"/>
      <c r="AC1191" s="101"/>
      <c r="AD1191" s="101"/>
      <c r="AE1191" s="101"/>
      <c r="AF1191" s="101"/>
      <c r="AG1191" s="101"/>
      <c r="AH1191" s="101"/>
      <c r="AJ1191" s="101"/>
      <c r="AK1191" s="101"/>
      <c r="AM1191" s="101"/>
      <c r="AN1191" s="42"/>
      <c r="AO1191" s="42"/>
      <c r="AP1191" s="42"/>
      <c r="AQ1191" s="194"/>
      <c r="AR1191" s="42"/>
      <c r="AS1191" s="42"/>
      <c r="AT1191" s="25"/>
      <c r="AU1191" s="44"/>
      <c r="AV1191" s="44"/>
      <c r="AW1191" s="44"/>
      <c r="AX1191" s="25"/>
      <c r="AY1191" s="42"/>
      <c r="AZ1191" s="46"/>
      <c r="BA1191" s="48"/>
      <c r="BB1191" s="25"/>
      <c r="BC1191" s="25"/>
      <c r="BD1191" s="124"/>
      <c r="BE1191" s="24"/>
      <c r="BF1191" s="24"/>
      <c r="BG1191" s="15"/>
      <c r="BI1191" s="15"/>
      <c r="BJ1191" s="15"/>
      <c r="BK1191" s="15"/>
      <c r="BL1191" s="93"/>
    </row>
    <row r="1192" spans="2:64" s="54" customFormat="1" x14ac:dyDescent="0.25">
      <c r="B1192" s="32"/>
      <c r="C1192" s="32"/>
      <c r="D1192" s="32"/>
      <c r="E1192" s="32"/>
      <c r="F1192" s="32"/>
      <c r="G1192" s="32"/>
      <c r="K1192" s="93"/>
      <c r="L1192" s="93"/>
      <c r="M1192" s="25"/>
      <c r="N1192" s="25"/>
      <c r="O1192" s="25"/>
      <c r="P1192" s="25"/>
      <c r="Q1192" s="25"/>
      <c r="R1192" s="25"/>
      <c r="S1192" s="25"/>
      <c r="T1192" s="25"/>
      <c r="U1192" s="101"/>
      <c r="V1192" s="101"/>
      <c r="W1192" s="101"/>
      <c r="X1192" s="101"/>
      <c r="Y1192" s="101"/>
      <c r="AA1192" s="101"/>
      <c r="AB1192" s="101"/>
      <c r="AC1192" s="101"/>
      <c r="AD1192" s="101"/>
      <c r="AE1192" s="101"/>
      <c r="AF1192" s="101"/>
      <c r="AG1192" s="101"/>
      <c r="AH1192" s="101"/>
      <c r="AJ1192" s="101"/>
      <c r="AK1192" s="101"/>
      <c r="AM1192" s="101"/>
      <c r="AN1192" s="42"/>
      <c r="AO1192" s="42"/>
      <c r="AP1192" s="42"/>
      <c r="AQ1192" s="194"/>
      <c r="AR1192" s="42"/>
      <c r="AS1192" s="42"/>
      <c r="AT1192" s="25"/>
      <c r="AU1192" s="44"/>
      <c r="AV1192" s="44"/>
      <c r="AW1192" s="44"/>
      <c r="AX1192" s="25"/>
      <c r="AY1192" s="42"/>
      <c r="AZ1192" s="46"/>
      <c r="BA1192" s="48"/>
      <c r="BB1192" s="25"/>
      <c r="BC1192" s="25"/>
      <c r="BD1192" s="124"/>
      <c r="BE1192" s="24"/>
      <c r="BF1192" s="24"/>
      <c r="BG1192" s="15"/>
      <c r="BI1192" s="15"/>
      <c r="BJ1192" s="15"/>
      <c r="BK1192" s="15"/>
      <c r="BL1192" s="93"/>
    </row>
    <row r="1193" spans="2:64" s="54" customFormat="1" x14ac:dyDescent="0.25">
      <c r="B1193" s="32"/>
      <c r="C1193" s="32"/>
      <c r="D1193" s="32"/>
      <c r="E1193" s="32"/>
      <c r="F1193" s="32"/>
      <c r="G1193" s="32"/>
      <c r="K1193" s="93"/>
      <c r="L1193" s="93"/>
      <c r="M1193" s="25"/>
      <c r="N1193" s="25"/>
      <c r="O1193" s="25"/>
      <c r="P1193" s="25"/>
      <c r="Q1193" s="25"/>
      <c r="R1193" s="25"/>
      <c r="S1193" s="25"/>
      <c r="T1193" s="25"/>
      <c r="U1193" s="101"/>
      <c r="V1193" s="101"/>
      <c r="W1193" s="101"/>
      <c r="X1193" s="101"/>
      <c r="Y1193" s="101"/>
      <c r="AA1193" s="101"/>
      <c r="AB1193" s="101"/>
      <c r="AC1193" s="101"/>
      <c r="AD1193" s="101"/>
      <c r="AE1193" s="101"/>
      <c r="AF1193" s="101"/>
      <c r="AG1193" s="101"/>
      <c r="AH1193" s="101"/>
      <c r="AJ1193" s="101"/>
      <c r="AK1193" s="101"/>
      <c r="AM1193" s="101"/>
      <c r="AN1193" s="42"/>
      <c r="AO1193" s="42"/>
      <c r="AP1193" s="42"/>
      <c r="AQ1193" s="194"/>
      <c r="AR1193" s="42"/>
      <c r="AS1193" s="42"/>
      <c r="AT1193" s="25"/>
      <c r="AU1193" s="44"/>
      <c r="AV1193" s="44"/>
      <c r="AW1193" s="44"/>
      <c r="AX1193" s="25"/>
      <c r="AY1193" s="42"/>
      <c r="AZ1193" s="46"/>
      <c r="BA1193" s="48"/>
      <c r="BB1193" s="25"/>
      <c r="BC1193" s="25"/>
      <c r="BD1193" s="124"/>
      <c r="BE1193" s="24"/>
      <c r="BF1193" s="24"/>
      <c r="BG1193" s="15"/>
      <c r="BI1193" s="15"/>
      <c r="BJ1193" s="15"/>
      <c r="BK1193" s="15"/>
      <c r="BL1193" s="93"/>
    </row>
    <row r="1194" spans="2:64" s="54" customFormat="1" x14ac:dyDescent="0.25">
      <c r="B1194" s="32"/>
      <c r="C1194" s="32"/>
      <c r="D1194" s="32"/>
      <c r="E1194" s="32"/>
      <c r="F1194" s="32"/>
      <c r="G1194" s="32"/>
      <c r="K1194" s="93"/>
      <c r="L1194" s="93"/>
      <c r="M1194" s="25"/>
      <c r="N1194" s="25"/>
      <c r="O1194" s="25"/>
      <c r="P1194" s="25"/>
      <c r="Q1194" s="25"/>
      <c r="R1194" s="25"/>
      <c r="S1194" s="25"/>
      <c r="T1194" s="25"/>
      <c r="U1194" s="101"/>
      <c r="V1194" s="101"/>
      <c r="W1194" s="101"/>
      <c r="X1194" s="101"/>
      <c r="Y1194" s="101"/>
      <c r="AA1194" s="101"/>
      <c r="AB1194" s="101"/>
      <c r="AC1194" s="101"/>
      <c r="AD1194" s="101"/>
      <c r="AE1194" s="101"/>
      <c r="AF1194" s="101"/>
      <c r="AG1194" s="101"/>
      <c r="AH1194" s="101"/>
      <c r="AJ1194" s="101"/>
      <c r="AK1194" s="101"/>
      <c r="AM1194" s="101"/>
      <c r="AN1194" s="42"/>
      <c r="AO1194" s="42"/>
      <c r="AP1194" s="42"/>
      <c r="AQ1194" s="194"/>
      <c r="AR1194" s="42"/>
      <c r="AS1194" s="42"/>
      <c r="AT1194" s="25"/>
      <c r="AU1194" s="44"/>
      <c r="AV1194" s="44"/>
      <c r="AW1194" s="44"/>
      <c r="AX1194" s="25"/>
      <c r="AY1194" s="42"/>
      <c r="AZ1194" s="46"/>
      <c r="BA1194" s="48"/>
      <c r="BB1194" s="25"/>
      <c r="BC1194" s="25"/>
      <c r="BD1194" s="124"/>
      <c r="BE1194" s="24"/>
      <c r="BF1194" s="24"/>
      <c r="BG1194" s="15"/>
      <c r="BI1194" s="15"/>
      <c r="BJ1194" s="15"/>
      <c r="BK1194" s="15"/>
      <c r="BL1194" s="93"/>
    </row>
    <row r="1195" spans="2:64" s="54" customFormat="1" x14ac:dyDescent="0.25">
      <c r="B1195" s="32"/>
      <c r="C1195" s="32"/>
      <c r="D1195" s="32"/>
      <c r="E1195" s="32"/>
      <c r="F1195" s="32"/>
      <c r="G1195" s="32"/>
      <c r="K1195" s="93"/>
      <c r="L1195" s="93"/>
      <c r="M1195" s="25"/>
      <c r="N1195" s="25"/>
      <c r="O1195" s="25"/>
      <c r="P1195" s="25"/>
      <c r="Q1195" s="25"/>
      <c r="R1195" s="25"/>
      <c r="S1195" s="25"/>
      <c r="T1195" s="25"/>
      <c r="U1195" s="101"/>
      <c r="V1195" s="101"/>
      <c r="W1195" s="101"/>
      <c r="X1195" s="101"/>
      <c r="Y1195" s="101"/>
      <c r="AA1195" s="101"/>
      <c r="AB1195" s="101"/>
      <c r="AC1195" s="101"/>
      <c r="AD1195" s="101"/>
      <c r="AE1195" s="101"/>
      <c r="AF1195" s="101"/>
      <c r="AG1195" s="101"/>
      <c r="AH1195" s="101"/>
      <c r="AJ1195" s="101"/>
      <c r="AK1195" s="101"/>
      <c r="AM1195" s="101"/>
      <c r="AN1195" s="42"/>
      <c r="AO1195" s="42"/>
      <c r="AP1195" s="42"/>
      <c r="AQ1195" s="194"/>
      <c r="AR1195" s="42"/>
      <c r="AS1195" s="42"/>
      <c r="AT1195" s="25"/>
      <c r="AU1195" s="44"/>
      <c r="AV1195" s="44"/>
      <c r="AW1195" s="44"/>
      <c r="AX1195" s="25"/>
      <c r="AY1195" s="42"/>
      <c r="AZ1195" s="46"/>
      <c r="BA1195" s="48"/>
      <c r="BB1195" s="25"/>
      <c r="BC1195" s="25"/>
      <c r="BD1195" s="124"/>
      <c r="BE1195" s="24"/>
      <c r="BF1195" s="24"/>
      <c r="BG1195" s="15"/>
      <c r="BI1195" s="15"/>
      <c r="BJ1195" s="15"/>
      <c r="BK1195" s="15"/>
      <c r="BL1195" s="93"/>
    </row>
    <row r="1196" spans="2:64" s="54" customFormat="1" x14ac:dyDescent="0.25">
      <c r="B1196" s="32"/>
      <c r="C1196" s="32"/>
      <c r="D1196" s="32"/>
      <c r="E1196" s="32"/>
      <c r="F1196" s="32"/>
      <c r="G1196" s="32"/>
      <c r="K1196" s="93"/>
      <c r="L1196" s="93"/>
      <c r="M1196" s="25"/>
      <c r="N1196" s="25"/>
      <c r="O1196" s="25"/>
      <c r="P1196" s="25"/>
      <c r="Q1196" s="25"/>
      <c r="R1196" s="25"/>
      <c r="S1196" s="25"/>
      <c r="T1196" s="25"/>
      <c r="U1196" s="101"/>
      <c r="V1196" s="101"/>
      <c r="W1196" s="101"/>
      <c r="X1196" s="101"/>
      <c r="Y1196" s="101"/>
      <c r="AA1196" s="101"/>
      <c r="AB1196" s="101"/>
      <c r="AC1196" s="101"/>
      <c r="AD1196" s="101"/>
      <c r="AE1196" s="101"/>
      <c r="AF1196" s="101"/>
      <c r="AG1196" s="101"/>
      <c r="AH1196" s="101"/>
      <c r="AJ1196" s="101"/>
      <c r="AK1196" s="101"/>
      <c r="AM1196" s="101"/>
      <c r="AN1196" s="42"/>
      <c r="AO1196" s="42"/>
      <c r="AP1196" s="42"/>
      <c r="AQ1196" s="194"/>
      <c r="AR1196" s="42"/>
      <c r="AS1196" s="42"/>
      <c r="AT1196" s="25"/>
      <c r="AU1196" s="44"/>
      <c r="AV1196" s="44"/>
      <c r="AW1196" s="44"/>
      <c r="AX1196" s="25"/>
      <c r="AY1196" s="42"/>
      <c r="AZ1196" s="46"/>
      <c r="BA1196" s="48"/>
      <c r="BB1196" s="25"/>
      <c r="BC1196" s="25"/>
      <c r="BD1196" s="124"/>
      <c r="BE1196" s="24"/>
      <c r="BF1196" s="24"/>
      <c r="BG1196" s="15"/>
      <c r="BI1196" s="15"/>
      <c r="BJ1196" s="15"/>
      <c r="BK1196" s="15"/>
      <c r="BL1196" s="93"/>
    </row>
    <row r="1197" spans="2:64" s="54" customFormat="1" x14ac:dyDescent="0.25">
      <c r="B1197" s="32"/>
      <c r="C1197" s="32"/>
      <c r="D1197" s="32"/>
      <c r="E1197" s="32"/>
      <c r="F1197" s="32"/>
      <c r="G1197" s="32"/>
      <c r="K1197" s="93"/>
      <c r="L1197" s="93"/>
      <c r="M1197" s="25"/>
      <c r="N1197" s="25"/>
      <c r="O1197" s="25"/>
      <c r="P1197" s="25"/>
      <c r="Q1197" s="25"/>
      <c r="R1197" s="25"/>
      <c r="S1197" s="25"/>
      <c r="T1197" s="25"/>
      <c r="U1197" s="101"/>
      <c r="V1197" s="101"/>
      <c r="W1197" s="101"/>
      <c r="X1197" s="101"/>
      <c r="Y1197" s="101"/>
      <c r="AA1197" s="101"/>
      <c r="AB1197" s="101"/>
      <c r="AC1197" s="101"/>
      <c r="AD1197" s="101"/>
      <c r="AE1197" s="101"/>
      <c r="AF1197" s="101"/>
      <c r="AG1197" s="101"/>
      <c r="AH1197" s="101"/>
      <c r="AJ1197" s="101"/>
      <c r="AK1197" s="101"/>
      <c r="AM1197" s="101"/>
      <c r="AN1197" s="42"/>
      <c r="AO1197" s="42"/>
      <c r="AP1197" s="42"/>
      <c r="AQ1197" s="194"/>
      <c r="AR1197" s="42"/>
      <c r="AS1197" s="42"/>
      <c r="AT1197" s="25"/>
      <c r="AU1197" s="44"/>
      <c r="AV1197" s="44"/>
      <c r="AW1197" s="44"/>
      <c r="AX1197" s="25"/>
      <c r="AY1197" s="42"/>
      <c r="AZ1197" s="46"/>
      <c r="BA1197" s="48"/>
      <c r="BB1197" s="25"/>
      <c r="BC1197" s="25"/>
      <c r="BD1197" s="124"/>
      <c r="BE1197" s="24"/>
      <c r="BF1197" s="24"/>
      <c r="BG1197" s="15"/>
      <c r="BI1197" s="15"/>
      <c r="BJ1197" s="15"/>
      <c r="BK1197" s="15"/>
      <c r="BL1197" s="93"/>
    </row>
    <row r="1198" spans="2:64" s="54" customFormat="1" x14ac:dyDescent="0.25">
      <c r="B1198" s="32"/>
      <c r="C1198" s="32"/>
      <c r="D1198" s="32"/>
      <c r="E1198" s="32"/>
      <c r="F1198" s="32"/>
      <c r="G1198" s="32"/>
      <c r="K1198" s="93"/>
      <c r="L1198" s="93"/>
      <c r="M1198" s="25"/>
      <c r="N1198" s="25"/>
      <c r="O1198" s="25"/>
      <c r="P1198" s="25"/>
      <c r="Q1198" s="25"/>
      <c r="R1198" s="25"/>
      <c r="S1198" s="25"/>
      <c r="T1198" s="25"/>
      <c r="U1198" s="101"/>
      <c r="V1198" s="101"/>
      <c r="W1198" s="101"/>
      <c r="X1198" s="101"/>
      <c r="Y1198" s="101"/>
      <c r="AA1198" s="101"/>
      <c r="AB1198" s="101"/>
      <c r="AC1198" s="101"/>
      <c r="AD1198" s="101"/>
      <c r="AE1198" s="101"/>
      <c r="AF1198" s="101"/>
      <c r="AG1198" s="101"/>
      <c r="AH1198" s="101"/>
      <c r="AJ1198" s="101"/>
      <c r="AK1198" s="101"/>
      <c r="AM1198" s="101"/>
      <c r="AN1198" s="42"/>
      <c r="AO1198" s="42"/>
      <c r="AP1198" s="42"/>
      <c r="AQ1198" s="194"/>
      <c r="AR1198" s="42"/>
      <c r="AS1198" s="42"/>
      <c r="AT1198" s="25"/>
      <c r="AU1198" s="44"/>
      <c r="AV1198" s="44"/>
      <c r="AW1198" s="44"/>
      <c r="AX1198" s="25"/>
      <c r="AY1198" s="42"/>
      <c r="AZ1198" s="46"/>
      <c r="BA1198" s="48"/>
      <c r="BB1198" s="25"/>
      <c r="BC1198" s="25"/>
      <c r="BD1198" s="124"/>
      <c r="BE1198" s="24"/>
      <c r="BF1198" s="24"/>
      <c r="BG1198" s="15"/>
      <c r="BI1198" s="15"/>
      <c r="BJ1198" s="15"/>
      <c r="BK1198" s="15"/>
      <c r="BL1198" s="93"/>
    </row>
    <row r="1199" spans="2:64" s="54" customFormat="1" x14ac:dyDescent="0.25">
      <c r="B1199" s="32"/>
      <c r="C1199" s="32"/>
      <c r="D1199" s="32"/>
      <c r="E1199" s="32"/>
      <c r="F1199" s="32"/>
      <c r="G1199" s="32"/>
      <c r="K1199" s="93"/>
      <c r="L1199" s="93"/>
      <c r="M1199" s="25"/>
      <c r="N1199" s="25"/>
      <c r="O1199" s="25"/>
      <c r="P1199" s="25"/>
      <c r="Q1199" s="25"/>
      <c r="R1199" s="25"/>
      <c r="S1199" s="25"/>
      <c r="T1199" s="25"/>
      <c r="U1199" s="101"/>
      <c r="V1199" s="101"/>
      <c r="W1199" s="101"/>
      <c r="X1199" s="101"/>
      <c r="Y1199" s="101"/>
      <c r="AA1199" s="101"/>
      <c r="AB1199" s="101"/>
      <c r="AC1199" s="101"/>
      <c r="AD1199" s="101"/>
      <c r="AE1199" s="101"/>
      <c r="AF1199" s="101"/>
      <c r="AG1199" s="101"/>
      <c r="AH1199" s="101"/>
      <c r="AJ1199" s="101"/>
      <c r="AK1199" s="101"/>
      <c r="AM1199" s="101"/>
      <c r="AN1199" s="42"/>
      <c r="AO1199" s="42"/>
      <c r="AP1199" s="42"/>
      <c r="AQ1199" s="194"/>
      <c r="AR1199" s="42"/>
      <c r="AS1199" s="42"/>
      <c r="AT1199" s="25"/>
      <c r="AU1199" s="44"/>
      <c r="AV1199" s="44"/>
      <c r="AW1199" s="44"/>
      <c r="AX1199" s="25"/>
      <c r="AY1199" s="42"/>
      <c r="AZ1199" s="46"/>
      <c r="BA1199" s="48"/>
      <c r="BB1199" s="25"/>
      <c r="BC1199" s="25"/>
      <c r="BD1199" s="124"/>
      <c r="BE1199" s="24"/>
      <c r="BF1199" s="24"/>
      <c r="BG1199" s="15"/>
      <c r="BI1199" s="15"/>
      <c r="BJ1199" s="15"/>
      <c r="BK1199" s="15"/>
      <c r="BL1199" s="93"/>
    </row>
    <row r="1200" spans="2:64" s="54" customFormat="1" x14ac:dyDescent="0.25">
      <c r="B1200" s="32"/>
      <c r="C1200" s="32"/>
      <c r="D1200" s="32"/>
      <c r="E1200" s="32"/>
      <c r="F1200" s="32"/>
      <c r="G1200" s="32"/>
      <c r="K1200" s="93"/>
      <c r="L1200" s="93"/>
      <c r="M1200" s="25"/>
      <c r="N1200" s="25"/>
      <c r="O1200" s="25"/>
      <c r="P1200" s="25"/>
      <c r="Q1200" s="25"/>
      <c r="R1200" s="25"/>
      <c r="S1200" s="25"/>
      <c r="T1200" s="25"/>
      <c r="U1200" s="101"/>
      <c r="V1200" s="101"/>
      <c r="W1200" s="101"/>
      <c r="X1200" s="101"/>
      <c r="Y1200" s="101"/>
      <c r="AA1200" s="101"/>
      <c r="AB1200" s="101"/>
      <c r="AC1200" s="101"/>
      <c r="AD1200" s="101"/>
      <c r="AE1200" s="101"/>
      <c r="AF1200" s="101"/>
      <c r="AG1200" s="101"/>
      <c r="AH1200" s="101"/>
      <c r="AJ1200" s="101"/>
      <c r="AK1200" s="101"/>
      <c r="AM1200" s="101"/>
      <c r="AN1200" s="42"/>
      <c r="AO1200" s="42"/>
      <c r="AP1200" s="42"/>
      <c r="AQ1200" s="194"/>
      <c r="AR1200" s="42"/>
      <c r="AS1200" s="42"/>
      <c r="AT1200" s="25"/>
      <c r="AU1200" s="44"/>
      <c r="AV1200" s="44"/>
      <c r="AW1200" s="44"/>
      <c r="AX1200" s="25"/>
      <c r="AY1200" s="42"/>
      <c r="AZ1200" s="46"/>
      <c r="BA1200" s="48"/>
      <c r="BB1200" s="25"/>
      <c r="BC1200" s="25"/>
      <c r="BD1200" s="124"/>
      <c r="BE1200" s="24"/>
      <c r="BF1200" s="24"/>
      <c r="BG1200" s="15"/>
      <c r="BI1200" s="15"/>
      <c r="BJ1200" s="15"/>
      <c r="BK1200" s="15"/>
      <c r="BL1200" s="93"/>
    </row>
    <row r="1201" spans="2:64" s="54" customFormat="1" x14ac:dyDescent="0.25">
      <c r="B1201" s="32"/>
      <c r="C1201" s="32"/>
      <c r="D1201" s="32"/>
      <c r="E1201" s="32"/>
      <c r="F1201" s="32"/>
      <c r="G1201" s="32"/>
      <c r="K1201" s="93"/>
      <c r="L1201" s="93"/>
      <c r="M1201" s="25"/>
      <c r="N1201" s="25"/>
      <c r="O1201" s="25"/>
      <c r="P1201" s="25"/>
      <c r="Q1201" s="25"/>
      <c r="R1201" s="25"/>
      <c r="S1201" s="25"/>
      <c r="T1201" s="25"/>
      <c r="U1201" s="101"/>
      <c r="V1201" s="101"/>
      <c r="W1201" s="101"/>
      <c r="X1201" s="101"/>
      <c r="Y1201" s="101"/>
      <c r="AA1201" s="101"/>
      <c r="AB1201" s="101"/>
      <c r="AC1201" s="101"/>
      <c r="AD1201" s="101"/>
      <c r="AE1201" s="101"/>
      <c r="AF1201" s="101"/>
      <c r="AG1201" s="101"/>
      <c r="AH1201" s="101"/>
      <c r="AJ1201" s="101"/>
      <c r="AK1201" s="101"/>
      <c r="AM1201" s="101"/>
      <c r="AN1201" s="42"/>
      <c r="AO1201" s="42"/>
      <c r="AP1201" s="42"/>
      <c r="AQ1201" s="194"/>
      <c r="AR1201" s="42"/>
      <c r="AS1201" s="42"/>
      <c r="AT1201" s="25"/>
      <c r="AU1201" s="44"/>
      <c r="AV1201" s="44"/>
      <c r="AW1201" s="44"/>
      <c r="AX1201" s="25"/>
      <c r="AY1201" s="42"/>
      <c r="AZ1201" s="46"/>
      <c r="BA1201" s="48"/>
      <c r="BB1201" s="25"/>
      <c r="BC1201" s="25"/>
      <c r="BD1201" s="124"/>
      <c r="BE1201" s="24"/>
      <c r="BF1201" s="24"/>
      <c r="BG1201" s="15"/>
      <c r="BI1201" s="15"/>
      <c r="BJ1201" s="15"/>
      <c r="BK1201" s="15"/>
      <c r="BL1201" s="93"/>
    </row>
    <row r="1202" spans="2:64" s="54" customFormat="1" x14ac:dyDescent="0.25">
      <c r="B1202" s="32"/>
      <c r="C1202" s="32"/>
      <c r="D1202" s="32"/>
      <c r="E1202" s="32"/>
      <c r="F1202" s="32"/>
      <c r="G1202" s="32"/>
      <c r="K1202" s="93"/>
      <c r="L1202" s="93"/>
      <c r="M1202" s="25"/>
      <c r="N1202" s="25"/>
      <c r="O1202" s="25"/>
      <c r="P1202" s="25"/>
      <c r="Q1202" s="25"/>
      <c r="R1202" s="25"/>
      <c r="S1202" s="25"/>
      <c r="T1202" s="25"/>
      <c r="U1202" s="101"/>
      <c r="V1202" s="101"/>
      <c r="W1202" s="101"/>
      <c r="X1202" s="101"/>
      <c r="Y1202" s="101"/>
      <c r="AA1202" s="101"/>
      <c r="AB1202" s="101"/>
      <c r="AC1202" s="101"/>
      <c r="AD1202" s="101"/>
      <c r="AE1202" s="101"/>
      <c r="AF1202" s="101"/>
      <c r="AG1202" s="101"/>
      <c r="AH1202" s="101"/>
      <c r="AJ1202" s="101"/>
      <c r="AK1202" s="101"/>
      <c r="AM1202" s="101"/>
      <c r="AN1202" s="42"/>
      <c r="AO1202" s="42"/>
      <c r="AP1202" s="42"/>
      <c r="AQ1202" s="194"/>
      <c r="AR1202" s="42"/>
      <c r="AS1202" s="42"/>
      <c r="AT1202" s="25"/>
      <c r="AU1202" s="44"/>
      <c r="AV1202" s="44"/>
      <c r="AW1202" s="44"/>
      <c r="AX1202" s="25"/>
      <c r="AY1202" s="42"/>
      <c r="AZ1202" s="46"/>
      <c r="BA1202" s="48"/>
      <c r="BB1202" s="25"/>
      <c r="BC1202" s="25"/>
      <c r="BD1202" s="124"/>
      <c r="BE1202" s="24"/>
      <c r="BF1202" s="24"/>
      <c r="BG1202" s="15"/>
      <c r="BI1202" s="15"/>
      <c r="BJ1202" s="15"/>
      <c r="BK1202" s="15"/>
      <c r="BL1202" s="93"/>
    </row>
    <row r="1203" spans="2:64" s="54" customFormat="1" x14ac:dyDescent="0.25">
      <c r="B1203" s="32"/>
      <c r="C1203" s="32"/>
      <c r="D1203" s="32"/>
      <c r="E1203" s="32"/>
      <c r="F1203" s="32"/>
      <c r="G1203" s="32"/>
      <c r="K1203" s="93"/>
      <c r="L1203" s="93"/>
      <c r="M1203" s="25"/>
      <c r="N1203" s="25"/>
      <c r="O1203" s="25"/>
      <c r="P1203" s="25"/>
      <c r="Q1203" s="25"/>
      <c r="R1203" s="25"/>
      <c r="S1203" s="25"/>
      <c r="T1203" s="25"/>
      <c r="U1203" s="101"/>
      <c r="V1203" s="101"/>
      <c r="W1203" s="101"/>
      <c r="X1203" s="101"/>
      <c r="Y1203" s="101"/>
      <c r="AA1203" s="101"/>
      <c r="AB1203" s="101"/>
      <c r="AC1203" s="101"/>
      <c r="AD1203" s="101"/>
      <c r="AE1203" s="101"/>
      <c r="AF1203" s="101"/>
      <c r="AG1203" s="101"/>
      <c r="AH1203" s="101"/>
      <c r="AJ1203" s="101"/>
      <c r="AK1203" s="101"/>
      <c r="AM1203" s="101"/>
      <c r="AN1203" s="42"/>
      <c r="AO1203" s="42"/>
      <c r="AP1203" s="42"/>
      <c r="AQ1203" s="194"/>
      <c r="AR1203" s="42"/>
      <c r="AS1203" s="42"/>
      <c r="AT1203" s="25"/>
      <c r="AU1203" s="44"/>
      <c r="AV1203" s="44"/>
      <c r="AW1203" s="44"/>
      <c r="AX1203" s="25"/>
      <c r="AY1203" s="42"/>
      <c r="AZ1203" s="46"/>
      <c r="BA1203" s="48"/>
      <c r="BB1203" s="25"/>
      <c r="BC1203" s="25"/>
      <c r="BD1203" s="124"/>
      <c r="BE1203" s="24"/>
      <c r="BF1203" s="24"/>
      <c r="BG1203" s="15"/>
      <c r="BI1203" s="15"/>
      <c r="BJ1203" s="15"/>
      <c r="BK1203" s="15"/>
      <c r="BL1203" s="93"/>
    </row>
    <row r="1204" spans="2:64" s="54" customFormat="1" x14ac:dyDescent="0.25">
      <c r="B1204" s="32"/>
      <c r="C1204" s="32"/>
      <c r="D1204" s="32"/>
      <c r="E1204" s="32"/>
      <c r="F1204" s="32"/>
      <c r="G1204" s="32"/>
      <c r="K1204" s="93"/>
      <c r="L1204" s="93"/>
      <c r="M1204" s="25"/>
      <c r="N1204" s="25"/>
      <c r="O1204" s="25"/>
      <c r="P1204" s="25"/>
      <c r="Q1204" s="25"/>
      <c r="R1204" s="25"/>
      <c r="S1204" s="25"/>
      <c r="T1204" s="25"/>
      <c r="U1204" s="101"/>
      <c r="V1204" s="101"/>
      <c r="W1204" s="101"/>
      <c r="X1204" s="101"/>
      <c r="Y1204" s="101"/>
      <c r="AA1204" s="101"/>
      <c r="AB1204" s="101"/>
      <c r="AC1204" s="101"/>
      <c r="AD1204" s="101"/>
      <c r="AE1204" s="101"/>
      <c r="AF1204" s="101"/>
      <c r="AG1204" s="101"/>
      <c r="AH1204" s="101"/>
      <c r="AJ1204" s="101"/>
      <c r="AK1204" s="101"/>
      <c r="AM1204" s="101"/>
      <c r="AN1204" s="42"/>
      <c r="AO1204" s="42"/>
      <c r="AP1204" s="42"/>
      <c r="AQ1204" s="194"/>
      <c r="AR1204" s="42"/>
      <c r="AS1204" s="42"/>
      <c r="AT1204" s="25"/>
      <c r="AU1204" s="44"/>
      <c r="AV1204" s="44"/>
      <c r="AW1204" s="44"/>
      <c r="AX1204" s="25"/>
      <c r="AY1204" s="42"/>
      <c r="AZ1204" s="46"/>
      <c r="BA1204" s="48"/>
      <c r="BB1204" s="25"/>
      <c r="BC1204" s="25"/>
      <c r="BD1204" s="124"/>
      <c r="BE1204" s="24"/>
      <c r="BF1204" s="24"/>
      <c r="BG1204" s="15"/>
      <c r="BI1204" s="15"/>
      <c r="BJ1204" s="15"/>
      <c r="BK1204" s="15"/>
      <c r="BL1204" s="93"/>
    </row>
    <row r="1205" spans="2:64" s="54" customFormat="1" x14ac:dyDescent="0.25">
      <c r="B1205" s="32"/>
      <c r="C1205" s="32"/>
      <c r="D1205" s="32"/>
      <c r="E1205" s="32"/>
      <c r="F1205" s="32"/>
      <c r="G1205" s="32"/>
      <c r="K1205" s="93"/>
      <c r="L1205" s="93"/>
      <c r="M1205" s="25"/>
      <c r="N1205" s="25"/>
      <c r="O1205" s="25"/>
      <c r="P1205" s="25"/>
      <c r="Q1205" s="25"/>
      <c r="R1205" s="25"/>
      <c r="S1205" s="25"/>
      <c r="T1205" s="25"/>
      <c r="U1205" s="101"/>
      <c r="V1205" s="101"/>
      <c r="W1205" s="101"/>
      <c r="X1205" s="101"/>
      <c r="Y1205" s="101"/>
      <c r="AA1205" s="101"/>
      <c r="AB1205" s="101"/>
      <c r="AC1205" s="101"/>
      <c r="AD1205" s="101"/>
      <c r="AE1205" s="101"/>
      <c r="AF1205" s="101"/>
      <c r="AG1205" s="101"/>
      <c r="AH1205" s="101"/>
      <c r="AJ1205" s="101"/>
      <c r="AK1205" s="101"/>
      <c r="AM1205" s="101"/>
      <c r="AN1205" s="42"/>
      <c r="AO1205" s="42"/>
      <c r="AP1205" s="42"/>
      <c r="AQ1205" s="194"/>
      <c r="AR1205" s="42"/>
      <c r="AS1205" s="42"/>
      <c r="AT1205" s="25"/>
      <c r="AU1205" s="44"/>
      <c r="AV1205" s="44"/>
      <c r="AW1205" s="44"/>
      <c r="AX1205" s="25"/>
      <c r="AY1205" s="42"/>
      <c r="AZ1205" s="46"/>
      <c r="BA1205" s="48"/>
      <c r="BB1205" s="25"/>
      <c r="BC1205" s="25"/>
      <c r="BD1205" s="124"/>
      <c r="BE1205" s="24"/>
      <c r="BF1205" s="24"/>
      <c r="BG1205" s="15"/>
      <c r="BI1205" s="15"/>
      <c r="BJ1205" s="15"/>
      <c r="BK1205" s="15"/>
      <c r="BL1205" s="93"/>
    </row>
    <row r="1206" spans="2:64" s="54" customFormat="1" x14ac:dyDescent="0.25">
      <c r="B1206" s="32"/>
      <c r="C1206" s="32"/>
      <c r="D1206" s="32"/>
      <c r="E1206" s="32"/>
      <c r="F1206" s="32"/>
      <c r="G1206" s="32"/>
      <c r="K1206" s="93"/>
      <c r="L1206" s="93"/>
      <c r="M1206" s="25"/>
      <c r="N1206" s="25"/>
      <c r="O1206" s="25"/>
      <c r="P1206" s="25"/>
      <c r="Q1206" s="25"/>
      <c r="R1206" s="25"/>
      <c r="S1206" s="25"/>
      <c r="T1206" s="25"/>
      <c r="U1206" s="101"/>
      <c r="V1206" s="101"/>
      <c r="W1206" s="101"/>
      <c r="X1206" s="101"/>
      <c r="Y1206" s="101"/>
      <c r="AA1206" s="101"/>
      <c r="AB1206" s="101"/>
      <c r="AC1206" s="101"/>
      <c r="AD1206" s="101"/>
      <c r="AE1206" s="101"/>
      <c r="AF1206" s="101"/>
      <c r="AG1206" s="101"/>
      <c r="AH1206" s="101"/>
      <c r="AJ1206" s="101"/>
      <c r="AK1206" s="101"/>
      <c r="AM1206" s="101"/>
      <c r="AN1206" s="42"/>
      <c r="AO1206" s="42"/>
      <c r="AP1206" s="42"/>
      <c r="AQ1206" s="194"/>
      <c r="AR1206" s="42"/>
      <c r="AS1206" s="42"/>
      <c r="AT1206" s="25"/>
      <c r="AU1206" s="44"/>
      <c r="AV1206" s="44"/>
      <c r="AW1206" s="44"/>
      <c r="AX1206" s="25"/>
      <c r="AY1206" s="42"/>
      <c r="AZ1206" s="46"/>
      <c r="BA1206" s="48"/>
      <c r="BB1206" s="25"/>
      <c r="BC1206" s="25"/>
      <c r="BD1206" s="124"/>
      <c r="BE1206" s="24"/>
      <c r="BF1206" s="24"/>
      <c r="BG1206" s="15"/>
      <c r="BI1206" s="15"/>
      <c r="BJ1206" s="15"/>
      <c r="BK1206" s="15"/>
      <c r="BL1206" s="93"/>
    </row>
    <row r="1207" spans="2:64" s="54" customFormat="1" x14ac:dyDescent="0.25">
      <c r="B1207" s="32"/>
      <c r="C1207" s="32"/>
      <c r="D1207" s="32"/>
      <c r="E1207" s="32"/>
      <c r="F1207" s="32"/>
      <c r="G1207" s="32"/>
      <c r="K1207" s="93"/>
      <c r="L1207" s="93"/>
      <c r="M1207" s="25"/>
      <c r="N1207" s="25"/>
      <c r="O1207" s="25"/>
      <c r="P1207" s="25"/>
      <c r="Q1207" s="25"/>
      <c r="R1207" s="25"/>
      <c r="S1207" s="25"/>
      <c r="T1207" s="25"/>
      <c r="U1207" s="101"/>
      <c r="V1207" s="101"/>
      <c r="W1207" s="101"/>
      <c r="X1207" s="101"/>
      <c r="Y1207" s="101"/>
      <c r="AA1207" s="101"/>
      <c r="AB1207" s="101"/>
      <c r="AC1207" s="101"/>
      <c r="AD1207" s="101"/>
      <c r="AE1207" s="101"/>
      <c r="AF1207" s="101"/>
      <c r="AG1207" s="101"/>
      <c r="AH1207" s="101"/>
      <c r="AJ1207" s="101"/>
      <c r="AK1207" s="101"/>
      <c r="AM1207" s="101"/>
      <c r="AN1207" s="42"/>
      <c r="AO1207" s="42"/>
      <c r="AP1207" s="42"/>
      <c r="AQ1207" s="194"/>
      <c r="AR1207" s="42"/>
      <c r="AS1207" s="42"/>
      <c r="AT1207" s="25"/>
      <c r="AU1207" s="44"/>
      <c r="AV1207" s="44"/>
      <c r="AW1207" s="44"/>
      <c r="AX1207" s="25"/>
      <c r="AY1207" s="42"/>
      <c r="AZ1207" s="46"/>
      <c r="BA1207" s="48"/>
      <c r="BB1207" s="25"/>
      <c r="BC1207" s="25"/>
      <c r="BD1207" s="124"/>
      <c r="BE1207" s="24"/>
      <c r="BF1207" s="24"/>
      <c r="BG1207" s="15"/>
      <c r="BI1207" s="15"/>
      <c r="BJ1207" s="15"/>
      <c r="BK1207" s="15"/>
      <c r="BL1207" s="93"/>
    </row>
    <row r="1208" spans="2:64" s="54" customFormat="1" x14ac:dyDescent="0.25">
      <c r="B1208" s="32"/>
      <c r="C1208" s="32"/>
      <c r="D1208" s="32"/>
      <c r="E1208" s="32"/>
      <c r="F1208" s="32"/>
      <c r="G1208" s="32"/>
      <c r="K1208" s="93"/>
      <c r="L1208" s="93"/>
      <c r="M1208" s="25"/>
      <c r="N1208" s="25"/>
      <c r="O1208" s="25"/>
      <c r="P1208" s="25"/>
      <c r="Q1208" s="25"/>
      <c r="R1208" s="25"/>
      <c r="S1208" s="25"/>
      <c r="T1208" s="25"/>
      <c r="U1208" s="101"/>
      <c r="V1208" s="101"/>
      <c r="W1208" s="101"/>
      <c r="X1208" s="101"/>
      <c r="Y1208" s="101"/>
      <c r="AA1208" s="101"/>
      <c r="AB1208" s="101"/>
      <c r="AC1208" s="101"/>
      <c r="AD1208" s="101"/>
      <c r="AE1208" s="101"/>
      <c r="AF1208" s="101"/>
      <c r="AG1208" s="101"/>
      <c r="AH1208" s="101"/>
      <c r="AJ1208" s="101"/>
      <c r="AK1208" s="101"/>
      <c r="AM1208" s="101"/>
      <c r="AN1208" s="42"/>
      <c r="AO1208" s="42"/>
      <c r="AP1208" s="42"/>
      <c r="AQ1208" s="194"/>
      <c r="AR1208" s="42"/>
      <c r="AS1208" s="42"/>
      <c r="AT1208" s="25"/>
      <c r="AU1208" s="44"/>
      <c r="AV1208" s="44"/>
      <c r="AW1208" s="44"/>
      <c r="AX1208" s="25"/>
      <c r="AY1208" s="42"/>
      <c r="AZ1208" s="46"/>
      <c r="BA1208" s="48"/>
      <c r="BB1208" s="25"/>
      <c r="BC1208" s="25"/>
      <c r="BD1208" s="124"/>
      <c r="BE1208" s="24"/>
      <c r="BF1208" s="24"/>
      <c r="BG1208" s="15"/>
      <c r="BI1208" s="15"/>
      <c r="BJ1208" s="15"/>
      <c r="BK1208" s="15"/>
      <c r="BL1208" s="93"/>
    </row>
    <row r="1209" spans="2:64" s="54" customFormat="1" x14ac:dyDescent="0.25">
      <c r="B1209" s="32"/>
      <c r="C1209" s="32"/>
      <c r="D1209" s="32"/>
      <c r="E1209" s="32"/>
      <c r="F1209" s="32"/>
      <c r="G1209" s="32"/>
      <c r="K1209" s="93"/>
      <c r="L1209" s="93"/>
      <c r="M1209" s="25"/>
      <c r="N1209" s="25"/>
      <c r="O1209" s="25"/>
      <c r="P1209" s="25"/>
      <c r="Q1209" s="25"/>
      <c r="R1209" s="25"/>
      <c r="S1209" s="25"/>
      <c r="T1209" s="25"/>
      <c r="U1209" s="101"/>
      <c r="V1209" s="101"/>
      <c r="W1209" s="101"/>
      <c r="X1209" s="101"/>
      <c r="Y1209" s="101"/>
      <c r="AA1209" s="101"/>
      <c r="AB1209" s="101"/>
      <c r="AC1209" s="101"/>
      <c r="AD1209" s="101"/>
      <c r="AE1209" s="101"/>
      <c r="AF1209" s="101"/>
      <c r="AG1209" s="101"/>
      <c r="AH1209" s="101"/>
      <c r="AJ1209" s="101"/>
      <c r="AK1209" s="101"/>
      <c r="AM1209" s="101"/>
      <c r="AN1209" s="42"/>
      <c r="AO1209" s="42"/>
      <c r="AP1209" s="42"/>
      <c r="AQ1209" s="194"/>
      <c r="AR1209" s="42"/>
      <c r="AS1209" s="42"/>
      <c r="AT1209" s="25"/>
      <c r="AU1209" s="44"/>
      <c r="AV1209" s="44"/>
      <c r="AW1209" s="44"/>
      <c r="AX1209" s="25"/>
      <c r="AY1209" s="42"/>
      <c r="AZ1209" s="46"/>
      <c r="BA1209" s="48"/>
      <c r="BB1209" s="25"/>
      <c r="BC1209" s="25"/>
      <c r="BD1209" s="124"/>
      <c r="BE1209" s="24"/>
      <c r="BF1209" s="24"/>
      <c r="BG1209" s="15"/>
      <c r="BI1209" s="15"/>
      <c r="BJ1209" s="15"/>
      <c r="BK1209" s="15"/>
      <c r="BL1209" s="93"/>
    </row>
    <row r="1210" spans="2:64" s="54" customFormat="1" x14ac:dyDescent="0.25">
      <c r="B1210" s="32"/>
      <c r="C1210" s="32"/>
      <c r="D1210" s="32"/>
      <c r="E1210" s="32"/>
      <c r="F1210" s="32"/>
      <c r="G1210" s="32"/>
      <c r="K1210" s="93"/>
      <c r="L1210" s="93"/>
      <c r="M1210" s="25"/>
      <c r="N1210" s="25"/>
      <c r="O1210" s="25"/>
      <c r="P1210" s="25"/>
      <c r="Q1210" s="25"/>
      <c r="R1210" s="25"/>
      <c r="S1210" s="25"/>
      <c r="T1210" s="25"/>
      <c r="U1210" s="101"/>
      <c r="V1210" s="101"/>
      <c r="W1210" s="101"/>
      <c r="X1210" s="101"/>
      <c r="Y1210" s="101"/>
      <c r="AA1210" s="101"/>
      <c r="AB1210" s="101"/>
      <c r="AC1210" s="101"/>
      <c r="AD1210" s="101"/>
      <c r="AE1210" s="101"/>
      <c r="AF1210" s="101"/>
      <c r="AG1210" s="101"/>
      <c r="AH1210" s="101"/>
      <c r="AJ1210" s="101"/>
      <c r="AK1210" s="101"/>
      <c r="AM1210" s="101"/>
      <c r="AN1210" s="42"/>
      <c r="AO1210" s="42"/>
      <c r="AP1210" s="42"/>
      <c r="AQ1210" s="194"/>
      <c r="AR1210" s="42"/>
      <c r="AS1210" s="42"/>
      <c r="AT1210" s="25"/>
      <c r="AU1210" s="44"/>
      <c r="AV1210" s="44"/>
      <c r="AW1210" s="44"/>
      <c r="AX1210" s="25"/>
      <c r="AY1210" s="42"/>
      <c r="AZ1210" s="46"/>
      <c r="BA1210" s="48"/>
      <c r="BB1210" s="25"/>
      <c r="BC1210" s="25"/>
      <c r="BD1210" s="124"/>
      <c r="BE1210" s="24"/>
      <c r="BF1210" s="24"/>
      <c r="BG1210" s="15"/>
      <c r="BI1210" s="15"/>
      <c r="BJ1210" s="15"/>
      <c r="BK1210" s="15"/>
      <c r="BL1210" s="93"/>
    </row>
    <row r="1211" spans="2:64" s="54" customFormat="1" x14ac:dyDescent="0.25">
      <c r="B1211" s="32"/>
      <c r="C1211" s="32"/>
      <c r="D1211" s="32"/>
      <c r="E1211" s="32"/>
      <c r="F1211" s="32"/>
      <c r="G1211" s="32"/>
      <c r="K1211" s="93"/>
      <c r="L1211" s="93"/>
      <c r="M1211" s="25"/>
      <c r="N1211" s="25"/>
      <c r="O1211" s="25"/>
      <c r="P1211" s="25"/>
      <c r="Q1211" s="25"/>
      <c r="R1211" s="25"/>
      <c r="S1211" s="25"/>
      <c r="T1211" s="25"/>
      <c r="U1211" s="101"/>
      <c r="V1211" s="101"/>
      <c r="W1211" s="101"/>
      <c r="X1211" s="101"/>
      <c r="Y1211" s="101"/>
      <c r="AA1211" s="101"/>
      <c r="AB1211" s="101"/>
      <c r="AC1211" s="101"/>
      <c r="AD1211" s="101"/>
      <c r="AE1211" s="101"/>
      <c r="AF1211" s="101"/>
      <c r="AG1211" s="101"/>
      <c r="AH1211" s="101"/>
      <c r="AJ1211" s="101"/>
      <c r="AK1211" s="101"/>
      <c r="AM1211" s="101"/>
      <c r="AN1211" s="42"/>
      <c r="AO1211" s="42"/>
      <c r="AP1211" s="42"/>
      <c r="AQ1211" s="194"/>
      <c r="AR1211" s="42"/>
      <c r="AS1211" s="42"/>
      <c r="AT1211" s="25"/>
      <c r="AU1211" s="44"/>
      <c r="AV1211" s="44"/>
      <c r="AW1211" s="44"/>
      <c r="AX1211" s="25"/>
      <c r="AY1211" s="42"/>
      <c r="AZ1211" s="46"/>
      <c r="BA1211" s="48"/>
      <c r="BB1211" s="25"/>
      <c r="BC1211" s="25"/>
      <c r="BD1211" s="124"/>
      <c r="BE1211" s="24"/>
      <c r="BF1211" s="24"/>
      <c r="BG1211" s="15"/>
      <c r="BI1211" s="15"/>
      <c r="BJ1211" s="15"/>
      <c r="BK1211" s="15"/>
      <c r="BL1211" s="93"/>
    </row>
    <row r="1212" spans="2:64" s="54" customFormat="1" x14ac:dyDescent="0.25">
      <c r="B1212" s="32"/>
      <c r="C1212" s="32"/>
      <c r="D1212" s="32"/>
      <c r="E1212" s="32"/>
      <c r="F1212" s="32"/>
      <c r="G1212" s="32"/>
      <c r="K1212" s="93"/>
      <c r="L1212" s="93"/>
      <c r="M1212" s="25"/>
      <c r="N1212" s="25"/>
      <c r="O1212" s="25"/>
      <c r="P1212" s="25"/>
      <c r="Q1212" s="25"/>
      <c r="R1212" s="25"/>
      <c r="S1212" s="25"/>
      <c r="T1212" s="25"/>
      <c r="U1212" s="101"/>
      <c r="V1212" s="101"/>
      <c r="W1212" s="101"/>
      <c r="X1212" s="101"/>
      <c r="Y1212" s="101"/>
      <c r="AA1212" s="101"/>
      <c r="AB1212" s="101"/>
      <c r="AC1212" s="101"/>
      <c r="AD1212" s="101"/>
      <c r="AE1212" s="101"/>
      <c r="AF1212" s="101"/>
      <c r="AG1212" s="101"/>
      <c r="AH1212" s="101"/>
      <c r="AJ1212" s="101"/>
      <c r="AK1212" s="101"/>
      <c r="AM1212" s="101"/>
      <c r="AN1212" s="42"/>
      <c r="AO1212" s="42"/>
      <c r="AP1212" s="42"/>
      <c r="AQ1212" s="194"/>
      <c r="AR1212" s="42"/>
      <c r="AS1212" s="42"/>
      <c r="AT1212" s="25"/>
      <c r="AU1212" s="44"/>
      <c r="AV1212" s="44"/>
      <c r="AW1212" s="44"/>
      <c r="AX1212" s="25"/>
      <c r="AY1212" s="42"/>
      <c r="AZ1212" s="46"/>
      <c r="BA1212" s="48"/>
      <c r="BB1212" s="25"/>
      <c r="BC1212" s="25"/>
      <c r="BD1212" s="124"/>
      <c r="BE1212" s="24"/>
      <c r="BF1212" s="24"/>
      <c r="BG1212" s="15"/>
      <c r="BI1212" s="15"/>
      <c r="BJ1212" s="15"/>
      <c r="BK1212" s="15"/>
      <c r="BL1212" s="93"/>
    </row>
    <row r="1213" spans="2:64" s="54" customFormat="1" x14ac:dyDescent="0.25">
      <c r="B1213" s="32"/>
      <c r="C1213" s="32"/>
      <c r="D1213" s="32"/>
      <c r="E1213" s="32"/>
      <c r="F1213" s="32"/>
      <c r="G1213" s="32"/>
      <c r="K1213" s="93"/>
      <c r="L1213" s="93"/>
      <c r="M1213" s="25"/>
      <c r="N1213" s="25"/>
      <c r="O1213" s="25"/>
      <c r="P1213" s="25"/>
      <c r="Q1213" s="25"/>
      <c r="R1213" s="25"/>
      <c r="S1213" s="25"/>
      <c r="T1213" s="25"/>
      <c r="U1213" s="101"/>
      <c r="V1213" s="101"/>
      <c r="W1213" s="101"/>
      <c r="X1213" s="101"/>
      <c r="Y1213" s="101"/>
      <c r="AA1213" s="101"/>
      <c r="AB1213" s="101"/>
      <c r="AC1213" s="101"/>
      <c r="AD1213" s="101"/>
      <c r="AE1213" s="101"/>
      <c r="AF1213" s="101"/>
      <c r="AG1213" s="101"/>
      <c r="AH1213" s="101"/>
      <c r="AJ1213" s="101"/>
      <c r="AK1213" s="101"/>
      <c r="AM1213" s="101"/>
      <c r="AN1213" s="42"/>
      <c r="AO1213" s="42"/>
      <c r="AP1213" s="42"/>
      <c r="AQ1213" s="194"/>
      <c r="AR1213" s="42"/>
      <c r="AS1213" s="42"/>
      <c r="AT1213" s="25"/>
      <c r="AU1213" s="44"/>
      <c r="AV1213" s="44"/>
      <c r="AW1213" s="44"/>
      <c r="AX1213" s="25"/>
      <c r="AY1213" s="42"/>
      <c r="AZ1213" s="46"/>
      <c r="BA1213" s="48"/>
      <c r="BB1213" s="25"/>
      <c r="BC1213" s="25"/>
      <c r="BD1213" s="124"/>
      <c r="BE1213" s="24"/>
      <c r="BF1213" s="24"/>
      <c r="BG1213" s="15"/>
      <c r="BI1213" s="15"/>
      <c r="BJ1213" s="15"/>
      <c r="BK1213" s="15"/>
      <c r="BL1213" s="93"/>
    </row>
    <row r="1214" spans="2:64" s="54" customFormat="1" x14ac:dyDescent="0.25">
      <c r="B1214" s="32"/>
      <c r="C1214" s="32"/>
      <c r="D1214" s="32"/>
      <c r="E1214" s="32"/>
      <c r="F1214" s="32"/>
      <c r="G1214" s="32"/>
      <c r="K1214" s="93"/>
      <c r="L1214" s="93"/>
      <c r="M1214" s="25"/>
      <c r="N1214" s="25"/>
      <c r="O1214" s="25"/>
      <c r="P1214" s="25"/>
      <c r="Q1214" s="25"/>
      <c r="R1214" s="25"/>
      <c r="S1214" s="25"/>
      <c r="T1214" s="25"/>
      <c r="U1214" s="101"/>
      <c r="V1214" s="101"/>
      <c r="W1214" s="101"/>
      <c r="X1214" s="101"/>
      <c r="Y1214" s="101"/>
      <c r="AA1214" s="101"/>
      <c r="AB1214" s="101"/>
      <c r="AC1214" s="101"/>
      <c r="AD1214" s="101"/>
      <c r="AE1214" s="101"/>
      <c r="AF1214" s="101"/>
      <c r="AG1214" s="101"/>
      <c r="AH1214" s="101"/>
      <c r="AJ1214" s="101"/>
      <c r="AK1214" s="101"/>
      <c r="AM1214" s="101"/>
      <c r="AN1214" s="42"/>
      <c r="AO1214" s="42"/>
      <c r="AP1214" s="42"/>
      <c r="AQ1214" s="194"/>
      <c r="AR1214" s="42"/>
      <c r="AS1214" s="42"/>
      <c r="AT1214" s="25"/>
      <c r="AU1214" s="44"/>
      <c r="AV1214" s="44"/>
      <c r="AW1214" s="44"/>
      <c r="AX1214" s="25"/>
      <c r="AY1214" s="42"/>
      <c r="AZ1214" s="46"/>
      <c r="BA1214" s="48"/>
      <c r="BB1214" s="25"/>
      <c r="BC1214" s="25"/>
      <c r="BD1214" s="124"/>
      <c r="BE1214" s="24"/>
      <c r="BF1214" s="24"/>
      <c r="BG1214" s="15"/>
      <c r="BI1214" s="15"/>
      <c r="BJ1214" s="15"/>
      <c r="BK1214" s="15"/>
      <c r="BL1214" s="93"/>
    </row>
    <row r="1215" spans="2:64" s="54" customFormat="1" x14ac:dyDescent="0.25">
      <c r="B1215" s="32"/>
      <c r="C1215" s="32"/>
      <c r="D1215" s="32"/>
      <c r="E1215" s="32"/>
      <c r="F1215" s="32"/>
      <c r="G1215" s="32"/>
      <c r="K1215" s="93"/>
      <c r="L1215" s="93"/>
      <c r="M1215" s="25"/>
      <c r="N1215" s="25"/>
      <c r="O1215" s="25"/>
      <c r="P1215" s="25"/>
      <c r="Q1215" s="25"/>
      <c r="R1215" s="25"/>
      <c r="S1215" s="25"/>
      <c r="T1215" s="25"/>
      <c r="U1215" s="101"/>
      <c r="V1215" s="101"/>
      <c r="W1215" s="101"/>
      <c r="X1215" s="101"/>
      <c r="Y1215" s="101"/>
      <c r="AA1215" s="101"/>
      <c r="AB1215" s="101"/>
      <c r="AC1215" s="101"/>
      <c r="AD1215" s="101"/>
      <c r="AE1215" s="101"/>
      <c r="AF1215" s="101"/>
      <c r="AG1215" s="101"/>
      <c r="AH1215" s="101"/>
      <c r="AJ1215" s="101"/>
      <c r="AK1215" s="101"/>
      <c r="AM1215" s="101"/>
      <c r="AN1215" s="42"/>
      <c r="AO1215" s="42"/>
      <c r="AP1215" s="42"/>
      <c r="AQ1215" s="194"/>
      <c r="AR1215" s="42"/>
      <c r="AS1215" s="42"/>
      <c r="AT1215" s="25"/>
      <c r="AU1215" s="44"/>
      <c r="AV1215" s="44"/>
      <c r="AW1215" s="44"/>
      <c r="AX1215" s="25"/>
      <c r="AY1215" s="42"/>
      <c r="AZ1215" s="46"/>
      <c r="BA1215" s="48"/>
      <c r="BB1215" s="25"/>
      <c r="BC1215" s="25"/>
      <c r="BD1215" s="124"/>
      <c r="BE1215" s="24"/>
      <c r="BF1215" s="24"/>
      <c r="BG1215" s="15"/>
      <c r="BI1215" s="15"/>
      <c r="BJ1215" s="15"/>
      <c r="BK1215" s="15"/>
      <c r="BL1215" s="93"/>
    </row>
    <row r="1216" spans="2:64" s="54" customFormat="1" x14ac:dyDescent="0.25">
      <c r="B1216" s="32"/>
      <c r="C1216" s="32"/>
      <c r="D1216" s="32"/>
      <c r="E1216" s="32"/>
      <c r="F1216" s="32"/>
      <c r="G1216" s="32"/>
      <c r="K1216" s="93"/>
      <c r="L1216" s="93"/>
      <c r="M1216" s="25"/>
      <c r="N1216" s="25"/>
      <c r="O1216" s="25"/>
      <c r="P1216" s="25"/>
      <c r="Q1216" s="25"/>
      <c r="R1216" s="25"/>
      <c r="S1216" s="25"/>
      <c r="T1216" s="25"/>
      <c r="U1216" s="101"/>
      <c r="V1216" s="101"/>
      <c r="W1216" s="101"/>
      <c r="X1216" s="101"/>
      <c r="Y1216" s="101"/>
      <c r="AA1216" s="101"/>
      <c r="AB1216" s="101"/>
      <c r="AC1216" s="101"/>
      <c r="AD1216" s="101"/>
      <c r="AE1216" s="101"/>
      <c r="AF1216" s="101"/>
      <c r="AG1216" s="101"/>
      <c r="AH1216" s="101"/>
      <c r="AJ1216" s="101"/>
      <c r="AK1216" s="101"/>
      <c r="AM1216" s="101"/>
      <c r="AN1216" s="42"/>
      <c r="AO1216" s="42"/>
      <c r="AP1216" s="42"/>
      <c r="AQ1216" s="194"/>
      <c r="AR1216" s="42"/>
      <c r="AS1216" s="42"/>
      <c r="AT1216" s="25"/>
      <c r="AU1216" s="44"/>
      <c r="AV1216" s="44"/>
      <c r="AW1216" s="44"/>
      <c r="AX1216" s="25"/>
      <c r="AY1216" s="42"/>
      <c r="AZ1216" s="46"/>
      <c r="BA1216" s="48"/>
      <c r="BB1216" s="25"/>
      <c r="BC1216" s="25"/>
      <c r="BD1216" s="124"/>
      <c r="BE1216" s="24"/>
      <c r="BF1216" s="24"/>
      <c r="BG1216" s="15"/>
      <c r="BI1216" s="15"/>
      <c r="BJ1216" s="15"/>
      <c r="BK1216" s="15"/>
      <c r="BL1216" s="93"/>
    </row>
    <row r="1217" spans="2:64" s="54" customFormat="1" x14ac:dyDescent="0.25">
      <c r="B1217" s="32"/>
      <c r="C1217" s="32"/>
      <c r="D1217" s="32"/>
      <c r="E1217" s="32"/>
      <c r="F1217" s="32"/>
      <c r="G1217" s="32"/>
      <c r="K1217" s="93"/>
      <c r="L1217" s="93"/>
      <c r="M1217" s="25"/>
      <c r="N1217" s="25"/>
      <c r="O1217" s="25"/>
      <c r="P1217" s="25"/>
      <c r="Q1217" s="25"/>
      <c r="R1217" s="25"/>
      <c r="S1217" s="25"/>
      <c r="T1217" s="25"/>
      <c r="U1217" s="101"/>
      <c r="V1217" s="101"/>
      <c r="W1217" s="101"/>
      <c r="X1217" s="101"/>
      <c r="Y1217" s="101"/>
      <c r="AA1217" s="101"/>
      <c r="AB1217" s="101"/>
      <c r="AC1217" s="101"/>
      <c r="AD1217" s="101"/>
      <c r="AE1217" s="101"/>
      <c r="AF1217" s="101"/>
      <c r="AG1217" s="101"/>
      <c r="AH1217" s="101"/>
      <c r="AJ1217" s="101"/>
      <c r="AK1217" s="101"/>
      <c r="AM1217" s="101"/>
      <c r="AN1217" s="42"/>
      <c r="AO1217" s="42"/>
      <c r="AP1217" s="42"/>
      <c r="AQ1217" s="194"/>
      <c r="AR1217" s="42"/>
      <c r="AS1217" s="42"/>
      <c r="AT1217" s="25"/>
      <c r="AU1217" s="44"/>
      <c r="AV1217" s="44"/>
      <c r="AW1217" s="44"/>
      <c r="AX1217" s="25"/>
      <c r="AY1217" s="42"/>
      <c r="AZ1217" s="46"/>
      <c r="BA1217" s="48"/>
      <c r="BB1217" s="25"/>
      <c r="BC1217" s="25"/>
      <c r="BD1217" s="124"/>
      <c r="BE1217" s="24"/>
      <c r="BF1217" s="24"/>
      <c r="BG1217" s="15"/>
      <c r="BI1217" s="15"/>
      <c r="BJ1217" s="15"/>
      <c r="BK1217" s="15"/>
      <c r="BL1217" s="93"/>
    </row>
    <row r="1218" spans="2:64" s="54" customFormat="1" x14ac:dyDescent="0.25">
      <c r="B1218" s="32"/>
      <c r="C1218" s="32"/>
      <c r="D1218" s="32"/>
      <c r="E1218" s="32"/>
      <c r="F1218" s="32"/>
      <c r="G1218" s="32"/>
      <c r="K1218" s="93"/>
      <c r="L1218" s="93"/>
      <c r="M1218" s="25"/>
      <c r="N1218" s="25"/>
      <c r="O1218" s="25"/>
      <c r="P1218" s="25"/>
      <c r="Q1218" s="25"/>
      <c r="R1218" s="25"/>
      <c r="S1218" s="25"/>
      <c r="T1218" s="25"/>
      <c r="U1218" s="101"/>
      <c r="V1218" s="101"/>
      <c r="W1218" s="101"/>
      <c r="X1218" s="101"/>
      <c r="Y1218" s="101"/>
      <c r="AA1218" s="101"/>
      <c r="AB1218" s="101"/>
      <c r="AC1218" s="101"/>
      <c r="AD1218" s="101"/>
      <c r="AE1218" s="101"/>
      <c r="AF1218" s="101"/>
      <c r="AG1218" s="101"/>
      <c r="AH1218" s="101"/>
      <c r="AJ1218" s="101"/>
      <c r="AK1218" s="101"/>
      <c r="AM1218" s="101"/>
      <c r="AN1218" s="42"/>
      <c r="AO1218" s="42"/>
      <c r="AP1218" s="42"/>
      <c r="AQ1218" s="194"/>
      <c r="AR1218" s="42"/>
      <c r="AS1218" s="42"/>
      <c r="AT1218" s="25"/>
      <c r="AU1218" s="44"/>
      <c r="AV1218" s="44"/>
      <c r="AW1218" s="44"/>
      <c r="AX1218" s="25"/>
      <c r="AY1218" s="42"/>
      <c r="AZ1218" s="46"/>
      <c r="BA1218" s="48"/>
      <c r="BB1218" s="25"/>
      <c r="BC1218" s="25"/>
      <c r="BD1218" s="124"/>
      <c r="BE1218" s="24"/>
      <c r="BF1218" s="24"/>
      <c r="BG1218" s="15"/>
      <c r="BI1218" s="15"/>
      <c r="BJ1218" s="15"/>
      <c r="BK1218" s="15"/>
      <c r="BL1218" s="93"/>
    </row>
    <row r="1219" spans="2:64" s="54" customFormat="1" x14ac:dyDescent="0.25">
      <c r="K1219" s="93"/>
      <c r="L1219" s="93"/>
      <c r="M1219" s="25"/>
      <c r="N1219" s="25"/>
      <c r="O1219" s="25"/>
      <c r="P1219" s="25"/>
      <c r="Q1219" s="25"/>
      <c r="R1219" s="25"/>
      <c r="S1219" s="25"/>
      <c r="T1219" s="25"/>
      <c r="U1219" s="101"/>
      <c r="V1219" s="101"/>
      <c r="W1219" s="101"/>
      <c r="X1219" s="101"/>
      <c r="Y1219" s="101"/>
      <c r="AA1219" s="101"/>
      <c r="AB1219" s="101"/>
      <c r="AC1219" s="101"/>
      <c r="AD1219" s="101"/>
      <c r="AE1219" s="101"/>
      <c r="AF1219" s="101"/>
      <c r="AG1219" s="101"/>
      <c r="AH1219" s="101"/>
      <c r="AJ1219" s="101"/>
      <c r="AK1219" s="101"/>
      <c r="AM1219" s="101"/>
      <c r="AN1219" s="42"/>
      <c r="AO1219" s="42"/>
      <c r="AP1219" s="42"/>
      <c r="AQ1219" s="194"/>
      <c r="AR1219" s="42"/>
      <c r="AS1219" s="42"/>
      <c r="AT1219" s="25"/>
      <c r="AU1219" s="42"/>
      <c r="AV1219" s="42"/>
      <c r="AW1219" s="42"/>
      <c r="AX1219" s="25"/>
      <c r="AY1219" s="42"/>
      <c r="AZ1219" s="46"/>
      <c r="BA1219" s="25"/>
      <c r="BB1219" s="25"/>
      <c r="BC1219" s="25"/>
      <c r="BD1219" s="100"/>
      <c r="BE1219" s="24"/>
      <c r="BF1219" s="24"/>
      <c r="BG1219" s="24"/>
      <c r="BI1219" s="13"/>
      <c r="BJ1219" s="13"/>
      <c r="BK1219" s="13"/>
      <c r="BL1219" s="93"/>
    </row>
    <row r="1220" spans="2:64" s="54" customFormat="1" x14ac:dyDescent="0.25">
      <c r="B1220" s="32"/>
      <c r="C1220" s="32"/>
      <c r="D1220" s="32"/>
      <c r="E1220" s="32"/>
      <c r="F1220" s="32"/>
      <c r="G1220" s="32"/>
      <c r="I1220" s="14"/>
      <c r="K1220" s="94"/>
      <c r="L1220" s="94"/>
      <c r="M1220" s="25"/>
      <c r="N1220" s="25"/>
      <c r="O1220" s="25"/>
      <c r="P1220" s="25"/>
      <c r="Q1220" s="25"/>
      <c r="R1220" s="25"/>
      <c r="S1220" s="25"/>
      <c r="T1220" s="25"/>
      <c r="U1220" s="101"/>
      <c r="V1220" s="101"/>
      <c r="W1220" s="101"/>
      <c r="X1220" s="101"/>
      <c r="Y1220" s="101"/>
      <c r="AA1220" s="101"/>
      <c r="AB1220" s="101"/>
      <c r="AC1220" s="101"/>
      <c r="AD1220" s="101"/>
      <c r="AE1220" s="101"/>
      <c r="AF1220" s="101"/>
      <c r="AG1220" s="101"/>
      <c r="AH1220" s="101"/>
      <c r="AJ1220" s="101"/>
      <c r="AK1220" s="101"/>
      <c r="AM1220" s="101"/>
      <c r="AN1220" s="42"/>
      <c r="AO1220" s="42"/>
      <c r="AP1220" s="42"/>
      <c r="AQ1220" s="194"/>
      <c r="AR1220" s="42"/>
      <c r="AS1220" s="42"/>
      <c r="AT1220" s="25"/>
      <c r="AU1220" s="44"/>
      <c r="AV1220" s="44"/>
      <c r="AW1220" s="44"/>
      <c r="AX1220" s="25"/>
      <c r="AY1220" s="42"/>
      <c r="AZ1220" s="46"/>
      <c r="BA1220" s="48"/>
      <c r="BB1220" s="25"/>
      <c r="BC1220" s="25"/>
      <c r="BD1220" s="124"/>
      <c r="BE1220" s="24"/>
      <c r="BF1220" s="24"/>
      <c r="BG1220" s="15"/>
      <c r="BI1220" s="15"/>
      <c r="BJ1220" s="15"/>
      <c r="BK1220" s="15"/>
      <c r="BL1220" s="93"/>
    </row>
    <row r="1221" spans="2:64" s="54" customFormat="1" x14ac:dyDescent="0.25">
      <c r="B1221" s="32"/>
      <c r="C1221" s="32"/>
      <c r="D1221" s="32"/>
      <c r="E1221" s="32"/>
      <c r="F1221" s="32"/>
      <c r="G1221" s="32"/>
      <c r="I1221" s="14"/>
      <c r="K1221" s="94"/>
      <c r="L1221" s="94"/>
      <c r="M1221" s="25"/>
      <c r="N1221" s="25"/>
      <c r="O1221" s="25"/>
      <c r="P1221" s="25"/>
      <c r="Q1221" s="25"/>
      <c r="R1221" s="25"/>
      <c r="S1221" s="25"/>
      <c r="T1221" s="25"/>
      <c r="U1221" s="101"/>
      <c r="V1221" s="101"/>
      <c r="W1221" s="101"/>
      <c r="X1221" s="101"/>
      <c r="Y1221" s="101"/>
      <c r="AA1221" s="101"/>
      <c r="AB1221" s="101"/>
      <c r="AC1221" s="101"/>
      <c r="AD1221" s="101"/>
      <c r="AE1221" s="101"/>
      <c r="AF1221" s="101"/>
      <c r="AG1221" s="101"/>
      <c r="AH1221" s="101"/>
      <c r="AJ1221" s="101"/>
      <c r="AK1221" s="101"/>
      <c r="AM1221" s="101"/>
      <c r="AN1221" s="42"/>
      <c r="AO1221" s="42"/>
      <c r="AP1221" s="42"/>
      <c r="AQ1221" s="194"/>
      <c r="AR1221" s="42"/>
      <c r="AS1221" s="42"/>
      <c r="AT1221" s="25"/>
      <c r="AU1221" s="44"/>
      <c r="AV1221" s="44"/>
      <c r="AW1221" s="44"/>
      <c r="AX1221" s="25"/>
      <c r="AY1221" s="42"/>
      <c r="AZ1221" s="46"/>
      <c r="BA1221" s="48"/>
      <c r="BB1221" s="25"/>
      <c r="BC1221" s="25"/>
      <c r="BD1221" s="124"/>
      <c r="BE1221" s="24"/>
      <c r="BF1221" s="24"/>
      <c r="BG1221" s="15"/>
      <c r="BI1221" s="15"/>
      <c r="BJ1221" s="15"/>
      <c r="BK1221" s="15"/>
      <c r="BL1221" s="93"/>
    </row>
    <row r="1222" spans="2:64" s="54" customFormat="1" x14ac:dyDescent="0.25">
      <c r="B1222" s="32"/>
      <c r="C1222" s="32"/>
      <c r="D1222" s="32"/>
      <c r="E1222" s="32"/>
      <c r="F1222" s="32"/>
      <c r="G1222" s="32"/>
      <c r="I1222" s="14"/>
      <c r="K1222" s="94"/>
      <c r="L1222" s="94"/>
      <c r="M1222" s="25"/>
      <c r="N1222" s="25"/>
      <c r="O1222" s="25"/>
      <c r="P1222" s="25"/>
      <c r="Q1222" s="25"/>
      <c r="R1222" s="25"/>
      <c r="S1222" s="25"/>
      <c r="T1222" s="25"/>
      <c r="U1222" s="101"/>
      <c r="V1222" s="101"/>
      <c r="W1222" s="101"/>
      <c r="X1222" s="101"/>
      <c r="Y1222" s="101"/>
      <c r="AA1222" s="101"/>
      <c r="AB1222" s="101"/>
      <c r="AC1222" s="101"/>
      <c r="AD1222" s="101"/>
      <c r="AE1222" s="101"/>
      <c r="AF1222" s="101"/>
      <c r="AG1222" s="101"/>
      <c r="AH1222" s="101"/>
      <c r="AJ1222" s="101"/>
      <c r="AK1222" s="101"/>
      <c r="AM1222" s="101"/>
      <c r="AN1222" s="42"/>
      <c r="AO1222" s="42"/>
      <c r="AP1222" s="42"/>
      <c r="AQ1222" s="194"/>
      <c r="AR1222" s="42"/>
      <c r="AS1222" s="42"/>
      <c r="AT1222" s="25"/>
      <c r="AU1222" s="44"/>
      <c r="AV1222" s="44"/>
      <c r="AW1222" s="44"/>
      <c r="AX1222" s="25"/>
      <c r="AY1222" s="42"/>
      <c r="AZ1222" s="46"/>
      <c r="BA1222" s="48"/>
      <c r="BB1222" s="25"/>
      <c r="BC1222" s="25"/>
      <c r="BD1222" s="124"/>
      <c r="BE1222" s="24"/>
      <c r="BF1222" s="24"/>
      <c r="BG1222" s="15"/>
      <c r="BI1222" s="15"/>
      <c r="BJ1222" s="15"/>
      <c r="BK1222" s="15"/>
      <c r="BL1222" s="93"/>
    </row>
    <row r="1223" spans="2:64" s="54" customFormat="1" x14ac:dyDescent="0.25">
      <c r="B1223" s="32"/>
      <c r="C1223" s="32"/>
      <c r="D1223" s="32"/>
      <c r="E1223" s="32"/>
      <c r="F1223" s="32"/>
      <c r="G1223" s="32"/>
      <c r="K1223" s="93"/>
      <c r="L1223" s="93"/>
      <c r="M1223" s="25"/>
      <c r="N1223" s="25"/>
      <c r="O1223" s="25"/>
      <c r="P1223" s="25"/>
      <c r="Q1223" s="25"/>
      <c r="R1223" s="25"/>
      <c r="S1223" s="25"/>
      <c r="T1223" s="25"/>
      <c r="U1223" s="101"/>
      <c r="V1223" s="101"/>
      <c r="W1223" s="101"/>
      <c r="X1223" s="101"/>
      <c r="Y1223" s="101"/>
      <c r="AA1223" s="101"/>
      <c r="AB1223" s="101"/>
      <c r="AC1223" s="101"/>
      <c r="AD1223" s="101"/>
      <c r="AE1223" s="101"/>
      <c r="AF1223" s="101"/>
      <c r="AG1223" s="101"/>
      <c r="AH1223" s="101"/>
      <c r="AJ1223" s="101"/>
      <c r="AK1223" s="101"/>
      <c r="AM1223" s="101"/>
      <c r="AN1223" s="42"/>
      <c r="AO1223" s="42"/>
      <c r="AP1223" s="42"/>
      <c r="AQ1223" s="194"/>
      <c r="AR1223" s="42"/>
      <c r="AS1223" s="42"/>
      <c r="AT1223" s="25"/>
      <c r="AU1223" s="44"/>
      <c r="AV1223" s="44"/>
      <c r="AW1223" s="44"/>
      <c r="AX1223" s="25"/>
      <c r="AY1223" s="42"/>
      <c r="AZ1223" s="46"/>
      <c r="BA1223" s="48"/>
      <c r="BB1223" s="25"/>
      <c r="BC1223" s="25"/>
      <c r="BD1223" s="124"/>
      <c r="BE1223" s="24"/>
      <c r="BF1223" s="24"/>
      <c r="BG1223" s="15"/>
      <c r="BI1223" s="15"/>
      <c r="BJ1223" s="15"/>
      <c r="BK1223" s="15"/>
      <c r="BL1223" s="93"/>
    </row>
    <row r="1224" spans="2:64" s="54" customFormat="1" x14ac:dyDescent="0.25">
      <c r="B1224" s="32"/>
      <c r="C1224" s="32"/>
      <c r="D1224" s="32"/>
      <c r="E1224" s="32"/>
      <c r="F1224" s="32"/>
      <c r="G1224" s="32"/>
      <c r="K1224" s="93"/>
      <c r="L1224" s="93"/>
      <c r="M1224" s="25"/>
      <c r="N1224" s="25"/>
      <c r="O1224" s="25"/>
      <c r="P1224" s="25"/>
      <c r="Q1224" s="25"/>
      <c r="R1224" s="25"/>
      <c r="S1224" s="25"/>
      <c r="T1224" s="25"/>
      <c r="U1224" s="101"/>
      <c r="V1224" s="101"/>
      <c r="W1224" s="101"/>
      <c r="X1224" s="101"/>
      <c r="Y1224" s="101"/>
      <c r="AA1224" s="101"/>
      <c r="AB1224" s="101"/>
      <c r="AC1224" s="101"/>
      <c r="AD1224" s="101"/>
      <c r="AE1224" s="101"/>
      <c r="AF1224" s="101"/>
      <c r="AG1224" s="101"/>
      <c r="AH1224" s="101"/>
      <c r="AJ1224" s="101"/>
      <c r="AK1224" s="101"/>
      <c r="AM1224" s="101"/>
      <c r="AN1224" s="42"/>
      <c r="AO1224" s="42"/>
      <c r="AP1224" s="42"/>
      <c r="AQ1224" s="194"/>
      <c r="AR1224" s="42"/>
      <c r="AS1224" s="42"/>
      <c r="AT1224" s="25"/>
      <c r="AU1224" s="44"/>
      <c r="AV1224" s="44"/>
      <c r="AW1224" s="44"/>
      <c r="AX1224" s="25"/>
      <c r="AY1224" s="42"/>
      <c r="AZ1224" s="46"/>
      <c r="BA1224" s="48"/>
      <c r="BB1224" s="25"/>
      <c r="BC1224" s="25"/>
      <c r="BD1224" s="124"/>
      <c r="BE1224" s="24"/>
      <c r="BF1224" s="24"/>
      <c r="BG1224" s="15"/>
      <c r="BI1224" s="15"/>
      <c r="BJ1224" s="15"/>
      <c r="BK1224" s="15"/>
      <c r="BL1224" s="93"/>
    </row>
    <row r="1225" spans="2:64" s="54" customFormat="1" x14ac:dyDescent="0.25">
      <c r="B1225" s="32"/>
      <c r="C1225" s="32"/>
      <c r="D1225" s="32"/>
      <c r="E1225" s="32"/>
      <c r="F1225" s="32"/>
      <c r="G1225" s="32"/>
      <c r="I1225" s="14"/>
      <c r="K1225" s="94"/>
      <c r="L1225" s="94"/>
      <c r="M1225" s="25"/>
      <c r="N1225" s="25"/>
      <c r="O1225" s="25"/>
      <c r="P1225" s="25"/>
      <c r="Q1225" s="25"/>
      <c r="R1225" s="25"/>
      <c r="S1225" s="25"/>
      <c r="T1225" s="25"/>
      <c r="U1225" s="101"/>
      <c r="V1225" s="101"/>
      <c r="W1225" s="101"/>
      <c r="X1225" s="101"/>
      <c r="Y1225" s="101"/>
      <c r="AA1225" s="101"/>
      <c r="AB1225" s="101"/>
      <c r="AC1225" s="101"/>
      <c r="AD1225" s="101"/>
      <c r="AE1225" s="101"/>
      <c r="AF1225" s="101"/>
      <c r="AG1225" s="101"/>
      <c r="AH1225" s="101"/>
      <c r="AJ1225" s="101"/>
      <c r="AK1225" s="101"/>
      <c r="AM1225" s="101"/>
      <c r="AN1225" s="42"/>
      <c r="AO1225" s="42"/>
      <c r="AP1225" s="42"/>
      <c r="AQ1225" s="194"/>
      <c r="AR1225" s="42"/>
      <c r="AS1225" s="42"/>
      <c r="AT1225" s="25"/>
      <c r="AU1225" s="44"/>
      <c r="AV1225" s="44"/>
      <c r="AW1225" s="44"/>
      <c r="AX1225" s="25"/>
      <c r="AY1225" s="42"/>
      <c r="AZ1225" s="46"/>
      <c r="BA1225" s="48"/>
      <c r="BB1225" s="25"/>
      <c r="BC1225" s="25"/>
      <c r="BD1225" s="124"/>
      <c r="BE1225" s="24"/>
      <c r="BF1225" s="24"/>
      <c r="BG1225" s="15"/>
      <c r="BI1225" s="15"/>
      <c r="BJ1225" s="15"/>
      <c r="BK1225" s="15"/>
      <c r="BL1225" s="93"/>
    </row>
    <row r="1226" spans="2:64" s="54" customFormat="1" x14ac:dyDescent="0.25">
      <c r="B1226" s="32"/>
      <c r="C1226" s="32"/>
      <c r="D1226" s="32"/>
      <c r="E1226" s="32"/>
      <c r="F1226" s="32"/>
      <c r="G1226" s="32"/>
      <c r="K1226" s="93"/>
      <c r="L1226" s="93"/>
      <c r="M1226" s="25"/>
      <c r="N1226" s="25"/>
      <c r="O1226" s="25"/>
      <c r="P1226" s="25"/>
      <c r="Q1226" s="25"/>
      <c r="R1226" s="25"/>
      <c r="S1226" s="25"/>
      <c r="T1226" s="25"/>
      <c r="U1226" s="101"/>
      <c r="V1226" s="101"/>
      <c r="W1226" s="101"/>
      <c r="X1226" s="101"/>
      <c r="Y1226" s="101"/>
      <c r="AA1226" s="101"/>
      <c r="AB1226" s="101"/>
      <c r="AC1226" s="101"/>
      <c r="AD1226" s="101"/>
      <c r="AE1226" s="101"/>
      <c r="AF1226" s="101"/>
      <c r="AG1226" s="101"/>
      <c r="AH1226" s="101"/>
      <c r="AJ1226" s="101"/>
      <c r="AK1226" s="101"/>
      <c r="AM1226" s="101"/>
      <c r="AN1226" s="42"/>
      <c r="AO1226" s="42"/>
      <c r="AP1226" s="42"/>
      <c r="AQ1226" s="194"/>
      <c r="AR1226" s="42"/>
      <c r="AS1226" s="42"/>
      <c r="AT1226" s="25"/>
      <c r="AU1226" s="44"/>
      <c r="AV1226" s="44"/>
      <c r="AW1226" s="44"/>
      <c r="AX1226" s="25"/>
      <c r="AY1226" s="42"/>
      <c r="AZ1226" s="46"/>
      <c r="BA1226" s="48"/>
      <c r="BB1226" s="25"/>
      <c r="BC1226" s="25"/>
      <c r="BD1226" s="124"/>
      <c r="BE1226" s="24"/>
      <c r="BF1226" s="24"/>
      <c r="BG1226" s="15"/>
      <c r="BI1226" s="15"/>
      <c r="BJ1226" s="15"/>
      <c r="BK1226" s="15"/>
      <c r="BL1226" s="93"/>
    </row>
    <row r="1227" spans="2:64" s="54" customFormat="1" x14ac:dyDescent="0.25">
      <c r="B1227" s="32"/>
      <c r="C1227" s="32"/>
      <c r="D1227" s="32"/>
      <c r="E1227" s="32"/>
      <c r="F1227" s="32"/>
      <c r="G1227" s="32"/>
      <c r="K1227" s="93"/>
      <c r="L1227" s="93"/>
      <c r="M1227" s="25"/>
      <c r="N1227" s="25"/>
      <c r="O1227" s="25"/>
      <c r="P1227" s="25"/>
      <c r="Q1227" s="25"/>
      <c r="R1227" s="25"/>
      <c r="S1227" s="25"/>
      <c r="T1227" s="25"/>
      <c r="U1227" s="101"/>
      <c r="V1227" s="101"/>
      <c r="W1227" s="101"/>
      <c r="X1227" s="101"/>
      <c r="Y1227" s="101"/>
      <c r="AA1227" s="101"/>
      <c r="AB1227" s="101"/>
      <c r="AC1227" s="101"/>
      <c r="AD1227" s="101"/>
      <c r="AE1227" s="101"/>
      <c r="AF1227" s="101"/>
      <c r="AG1227" s="101"/>
      <c r="AH1227" s="101"/>
      <c r="AJ1227" s="101"/>
      <c r="AK1227" s="101"/>
      <c r="AM1227" s="101"/>
      <c r="AN1227" s="42"/>
      <c r="AO1227" s="42"/>
      <c r="AP1227" s="42"/>
      <c r="AQ1227" s="194"/>
      <c r="AR1227" s="42"/>
      <c r="AS1227" s="42"/>
      <c r="AT1227" s="25"/>
      <c r="AU1227" s="44"/>
      <c r="AV1227" s="44"/>
      <c r="AW1227" s="44"/>
      <c r="AX1227" s="25"/>
      <c r="AY1227" s="42"/>
      <c r="AZ1227" s="46"/>
      <c r="BA1227" s="48"/>
      <c r="BB1227" s="25"/>
      <c r="BC1227" s="25"/>
      <c r="BD1227" s="124"/>
      <c r="BE1227" s="24"/>
      <c r="BF1227" s="24"/>
      <c r="BG1227" s="15"/>
      <c r="BI1227" s="15"/>
      <c r="BJ1227" s="15"/>
      <c r="BK1227" s="15"/>
      <c r="BL1227" s="93"/>
    </row>
    <row r="1228" spans="2:64" s="54" customFormat="1" x14ac:dyDescent="0.25">
      <c r="B1228" s="32"/>
      <c r="C1228" s="32"/>
      <c r="D1228" s="32"/>
      <c r="E1228" s="32"/>
      <c r="F1228" s="32"/>
      <c r="G1228" s="32"/>
      <c r="I1228" s="14"/>
      <c r="K1228" s="94"/>
      <c r="L1228" s="94"/>
      <c r="M1228" s="25"/>
      <c r="N1228" s="25"/>
      <c r="O1228" s="25"/>
      <c r="P1228" s="25"/>
      <c r="Q1228" s="25"/>
      <c r="R1228" s="25"/>
      <c r="S1228" s="25"/>
      <c r="T1228" s="25"/>
      <c r="U1228" s="101"/>
      <c r="V1228" s="101"/>
      <c r="W1228" s="101"/>
      <c r="X1228" s="101"/>
      <c r="Y1228" s="101"/>
      <c r="AA1228" s="101"/>
      <c r="AB1228" s="101"/>
      <c r="AC1228" s="101"/>
      <c r="AD1228" s="101"/>
      <c r="AE1228" s="101"/>
      <c r="AF1228" s="101"/>
      <c r="AG1228" s="101"/>
      <c r="AH1228" s="101"/>
      <c r="AJ1228" s="101"/>
      <c r="AK1228" s="101"/>
      <c r="AM1228" s="101"/>
      <c r="AN1228" s="42"/>
      <c r="AO1228" s="42"/>
      <c r="AP1228" s="42"/>
      <c r="AQ1228" s="194"/>
      <c r="AR1228" s="42"/>
      <c r="AS1228" s="42"/>
      <c r="AT1228" s="25"/>
      <c r="AU1228" s="44"/>
      <c r="AV1228" s="44"/>
      <c r="AW1228" s="44"/>
      <c r="AX1228" s="25"/>
      <c r="AY1228" s="42"/>
      <c r="AZ1228" s="46"/>
      <c r="BA1228" s="48"/>
      <c r="BB1228" s="25"/>
      <c r="BC1228" s="25"/>
      <c r="BD1228" s="124"/>
      <c r="BE1228" s="24"/>
      <c r="BF1228" s="24"/>
      <c r="BG1228" s="15"/>
      <c r="BI1228" s="15"/>
      <c r="BJ1228" s="15"/>
      <c r="BK1228" s="15"/>
      <c r="BL1228" s="93"/>
    </row>
    <row r="1229" spans="2:64" s="54" customFormat="1" x14ac:dyDescent="0.25">
      <c r="B1229" s="32"/>
      <c r="C1229" s="32"/>
      <c r="D1229" s="32"/>
      <c r="E1229" s="32"/>
      <c r="F1229" s="32"/>
      <c r="G1229" s="32"/>
      <c r="K1229" s="93"/>
      <c r="L1229" s="93"/>
      <c r="M1229" s="25"/>
      <c r="N1229" s="25"/>
      <c r="O1229" s="25"/>
      <c r="P1229" s="25"/>
      <c r="Q1229" s="25"/>
      <c r="R1229" s="25"/>
      <c r="S1229" s="25"/>
      <c r="T1229" s="25"/>
      <c r="U1229" s="101"/>
      <c r="V1229" s="101"/>
      <c r="W1229" s="101"/>
      <c r="X1229" s="101"/>
      <c r="Y1229" s="101"/>
      <c r="AA1229" s="101"/>
      <c r="AB1229" s="101"/>
      <c r="AC1229" s="101"/>
      <c r="AD1229" s="101"/>
      <c r="AE1229" s="101"/>
      <c r="AF1229" s="101"/>
      <c r="AG1229" s="101"/>
      <c r="AH1229" s="101"/>
      <c r="AJ1229" s="101"/>
      <c r="AK1229" s="101"/>
      <c r="AM1229" s="101"/>
      <c r="AN1229" s="42"/>
      <c r="AO1229" s="42"/>
      <c r="AP1229" s="42"/>
      <c r="AQ1229" s="194"/>
      <c r="AR1229" s="42"/>
      <c r="AS1229" s="42"/>
      <c r="AT1229" s="25"/>
      <c r="AU1229" s="44"/>
      <c r="AV1229" s="44"/>
      <c r="AW1229" s="44"/>
      <c r="AX1229" s="25"/>
      <c r="AY1229" s="42"/>
      <c r="AZ1229" s="46"/>
      <c r="BA1229" s="48"/>
      <c r="BB1229" s="25"/>
      <c r="BC1229" s="25"/>
      <c r="BD1229" s="124"/>
      <c r="BE1229" s="24"/>
      <c r="BF1229" s="24"/>
      <c r="BG1229" s="15"/>
      <c r="BI1229" s="15"/>
      <c r="BJ1229" s="15"/>
      <c r="BK1229" s="15"/>
      <c r="BL1229" s="93"/>
    </row>
    <row r="1230" spans="2:64" s="54" customFormat="1" x14ac:dyDescent="0.25">
      <c r="B1230" s="32"/>
      <c r="C1230" s="32"/>
      <c r="D1230" s="32"/>
      <c r="E1230" s="32"/>
      <c r="F1230" s="32"/>
      <c r="G1230" s="32"/>
      <c r="K1230" s="93"/>
      <c r="L1230" s="93"/>
      <c r="M1230" s="25"/>
      <c r="N1230" s="25"/>
      <c r="O1230" s="25"/>
      <c r="P1230" s="25"/>
      <c r="Q1230" s="25"/>
      <c r="R1230" s="25"/>
      <c r="S1230" s="25"/>
      <c r="T1230" s="25"/>
      <c r="U1230" s="101"/>
      <c r="V1230" s="101"/>
      <c r="W1230" s="101"/>
      <c r="X1230" s="101"/>
      <c r="Y1230" s="101"/>
      <c r="AA1230" s="101"/>
      <c r="AB1230" s="101"/>
      <c r="AC1230" s="101"/>
      <c r="AD1230" s="101"/>
      <c r="AE1230" s="101"/>
      <c r="AF1230" s="101"/>
      <c r="AG1230" s="101"/>
      <c r="AH1230" s="101"/>
      <c r="AJ1230" s="101"/>
      <c r="AK1230" s="101"/>
      <c r="AM1230" s="101"/>
      <c r="AN1230" s="42"/>
      <c r="AO1230" s="42"/>
      <c r="AP1230" s="42"/>
      <c r="AQ1230" s="194"/>
      <c r="AR1230" s="42"/>
      <c r="AS1230" s="42"/>
      <c r="AT1230" s="25"/>
      <c r="AU1230" s="44"/>
      <c r="AV1230" s="44"/>
      <c r="AW1230" s="44"/>
      <c r="AX1230" s="25"/>
      <c r="AY1230" s="42"/>
      <c r="AZ1230" s="46"/>
      <c r="BA1230" s="48"/>
      <c r="BB1230" s="25"/>
      <c r="BC1230" s="25"/>
      <c r="BD1230" s="124"/>
      <c r="BE1230" s="24"/>
      <c r="BF1230" s="24"/>
      <c r="BG1230" s="15"/>
      <c r="BI1230" s="15"/>
      <c r="BJ1230" s="15"/>
      <c r="BK1230" s="15"/>
      <c r="BL1230" s="93"/>
    </row>
    <row r="1231" spans="2:64" s="54" customFormat="1" x14ac:dyDescent="0.25">
      <c r="B1231" s="32"/>
      <c r="C1231" s="32"/>
      <c r="D1231" s="32"/>
      <c r="E1231" s="32"/>
      <c r="F1231" s="32"/>
      <c r="G1231" s="32"/>
      <c r="I1231" s="14"/>
      <c r="K1231" s="94"/>
      <c r="L1231" s="94"/>
      <c r="M1231" s="25"/>
      <c r="N1231" s="25"/>
      <c r="O1231" s="25"/>
      <c r="P1231" s="25"/>
      <c r="Q1231" s="25"/>
      <c r="R1231" s="25"/>
      <c r="S1231" s="25"/>
      <c r="T1231" s="25"/>
      <c r="U1231" s="101"/>
      <c r="V1231" s="101"/>
      <c r="W1231" s="101"/>
      <c r="X1231" s="101"/>
      <c r="Y1231" s="101"/>
      <c r="AA1231" s="101"/>
      <c r="AB1231" s="101"/>
      <c r="AC1231" s="101"/>
      <c r="AD1231" s="101"/>
      <c r="AE1231" s="101"/>
      <c r="AF1231" s="101"/>
      <c r="AG1231" s="101"/>
      <c r="AH1231" s="101"/>
      <c r="AJ1231" s="101"/>
      <c r="AK1231" s="101"/>
      <c r="AM1231" s="101"/>
      <c r="AN1231" s="42"/>
      <c r="AO1231" s="42"/>
      <c r="AP1231" s="42"/>
      <c r="AQ1231" s="194"/>
      <c r="AR1231" s="42"/>
      <c r="AS1231" s="42"/>
      <c r="AT1231" s="25"/>
      <c r="AU1231" s="44"/>
      <c r="AV1231" s="44"/>
      <c r="AW1231" s="44"/>
      <c r="AX1231" s="25"/>
      <c r="AY1231" s="42"/>
      <c r="AZ1231" s="46"/>
      <c r="BA1231" s="48"/>
      <c r="BB1231" s="25"/>
      <c r="BC1231" s="25"/>
      <c r="BD1231" s="124"/>
      <c r="BE1231" s="24"/>
      <c r="BF1231" s="24"/>
      <c r="BG1231" s="15"/>
      <c r="BI1231" s="15"/>
      <c r="BJ1231" s="15"/>
      <c r="BK1231" s="15"/>
      <c r="BL1231" s="93"/>
    </row>
    <row r="1232" spans="2:64" s="54" customFormat="1" x14ac:dyDescent="0.25">
      <c r="B1232" s="32"/>
      <c r="C1232" s="32"/>
      <c r="D1232" s="32"/>
      <c r="E1232" s="32"/>
      <c r="F1232" s="32"/>
      <c r="G1232" s="32"/>
      <c r="K1232" s="93"/>
      <c r="L1232" s="93"/>
      <c r="M1232" s="25"/>
      <c r="N1232" s="25"/>
      <c r="O1232" s="25"/>
      <c r="P1232" s="25"/>
      <c r="Q1232" s="25"/>
      <c r="R1232" s="25"/>
      <c r="S1232" s="25"/>
      <c r="T1232" s="25"/>
      <c r="U1232" s="101"/>
      <c r="V1232" s="101"/>
      <c r="W1232" s="101"/>
      <c r="X1232" s="101"/>
      <c r="Y1232" s="101"/>
      <c r="AA1232" s="101"/>
      <c r="AB1232" s="101"/>
      <c r="AC1232" s="101"/>
      <c r="AD1232" s="101"/>
      <c r="AE1232" s="101"/>
      <c r="AF1232" s="101"/>
      <c r="AG1232" s="101"/>
      <c r="AH1232" s="101"/>
      <c r="AJ1232" s="101"/>
      <c r="AK1232" s="101"/>
      <c r="AM1232" s="101"/>
      <c r="AN1232" s="42"/>
      <c r="AO1232" s="42"/>
      <c r="AP1232" s="42"/>
      <c r="AQ1232" s="194"/>
      <c r="AR1232" s="42"/>
      <c r="AS1232" s="42"/>
      <c r="AT1232" s="25"/>
      <c r="AU1232" s="44"/>
      <c r="AV1232" s="44"/>
      <c r="AW1232" s="44"/>
      <c r="AX1232" s="25"/>
      <c r="AY1232" s="42"/>
      <c r="AZ1232" s="46"/>
      <c r="BA1232" s="48"/>
      <c r="BB1232" s="25"/>
      <c r="BC1232" s="25"/>
      <c r="BD1232" s="124"/>
      <c r="BE1232" s="24"/>
      <c r="BF1232" s="24"/>
      <c r="BG1232" s="15"/>
      <c r="BI1232" s="15"/>
      <c r="BJ1232" s="15"/>
      <c r="BK1232" s="15"/>
      <c r="BL1232" s="93"/>
    </row>
    <row r="1233" spans="2:64" s="54" customFormat="1" x14ac:dyDescent="0.25">
      <c r="B1233" s="32"/>
      <c r="C1233" s="32"/>
      <c r="D1233" s="32"/>
      <c r="E1233" s="32"/>
      <c r="F1233" s="32"/>
      <c r="G1233" s="32"/>
      <c r="K1233" s="93"/>
      <c r="L1233" s="93"/>
      <c r="M1233" s="25"/>
      <c r="N1233" s="25"/>
      <c r="O1233" s="25"/>
      <c r="P1233" s="25"/>
      <c r="Q1233" s="25"/>
      <c r="R1233" s="25"/>
      <c r="S1233" s="25"/>
      <c r="T1233" s="25"/>
      <c r="U1233" s="101"/>
      <c r="V1233" s="101"/>
      <c r="W1233" s="101"/>
      <c r="X1233" s="101"/>
      <c r="Y1233" s="101"/>
      <c r="AA1233" s="101"/>
      <c r="AB1233" s="101"/>
      <c r="AC1233" s="101"/>
      <c r="AD1233" s="101"/>
      <c r="AE1233" s="101"/>
      <c r="AF1233" s="101"/>
      <c r="AG1233" s="101"/>
      <c r="AH1233" s="101"/>
      <c r="AJ1233" s="101"/>
      <c r="AK1233" s="101"/>
      <c r="AM1233" s="101"/>
      <c r="AN1233" s="42"/>
      <c r="AO1233" s="42"/>
      <c r="AP1233" s="42"/>
      <c r="AQ1233" s="194"/>
      <c r="AR1233" s="42"/>
      <c r="AS1233" s="42"/>
      <c r="AT1233" s="25"/>
      <c r="AU1233" s="44"/>
      <c r="AV1233" s="44"/>
      <c r="AW1233" s="44"/>
      <c r="AX1233" s="25"/>
      <c r="AY1233" s="42"/>
      <c r="AZ1233" s="46"/>
      <c r="BA1233" s="48"/>
      <c r="BB1233" s="25"/>
      <c r="BC1233" s="25"/>
      <c r="BD1233" s="124"/>
      <c r="BE1233" s="24"/>
      <c r="BF1233" s="24"/>
      <c r="BG1233" s="15"/>
      <c r="BI1233" s="15"/>
      <c r="BJ1233" s="15"/>
      <c r="BK1233" s="15"/>
      <c r="BL1233" s="93"/>
    </row>
    <row r="1234" spans="2:64" s="54" customFormat="1" x14ac:dyDescent="0.25">
      <c r="B1234" s="32"/>
      <c r="C1234" s="32"/>
      <c r="D1234" s="32"/>
      <c r="E1234" s="32"/>
      <c r="F1234" s="32"/>
      <c r="G1234" s="32"/>
      <c r="K1234" s="93"/>
      <c r="L1234" s="93"/>
      <c r="M1234" s="25"/>
      <c r="N1234" s="25"/>
      <c r="O1234" s="25"/>
      <c r="P1234" s="25"/>
      <c r="Q1234" s="25"/>
      <c r="R1234" s="25"/>
      <c r="S1234" s="25"/>
      <c r="T1234" s="25"/>
      <c r="U1234" s="101"/>
      <c r="V1234" s="101"/>
      <c r="W1234" s="101"/>
      <c r="X1234" s="101"/>
      <c r="Y1234" s="101"/>
      <c r="AA1234" s="101"/>
      <c r="AB1234" s="101"/>
      <c r="AC1234" s="101"/>
      <c r="AD1234" s="101"/>
      <c r="AE1234" s="101"/>
      <c r="AF1234" s="101"/>
      <c r="AG1234" s="101"/>
      <c r="AH1234" s="101"/>
      <c r="AJ1234" s="101"/>
      <c r="AK1234" s="101"/>
      <c r="AM1234" s="101"/>
      <c r="AN1234" s="42"/>
      <c r="AO1234" s="42"/>
      <c r="AP1234" s="42"/>
      <c r="AQ1234" s="194"/>
      <c r="AR1234" s="42"/>
      <c r="AS1234" s="42"/>
      <c r="AT1234" s="25"/>
      <c r="AU1234" s="44"/>
      <c r="AV1234" s="44"/>
      <c r="AW1234" s="44"/>
      <c r="AX1234" s="25"/>
      <c r="AY1234" s="42"/>
      <c r="AZ1234" s="46"/>
      <c r="BA1234" s="48"/>
      <c r="BB1234" s="25"/>
      <c r="BC1234" s="25"/>
      <c r="BD1234" s="124"/>
      <c r="BE1234" s="24"/>
      <c r="BF1234" s="24"/>
      <c r="BG1234" s="15"/>
      <c r="BI1234" s="15"/>
      <c r="BJ1234" s="15"/>
      <c r="BK1234" s="15"/>
      <c r="BL1234" s="93"/>
    </row>
    <row r="1235" spans="2:64" s="54" customFormat="1" x14ac:dyDescent="0.25">
      <c r="B1235" s="32"/>
      <c r="C1235" s="32"/>
      <c r="D1235" s="32"/>
      <c r="E1235" s="32"/>
      <c r="F1235" s="32"/>
      <c r="G1235" s="32"/>
      <c r="K1235" s="93"/>
      <c r="L1235" s="93"/>
      <c r="M1235" s="25"/>
      <c r="N1235" s="25"/>
      <c r="O1235" s="25"/>
      <c r="P1235" s="25"/>
      <c r="Q1235" s="25"/>
      <c r="R1235" s="25"/>
      <c r="S1235" s="25"/>
      <c r="T1235" s="25"/>
      <c r="U1235" s="101"/>
      <c r="V1235" s="101"/>
      <c r="W1235" s="101"/>
      <c r="X1235" s="101"/>
      <c r="Y1235" s="101"/>
      <c r="AA1235" s="101"/>
      <c r="AB1235" s="101"/>
      <c r="AC1235" s="101"/>
      <c r="AD1235" s="101"/>
      <c r="AE1235" s="101"/>
      <c r="AF1235" s="101"/>
      <c r="AG1235" s="101"/>
      <c r="AH1235" s="101"/>
      <c r="AJ1235" s="101"/>
      <c r="AK1235" s="101"/>
      <c r="AM1235" s="101"/>
      <c r="AN1235" s="42"/>
      <c r="AO1235" s="42"/>
      <c r="AP1235" s="42"/>
      <c r="AQ1235" s="194"/>
      <c r="AR1235" s="42"/>
      <c r="AS1235" s="42"/>
      <c r="AT1235" s="25"/>
      <c r="AU1235" s="44"/>
      <c r="AV1235" s="44"/>
      <c r="AW1235" s="44"/>
      <c r="AX1235" s="25"/>
      <c r="AY1235" s="42"/>
      <c r="AZ1235" s="46"/>
      <c r="BA1235" s="48"/>
      <c r="BB1235" s="25"/>
      <c r="BC1235" s="25"/>
      <c r="BD1235" s="124"/>
      <c r="BE1235" s="24"/>
      <c r="BF1235" s="24"/>
      <c r="BG1235" s="15"/>
      <c r="BI1235" s="15"/>
      <c r="BJ1235" s="15"/>
      <c r="BK1235" s="15"/>
      <c r="BL1235" s="93"/>
    </row>
    <row r="1236" spans="2:64" s="54" customFormat="1" x14ac:dyDescent="0.25">
      <c r="B1236" s="32"/>
      <c r="C1236" s="32"/>
      <c r="D1236" s="32"/>
      <c r="E1236" s="32"/>
      <c r="F1236" s="32"/>
      <c r="G1236" s="32"/>
      <c r="K1236" s="93"/>
      <c r="L1236" s="93"/>
      <c r="M1236" s="25"/>
      <c r="N1236" s="25"/>
      <c r="O1236" s="25"/>
      <c r="P1236" s="25"/>
      <c r="Q1236" s="25"/>
      <c r="R1236" s="25"/>
      <c r="S1236" s="25"/>
      <c r="T1236" s="25"/>
      <c r="U1236" s="101"/>
      <c r="V1236" s="101"/>
      <c r="W1236" s="101"/>
      <c r="X1236" s="101"/>
      <c r="Y1236" s="101"/>
      <c r="AA1236" s="101"/>
      <c r="AB1236" s="101"/>
      <c r="AC1236" s="101"/>
      <c r="AD1236" s="101"/>
      <c r="AE1236" s="101"/>
      <c r="AF1236" s="101"/>
      <c r="AG1236" s="101"/>
      <c r="AH1236" s="101"/>
      <c r="AJ1236" s="101"/>
      <c r="AK1236" s="101"/>
      <c r="AM1236" s="101"/>
      <c r="AN1236" s="42"/>
      <c r="AO1236" s="42"/>
      <c r="AP1236" s="42"/>
      <c r="AQ1236" s="194"/>
      <c r="AR1236" s="42"/>
      <c r="AS1236" s="42"/>
      <c r="AT1236" s="25"/>
      <c r="AU1236" s="44"/>
      <c r="AV1236" s="44"/>
      <c r="AW1236" s="44"/>
      <c r="AX1236" s="25"/>
      <c r="AY1236" s="42"/>
      <c r="AZ1236" s="46"/>
      <c r="BA1236" s="48"/>
      <c r="BB1236" s="25"/>
      <c r="BC1236" s="25"/>
      <c r="BD1236" s="124"/>
      <c r="BE1236" s="24"/>
      <c r="BF1236" s="24"/>
      <c r="BG1236" s="15"/>
      <c r="BI1236" s="15"/>
      <c r="BJ1236" s="15"/>
      <c r="BK1236" s="15"/>
      <c r="BL1236" s="93"/>
    </row>
    <row r="1237" spans="2:64" s="54" customFormat="1" x14ac:dyDescent="0.25">
      <c r="B1237" s="32"/>
      <c r="C1237" s="32"/>
      <c r="D1237" s="32"/>
      <c r="E1237" s="32"/>
      <c r="F1237" s="32"/>
      <c r="G1237" s="32"/>
      <c r="K1237" s="93"/>
      <c r="L1237" s="93"/>
      <c r="M1237" s="25"/>
      <c r="N1237" s="25"/>
      <c r="O1237" s="25"/>
      <c r="P1237" s="25"/>
      <c r="Q1237" s="25"/>
      <c r="R1237" s="25"/>
      <c r="S1237" s="25"/>
      <c r="T1237" s="25"/>
      <c r="U1237" s="101"/>
      <c r="V1237" s="101"/>
      <c r="W1237" s="101"/>
      <c r="X1237" s="101"/>
      <c r="Y1237" s="101"/>
      <c r="AA1237" s="101"/>
      <c r="AB1237" s="101"/>
      <c r="AC1237" s="101"/>
      <c r="AD1237" s="101"/>
      <c r="AE1237" s="101"/>
      <c r="AF1237" s="101"/>
      <c r="AG1237" s="101"/>
      <c r="AH1237" s="101"/>
      <c r="AJ1237" s="101"/>
      <c r="AK1237" s="101"/>
      <c r="AM1237" s="101"/>
      <c r="AN1237" s="42"/>
      <c r="AO1237" s="42"/>
      <c r="AP1237" s="42"/>
      <c r="AQ1237" s="194"/>
      <c r="AR1237" s="42"/>
      <c r="AS1237" s="42"/>
      <c r="AT1237" s="25"/>
      <c r="AU1237" s="44"/>
      <c r="AV1237" s="44"/>
      <c r="AW1237" s="44"/>
      <c r="AX1237" s="25"/>
      <c r="AY1237" s="42"/>
      <c r="AZ1237" s="46"/>
      <c r="BA1237" s="48"/>
      <c r="BB1237" s="25"/>
      <c r="BC1237" s="25"/>
      <c r="BD1237" s="124"/>
      <c r="BE1237" s="24"/>
      <c r="BF1237" s="24"/>
      <c r="BG1237" s="15"/>
      <c r="BI1237" s="15"/>
      <c r="BJ1237" s="15"/>
      <c r="BK1237" s="15"/>
      <c r="BL1237" s="93"/>
    </row>
    <row r="1238" spans="2:64" s="54" customFormat="1" x14ac:dyDescent="0.25">
      <c r="B1238" s="32"/>
      <c r="C1238" s="32"/>
      <c r="D1238" s="32"/>
      <c r="E1238" s="32"/>
      <c r="F1238" s="32"/>
      <c r="G1238" s="32"/>
      <c r="K1238" s="93"/>
      <c r="L1238" s="93"/>
      <c r="M1238" s="25"/>
      <c r="N1238" s="25"/>
      <c r="O1238" s="25"/>
      <c r="P1238" s="25"/>
      <c r="Q1238" s="25"/>
      <c r="R1238" s="25"/>
      <c r="S1238" s="25"/>
      <c r="T1238" s="25"/>
      <c r="U1238" s="101"/>
      <c r="V1238" s="101"/>
      <c r="W1238" s="101"/>
      <c r="X1238" s="101"/>
      <c r="Y1238" s="101"/>
      <c r="AA1238" s="101"/>
      <c r="AB1238" s="101"/>
      <c r="AC1238" s="101"/>
      <c r="AD1238" s="101"/>
      <c r="AE1238" s="101"/>
      <c r="AF1238" s="101"/>
      <c r="AG1238" s="101"/>
      <c r="AH1238" s="101"/>
      <c r="AJ1238" s="101"/>
      <c r="AK1238" s="101"/>
      <c r="AM1238" s="101"/>
      <c r="AN1238" s="42"/>
      <c r="AO1238" s="42"/>
      <c r="AP1238" s="42"/>
      <c r="AQ1238" s="194"/>
      <c r="AR1238" s="42"/>
      <c r="AS1238" s="42"/>
      <c r="AT1238" s="25"/>
      <c r="AU1238" s="44"/>
      <c r="AV1238" s="44"/>
      <c r="AW1238" s="44"/>
      <c r="AX1238" s="25"/>
      <c r="AY1238" s="42"/>
      <c r="AZ1238" s="46"/>
      <c r="BA1238" s="48"/>
      <c r="BB1238" s="25"/>
      <c r="BC1238" s="25"/>
      <c r="BD1238" s="124"/>
      <c r="BE1238" s="24"/>
      <c r="BF1238" s="24"/>
      <c r="BG1238" s="15"/>
      <c r="BI1238" s="15"/>
      <c r="BJ1238" s="15"/>
      <c r="BK1238" s="15"/>
      <c r="BL1238" s="93"/>
    </row>
    <row r="1239" spans="2:64" s="54" customFormat="1" x14ac:dyDescent="0.25">
      <c r="B1239" s="32"/>
      <c r="C1239" s="32"/>
      <c r="D1239" s="32"/>
      <c r="E1239" s="32"/>
      <c r="F1239" s="32"/>
      <c r="G1239" s="32"/>
      <c r="K1239" s="93"/>
      <c r="L1239" s="93"/>
      <c r="M1239" s="25"/>
      <c r="N1239" s="25"/>
      <c r="O1239" s="25"/>
      <c r="P1239" s="25"/>
      <c r="Q1239" s="25"/>
      <c r="R1239" s="25"/>
      <c r="S1239" s="25"/>
      <c r="T1239" s="25"/>
      <c r="U1239" s="101"/>
      <c r="V1239" s="101"/>
      <c r="W1239" s="101"/>
      <c r="X1239" s="101"/>
      <c r="Y1239" s="101"/>
      <c r="AA1239" s="101"/>
      <c r="AB1239" s="101"/>
      <c r="AC1239" s="101"/>
      <c r="AD1239" s="101"/>
      <c r="AE1239" s="101"/>
      <c r="AF1239" s="101"/>
      <c r="AG1239" s="101"/>
      <c r="AH1239" s="101"/>
      <c r="AJ1239" s="101"/>
      <c r="AK1239" s="101"/>
      <c r="AM1239" s="101"/>
      <c r="AN1239" s="42"/>
      <c r="AO1239" s="42"/>
      <c r="AP1239" s="42"/>
      <c r="AQ1239" s="194"/>
      <c r="AR1239" s="42"/>
      <c r="AS1239" s="42"/>
      <c r="AT1239" s="25"/>
      <c r="AU1239" s="44"/>
      <c r="AV1239" s="44"/>
      <c r="AW1239" s="44"/>
      <c r="AX1239" s="25"/>
      <c r="AY1239" s="42"/>
      <c r="AZ1239" s="46"/>
      <c r="BA1239" s="48"/>
      <c r="BB1239" s="25"/>
      <c r="BC1239" s="25"/>
      <c r="BD1239" s="124"/>
      <c r="BE1239" s="24"/>
      <c r="BF1239" s="24"/>
      <c r="BG1239" s="15"/>
      <c r="BI1239" s="15"/>
      <c r="BJ1239" s="15"/>
      <c r="BK1239" s="15"/>
      <c r="BL1239" s="93"/>
    </row>
    <row r="1240" spans="2:64" s="54" customFormat="1" x14ac:dyDescent="0.25">
      <c r="B1240" s="32"/>
      <c r="C1240" s="32"/>
      <c r="D1240" s="32"/>
      <c r="E1240" s="32"/>
      <c r="F1240" s="32"/>
      <c r="G1240" s="32"/>
      <c r="K1240" s="93"/>
      <c r="L1240" s="93"/>
      <c r="M1240" s="25"/>
      <c r="N1240" s="25"/>
      <c r="O1240" s="25"/>
      <c r="P1240" s="25"/>
      <c r="Q1240" s="25"/>
      <c r="R1240" s="25"/>
      <c r="S1240" s="25"/>
      <c r="T1240" s="25"/>
      <c r="U1240" s="101"/>
      <c r="V1240" s="101"/>
      <c r="W1240" s="101"/>
      <c r="X1240" s="101"/>
      <c r="Y1240" s="101"/>
      <c r="AA1240" s="101"/>
      <c r="AB1240" s="101"/>
      <c r="AC1240" s="101"/>
      <c r="AD1240" s="101"/>
      <c r="AE1240" s="101"/>
      <c r="AF1240" s="101"/>
      <c r="AG1240" s="101"/>
      <c r="AH1240" s="101"/>
      <c r="AJ1240" s="101"/>
      <c r="AK1240" s="101"/>
      <c r="AM1240" s="101"/>
      <c r="AN1240" s="42"/>
      <c r="AO1240" s="42"/>
      <c r="AP1240" s="42"/>
      <c r="AQ1240" s="194"/>
      <c r="AR1240" s="42"/>
      <c r="AS1240" s="42"/>
      <c r="AT1240" s="25"/>
      <c r="AU1240" s="44"/>
      <c r="AV1240" s="44"/>
      <c r="AW1240" s="44"/>
      <c r="AX1240" s="25"/>
      <c r="AY1240" s="42"/>
      <c r="AZ1240" s="46"/>
      <c r="BA1240" s="48"/>
      <c r="BB1240" s="25"/>
      <c r="BC1240" s="25"/>
      <c r="BD1240" s="124"/>
      <c r="BE1240" s="24"/>
      <c r="BF1240" s="24"/>
      <c r="BG1240" s="15"/>
      <c r="BI1240" s="15"/>
      <c r="BJ1240" s="15"/>
      <c r="BK1240" s="15"/>
      <c r="BL1240" s="93"/>
    </row>
    <row r="1241" spans="2:64" s="54" customFormat="1" x14ac:dyDescent="0.25">
      <c r="B1241" s="32"/>
      <c r="C1241" s="32"/>
      <c r="D1241" s="32"/>
      <c r="E1241" s="32"/>
      <c r="F1241" s="32"/>
      <c r="G1241" s="32"/>
      <c r="K1241" s="93"/>
      <c r="L1241" s="93"/>
      <c r="M1241" s="25"/>
      <c r="N1241" s="25"/>
      <c r="O1241" s="25"/>
      <c r="P1241" s="25"/>
      <c r="Q1241" s="25"/>
      <c r="R1241" s="25"/>
      <c r="S1241" s="25"/>
      <c r="T1241" s="25"/>
      <c r="U1241" s="101"/>
      <c r="V1241" s="101"/>
      <c r="W1241" s="101"/>
      <c r="X1241" s="101"/>
      <c r="Y1241" s="101"/>
      <c r="AA1241" s="101"/>
      <c r="AB1241" s="101"/>
      <c r="AC1241" s="101"/>
      <c r="AD1241" s="101"/>
      <c r="AE1241" s="101"/>
      <c r="AF1241" s="101"/>
      <c r="AG1241" s="101"/>
      <c r="AH1241" s="101"/>
      <c r="AJ1241" s="101"/>
      <c r="AK1241" s="101"/>
      <c r="AM1241" s="101"/>
      <c r="AN1241" s="42"/>
      <c r="AO1241" s="42"/>
      <c r="AP1241" s="42"/>
      <c r="AQ1241" s="194"/>
      <c r="AR1241" s="42"/>
      <c r="AS1241" s="42"/>
      <c r="AT1241" s="25"/>
      <c r="AU1241" s="44"/>
      <c r="AV1241" s="44"/>
      <c r="AW1241" s="44"/>
      <c r="AX1241" s="25"/>
      <c r="AY1241" s="42"/>
      <c r="AZ1241" s="46"/>
      <c r="BA1241" s="48"/>
      <c r="BB1241" s="25"/>
      <c r="BC1241" s="25"/>
      <c r="BD1241" s="124"/>
      <c r="BE1241" s="24"/>
      <c r="BF1241" s="24"/>
      <c r="BG1241" s="15"/>
      <c r="BI1241" s="15"/>
      <c r="BJ1241" s="15"/>
      <c r="BK1241" s="15"/>
      <c r="BL1241" s="93"/>
    </row>
    <row r="1242" spans="2:64" s="54" customFormat="1" x14ac:dyDescent="0.25">
      <c r="B1242" s="32"/>
      <c r="C1242" s="32"/>
      <c r="D1242" s="32"/>
      <c r="E1242" s="32"/>
      <c r="F1242" s="32"/>
      <c r="G1242" s="32"/>
      <c r="K1242" s="93"/>
      <c r="L1242" s="93"/>
      <c r="M1242" s="25"/>
      <c r="N1242" s="25"/>
      <c r="O1242" s="25"/>
      <c r="P1242" s="25"/>
      <c r="Q1242" s="25"/>
      <c r="R1242" s="25"/>
      <c r="S1242" s="25"/>
      <c r="T1242" s="25"/>
      <c r="U1242" s="101"/>
      <c r="V1242" s="101"/>
      <c r="W1242" s="101"/>
      <c r="X1242" s="101"/>
      <c r="Y1242" s="101"/>
      <c r="AA1242" s="101"/>
      <c r="AB1242" s="101"/>
      <c r="AC1242" s="101"/>
      <c r="AD1242" s="101"/>
      <c r="AE1242" s="101"/>
      <c r="AF1242" s="101"/>
      <c r="AG1242" s="101"/>
      <c r="AH1242" s="101"/>
      <c r="AJ1242" s="101"/>
      <c r="AK1242" s="101"/>
      <c r="AM1242" s="101"/>
      <c r="AN1242" s="42"/>
      <c r="AO1242" s="42"/>
      <c r="AP1242" s="42"/>
      <c r="AQ1242" s="194"/>
      <c r="AR1242" s="42"/>
      <c r="AS1242" s="42"/>
      <c r="AT1242" s="25"/>
      <c r="AU1242" s="44"/>
      <c r="AV1242" s="44"/>
      <c r="AW1242" s="44"/>
      <c r="AX1242" s="25"/>
      <c r="AY1242" s="42"/>
      <c r="AZ1242" s="46"/>
      <c r="BA1242" s="48"/>
      <c r="BB1242" s="25"/>
      <c r="BC1242" s="25"/>
      <c r="BD1242" s="124"/>
      <c r="BE1242" s="24"/>
      <c r="BF1242" s="24"/>
      <c r="BG1242" s="15"/>
      <c r="BI1242" s="15"/>
      <c r="BJ1242" s="15"/>
      <c r="BK1242" s="15"/>
      <c r="BL1242" s="93"/>
    </row>
    <row r="1243" spans="2:64" s="54" customFormat="1" x14ac:dyDescent="0.25">
      <c r="B1243" s="32"/>
      <c r="C1243" s="32"/>
      <c r="D1243" s="32"/>
      <c r="E1243" s="32"/>
      <c r="F1243" s="32"/>
      <c r="G1243" s="32"/>
      <c r="K1243" s="93"/>
      <c r="L1243" s="93"/>
      <c r="M1243" s="25"/>
      <c r="N1243" s="25"/>
      <c r="O1243" s="25"/>
      <c r="P1243" s="25"/>
      <c r="Q1243" s="25"/>
      <c r="R1243" s="25"/>
      <c r="S1243" s="25"/>
      <c r="T1243" s="25"/>
      <c r="U1243" s="101"/>
      <c r="V1243" s="101"/>
      <c r="W1243" s="101"/>
      <c r="X1243" s="101"/>
      <c r="Y1243" s="101"/>
      <c r="AA1243" s="101"/>
      <c r="AB1243" s="101"/>
      <c r="AC1243" s="101"/>
      <c r="AD1243" s="101"/>
      <c r="AE1243" s="101"/>
      <c r="AF1243" s="101"/>
      <c r="AG1243" s="101"/>
      <c r="AH1243" s="101"/>
      <c r="AJ1243" s="101"/>
      <c r="AK1243" s="101"/>
      <c r="AM1243" s="101"/>
      <c r="AN1243" s="42"/>
      <c r="AO1243" s="42"/>
      <c r="AP1243" s="42"/>
      <c r="AQ1243" s="194"/>
      <c r="AR1243" s="42"/>
      <c r="AS1243" s="42"/>
      <c r="AT1243" s="25"/>
      <c r="AU1243" s="44"/>
      <c r="AV1243" s="44"/>
      <c r="AW1243" s="44"/>
      <c r="AX1243" s="25"/>
      <c r="AY1243" s="42"/>
      <c r="AZ1243" s="46"/>
      <c r="BA1243" s="48"/>
      <c r="BB1243" s="25"/>
      <c r="BC1243" s="25"/>
      <c r="BD1243" s="124"/>
      <c r="BE1243" s="24"/>
      <c r="BF1243" s="24"/>
      <c r="BG1243" s="15"/>
      <c r="BI1243" s="15"/>
      <c r="BJ1243" s="15"/>
      <c r="BK1243" s="15"/>
      <c r="BL1243" s="93"/>
    </row>
    <row r="1244" spans="2:64" s="54" customFormat="1" x14ac:dyDescent="0.25">
      <c r="B1244" s="32"/>
      <c r="C1244" s="32"/>
      <c r="D1244" s="32"/>
      <c r="E1244" s="32"/>
      <c r="F1244" s="32"/>
      <c r="G1244" s="32"/>
      <c r="K1244" s="93"/>
      <c r="L1244" s="93"/>
      <c r="M1244" s="25"/>
      <c r="N1244" s="25"/>
      <c r="O1244" s="25"/>
      <c r="P1244" s="25"/>
      <c r="Q1244" s="25"/>
      <c r="R1244" s="25"/>
      <c r="S1244" s="25"/>
      <c r="T1244" s="25"/>
      <c r="U1244" s="101"/>
      <c r="V1244" s="101"/>
      <c r="W1244" s="101"/>
      <c r="X1244" s="101"/>
      <c r="Y1244" s="101"/>
      <c r="AA1244" s="101"/>
      <c r="AB1244" s="101"/>
      <c r="AC1244" s="101"/>
      <c r="AD1244" s="101"/>
      <c r="AE1244" s="101"/>
      <c r="AF1244" s="101"/>
      <c r="AG1244" s="101"/>
      <c r="AH1244" s="101"/>
      <c r="AJ1244" s="101"/>
      <c r="AK1244" s="101"/>
      <c r="AM1244" s="101"/>
      <c r="AN1244" s="42"/>
      <c r="AO1244" s="42"/>
      <c r="AP1244" s="42"/>
      <c r="AQ1244" s="194"/>
      <c r="AR1244" s="42"/>
      <c r="AS1244" s="42"/>
      <c r="AT1244" s="25"/>
      <c r="AU1244" s="44"/>
      <c r="AV1244" s="44"/>
      <c r="AW1244" s="44"/>
      <c r="AX1244" s="25"/>
      <c r="AY1244" s="42"/>
      <c r="AZ1244" s="46"/>
      <c r="BA1244" s="48"/>
      <c r="BB1244" s="25"/>
      <c r="BC1244" s="25"/>
      <c r="BD1244" s="124"/>
      <c r="BE1244" s="24"/>
      <c r="BF1244" s="24"/>
      <c r="BG1244" s="15"/>
      <c r="BI1244" s="15"/>
      <c r="BJ1244" s="15"/>
      <c r="BK1244" s="15"/>
      <c r="BL1244" s="93"/>
    </row>
    <row r="1245" spans="2:64" s="54" customFormat="1" x14ac:dyDescent="0.25">
      <c r="B1245" s="32"/>
      <c r="C1245" s="32"/>
      <c r="D1245" s="32"/>
      <c r="E1245" s="32"/>
      <c r="F1245" s="32"/>
      <c r="G1245" s="32"/>
      <c r="K1245" s="93"/>
      <c r="L1245" s="93"/>
      <c r="M1245" s="25"/>
      <c r="N1245" s="25"/>
      <c r="O1245" s="25"/>
      <c r="P1245" s="25"/>
      <c r="Q1245" s="25"/>
      <c r="R1245" s="25"/>
      <c r="S1245" s="25"/>
      <c r="T1245" s="25"/>
      <c r="U1245" s="101"/>
      <c r="V1245" s="101"/>
      <c r="W1245" s="101"/>
      <c r="X1245" s="101"/>
      <c r="Y1245" s="101"/>
      <c r="AA1245" s="101"/>
      <c r="AB1245" s="101"/>
      <c r="AC1245" s="101"/>
      <c r="AD1245" s="101"/>
      <c r="AE1245" s="101"/>
      <c r="AF1245" s="101"/>
      <c r="AG1245" s="101"/>
      <c r="AH1245" s="101"/>
      <c r="AJ1245" s="101"/>
      <c r="AK1245" s="101"/>
      <c r="AM1245" s="101"/>
      <c r="AN1245" s="42"/>
      <c r="AO1245" s="42"/>
      <c r="AP1245" s="42"/>
      <c r="AQ1245" s="194"/>
      <c r="AR1245" s="42"/>
      <c r="AS1245" s="42"/>
      <c r="AT1245" s="25"/>
      <c r="AU1245" s="44"/>
      <c r="AV1245" s="44"/>
      <c r="AW1245" s="44"/>
      <c r="AX1245" s="25"/>
      <c r="AY1245" s="42"/>
      <c r="AZ1245" s="46"/>
      <c r="BA1245" s="48"/>
      <c r="BB1245" s="25"/>
      <c r="BC1245" s="25"/>
      <c r="BD1245" s="124"/>
      <c r="BE1245" s="24"/>
      <c r="BF1245" s="24"/>
      <c r="BG1245" s="15"/>
      <c r="BI1245" s="15"/>
      <c r="BJ1245" s="15"/>
      <c r="BK1245" s="15"/>
      <c r="BL1245" s="93"/>
    </row>
    <row r="1246" spans="2:64" s="54" customFormat="1" x14ac:dyDescent="0.25">
      <c r="B1246" s="32"/>
      <c r="C1246" s="32"/>
      <c r="D1246" s="32"/>
      <c r="E1246" s="32"/>
      <c r="F1246" s="32"/>
      <c r="G1246" s="32"/>
      <c r="K1246" s="93"/>
      <c r="L1246" s="93"/>
      <c r="M1246" s="25"/>
      <c r="N1246" s="25"/>
      <c r="O1246" s="25"/>
      <c r="P1246" s="25"/>
      <c r="Q1246" s="25"/>
      <c r="R1246" s="25"/>
      <c r="S1246" s="25"/>
      <c r="T1246" s="25"/>
      <c r="U1246" s="101"/>
      <c r="V1246" s="101"/>
      <c r="W1246" s="101"/>
      <c r="X1246" s="101"/>
      <c r="Y1246" s="101"/>
      <c r="AA1246" s="101"/>
      <c r="AB1246" s="101"/>
      <c r="AC1246" s="101"/>
      <c r="AD1246" s="101"/>
      <c r="AE1246" s="101"/>
      <c r="AF1246" s="101"/>
      <c r="AG1246" s="101"/>
      <c r="AH1246" s="101"/>
      <c r="AJ1246" s="101"/>
      <c r="AK1246" s="101"/>
      <c r="AM1246" s="101"/>
      <c r="AN1246" s="42"/>
      <c r="AO1246" s="42"/>
      <c r="AP1246" s="42"/>
      <c r="AQ1246" s="194"/>
      <c r="AR1246" s="42"/>
      <c r="AS1246" s="42"/>
      <c r="AT1246" s="25"/>
      <c r="AU1246" s="44"/>
      <c r="AV1246" s="44"/>
      <c r="AW1246" s="44"/>
      <c r="AX1246" s="25"/>
      <c r="AY1246" s="42"/>
      <c r="AZ1246" s="46"/>
      <c r="BA1246" s="48"/>
      <c r="BB1246" s="25"/>
      <c r="BC1246" s="25"/>
      <c r="BD1246" s="124"/>
      <c r="BE1246" s="24"/>
      <c r="BF1246" s="24"/>
      <c r="BG1246" s="15"/>
      <c r="BI1246" s="15"/>
      <c r="BJ1246" s="15"/>
      <c r="BK1246" s="15"/>
      <c r="BL1246" s="93"/>
    </row>
    <row r="1247" spans="2:64" s="54" customFormat="1" x14ac:dyDescent="0.25">
      <c r="B1247" s="32"/>
      <c r="C1247" s="32"/>
      <c r="D1247" s="32"/>
      <c r="E1247" s="32"/>
      <c r="F1247" s="32"/>
      <c r="G1247" s="32"/>
      <c r="K1247" s="93"/>
      <c r="L1247" s="93"/>
      <c r="M1247" s="25"/>
      <c r="N1247" s="25"/>
      <c r="O1247" s="25"/>
      <c r="P1247" s="25"/>
      <c r="Q1247" s="25"/>
      <c r="R1247" s="25"/>
      <c r="S1247" s="25"/>
      <c r="T1247" s="25"/>
      <c r="U1247" s="101"/>
      <c r="V1247" s="101"/>
      <c r="W1247" s="101"/>
      <c r="X1247" s="101"/>
      <c r="Y1247" s="101"/>
      <c r="AA1247" s="101"/>
      <c r="AB1247" s="101"/>
      <c r="AC1247" s="101"/>
      <c r="AD1247" s="101"/>
      <c r="AE1247" s="101"/>
      <c r="AF1247" s="101"/>
      <c r="AG1247" s="101"/>
      <c r="AH1247" s="101"/>
      <c r="AJ1247" s="101"/>
      <c r="AK1247" s="101"/>
      <c r="AM1247" s="101"/>
      <c r="AN1247" s="42"/>
      <c r="AO1247" s="42"/>
      <c r="AP1247" s="42"/>
      <c r="AQ1247" s="194"/>
      <c r="AR1247" s="42"/>
      <c r="AS1247" s="42"/>
      <c r="AT1247" s="25"/>
      <c r="AU1247" s="44"/>
      <c r="AV1247" s="44"/>
      <c r="AW1247" s="44"/>
      <c r="AX1247" s="25"/>
      <c r="AY1247" s="42"/>
      <c r="AZ1247" s="46"/>
      <c r="BA1247" s="48"/>
      <c r="BB1247" s="25"/>
      <c r="BC1247" s="25"/>
      <c r="BD1247" s="124"/>
      <c r="BE1247" s="24"/>
      <c r="BF1247" s="24"/>
      <c r="BG1247" s="15"/>
      <c r="BI1247" s="15"/>
      <c r="BJ1247" s="15"/>
      <c r="BK1247" s="15"/>
      <c r="BL1247" s="93"/>
    </row>
    <row r="1248" spans="2:64" s="54" customFormat="1" x14ac:dyDescent="0.25">
      <c r="B1248" s="32"/>
      <c r="C1248" s="32"/>
      <c r="D1248" s="32"/>
      <c r="E1248" s="32"/>
      <c r="F1248" s="32"/>
      <c r="G1248" s="32"/>
      <c r="K1248" s="93"/>
      <c r="L1248" s="93"/>
      <c r="M1248" s="25"/>
      <c r="N1248" s="25"/>
      <c r="O1248" s="25"/>
      <c r="P1248" s="25"/>
      <c r="Q1248" s="25"/>
      <c r="R1248" s="25"/>
      <c r="S1248" s="25"/>
      <c r="T1248" s="25"/>
      <c r="U1248" s="101"/>
      <c r="V1248" s="101"/>
      <c r="W1248" s="101"/>
      <c r="X1248" s="101"/>
      <c r="Y1248" s="101"/>
      <c r="AA1248" s="101"/>
      <c r="AB1248" s="101"/>
      <c r="AC1248" s="101"/>
      <c r="AD1248" s="101"/>
      <c r="AE1248" s="101"/>
      <c r="AF1248" s="101"/>
      <c r="AG1248" s="101"/>
      <c r="AH1248" s="101"/>
      <c r="AJ1248" s="101"/>
      <c r="AK1248" s="101"/>
      <c r="AM1248" s="101"/>
      <c r="AN1248" s="42"/>
      <c r="AO1248" s="42"/>
      <c r="AP1248" s="42"/>
      <c r="AQ1248" s="194"/>
      <c r="AR1248" s="42"/>
      <c r="AS1248" s="42"/>
      <c r="AT1248" s="25"/>
      <c r="AU1248" s="44"/>
      <c r="AV1248" s="44"/>
      <c r="AW1248" s="44"/>
      <c r="AX1248" s="25"/>
      <c r="AY1248" s="42"/>
      <c r="AZ1248" s="46"/>
      <c r="BA1248" s="48"/>
      <c r="BB1248" s="25"/>
      <c r="BC1248" s="25"/>
      <c r="BD1248" s="124"/>
      <c r="BE1248" s="24"/>
      <c r="BF1248" s="24"/>
      <c r="BG1248" s="15"/>
      <c r="BI1248" s="15"/>
      <c r="BJ1248" s="15"/>
      <c r="BK1248" s="15"/>
      <c r="BL1248" s="93"/>
    </row>
    <row r="1249" spans="2:64" s="54" customFormat="1" x14ac:dyDescent="0.25">
      <c r="B1249" s="32"/>
      <c r="C1249" s="32"/>
      <c r="D1249" s="32"/>
      <c r="E1249" s="32"/>
      <c r="F1249" s="32"/>
      <c r="G1249" s="32"/>
      <c r="K1249" s="93"/>
      <c r="L1249" s="93"/>
      <c r="M1249" s="25"/>
      <c r="N1249" s="25"/>
      <c r="O1249" s="25"/>
      <c r="P1249" s="25"/>
      <c r="Q1249" s="25"/>
      <c r="R1249" s="25"/>
      <c r="S1249" s="25"/>
      <c r="T1249" s="25"/>
      <c r="U1249" s="101"/>
      <c r="V1249" s="101"/>
      <c r="W1249" s="101"/>
      <c r="X1249" s="101"/>
      <c r="Y1249" s="101"/>
      <c r="AA1249" s="101"/>
      <c r="AB1249" s="101"/>
      <c r="AC1249" s="101"/>
      <c r="AD1249" s="101"/>
      <c r="AE1249" s="101"/>
      <c r="AF1249" s="101"/>
      <c r="AG1249" s="101"/>
      <c r="AH1249" s="101"/>
      <c r="AJ1249" s="101"/>
      <c r="AK1249" s="101"/>
      <c r="AM1249" s="101"/>
      <c r="AN1249" s="42"/>
      <c r="AO1249" s="42"/>
      <c r="AP1249" s="42"/>
      <c r="AQ1249" s="194"/>
      <c r="AR1249" s="42"/>
      <c r="AS1249" s="42"/>
      <c r="AT1249" s="25"/>
      <c r="AU1249" s="44"/>
      <c r="AV1249" s="44"/>
      <c r="AW1249" s="44"/>
      <c r="AX1249" s="25"/>
      <c r="AY1249" s="42"/>
      <c r="AZ1249" s="46"/>
      <c r="BA1249" s="48"/>
      <c r="BB1249" s="25"/>
      <c r="BC1249" s="25"/>
      <c r="BD1249" s="124"/>
      <c r="BE1249" s="24"/>
      <c r="BF1249" s="24"/>
      <c r="BG1249" s="15"/>
      <c r="BI1249" s="15"/>
      <c r="BJ1249" s="15"/>
      <c r="BK1249" s="15"/>
      <c r="BL1249" s="93"/>
    </row>
    <row r="1250" spans="2:64" s="54" customFormat="1" x14ac:dyDescent="0.25">
      <c r="B1250" s="32"/>
      <c r="C1250" s="32"/>
      <c r="D1250" s="32"/>
      <c r="E1250" s="32"/>
      <c r="F1250" s="32"/>
      <c r="G1250" s="32"/>
      <c r="K1250" s="93"/>
      <c r="L1250" s="93"/>
      <c r="M1250" s="25"/>
      <c r="N1250" s="25"/>
      <c r="O1250" s="25"/>
      <c r="P1250" s="25"/>
      <c r="Q1250" s="25"/>
      <c r="R1250" s="25"/>
      <c r="S1250" s="25"/>
      <c r="T1250" s="25"/>
      <c r="U1250" s="101"/>
      <c r="V1250" s="101"/>
      <c r="W1250" s="101"/>
      <c r="X1250" s="101"/>
      <c r="Y1250" s="101"/>
      <c r="AA1250" s="101"/>
      <c r="AB1250" s="101"/>
      <c r="AC1250" s="101"/>
      <c r="AD1250" s="101"/>
      <c r="AE1250" s="101"/>
      <c r="AF1250" s="101"/>
      <c r="AG1250" s="101"/>
      <c r="AH1250" s="101"/>
      <c r="AJ1250" s="101"/>
      <c r="AK1250" s="101"/>
      <c r="AM1250" s="101"/>
      <c r="AN1250" s="42"/>
      <c r="AO1250" s="42"/>
      <c r="AP1250" s="42"/>
      <c r="AQ1250" s="194"/>
      <c r="AR1250" s="42"/>
      <c r="AS1250" s="42"/>
      <c r="AT1250" s="25"/>
      <c r="AU1250" s="44"/>
      <c r="AV1250" s="44"/>
      <c r="AW1250" s="44"/>
      <c r="AX1250" s="25"/>
      <c r="AY1250" s="42"/>
      <c r="AZ1250" s="46"/>
      <c r="BA1250" s="48"/>
      <c r="BB1250" s="25"/>
      <c r="BC1250" s="25"/>
      <c r="BD1250" s="124"/>
      <c r="BE1250" s="24"/>
      <c r="BF1250" s="24"/>
      <c r="BG1250" s="15"/>
      <c r="BI1250" s="15"/>
      <c r="BJ1250" s="15"/>
      <c r="BK1250" s="15"/>
      <c r="BL1250" s="93"/>
    </row>
    <row r="1251" spans="2:64" s="54" customFormat="1" x14ac:dyDescent="0.25">
      <c r="B1251" s="32"/>
      <c r="C1251" s="32"/>
      <c r="D1251" s="32"/>
      <c r="E1251" s="32"/>
      <c r="F1251" s="32"/>
      <c r="G1251" s="32"/>
      <c r="K1251" s="93"/>
      <c r="L1251" s="93"/>
      <c r="M1251" s="25"/>
      <c r="N1251" s="25"/>
      <c r="O1251" s="25"/>
      <c r="P1251" s="25"/>
      <c r="Q1251" s="25"/>
      <c r="R1251" s="25"/>
      <c r="S1251" s="25"/>
      <c r="T1251" s="25"/>
      <c r="U1251" s="101"/>
      <c r="V1251" s="101"/>
      <c r="W1251" s="101"/>
      <c r="X1251" s="101"/>
      <c r="Y1251" s="101"/>
      <c r="AA1251" s="101"/>
      <c r="AB1251" s="101"/>
      <c r="AC1251" s="101"/>
      <c r="AD1251" s="101"/>
      <c r="AE1251" s="101"/>
      <c r="AF1251" s="101"/>
      <c r="AG1251" s="101"/>
      <c r="AH1251" s="101"/>
      <c r="AJ1251" s="101"/>
      <c r="AK1251" s="101"/>
      <c r="AM1251" s="101"/>
      <c r="AN1251" s="42"/>
      <c r="AO1251" s="42"/>
      <c r="AP1251" s="42"/>
      <c r="AQ1251" s="194"/>
      <c r="AR1251" s="42"/>
      <c r="AS1251" s="42"/>
      <c r="AT1251" s="25"/>
      <c r="AU1251" s="44"/>
      <c r="AV1251" s="44"/>
      <c r="AW1251" s="44"/>
      <c r="AX1251" s="25"/>
      <c r="AY1251" s="42"/>
      <c r="AZ1251" s="46"/>
      <c r="BA1251" s="48"/>
      <c r="BB1251" s="25"/>
      <c r="BC1251" s="25"/>
      <c r="BD1251" s="124"/>
      <c r="BE1251" s="24"/>
      <c r="BF1251" s="24"/>
      <c r="BG1251" s="15"/>
      <c r="BI1251" s="15"/>
      <c r="BJ1251" s="15"/>
      <c r="BK1251" s="15"/>
      <c r="BL1251" s="93"/>
    </row>
    <row r="1252" spans="2:64" s="54" customFormat="1" x14ac:dyDescent="0.25">
      <c r="B1252" s="32"/>
      <c r="C1252" s="32"/>
      <c r="D1252" s="32"/>
      <c r="E1252" s="32"/>
      <c r="F1252" s="32"/>
      <c r="G1252" s="32"/>
      <c r="K1252" s="93"/>
      <c r="L1252" s="93"/>
      <c r="M1252" s="25"/>
      <c r="N1252" s="25"/>
      <c r="O1252" s="25"/>
      <c r="P1252" s="25"/>
      <c r="Q1252" s="25"/>
      <c r="R1252" s="25"/>
      <c r="S1252" s="25"/>
      <c r="T1252" s="25"/>
      <c r="U1252" s="101"/>
      <c r="V1252" s="101"/>
      <c r="W1252" s="101"/>
      <c r="X1252" s="101"/>
      <c r="Y1252" s="101"/>
      <c r="AA1252" s="101"/>
      <c r="AB1252" s="101"/>
      <c r="AC1252" s="101"/>
      <c r="AD1252" s="101"/>
      <c r="AE1252" s="101"/>
      <c r="AF1252" s="101"/>
      <c r="AG1252" s="101"/>
      <c r="AH1252" s="101"/>
      <c r="AJ1252" s="101"/>
      <c r="AK1252" s="101"/>
      <c r="AM1252" s="101"/>
      <c r="AN1252" s="42"/>
      <c r="AO1252" s="42"/>
      <c r="AP1252" s="42"/>
      <c r="AQ1252" s="194"/>
      <c r="AR1252" s="42"/>
      <c r="AS1252" s="42"/>
      <c r="AT1252" s="25"/>
      <c r="AU1252" s="44"/>
      <c r="AV1252" s="44"/>
      <c r="AW1252" s="44"/>
      <c r="AX1252" s="25"/>
      <c r="AY1252" s="42"/>
      <c r="AZ1252" s="46"/>
      <c r="BA1252" s="48"/>
      <c r="BB1252" s="25"/>
      <c r="BC1252" s="25"/>
      <c r="BD1252" s="124"/>
      <c r="BE1252" s="24"/>
      <c r="BF1252" s="24"/>
      <c r="BG1252" s="15"/>
      <c r="BI1252" s="15"/>
      <c r="BJ1252" s="15"/>
      <c r="BK1252" s="15"/>
      <c r="BL1252" s="93"/>
    </row>
    <row r="1253" spans="2:64" s="54" customFormat="1" x14ac:dyDescent="0.25">
      <c r="B1253" s="32"/>
      <c r="C1253" s="32"/>
      <c r="D1253" s="32"/>
      <c r="E1253" s="32"/>
      <c r="F1253" s="32"/>
      <c r="G1253" s="32"/>
      <c r="K1253" s="93"/>
      <c r="L1253" s="93"/>
      <c r="M1253" s="25"/>
      <c r="N1253" s="25"/>
      <c r="O1253" s="25"/>
      <c r="P1253" s="25"/>
      <c r="Q1253" s="25"/>
      <c r="R1253" s="25"/>
      <c r="S1253" s="25"/>
      <c r="T1253" s="25"/>
      <c r="U1253" s="101"/>
      <c r="V1253" s="101"/>
      <c r="W1253" s="101"/>
      <c r="X1253" s="101"/>
      <c r="Y1253" s="101"/>
      <c r="AA1253" s="101"/>
      <c r="AB1253" s="101"/>
      <c r="AC1253" s="101"/>
      <c r="AD1253" s="101"/>
      <c r="AE1253" s="101"/>
      <c r="AF1253" s="101"/>
      <c r="AG1253" s="101"/>
      <c r="AH1253" s="101"/>
      <c r="AJ1253" s="101"/>
      <c r="AK1253" s="101"/>
      <c r="AM1253" s="101"/>
      <c r="AN1253" s="42"/>
      <c r="AO1253" s="42"/>
      <c r="AP1253" s="42"/>
      <c r="AQ1253" s="194"/>
      <c r="AR1253" s="42"/>
      <c r="AS1253" s="42"/>
      <c r="AT1253" s="25"/>
      <c r="AU1253" s="44"/>
      <c r="AV1253" s="44"/>
      <c r="AW1253" s="44"/>
      <c r="AX1253" s="25"/>
      <c r="AY1253" s="42"/>
      <c r="AZ1253" s="46"/>
      <c r="BA1253" s="48"/>
      <c r="BB1253" s="25"/>
      <c r="BC1253" s="25"/>
      <c r="BD1253" s="124"/>
      <c r="BE1253" s="24"/>
      <c r="BF1253" s="24"/>
      <c r="BG1253" s="15"/>
      <c r="BI1253" s="15"/>
      <c r="BJ1253" s="15"/>
      <c r="BK1253" s="15"/>
      <c r="BL1253" s="93"/>
    </row>
    <row r="1254" spans="2:64" s="54" customFormat="1" x14ac:dyDescent="0.25">
      <c r="B1254" s="32"/>
      <c r="C1254" s="32"/>
      <c r="D1254" s="32"/>
      <c r="E1254" s="32"/>
      <c r="F1254" s="32"/>
      <c r="G1254" s="32"/>
      <c r="K1254" s="93"/>
      <c r="L1254" s="93"/>
      <c r="M1254" s="25"/>
      <c r="N1254" s="25"/>
      <c r="O1254" s="25"/>
      <c r="P1254" s="25"/>
      <c r="Q1254" s="25"/>
      <c r="R1254" s="25"/>
      <c r="S1254" s="25"/>
      <c r="T1254" s="25"/>
      <c r="U1254" s="101"/>
      <c r="V1254" s="101"/>
      <c r="W1254" s="101"/>
      <c r="X1254" s="101"/>
      <c r="Y1254" s="101"/>
      <c r="AA1254" s="101"/>
      <c r="AB1254" s="101"/>
      <c r="AC1254" s="101"/>
      <c r="AD1254" s="101"/>
      <c r="AE1254" s="101"/>
      <c r="AF1254" s="101"/>
      <c r="AG1254" s="101"/>
      <c r="AH1254" s="101"/>
      <c r="AJ1254" s="101"/>
      <c r="AK1254" s="101"/>
      <c r="AM1254" s="101"/>
      <c r="AN1254" s="42"/>
      <c r="AO1254" s="42"/>
      <c r="AP1254" s="42"/>
      <c r="AQ1254" s="194"/>
      <c r="AR1254" s="42"/>
      <c r="AS1254" s="42"/>
      <c r="AT1254" s="25"/>
      <c r="AU1254" s="44"/>
      <c r="AV1254" s="44"/>
      <c r="AW1254" s="44"/>
      <c r="AX1254" s="25"/>
      <c r="AY1254" s="42"/>
      <c r="AZ1254" s="46"/>
      <c r="BA1254" s="48"/>
      <c r="BB1254" s="25"/>
      <c r="BC1254" s="25"/>
      <c r="BD1254" s="124"/>
      <c r="BE1254" s="24"/>
      <c r="BF1254" s="24"/>
      <c r="BG1254" s="15"/>
      <c r="BI1254" s="15"/>
      <c r="BJ1254" s="15"/>
      <c r="BK1254" s="15"/>
      <c r="BL1254" s="93"/>
    </row>
    <row r="1255" spans="2:64" s="54" customFormat="1" x14ac:dyDescent="0.25">
      <c r="B1255" s="32"/>
      <c r="C1255" s="32"/>
      <c r="D1255" s="32"/>
      <c r="E1255" s="32"/>
      <c r="F1255" s="32"/>
      <c r="G1255" s="32"/>
      <c r="K1255" s="93"/>
      <c r="L1255" s="93"/>
      <c r="M1255" s="25"/>
      <c r="N1255" s="25"/>
      <c r="O1255" s="25"/>
      <c r="P1255" s="25"/>
      <c r="Q1255" s="25"/>
      <c r="R1255" s="25"/>
      <c r="S1255" s="25"/>
      <c r="T1255" s="25"/>
      <c r="U1255" s="101"/>
      <c r="V1255" s="101"/>
      <c r="W1255" s="101"/>
      <c r="X1255" s="101"/>
      <c r="Y1255" s="101"/>
      <c r="AA1255" s="101"/>
      <c r="AB1255" s="101"/>
      <c r="AC1255" s="101"/>
      <c r="AD1255" s="101"/>
      <c r="AE1255" s="101"/>
      <c r="AF1255" s="101"/>
      <c r="AG1255" s="101"/>
      <c r="AH1255" s="101"/>
      <c r="AJ1255" s="101"/>
      <c r="AK1255" s="101"/>
      <c r="AM1255" s="101"/>
      <c r="AN1255" s="42"/>
      <c r="AO1255" s="42"/>
      <c r="AP1255" s="42"/>
      <c r="AQ1255" s="194"/>
      <c r="AR1255" s="42"/>
      <c r="AS1255" s="42"/>
      <c r="AT1255" s="25"/>
      <c r="AU1255" s="44"/>
      <c r="AV1255" s="44"/>
      <c r="AW1255" s="44"/>
      <c r="AX1255" s="25"/>
      <c r="AY1255" s="42"/>
      <c r="AZ1255" s="46"/>
      <c r="BA1255" s="48"/>
      <c r="BB1255" s="25"/>
      <c r="BC1255" s="25"/>
      <c r="BD1255" s="124"/>
      <c r="BE1255" s="24"/>
      <c r="BF1255" s="24"/>
      <c r="BG1255" s="15"/>
      <c r="BI1255" s="15"/>
      <c r="BJ1255" s="15"/>
      <c r="BK1255" s="15"/>
      <c r="BL1255" s="93"/>
    </row>
    <row r="1256" spans="2:64" s="54" customFormat="1" x14ac:dyDescent="0.25">
      <c r="B1256" s="32"/>
      <c r="C1256" s="32"/>
      <c r="D1256" s="32"/>
      <c r="E1256" s="32"/>
      <c r="F1256" s="32"/>
      <c r="G1256" s="32"/>
      <c r="K1256" s="93"/>
      <c r="L1256" s="93"/>
      <c r="M1256" s="25"/>
      <c r="N1256" s="25"/>
      <c r="O1256" s="25"/>
      <c r="P1256" s="25"/>
      <c r="Q1256" s="25"/>
      <c r="R1256" s="25"/>
      <c r="S1256" s="25"/>
      <c r="T1256" s="25"/>
      <c r="U1256" s="101"/>
      <c r="V1256" s="101"/>
      <c r="W1256" s="101"/>
      <c r="X1256" s="101"/>
      <c r="Y1256" s="101"/>
      <c r="AA1256" s="101"/>
      <c r="AB1256" s="101"/>
      <c r="AC1256" s="101"/>
      <c r="AD1256" s="101"/>
      <c r="AE1256" s="101"/>
      <c r="AF1256" s="101"/>
      <c r="AG1256" s="101"/>
      <c r="AH1256" s="101"/>
      <c r="AJ1256" s="101"/>
      <c r="AK1256" s="101"/>
      <c r="AM1256" s="101"/>
      <c r="AN1256" s="42"/>
      <c r="AO1256" s="42"/>
      <c r="AP1256" s="42"/>
      <c r="AQ1256" s="194"/>
      <c r="AR1256" s="42"/>
      <c r="AS1256" s="42"/>
      <c r="AT1256" s="25"/>
      <c r="AU1256" s="44"/>
      <c r="AV1256" s="44"/>
      <c r="AW1256" s="44"/>
      <c r="AX1256" s="25"/>
      <c r="AY1256" s="42"/>
      <c r="AZ1256" s="46"/>
      <c r="BA1256" s="48"/>
      <c r="BB1256" s="25"/>
      <c r="BC1256" s="25"/>
      <c r="BD1256" s="124"/>
      <c r="BE1256" s="24"/>
      <c r="BF1256" s="24"/>
      <c r="BG1256" s="15"/>
      <c r="BI1256" s="15"/>
      <c r="BJ1256" s="15"/>
      <c r="BK1256" s="15"/>
      <c r="BL1256" s="93"/>
    </row>
    <row r="1257" spans="2:64" s="54" customFormat="1" x14ac:dyDescent="0.25">
      <c r="B1257" s="32"/>
      <c r="C1257" s="32"/>
      <c r="D1257" s="32"/>
      <c r="E1257" s="32"/>
      <c r="F1257" s="32"/>
      <c r="G1257" s="32"/>
      <c r="K1257" s="93"/>
      <c r="L1257" s="93"/>
      <c r="M1257" s="25"/>
      <c r="N1257" s="25"/>
      <c r="O1257" s="25"/>
      <c r="P1257" s="25"/>
      <c r="Q1257" s="25"/>
      <c r="R1257" s="25"/>
      <c r="S1257" s="25"/>
      <c r="T1257" s="25"/>
      <c r="U1257" s="101"/>
      <c r="V1257" s="101"/>
      <c r="W1257" s="101"/>
      <c r="X1257" s="101"/>
      <c r="Y1257" s="101"/>
      <c r="AA1257" s="101"/>
      <c r="AB1257" s="101"/>
      <c r="AC1257" s="101"/>
      <c r="AD1257" s="101"/>
      <c r="AE1257" s="101"/>
      <c r="AF1257" s="101"/>
      <c r="AG1257" s="101"/>
      <c r="AH1257" s="101"/>
      <c r="AJ1257" s="101"/>
      <c r="AK1257" s="101"/>
      <c r="AM1257" s="101"/>
      <c r="AN1257" s="42"/>
      <c r="AO1257" s="42"/>
      <c r="AP1257" s="42"/>
      <c r="AQ1257" s="194"/>
      <c r="AR1257" s="42"/>
      <c r="AS1257" s="42"/>
      <c r="AT1257" s="25"/>
      <c r="AU1257" s="44"/>
      <c r="AV1257" s="44"/>
      <c r="AW1257" s="44"/>
      <c r="AX1257" s="25"/>
      <c r="AY1257" s="42"/>
      <c r="AZ1257" s="46"/>
      <c r="BA1257" s="48"/>
      <c r="BB1257" s="25"/>
      <c r="BC1257" s="25"/>
      <c r="BD1257" s="124"/>
      <c r="BE1257" s="24"/>
      <c r="BF1257" s="24"/>
      <c r="BG1257" s="15"/>
      <c r="BI1257" s="15"/>
      <c r="BJ1257" s="15"/>
      <c r="BK1257" s="15"/>
      <c r="BL1257" s="93"/>
    </row>
    <row r="1258" spans="2:64" s="54" customFormat="1" x14ac:dyDescent="0.25">
      <c r="B1258" s="32"/>
      <c r="C1258" s="32"/>
      <c r="D1258" s="32"/>
      <c r="E1258" s="32"/>
      <c r="F1258" s="32"/>
      <c r="G1258" s="32"/>
      <c r="K1258" s="93"/>
      <c r="L1258" s="93"/>
      <c r="M1258" s="25"/>
      <c r="N1258" s="25"/>
      <c r="O1258" s="25"/>
      <c r="P1258" s="25"/>
      <c r="Q1258" s="25"/>
      <c r="R1258" s="25"/>
      <c r="S1258" s="25"/>
      <c r="T1258" s="25"/>
      <c r="U1258" s="101"/>
      <c r="V1258" s="101"/>
      <c r="W1258" s="101"/>
      <c r="X1258" s="101"/>
      <c r="Y1258" s="101"/>
      <c r="AA1258" s="101"/>
      <c r="AB1258" s="101"/>
      <c r="AC1258" s="101"/>
      <c r="AD1258" s="101"/>
      <c r="AE1258" s="101"/>
      <c r="AF1258" s="101"/>
      <c r="AG1258" s="101"/>
      <c r="AH1258" s="101"/>
      <c r="AJ1258" s="101"/>
      <c r="AK1258" s="101"/>
      <c r="AM1258" s="101"/>
      <c r="AN1258" s="42"/>
      <c r="AO1258" s="42"/>
      <c r="AP1258" s="42"/>
      <c r="AQ1258" s="194"/>
      <c r="AR1258" s="42"/>
      <c r="AS1258" s="42"/>
      <c r="AT1258" s="25"/>
      <c r="AU1258" s="44"/>
      <c r="AV1258" s="44"/>
      <c r="AW1258" s="44"/>
      <c r="AX1258" s="25"/>
      <c r="AY1258" s="42"/>
      <c r="AZ1258" s="46"/>
      <c r="BA1258" s="48"/>
      <c r="BB1258" s="25"/>
      <c r="BC1258" s="25"/>
      <c r="BD1258" s="124"/>
      <c r="BE1258" s="24"/>
      <c r="BF1258" s="24"/>
      <c r="BG1258" s="15"/>
      <c r="BI1258" s="15"/>
      <c r="BJ1258" s="15"/>
      <c r="BK1258" s="15"/>
      <c r="BL1258" s="93"/>
    </row>
    <row r="1259" spans="2:64" s="54" customFormat="1" x14ac:dyDescent="0.25">
      <c r="B1259" s="32"/>
      <c r="C1259" s="32"/>
      <c r="D1259" s="32"/>
      <c r="E1259" s="32"/>
      <c r="F1259" s="32"/>
      <c r="G1259" s="32"/>
      <c r="K1259" s="93"/>
      <c r="L1259" s="93"/>
      <c r="M1259" s="25"/>
      <c r="N1259" s="25"/>
      <c r="O1259" s="25"/>
      <c r="P1259" s="25"/>
      <c r="Q1259" s="25"/>
      <c r="R1259" s="25"/>
      <c r="S1259" s="25"/>
      <c r="T1259" s="25"/>
      <c r="U1259" s="101"/>
      <c r="V1259" s="101"/>
      <c r="W1259" s="101"/>
      <c r="X1259" s="101"/>
      <c r="Y1259" s="101"/>
      <c r="AA1259" s="101"/>
      <c r="AB1259" s="101"/>
      <c r="AC1259" s="101"/>
      <c r="AD1259" s="101"/>
      <c r="AE1259" s="101"/>
      <c r="AF1259" s="101"/>
      <c r="AG1259" s="101"/>
      <c r="AH1259" s="101"/>
      <c r="AJ1259" s="101"/>
      <c r="AK1259" s="101"/>
      <c r="AM1259" s="101"/>
      <c r="AN1259" s="42"/>
      <c r="AO1259" s="42"/>
      <c r="AP1259" s="42"/>
      <c r="AQ1259" s="194"/>
      <c r="AR1259" s="42"/>
      <c r="AS1259" s="42"/>
      <c r="AT1259" s="25"/>
      <c r="AU1259" s="44"/>
      <c r="AV1259" s="44"/>
      <c r="AW1259" s="44"/>
      <c r="AX1259" s="25"/>
      <c r="AY1259" s="42"/>
      <c r="AZ1259" s="46"/>
      <c r="BA1259" s="48"/>
      <c r="BB1259" s="25"/>
      <c r="BC1259" s="25"/>
      <c r="BD1259" s="124"/>
      <c r="BE1259" s="24"/>
      <c r="BF1259" s="24"/>
      <c r="BG1259" s="15"/>
      <c r="BI1259" s="15"/>
      <c r="BJ1259" s="15"/>
      <c r="BK1259" s="15"/>
      <c r="BL1259" s="93"/>
    </row>
    <row r="1260" spans="2:64" s="54" customFormat="1" x14ac:dyDescent="0.25">
      <c r="B1260" s="32"/>
      <c r="C1260" s="32"/>
      <c r="D1260" s="32"/>
      <c r="E1260" s="32"/>
      <c r="F1260" s="32"/>
      <c r="G1260" s="32"/>
      <c r="K1260" s="93"/>
      <c r="L1260" s="93"/>
      <c r="M1260" s="25"/>
      <c r="N1260" s="25"/>
      <c r="O1260" s="25"/>
      <c r="P1260" s="25"/>
      <c r="Q1260" s="25"/>
      <c r="R1260" s="25"/>
      <c r="S1260" s="25"/>
      <c r="T1260" s="25"/>
      <c r="U1260" s="101"/>
      <c r="V1260" s="101"/>
      <c r="W1260" s="101"/>
      <c r="X1260" s="101"/>
      <c r="Y1260" s="101"/>
      <c r="AA1260" s="101"/>
      <c r="AB1260" s="101"/>
      <c r="AC1260" s="101"/>
      <c r="AD1260" s="101"/>
      <c r="AE1260" s="101"/>
      <c r="AF1260" s="101"/>
      <c r="AG1260" s="101"/>
      <c r="AH1260" s="101"/>
      <c r="AJ1260" s="101"/>
      <c r="AK1260" s="101"/>
      <c r="AM1260" s="101"/>
      <c r="AN1260" s="42"/>
      <c r="AO1260" s="42"/>
      <c r="AP1260" s="42"/>
      <c r="AQ1260" s="194"/>
      <c r="AR1260" s="42"/>
      <c r="AS1260" s="42"/>
      <c r="AT1260" s="25"/>
      <c r="AU1260" s="44"/>
      <c r="AV1260" s="44"/>
      <c r="AW1260" s="44"/>
      <c r="AX1260" s="25"/>
      <c r="AY1260" s="42"/>
      <c r="AZ1260" s="46"/>
      <c r="BA1260" s="48"/>
      <c r="BB1260" s="25"/>
      <c r="BC1260" s="25"/>
      <c r="BD1260" s="124"/>
      <c r="BE1260" s="24"/>
      <c r="BF1260" s="24"/>
      <c r="BG1260" s="15"/>
      <c r="BI1260" s="15"/>
      <c r="BJ1260" s="15"/>
      <c r="BK1260" s="15"/>
      <c r="BL1260" s="93"/>
    </row>
    <row r="1261" spans="2:64" s="54" customFormat="1" x14ac:dyDescent="0.25">
      <c r="B1261" s="32"/>
      <c r="C1261" s="32"/>
      <c r="D1261" s="32"/>
      <c r="E1261" s="32"/>
      <c r="F1261" s="32"/>
      <c r="G1261" s="32"/>
      <c r="K1261" s="93"/>
      <c r="L1261" s="93"/>
      <c r="M1261" s="25"/>
      <c r="N1261" s="25"/>
      <c r="O1261" s="25"/>
      <c r="P1261" s="25"/>
      <c r="Q1261" s="25"/>
      <c r="R1261" s="25"/>
      <c r="S1261" s="25"/>
      <c r="T1261" s="25"/>
      <c r="U1261" s="101"/>
      <c r="V1261" s="101"/>
      <c r="W1261" s="101"/>
      <c r="X1261" s="101"/>
      <c r="Y1261" s="101"/>
      <c r="AA1261" s="101"/>
      <c r="AB1261" s="101"/>
      <c r="AC1261" s="101"/>
      <c r="AD1261" s="101"/>
      <c r="AE1261" s="101"/>
      <c r="AF1261" s="101"/>
      <c r="AG1261" s="101"/>
      <c r="AH1261" s="101"/>
      <c r="AJ1261" s="101"/>
      <c r="AK1261" s="101"/>
      <c r="AM1261" s="101"/>
      <c r="AN1261" s="42"/>
      <c r="AO1261" s="42"/>
      <c r="AP1261" s="42"/>
      <c r="AQ1261" s="194"/>
      <c r="AR1261" s="42"/>
      <c r="AS1261" s="42"/>
      <c r="AT1261" s="25"/>
      <c r="AU1261" s="44"/>
      <c r="AV1261" s="44"/>
      <c r="AW1261" s="44"/>
      <c r="AX1261" s="25"/>
      <c r="AY1261" s="42"/>
      <c r="AZ1261" s="46"/>
      <c r="BA1261" s="48"/>
      <c r="BB1261" s="25"/>
      <c r="BC1261" s="25"/>
      <c r="BD1261" s="124"/>
      <c r="BE1261" s="24"/>
      <c r="BF1261" s="24"/>
      <c r="BG1261" s="15"/>
      <c r="BI1261" s="15"/>
      <c r="BJ1261" s="15"/>
      <c r="BK1261" s="15"/>
      <c r="BL1261" s="93"/>
    </row>
    <row r="1262" spans="2:64" s="54" customFormat="1" x14ac:dyDescent="0.25">
      <c r="B1262" s="32"/>
      <c r="C1262" s="32"/>
      <c r="D1262" s="32"/>
      <c r="E1262" s="32"/>
      <c r="F1262" s="32"/>
      <c r="G1262" s="32"/>
      <c r="K1262" s="93"/>
      <c r="L1262" s="93"/>
      <c r="M1262" s="25"/>
      <c r="N1262" s="25"/>
      <c r="O1262" s="25"/>
      <c r="P1262" s="25"/>
      <c r="Q1262" s="25"/>
      <c r="R1262" s="25"/>
      <c r="S1262" s="25"/>
      <c r="T1262" s="25"/>
      <c r="U1262" s="101"/>
      <c r="V1262" s="101"/>
      <c r="W1262" s="101"/>
      <c r="X1262" s="101"/>
      <c r="Y1262" s="101"/>
      <c r="AA1262" s="101"/>
      <c r="AB1262" s="101"/>
      <c r="AC1262" s="101"/>
      <c r="AD1262" s="101"/>
      <c r="AE1262" s="101"/>
      <c r="AF1262" s="101"/>
      <c r="AG1262" s="101"/>
      <c r="AH1262" s="101"/>
      <c r="AJ1262" s="101"/>
      <c r="AK1262" s="101"/>
      <c r="AM1262" s="101"/>
      <c r="AN1262" s="42"/>
      <c r="AO1262" s="42"/>
      <c r="AP1262" s="42"/>
      <c r="AQ1262" s="194"/>
      <c r="AR1262" s="42"/>
      <c r="AS1262" s="42"/>
      <c r="AT1262" s="25"/>
      <c r="AU1262" s="44"/>
      <c r="AV1262" s="44"/>
      <c r="AW1262" s="44"/>
      <c r="AX1262" s="25"/>
      <c r="AY1262" s="42"/>
      <c r="AZ1262" s="46"/>
      <c r="BA1262" s="48"/>
      <c r="BB1262" s="25"/>
      <c r="BC1262" s="25"/>
      <c r="BD1262" s="124"/>
      <c r="BE1262" s="24"/>
      <c r="BF1262" s="24"/>
      <c r="BG1262" s="15"/>
      <c r="BI1262" s="15"/>
      <c r="BJ1262" s="15"/>
      <c r="BK1262" s="15"/>
      <c r="BL1262" s="93"/>
    </row>
    <row r="1263" spans="2:64" s="54" customFormat="1" x14ac:dyDescent="0.25">
      <c r="B1263" s="32"/>
      <c r="C1263" s="32"/>
      <c r="D1263" s="32"/>
      <c r="E1263" s="32"/>
      <c r="F1263" s="32"/>
      <c r="G1263" s="32"/>
      <c r="K1263" s="93"/>
      <c r="L1263" s="93"/>
      <c r="M1263" s="25"/>
      <c r="N1263" s="25"/>
      <c r="O1263" s="25"/>
      <c r="P1263" s="25"/>
      <c r="Q1263" s="25"/>
      <c r="R1263" s="25"/>
      <c r="S1263" s="25"/>
      <c r="T1263" s="25"/>
      <c r="U1263" s="101"/>
      <c r="V1263" s="101"/>
      <c r="W1263" s="101"/>
      <c r="X1263" s="101"/>
      <c r="Y1263" s="101"/>
      <c r="AA1263" s="101"/>
      <c r="AB1263" s="101"/>
      <c r="AC1263" s="101"/>
      <c r="AD1263" s="101"/>
      <c r="AE1263" s="101"/>
      <c r="AF1263" s="101"/>
      <c r="AG1263" s="101"/>
      <c r="AH1263" s="101"/>
      <c r="AJ1263" s="101"/>
      <c r="AK1263" s="101"/>
      <c r="AM1263" s="101"/>
      <c r="AN1263" s="42"/>
      <c r="AO1263" s="42"/>
      <c r="AP1263" s="42"/>
      <c r="AQ1263" s="194"/>
      <c r="AR1263" s="42"/>
      <c r="AS1263" s="42"/>
      <c r="AT1263" s="25"/>
      <c r="AU1263" s="44"/>
      <c r="AV1263" s="44"/>
      <c r="AW1263" s="44"/>
      <c r="AX1263" s="25"/>
      <c r="AY1263" s="42"/>
      <c r="AZ1263" s="46"/>
      <c r="BA1263" s="48"/>
      <c r="BB1263" s="25"/>
      <c r="BC1263" s="25"/>
      <c r="BD1263" s="124"/>
      <c r="BE1263" s="24"/>
      <c r="BF1263" s="24"/>
      <c r="BG1263" s="15"/>
      <c r="BI1263" s="15"/>
      <c r="BJ1263" s="15"/>
      <c r="BK1263" s="15"/>
      <c r="BL1263" s="93"/>
    </row>
    <row r="1264" spans="2:64" s="54" customFormat="1" x14ac:dyDescent="0.25">
      <c r="B1264" s="32"/>
      <c r="C1264" s="32"/>
      <c r="D1264" s="32"/>
      <c r="E1264" s="32"/>
      <c r="F1264" s="32"/>
      <c r="G1264" s="32"/>
      <c r="K1264" s="93"/>
      <c r="L1264" s="93"/>
      <c r="M1264" s="25"/>
      <c r="N1264" s="25"/>
      <c r="O1264" s="25"/>
      <c r="P1264" s="25"/>
      <c r="Q1264" s="25"/>
      <c r="R1264" s="25"/>
      <c r="S1264" s="25"/>
      <c r="T1264" s="25"/>
      <c r="U1264" s="101"/>
      <c r="V1264" s="101"/>
      <c r="W1264" s="101"/>
      <c r="X1264" s="101"/>
      <c r="Y1264" s="101"/>
      <c r="AA1264" s="101"/>
      <c r="AB1264" s="101"/>
      <c r="AC1264" s="101"/>
      <c r="AD1264" s="101"/>
      <c r="AE1264" s="101"/>
      <c r="AF1264" s="101"/>
      <c r="AG1264" s="101"/>
      <c r="AH1264" s="101"/>
      <c r="AJ1264" s="101"/>
      <c r="AK1264" s="101"/>
      <c r="AM1264" s="101"/>
      <c r="AN1264" s="42"/>
      <c r="AO1264" s="42"/>
      <c r="AP1264" s="42"/>
      <c r="AQ1264" s="194"/>
      <c r="AR1264" s="42"/>
      <c r="AS1264" s="42"/>
      <c r="AT1264" s="25"/>
      <c r="AU1264" s="44"/>
      <c r="AV1264" s="44"/>
      <c r="AW1264" s="44"/>
      <c r="AX1264" s="25"/>
      <c r="AY1264" s="42"/>
      <c r="AZ1264" s="46"/>
      <c r="BA1264" s="48"/>
      <c r="BB1264" s="25"/>
      <c r="BC1264" s="25"/>
      <c r="BD1264" s="124"/>
      <c r="BE1264" s="24"/>
      <c r="BF1264" s="24"/>
      <c r="BG1264" s="15"/>
      <c r="BI1264" s="15"/>
      <c r="BJ1264" s="15"/>
      <c r="BK1264" s="15"/>
      <c r="BL1264" s="93"/>
    </row>
    <row r="1265" spans="2:64" s="54" customFormat="1" x14ac:dyDescent="0.25">
      <c r="B1265" s="32"/>
      <c r="C1265" s="32"/>
      <c r="D1265" s="32"/>
      <c r="E1265" s="32"/>
      <c r="F1265" s="32"/>
      <c r="G1265" s="32"/>
      <c r="K1265" s="93"/>
      <c r="L1265" s="93"/>
      <c r="M1265" s="25"/>
      <c r="N1265" s="25"/>
      <c r="O1265" s="25"/>
      <c r="P1265" s="25"/>
      <c r="Q1265" s="25"/>
      <c r="R1265" s="25"/>
      <c r="S1265" s="25"/>
      <c r="T1265" s="25"/>
      <c r="U1265" s="101"/>
      <c r="V1265" s="101"/>
      <c r="W1265" s="101"/>
      <c r="X1265" s="101"/>
      <c r="Y1265" s="101"/>
      <c r="AA1265" s="101"/>
      <c r="AB1265" s="101"/>
      <c r="AC1265" s="101"/>
      <c r="AD1265" s="101"/>
      <c r="AE1265" s="101"/>
      <c r="AF1265" s="101"/>
      <c r="AG1265" s="101"/>
      <c r="AH1265" s="101"/>
      <c r="AJ1265" s="101"/>
      <c r="AK1265" s="101"/>
      <c r="AM1265" s="101"/>
      <c r="AN1265" s="42"/>
      <c r="AO1265" s="42"/>
      <c r="AP1265" s="42"/>
      <c r="AQ1265" s="194"/>
      <c r="AR1265" s="42"/>
      <c r="AS1265" s="42"/>
      <c r="AT1265" s="25"/>
      <c r="AU1265" s="44"/>
      <c r="AV1265" s="44"/>
      <c r="AW1265" s="44"/>
      <c r="AX1265" s="25"/>
      <c r="AY1265" s="42"/>
      <c r="AZ1265" s="46"/>
      <c r="BA1265" s="48"/>
      <c r="BB1265" s="25"/>
      <c r="BC1265" s="25"/>
      <c r="BD1265" s="124"/>
      <c r="BE1265" s="24"/>
      <c r="BF1265" s="24"/>
      <c r="BG1265" s="15"/>
      <c r="BI1265" s="15"/>
      <c r="BJ1265" s="15"/>
      <c r="BK1265" s="15"/>
      <c r="BL1265" s="93"/>
    </row>
    <row r="1266" spans="2:64" s="54" customFormat="1" x14ac:dyDescent="0.25">
      <c r="B1266" s="32"/>
      <c r="C1266" s="32"/>
      <c r="D1266" s="32"/>
      <c r="E1266" s="32"/>
      <c r="F1266" s="32"/>
      <c r="G1266" s="32"/>
      <c r="K1266" s="93"/>
      <c r="L1266" s="93"/>
      <c r="M1266" s="25"/>
      <c r="N1266" s="25"/>
      <c r="O1266" s="25"/>
      <c r="P1266" s="25"/>
      <c r="Q1266" s="25"/>
      <c r="R1266" s="25"/>
      <c r="S1266" s="25"/>
      <c r="T1266" s="25"/>
      <c r="U1266" s="101"/>
      <c r="V1266" s="101"/>
      <c r="W1266" s="101"/>
      <c r="X1266" s="101"/>
      <c r="Y1266" s="101"/>
      <c r="AA1266" s="101"/>
      <c r="AB1266" s="101"/>
      <c r="AC1266" s="101"/>
      <c r="AD1266" s="101"/>
      <c r="AE1266" s="101"/>
      <c r="AF1266" s="101"/>
      <c r="AG1266" s="101"/>
      <c r="AH1266" s="101"/>
      <c r="AJ1266" s="101"/>
      <c r="AK1266" s="101"/>
      <c r="AM1266" s="101"/>
      <c r="AN1266" s="42"/>
      <c r="AO1266" s="42"/>
      <c r="AP1266" s="42"/>
      <c r="AQ1266" s="194"/>
      <c r="AR1266" s="42"/>
      <c r="AS1266" s="42"/>
      <c r="AT1266" s="25"/>
      <c r="AU1266" s="44"/>
      <c r="AV1266" s="44"/>
      <c r="AW1266" s="44"/>
      <c r="AX1266" s="25"/>
      <c r="AY1266" s="42"/>
      <c r="AZ1266" s="46"/>
      <c r="BA1266" s="48"/>
      <c r="BB1266" s="25"/>
      <c r="BC1266" s="25"/>
      <c r="BD1266" s="124"/>
      <c r="BE1266" s="24"/>
      <c r="BF1266" s="24"/>
      <c r="BG1266" s="15"/>
      <c r="BI1266" s="15"/>
      <c r="BJ1266" s="15"/>
      <c r="BK1266" s="15"/>
      <c r="BL1266" s="93"/>
    </row>
    <row r="1267" spans="2:64" s="54" customFormat="1" x14ac:dyDescent="0.25">
      <c r="B1267" s="32"/>
      <c r="C1267" s="32"/>
      <c r="D1267" s="32"/>
      <c r="E1267" s="32"/>
      <c r="F1267" s="32"/>
      <c r="G1267" s="32"/>
      <c r="K1267" s="93"/>
      <c r="L1267" s="93"/>
      <c r="M1267" s="25"/>
      <c r="N1267" s="25"/>
      <c r="O1267" s="25"/>
      <c r="P1267" s="25"/>
      <c r="Q1267" s="25"/>
      <c r="R1267" s="25"/>
      <c r="S1267" s="25"/>
      <c r="T1267" s="25"/>
      <c r="U1267" s="101"/>
      <c r="V1267" s="101"/>
      <c r="W1267" s="101"/>
      <c r="X1267" s="101"/>
      <c r="Y1267" s="101"/>
      <c r="AA1267" s="101"/>
      <c r="AB1267" s="101"/>
      <c r="AC1267" s="101"/>
      <c r="AD1267" s="101"/>
      <c r="AE1267" s="101"/>
      <c r="AF1267" s="101"/>
      <c r="AG1267" s="101"/>
      <c r="AH1267" s="101"/>
      <c r="AJ1267" s="101"/>
      <c r="AK1267" s="101"/>
      <c r="AM1267" s="101"/>
      <c r="AN1267" s="42"/>
      <c r="AO1267" s="42"/>
      <c r="AP1267" s="42"/>
      <c r="AQ1267" s="194"/>
      <c r="AR1267" s="42"/>
      <c r="AS1267" s="42"/>
      <c r="AT1267" s="25"/>
      <c r="AU1267" s="44"/>
      <c r="AV1267" s="44"/>
      <c r="AW1267" s="44"/>
      <c r="AX1267" s="25"/>
      <c r="AY1267" s="42"/>
      <c r="AZ1267" s="46"/>
      <c r="BA1267" s="48"/>
      <c r="BB1267" s="25"/>
      <c r="BC1267" s="25"/>
      <c r="BD1267" s="124"/>
      <c r="BE1267" s="24"/>
      <c r="BF1267" s="24"/>
      <c r="BG1267" s="15"/>
      <c r="BI1267" s="15"/>
      <c r="BJ1267" s="15"/>
      <c r="BK1267" s="15"/>
      <c r="BL1267" s="93"/>
    </row>
    <row r="1268" spans="2:64" s="54" customFormat="1" x14ac:dyDescent="0.25">
      <c r="B1268" s="32"/>
      <c r="C1268" s="32"/>
      <c r="D1268" s="32"/>
      <c r="E1268" s="32"/>
      <c r="F1268" s="32"/>
      <c r="G1268" s="32"/>
      <c r="K1268" s="93"/>
      <c r="L1268" s="93"/>
      <c r="M1268" s="25"/>
      <c r="N1268" s="25"/>
      <c r="O1268" s="25"/>
      <c r="P1268" s="25"/>
      <c r="Q1268" s="25"/>
      <c r="R1268" s="25"/>
      <c r="S1268" s="25"/>
      <c r="T1268" s="25"/>
      <c r="U1268" s="101"/>
      <c r="V1268" s="101"/>
      <c r="W1268" s="101"/>
      <c r="X1268" s="101"/>
      <c r="Y1268" s="101"/>
      <c r="AA1268" s="101"/>
      <c r="AB1268" s="101"/>
      <c r="AC1268" s="101"/>
      <c r="AD1268" s="101"/>
      <c r="AE1268" s="101"/>
      <c r="AF1268" s="101"/>
      <c r="AG1268" s="101"/>
      <c r="AH1268" s="101"/>
      <c r="AJ1268" s="101"/>
      <c r="AK1268" s="101"/>
      <c r="AM1268" s="101"/>
      <c r="AN1268" s="42"/>
      <c r="AO1268" s="42"/>
      <c r="AP1268" s="42"/>
      <c r="AQ1268" s="194"/>
      <c r="AR1268" s="42"/>
      <c r="AS1268" s="42"/>
      <c r="AT1268" s="25"/>
      <c r="AU1268" s="44"/>
      <c r="AV1268" s="44"/>
      <c r="AW1268" s="44"/>
      <c r="AX1268" s="25"/>
      <c r="AY1268" s="42"/>
      <c r="AZ1268" s="46"/>
      <c r="BA1268" s="48"/>
      <c r="BB1268" s="25"/>
      <c r="BC1268" s="25"/>
      <c r="BD1268" s="124"/>
      <c r="BE1268" s="24"/>
      <c r="BF1268" s="24"/>
      <c r="BG1268" s="15"/>
      <c r="BI1268" s="15"/>
      <c r="BJ1268" s="15"/>
      <c r="BK1268" s="15"/>
      <c r="BL1268" s="93"/>
    </row>
    <row r="1269" spans="2:64" s="54" customFormat="1" x14ac:dyDescent="0.25">
      <c r="B1269" s="32"/>
      <c r="C1269" s="32"/>
      <c r="D1269" s="32"/>
      <c r="E1269" s="32"/>
      <c r="F1269" s="32"/>
      <c r="G1269" s="32"/>
      <c r="K1269" s="93"/>
      <c r="L1269" s="93"/>
      <c r="M1269" s="25"/>
      <c r="N1269" s="25"/>
      <c r="O1269" s="25"/>
      <c r="P1269" s="25"/>
      <c r="Q1269" s="25"/>
      <c r="R1269" s="25"/>
      <c r="S1269" s="25"/>
      <c r="T1269" s="25"/>
      <c r="U1269" s="101"/>
      <c r="V1269" s="101"/>
      <c r="W1269" s="101"/>
      <c r="X1269" s="101"/>
      <c r="Y1269" s="101"/>
      <c r="AA1269" s="101"/>
      <c r="AB1269" s="101"/>
      <c r="AC1269" s="101"/>
      <c r="AD1269" s="101"/>
      <c r="AE1269" s="101"/>
      <c r="AF1269" s="101"/>
      <c r="AG1269" s="101"/>
      <c r="AH1269" s="101"/>
      <c r="AJ1269" s="101"/>
      <c r="AK1269" s="101"/>
      <c r="AM1269" s="101"/>
      <c r="AN1269" s="42"/>
      <c r="AO1269" s="42"/>
      <c r="AP1269" s="42"/>
      <c r="AQ1269" s="194"/>
      <c r="AR1269" s="42"/>
      <c r="AS1269" s="42"/>
      <c r="AT1269" s="25"/>
      <c r="AU1269" s="44"/>
      <c r="AV1269" s="44"/>
      <c r="AW1269" s="44"/>
      <c r="AX1269" s="25"/>
      <c r="AY1269" s="42"/>
      <c r="AZ1269" s="46"/>
      <c r="BA1269" s="48"/>
      <c r="BB1269" s="25"/>
      <c r="BC1269" s="25"/>
      <c r="BD1269" s="124"/>
      <c r="BE1269" s="24"/>
      <c r="BF1269" s="24"/>
      <c r="BG1269" s="15"/>
      <c r="BI1269" s="15"/>
      <c r="BJ1269" s="15"/>
      <c r="BK1269" s="15"/>
      <c r="BL1269" s="93"/>
    </row>
    <row r="1270" spans="2:64" s="54" customFormat="1" x14ac:dyDescent="0.25">
      <c r="B1270" s="32"/>
      <c r="C1270" s="32"/>
      <c r="D1270" s="32"/>
      <c r="E1270" s="32"/>
      <c r="F1270" s="32"/>
      <c r="G1270" s="32"/>
      <c r="K1270" s="93"/>
      <c r="L1270" s="93"/>
      <c r="M1270" s="25"/>
      <c r="N1270" s="25"/>
      <c r="O1270" s="25"/>
      <c r="P1270" s="25"/>
      <c r="Q1270" s="25"/>
      <c r="R1270" s="25"/>
      <c r="S1270" s="25"/>
      <c r="T1270" s="25"/>
      <c r="U1270" s="101"/>
      <c r="V1270" s="101"/>
      <c r="W1270" s="101"/>
      <c r="X1270" s="101"/>
      <c r="Y1270" s="101"/>
      <c r="AA1270" s="101"/>
      <c r="AB1270" s="101"/>
      <c r="AC1270" s="101"/>
      <c r="AD1270" s="101"/>
      <c r="AE1270" s="101"/>
      <c r="AF1270" s="101"/>
      <c r="AG1270" s="101"/>
      <c r="AH1270" s="101"/>
      <c r="AJ1270" s="101"/>
      <c r="AK1270" s="101"/>
      <c r="AM1270" s="101"/>
      <c r="AN1270" s="42"/>
      <c r="AO1270" s="42"/>
      <c r="AP1270" s="42"/>
      <c r="AQ1270" s="194"/>
      <c r="AR1270" s="42"/>
      <c r="AS1270" s="42"/>
      <c r="AT1270" s="25"/>
      <c r="AU1270" s="44"/>
      <c r="AV1270" s="44"/>
      <c r="AW1270" s="44"/>
      <c r="AX1270" s="25"/>
      <c r="AY1270" s="42"/>
      <c r="AZ1270" s="46"/>
      <c r="BA1270" s="48"/>
      <c r="BB1270" s="25"/>
      <c r="BC1270" s="25"/>
      <c r="BD1270" s="124"/>
      <c r="BE1270" s="24"/>
      <c r="BF1270" s="24"/>
      <c r="BG1270" s="15"/>
      <c r="BI1270" s="15"/>
      <c r="BJ1270" s="15"/>
      <c r="BK1270" s="15"/>
      <c r="BL1270" s="93"/>
    </row>
    <row r="1271" spans="2:64" s="54" customFormat="1" x14ac:dyDescent="0.25">
      <c r="B1271" s="32"/>
      <c r="C1271" s="32"/>
      <c r="D1271" s="32"/>
      <c r="E1271" s="32"/>
      <c r="F1271" s="32"/>
      <c r="G1271" s="32"/>
      <c r="K1271" s="93"/>
      <c r="L1271" s="93"/>
      <c r="M1271" s="25"/>
      <c r="N1271" s="25"/>
      <c r="O1271" s="25"/>
      <c r="P1271" s="25"/>
      <c r="Q1271" s="25"/>
      <c r="R1271" s="25"/>
      <c r="S1271" s="25"/>
      <c r="T1271" s="25"/>
      <c r="U1271" s="101"/>
      <c r="V1271" s="101"/>
      <c r="W1271" s="101"/>
      <c r="X1271" s="101"/>
      <c r="Y1271" s="101"/>
      <c r="AA1271" s="101"/>
      <c r="AB1271" s="101"/>
      <c r="AC1271" s="101"/>
      <c r="AD1271" s="101"/>
      <c r="AE1271" s="101"/>
      <c r="AF1271" s="101"/>
      <c r="AG1271" s="101"/>
      <c r="AH1271" s="101"/>
      <c r="AJ1271" s="101"/>
      <c r="AK1271" s="101"/>
      <c r="AM1271" s="101"/>
      <c r="AN1271" s="42"/>
      <c r="AO1271" s="42"/>
      <c r="AP1271" s="42"/>
      <c r="AQ1271" s="194"/>
      <c r="AR1271" s="42"/>
      <c r="AS1271" s="42"/>
      <c r="AT1271" s="25"/>
      <c r="AU1271" s="44"/>
      <c r="AV1271" s="44"/>
      <c r="AW1271" s="44"/>
      <c r="AX1271" s="25"/>
      <c r="AY1271" s="42"/>
      <c r="AZ1271" s="46"/>
      <c r="BA1271" s="48"/>
      <c r="BB1271" s="25"/>
      <c r="BC1271" s="25"/>
      <c r="BD1271" s="124"/>
      <c r="BE1271" s="24"/>
      <c r="BF1271" s="24"/>
      <c r="BG1271" s="15"/>
      <c r="BI1271" s="15"/>
      <c r="BJ1271" s="15"/>
      <c r="BK1271" s="15"/>
      <c r="BL1271" s="93"/>
    </row>
    <row r="1272" spans="2:64" s="54" customFormat="1" x14ac:dyDescent="0.25">
      <c r="B1272" s="32"/>
      <c r="C1272" s="32"/>
      <c r="D1272" s="32"/>
      <c r="E1272" s="32"/>
      <c r="F1272" s="32"/>
      <c r="G1272" s="32"/>
      <c r="K1272" s="93"/>
      <c r="L1272" s="93"/>
      <c r="M1272" s="25"/>
      <c r="N1272" s="25"/>
      <c r="O1272" s="25"/>
      <c r="P1272" s="25"/>
      <c r="Q1272" s="25"/>
      <c r="R1272" s="25"/>
      <c r="S1272" s="25"/>
      <c r="T1272" s="25"/>
      <c r="U1272" s="101"/>
      <c r="V1272" s="101"/>
      <c r="W1272" s="101"/>
      <c r="X1272" s="101"/>
      <c r="Y1272" s="101"/>
      <c r="AA1272" s="101"/>
      <c r="AB1272" s="101"/>
      <c r="AC1272" s="101"/>
      <c r="AD1272" s="101"/>
      <c r="AE1272" s="101"/>
      <c r="AF1272" s="101"/>
      <c r="AG1272" s="101"/>
      <c r="AH1272" s="101"/>
      <c r="AJ1272" s="101"/>
      <c r="AK1272" s="101"/>
      <c r="AM1272" s="101"/>
      <c r="AN1272" s="42"/>
      <c r="AO1272" s="42"/>
      <c r="AP1272" s="42"/>
      <c r="AQ1272" s="194"/>
      <c r="AR1272" s="42"/>
      <c r="AS1272" s="42"/>
      <c r="AT1272" s="25"/>
      <c r="AU1272" s="44"/>
      <c r="AV1272" s="44"/>
      <c r="AW1272" s="44"/>
      <c r="AX1272" s="25"/>
      <c r="AY1272" s="42"/>
      <c r="AZ1272" s="46"/>
      <c r="BA1272" s="48"/>
      <c r="BB1272" s="25"/>
      <c r="BC1272" s="25"/>
      <c r="BD1272" s="124"/>
      <c r="BE1272" s="24"/>
      <c r="BF1272" s="24"/>
      <c r="BG1272" s="15"/>
      <c r="BI1272" s="15"/>
      <c r="BJ1272" s="15"/>
      <c r="BK1272" s="15"/>
      <c r="BL1272" s="93"/>
    </row>
    <row r="1273" spans="2:64" s="54" customFormat="1" x14ac:dyDescent="0.25">
      <c r="B1273" s="32"/>
      <c r="C1273" s="32"/>
      <c r="D1273" s="32"/>
      <c r="E1273" s="32"/>
      <c r="F1273" s="32"/>
      <c r="G1273" s="32"/>
      <c r="K1273" s="93"/>
      <c r="L1273" s="93"/>
      <c r="M1273" s="25"/>
      <c r="N1273" s="25"/>
      <c r="O1273" s="25"/>
      <c r="P1273" s="25"/>
      <c r="Q1273" s="25"/>
      <c r="R1273" s="25"/>
      <c r="S1273" s="25"/>
      <c r="T1273" s="25"/>
      <c r="U1273" s="101"/>
      <c r="V1273" s="101"/>
      <c r="W1273" s="101"/>
      <c r="X1273" s="101"/>
      <c r="Y1273" s="101"/>
      <c r="AA1273" s="101"/>
      <c r="AB1273" s="101"/>
      <c r="AC1273" s="101"/>
      <c r="AD1273" s="101"/>
      <c r="AE1273" s="101"/>
      <c r="AF1273" s="101"/>
      <c r="AG1273" s="101"/>
      <c r="AH1273" s="101"/>
      <c r="AJ1273" s="101"/>
      <c r="AK1273" s="101"/>
      <c r="AM1273" s="101"/>
      <c r="AN1273" s="42"/>
      <c r="AO1273" s="42"/>
      <c r="AP1273" s="42"/>
      <c r="AQ1273" s="194"/>
      <c r="AR1273" s="42"/>
      <c r="AS1273" s="42"/>
      <c r="AT1273" s="25"/>
      <c r="AU1273" s="44"/>
      <c r="AV1273" s="44"/>
      <c r="AW1273" s="44"/>
      <c r="AX1273" s="25"/>
      <c r="AY1273" s="42"/>
      <c r="AZ1273" s="46"/>
      <c r="BA1273" s="48"/>
      <c r="BB1273" s="25"/>
      <c r="BC1273" s="25"/>
      <c r="BD1273" s="124"/>
      <c r="BE1273" s="24"/>
      <c r="BF1273" s="24"/>
      <c r="BG1273" s="15"/>
      <c r="BI1273" s="15"/>
      <c r="BJ1273" s="15"/>
      <c r="BK1273" s="15"/>
      <c r="BL1273" s="93"/>
    </row>
    <row r="1274" spans="2:64" s="54" customFormat="1" x14ac:dyDescent="0.25">
      <c r="B1274" s="32"/>
      <c r="C1274" s="32"/>
      <c r="D1274" s="32"/>
      <c r="E1274" s="32"/>
      <c r="F1274" s="32"/>
      <c r="G1274" s="32"/>
      <c r="K1274" s="93"/>
      <c r="L1274" s="93"/>
      <c r="M1274" s="25"/>
      <c r="N1274" s="25"/>
      <c r="O1274" s="25"/>
      <c r="P1274" s="25"/>
      <c r="Q1274" s="25"/>
      <c r="R1274" s="25"/>
      <c r="S1274" s="25"/>
      <c r="T1274" s="25"/>
      <c r="U1274" s="101"/>
      <c r="V1274" s="101"/>
      <c r="W1274" s="101"/>
      <c r="X1274" s="101"/>
      <c r="Y1274" s="101"/>
      <c r="AA1274" s="101"/>
      <c r="AB1274" s="101"/>
      <c r="AC1274" s="101"/>
      <c r="AD1274" s="101"/>
      <c r="AE1274" s="101"/>
      <c r="AF1274" s="101"/>
      <c r="AG1274" s="101"/>
      <c r="AH1274" s="101"/>
      <c r="AJ1274" s="101"/>
      <c r="AK1274" s="101"/>
      <c r="AM1274" s="101"/>
      <c r="AN1274" s="42"/>
      <c r="AO1274" s="42"/>
      <c r="AP1274" s="42"/>
      <c r="AQ1274" s="194"/>
      <c r="AR1274" s="42"/>
      <c r="AS1274" s="42"/>
      <c r="AT1274" s="25"/>
      <c r="AU1274" s="44"/>
      <c r="AV1274" s="44"/>
      <c r="AW1274" s="44"/>
      <c r="AX1274" s="25"/>
      <c r="AY1274" s="42"/>
      <c r="AZ1274" s="46"/>
      <c r="BA1274" s="48"/>
      <c r="BB1274" s="25"/>
      <c r="BC1274" s="25"/>
      <c r="BD1274" s="124"/>
      <c r="BE1274" s="24"/>
      <c r="BF1274" s="24"/>
      <c r="BG1274" s="15"/>
      <c r="BI1274" s="15"/>
      <c r="BJ1274" s="15"/>
      <c r="BK1274" s="15"/>
      <c r="BL1274" s="93"/>
    </row>
    <row r="1275" spans="2:64" s="54" customFormat="1" x14ac:dyDescent="0.25">
      <c r="B1275" s="32"/>
      <c r="C1275" s="32"/>
      <c r="D1275" s="32"/>
      <c r="E1275" s="32"/>
      <c r="F1275" s="32"/>
      <c r="G1275" s="32"/>
      <c r="K1275" s="93"/>
      <c r="L1275" s="93"/>
      <c r="M1275" s="25"/>
      <c r="N1275" s="25"/>
      <c r="O1275" s="25"/>
      <c r="P1275" s="25"/>
      <c r="Q1275" s="25"/>
      <c r="R1275" s="25"/>
      <c r="S1275" s="25"/>
      <c r="T1275" s="25"/>
      <c r="U1275" s="101"/>
      <c r="V1275" s="101"/>
      <c r="W1275" s="101"/>
      <c r="X1275" s="101"/>
      <c r="Y1275" s="101"/>
      <c r="AA1275" s="101"/>
      <c r="AB1275" s="101"/>
      <c r="AC1275" s="101"/>
      <c r="AD1275" s="101"/>
      <c r="AE1275" s="101"/>
      <c r="AF1275" s="101"/>
      <c r="AG1275" s="101"/>
      <c r="AH1275" s="101"/>
      <c r="AJ1275" s="101"/>
      <c r="AK1275" s="101"/>
      <c r="AM1275" s="101"/>
      <c r="AN1275" s="42"/>
      <c r="AO1275" s="42"/>
      <c r="AP1275" s="42"/>
      <c r="AQ1275" s="194"/>
      <c r="AR1275" s="42"/>
      <c r="AS1275" s="42"/>
      <c r="AT1275" s="25"/>
      <c r="AU1275" s="44"/>
      <c r="AV1275" s="44"/>
      <c r="AW1275" s="44"/>
      <c r="AX1275" s="25"/>
      <c r="AY1275" s="42"/>
      <c r="AZ1275" s="46"/>
      <c r="BA1275" s="48"/>
      <c r="BB1275" s="25"/>
      <c r="BC1275" s="25"/>
      <c r="BD1275" s="124"/>
      <c r="BE1275" s="24"/>
      <c r="BF1275" s="24"/>
      <c r="BG1275" s="15"/>
      <c r="BI1275" s="15"/>
      <c r="BJ1275" s="15"/>
      <c r="BK1275" s="15"/>
      <c r="BL1275" s="93"/>
    </row>
    <row r="1276" spans="2:64" s="54" customFormat="1" x14ac:dyDescent="0.25">
      <c r="B1276" s="32"/>
      <c r="C1276" s="32"/>
      <c r="D1276" s="32"/>
      <c r="E1276" s="32"/>
      <c r="F1276" s="32"/>
      <c r="G1276" s="32"/>
      <c r="K1276" s="93"/>
      <c r="L1276" s="93"/>
      <c r="M1276" s="25"/>
      <c r="N1276" s="25"/>
      <c r="O1276" s="25"/>
      <c r="P1276" s="25"/>
      <c r="Q1276" s="25"/>
      <c r="R1276" s="25"/>
      <c r="S1276" s="25"/>
      <c r="T1276" s="25"/>
      <c r="U1276" s="101"/>
      <c r="V1276" s="101"/>
      <c r="W1276" s="101"/>
      <c r="X1276" s="101"/>
      <c r="Y1276" s="101"/>
      <c r="AA1276" s="101"/>
      <c r="AB1276" s="101"/>
      <c r="AC1276" s="101"/>
      <c r="AD1276" s="101"/>
      <c r="AE1276" s="101"/>
      <c r="AF1276" s="101"/>
      <c r="AG1276" s="101"/>
      <c r="AH1276" s="101"/>
      <c r="AJ1276" s="101"/>
      <c r="AK1276" s="101"/>
      <c r="AM1276" s="101"/>
      <c r="AN1276" s="42"/>
      <c r="AO1276" s="42"/>
      <c r="AP1276" s="42"/>
      <c r="AQ1276" s="194"/>
      <c r="AR1276" s="42"/>
      <c r="AS1276" s="42"/>
      <c r="AT1276" s="25"/>
      <c r="AU1276" s="44"/>
      <c r="AV1276" s="44"/>
      <c r="AW1276" s="44"/>
      <c r="AX1276" s="25"/>
      <c r="AY1276" s="42"/>
      <c r="AZ1276" s="46"/>
      <c r="BA1276" s="48"/>
      <c r="BB1276" s="25"/>
      <c r="BC1276" s="25"/>
      <c r="BD1276" s="124"/>
      <c r="BE1276" s="24"/>
      <c r="BF1276" s="24"/>
      <c r="BG1276" s="15"/>
      <c r="BI1276" s="15"/>
      <c r="BJ1276" s="15"/>
      <c r="BK1276" s="15"/>
      <c r="BL1276" s="93"/>
    </row>
    <row r="1277" spans="2:64" s="54" customFormat="1" x14ac:dyDescent="0.25">
      <c r="B1277" s="32"/>
      <c r="C1277" s="32"/>
      <c r="D1277" s="32"/>
      <c r="E1277" s="32"/>
      <c r="F1277" s="32"/>
      <c r="G1277" s="32"/>
      <c r="K1277" s="93"/>
      <c r="L1277" s="93"/>
      <c r="M1277" s="25"/>
      <c r="N1277" s="25"/>
      <c r="O1277" s="25"/>
      <c r="P1277" s="25"/>
      <c r="Q1277" s="25"/>
      <c r="R1277" s="25"/>
      <c r="S1277" s="25"/>
      <c r="T1277" s="25"/>
      <c r="U1277" s="101"/>
      <c r="V1277" s="101"/>
      <c r="W1277" s="101"/>
      <c r="X1277" s="101"/>
      <c r="Y1277" s="101"/>
      <c r="AA1277" s="101"/>
      <c r="AB1277" s="101"/>
      <c r="AC1277" s="101"/>
      <c r="AD1277" s="101"/>
      <c r="AE1277" s="101"/>
      <c r="AF1277" s="101"/>
      <c r="AG1277" s="101"/>
      <c r="AH1277" s="101"/>
      <c r="AJ1277" s="101"/>
      <c r="AK1277" s="101"/>
      <c r="AM1277" s="101"/>
      <c r="AN1277" s="42"/>
      <c r="AO1277" s="42"/>
      <c r="AP1277" s="42"/>
      <c r="AQ1277" s="194"/>
      <c r="AR1277" s="42"/>
      <c r="AS1277" s="42"/>
      <c r="AT1277" s="25"/>
      <c r="AU1277" s="44"/>
      <c r="AV1277" s="44"/>
      <c r="AW1277" s="44"/>
      <c r="AX1277" s="25"/>
      <c r="AY1277" s="42"/>
      <c r="AZ1277" s="46"/>
      <c r="BA1277" s="48"/>
      <c r="BB1277" s="25"/>
      <c r="BC1277" s="25"/>
      <c r="BD1277" s="124"/>
      <c r="BE1277" s="24"/>
      <c r="BF1277" s="24"/>
      <c r="BG1277" s="15"/>
      <c r="BI1277" s="15"/>
      <c r="BJ1277" s="15"/>
      <c r="BK1277" s="15"/>
      <c r="BL1277" s="93"/>
    </row>
    <row r="1278" spans="2:64" s="54" customFormat="1" x14ac:dyDescent="0.25">
      <c r="B1278" s="32"/>
      <c r="C1278" s="32"/>
      <c r="D1278" s="32"/>
      <c r="E1278" s="32"/>
      <c r="F1278" s="32"/>
      <c r="G1278" s="32"/>
      <c r="K1278" s="93"/>
      <c r="L1278" s="93"/>
      <c r="M1278" s="25"/>
      <c r="N1278" s="25"/>
      <c r="O1278" s="25"/>
      <c r="P1278" s="25"/>
      <c r="Q1278" s="25"/>
      <c r="R1278" s="25"/>
      <c r="S1278" s="25"/>
      <c r="T1278" s="25"/>
      <c r="U1278" s="101"/>
      <c r="V1278" s="101"/>
      <c r="W1278" s="101"/>
      <c r="X1278" s="101"/>
      <c r="Y1278" s="101"/>
      <c r="AA1278" s="101"/>
      <c r="AB1278" s="101"/>
      <c r="AC1278" s="101"/>
      <c r="AD1278" s="101"/>
      <c r="AE1278" s="101"/>
      <c r="AF1278" s="101"/>
      <c r="AG1278" s="101"/>
      <c r="AH1278" s="101"/>
      <c r="AJ1278" s="101"/>
      <c r="AK1278" s="101"/>
      <c r="AM1278" s="101"/>
      <c r="AN1278" s="42"/>
      <c r="AO1278" s="42"/>
      <c r="AP1278" s="42"/>
      <c r="AQ1278" s="194"/>
      <c r="AR1278" s="42"/>
      <c r="AS1278" s="42"/>
      <c r="AT1278" s="25"/>
      <c r="AU1278" s="44"/>
      <c r="AV1278" s="44"/>
      <c r="AW1278" s="44"/>
      <c r="AX1278" s="25"/>
      <c r="AY1278" s="42"/>
      <c r="AZ1278" s="46"/>
      <c r="BA1278" s="48"/>
      <c r="BB1278" s="25"/>
      <c r="BC1278" s="25"/>
      <c r="BD1278" s="124"/>
      <c r="BE1278" s="24"/>
      <c r="BF1278" s="24"/>
      <c r="BG1278" s="15"/>
      <c r="BI1278" s="15"/>
      <c r="BJ1278" s="15"/>
      <c r="BK1278" s="15"/>
      <c r="BL1278" s="93"/>
    </row>
    <row r="1279" spans="2:64" s="54" customFormat="1" x14ac:dyDescent="0.25">
      <c r="B1279" s="32"/>
      <c r="C1279" s="32"/>
      <c r="D1279" s="32"/>
      <c r="E1279" s="32"/>
      <c r="F1279" s="32"/>
      <c r="G1279" s="32"/>
      <c r="K1279" s="93"/>
      <c r="L1279" s="93"/>
      <c r="M1279" s="25"/>
      <c r="N1279" s="25"/>
      <c r="O1279" s="25"/>
      <c r="P1279" s="25"/>
      <c r="Q1279" s="25"/>
      <c r="R1279" s="25"/>
      <c r="S1279" s="25"/>
      <c r="T1279" s="25"/>
      <c r="U1279" s="101"/>
      <c r="V1279" s="101"/>
      <c r="W1279" s="101"/>
      <c r="X1279" s="101"/>
      <c r="Y1279" s="101"/>
      <c r="AA1279" s="101"/>
      <c r="AB1279" s="101"/>
      <c r="AC1279" s="101"/>
      <c r="AD1279" s="101"/>
      <c r="AE1279" s="101"/>
      <c r="AF1279" s="101"/>
      <c r="AG1279" s="101"/>
      <c r="AH1279" s="101"/>
      <c r="AJ1279" s="101"/>
      <c r="AK1279" s="101"/>
      <c r="AM1279" s="101"/>
      <c r="AN1279" s="42"/>
      <c r="AO1279" s="42"/>
      <c r="AP1279" s="42"/>
      <c r="AQ1279" s="194"/>
      <c r="AR1279" s="42"/>
      <c r="AS1279" s="42"/>
      <c r="AT1279" s="25"/>
      <c r="AU1279" s="44"/>
      <c r="AV1279" s="44"/>
      <c r="AW1279" s="44"/>
      <c r="AX1279" s="25"/>
      <c r="AY1279" s="42"/>
      <c r="AZ1279" s="46"/>
      <c r="BA1279" s="48"/>
      <c r="BB1279" s="25"/>
      <c r="BC1279" s="25"/>
      <c r="BD1279" s="124"/>
      <c r="BE1279" s="24"/>
      <c r="BF1279" s="24"/>
      <c r="BG1279" s="15"/>
      <c r="BI1279" s="15"/>
      <c r="BJ1279" s="15"/>
      <c r="BK1279" s="15"/>
      <c r="BL1279" s="93"/>
    </row>
    <row r="1280" spans="2:64" s="54" customFormat="1" x14ac:dyDescent="0.25">
      <c r="B1280" s="32"/>
      <c r="C1280" s="32"/>
      <c r="D1280" s="32"/>
      <c r="E1280" s="32"/>
      <c r="F1280" s="32"/>
      <c r="G1280" s="32"/>
      <c r="K1280" s="93"/>
      <c r="L1280" s="93"/>
      <c r="M1280" s="25"/>
      <c r="N1280" s="25"/>
      <c r="O1280" s="25"/>
      <c r="P1280" s="25"/>
      <c r="Q1280" s="25"/>
      <c r="R1280" s="25"/>
      <c r="S1280" s="25"/>
      <c r="T1280" s="25"/>
      <c r="U1280" s="101"/>
      <c r="V1280" s="101"/>
      <c r="W1280" s="101"/>
      <c r="X1280" s="101"/>
      <c r="Y1280" s="101"/>
      <c r="AA1280" s="101"/>
      <c r="AB1280" s="101"/>
      <c r="AC1280" s="101"/>
      <c r="AD1280" s="101"/>
      <c r="AE1280" s="101"/>
      <c r="AF1280" s="101"/>
      <c r="AG1280" s="101"/>
      <c r="AH1280" s="101"/>
      <c r="AJ1280" s="101"/>
      <c r="AK1280" s="101"/>
      <c r="AM1280" s="101"/>
      <c r="AN1280" s="42"/>
      <c r="AO1280" s="42"/>
      <c r="AP1280" s="42"/>
      <c r="AQ1280" s="194"/>
      <c r="AR1280" s="42"/>
      <c r="AS1280" s="42"/>
      <c r="AT1280" s="25"/>
      <c r="AU1280" s="44"/>
      <c r="AV1280" s="44"/>
      <c r="AW1280" s="44"/>
      <c r="AX1280" s="25"/>
      <c r="AY1280" s="42"/>
      <c r="AZ1280" s="46"/>
      <c r="BA1280" s="48"/>
      <c r="BB1280" s="25"/>
      <c r="BC1280" s="25"/>
      <c r="BD1280" s="124"/>
      <c r="BE1280" s="24"/>
      <c r="BF1280" s="24"/>
      <c r="BG1280" s="15"/>
      <c r="BI1280" s="15"/>
      <c r="BJ1280" s="15"/>
      <c r="BK1280" s="15"/>
      <c r="BL1280" s="93"/>
    </row>
    <row r="1281" spans="2:64" s="54" customFormat="1" x14ac:dyDescent="0.25">
      <c r="B1281" s="32"/>
      <c r="C1281" s="32"/>
      <c r="D1281" s="32"/>
      <c r="E1281" s="32"/>
      <c r="F1281" s="32"/>
      <c r="G1281" s="32"/>
      <c r="K1281" s="93"/>
      <c r="L1281" s="93"/>
      <c r="M1281" s="25"/>
      <c r="N1281" s="25"/>
      <c r="O1281" s="25"/>
      <c r="P1281" s="25"/>
      <c r="Q1281" s="25"/>
      <c r="R1281" s="25"/>
      <c r="S1281" s="25"/>
      <c r="T1281" s="25"/>
      <c r="U1281" s="101"/>
      <c r="V1281" s="101"/>
      <c r="W1281" s="101"/>
      <c r="X1281" s="101"/>
      <c r="Y1281" s="101"/>
      <c r="AA1281" s="101"/>
      <c r="AB1281" s="101"/>
      <c r="AC1281" s="101"/>
      <c r="AD1281" s="101"/>
      <c r="AE1281" s="101"/>
      <c r="AF1281" s="101"/>
      <c r="AG1281" s="101"/>
      <c r="AH1281" s="101"/>
      <c r="AJ1281" s="101"/>
      <c r="AK1281" s="101"/>
      <c r="AM1281" s="101"/>
      <c r="AN1281" s="42"/>
      <c r="AO1281" s="42"/>
      <c r="AP1281" s="42"/>
      <c r="AQ1281" s="194"/>
      <c r="AR1281" s="42"/>
      <c r="AS1281" s="42"/>
      <c r="AT1281" s="25"/>
      <c r="AU1281" s="44"/>
      <c r="AV1281" s="44"/>
      <c r="AW1281" s="44"/>
      <c r="AX1281" s="25"/>
      <c r="AY1281" s="42"/>
      <c r="AZ1281" s="46"/>
      <c r="BA1281" s="48"/>
      <c r="BB1281" s="25"/>
      <c r="BC1281" s="25"/>
      <c r="BD1281" s="124"/>
      <c r="BE1281" s="24"/>
      <c r="BF1281" s="24"/>
      <c r="BG1281" s="15"/>
      <c r="BI1281" s="15"/>
      <c r="BJ1281" s="15"/>
      <c r="BK1281" s="15"/>
      <c r="BL1281" s="93"/>
    </row>
    <row r="1282" spans="2:64" s="54" customFormat="1" x14ac:dyDescent="0.25">
      <c r="B1282" s="32"/>
      <c r="C1282" s="32"/>
      <c r="D1282" s="32"/>
      <c r="E1282" s="32"/>
      <c r="F1282" s="32"/>
      <c r="G1282" s="32"/>
      <c r="K1282" s="93"/>
      <c r="L1282" s="93"/>
      <c r="M1282" s="25"/>
      <c r="N1282" s="25"/>
      <c r="O1282" s="25"/>
      <c r="P1282" s="25"/>
      <c r="Q1282" s="25"/>
      <c r="R1282" s="25"/>
      <c r="S1282" s="25"/>
      <c r="T1282" s="25"/>
      <c r="U1282" s="101"/>
      <c r="V1282" s="101"/>
      <c r="W1282" s="101"/>
      <c r="X1282" s="101"/>
      <c r="Y1282" s="101"/>
      <c r="AA1282" s="101"/>
      <c r="AB1282" s="101"/>
      <c r="AC1282" s="101"/>
      <c r="AD1282" s="101"/>
      <c r="AE1282" s="101"/>
      <c r="AF1282" s="101"/>
      <c r="AG1282" s="101"/>
      <c r="AH1282" s="101"/>
      <c r="AJ1282" s="101"/>
      <c r="AK1282" s="101"/>
      <c r="AM1282" s="101"/>
      <c r="AN1282" s="42"/>
      <c r="AO1282" s="42"/>
      <c r="AP1282" s="42"/>
      <c r="AQ1282" s="194"/>
      <c r="AR1282" s="42"/>
      <c r="AS1282" s="42"/>
      <c r="AT1282" s="25"/>
      <c r="AU1282" s="44"/>
      <c r="AV1282" s="44"/>
      <c r="AW1282" s="44"/>
      <c r="AX1282" s="25"/>
      <c r="AY1282" s="42"/>
      <c r="AZ1282" s="46"/>
      <c r="BA1282" s="48"/>
      <c r="BB1282" s="25"/>
      <c r="BC1282" s="25"/>
      <c r="BD1282" s="124"/>
      <c r="BE1282" s="24"/>
      <c r="BF1282" s="24"/>
      <c r="BG1282" s="15"/>
      <c r="BI1282" s="15"/>
      <c r="BJ1282" s="15"/>
      <c r="BK1282" s="15"/>
      <c r="BL1282" s="93"/>
    </row>
    <row r="1283" spans="2:64" s="54" customFormat="1" x14ac:dyDescent="0.25">
      <c r="B1283" s="32"/>
      <c r="C1283" s="32"/>
      <c r="D1283" s="32"/>
      <c r="E1283" s="32"/>
      <c r="F1283" s="32"/>
      <c r="G1283" s="32"/>
      <c r="K1283" s="93"/>
      <c r="L1283" s="93"/>
      <c r="M1283" s="25"/>
      <c r="N1283" s="25"/>
      <c r="O1283" s="25"/>
      <c r="P1283" s="25"/>
      <c r="Q1283" s="25"/>
      <c r="R1283" s="25"/>
      <c r="S1283" s="25"/>
      <c r="T1283" s="25"/>
      <c r="U1283" s="101"/>
      <c r="V1283" s="101"/>
      <c r="W1283" s="101"/>
      <c r="X1283" s="101"/>
      <c r="Y1283" s="101"/>
      <c r="AA1283" s="101"/>
      <c r="AB1283" s="101"/>
      <c r="AC1283" s="101"/>
      <c r="AD1283" s="101"/>
      <c r="AE1283" s="101"/>
      <c r="AF1283" s="101"/>
      <c r="AG1283" s="101"/>
      <c r="AH1283" s="101"/>
      <c r="AJ1283" s="101"/>
      <c r="AK1283" s="101"/>
      <c r="AM1283" s="101"/>
      <c r="AN1283" s="42"/>
      <c r="AO1283" s="42"/>
      <c r="AP1283" s="42"/>
      <c r="AQ1283" s="194"/>
      <c r="AR1283" s="42"/>
      <c r="AS1283" s="42"/>
      <c r="AT1283" s="25"/>
      <c r="AU1283" s="44"/>
      <c r="AV1283" s="44"/>
      <c r="AW1283" s="44"/>
      <c r="AX1283" s="25"/>
      <c r="AY1283" s="42"/>
      <c r="AZ1283" s="46"/>
      <c r="BA1283" s="48"/>
      <c r="BB1283" s="25"/>
      <c r="BC1283" s="25"/>
      <c r="BD1283" s="124"/>
      <c r="BE1283" s="24"/>
      <c r="BF1283" s="24"/>
      <c r="BG1283" s="15"/>
      <c r="BI1283" s="15"/>
      <c r="BJ1283" s="15"/>
      <c r="BK1283" s="15"/>
      <c r="BL1283" s="93"/>
    </row>
    <row r="1284" spans="2:64" s="54" customFormat="1" x14ac:dyDescent="0.25">
      <c r="B1284" s="32"/>
      <c r="C1284" s="32"/>
      <c r="D1284" s="32"/>
      <c r="E1284" s="32"/>
      <c r="F1284" s="32"/>
      <c r="G1284" s="32"/>
      <c r="K1284" s="93"/>
      <c r="L1284" s="93"/>
      <c r="M1284" s="25"/>
      <c r="N1284" s="25"/>
      <c r="O1284" s="25"/>
      <c r="P1284" s="25"/>
      <c r="Q1284" s="25"/>
      <c r="R1284" s="25"/>
      <c r="S1284" s="25"/>
      <c r="T1284" s="25"/>
      <c r="U1284" s="101"/>
      <c r="V1284" s="101"/>
      <c r="W1284" s="101"/>
      <c r="X1284" s="101"/>
      <c r="Y1284" s="101"/>
      <c r="AA1284" s="101"/>
      <c r="AB1284" s="101"/>
      <c r="AC1284" s="101"/>
      <c r="AD1284" s="101"/>
      <c r="AE1284" s="101"/>
      <c r="AF1284" s="101"/>
      <c r="AG1284" s="101"/>
      <c r="AH1284" s="101"/>
      <c r="AJ1284" s="101"/>
      <c r="AK1284" s="101"/>
      <c r="AM1284" s="101"/>
      <c r="AN1284" s="42"/>
      <c r="AO1284" s="42"/>
      <c r="AP1284" s="42"/>
      <c r="AQ1284" s="194"/>
      <c r="AR1284" s="42"/>
      <c r="AS1284" s="42"/>
      <c r="AT1284" s="25"/>
      <c r="AU1284" s="44"/>
      <c r="AV1284" s="44"/>
      <c r="AW1284" s="44"/>
      <c r="AX1284" s="25"/>
      <c r="AY1284" s="42"/>
      <c r="AZ1284" s="46"/>
      <c r="BA1284" s="48"/>
      <c r="BB1284" s="25"/>
      <c r="BC1284" s="25"/>
      <c r="BD1284" s="124"/>
      <c r="BE1284" s="24"/>
      <c r="BF1284" s="24"/>
      <c r="BG1284" s="15"/>
      <c r="BI1284" s="15"/>
      <c r="BJ1284" s="15"/>
      <c r="BK1284" s="15"/>
      <c r="BL1284" s="93"/>
    </row>
    <row r="1285" spans="2:64" s="54" customFormat="1" x14ac:dyDescent="0.25">
      <c r="B1285" s="32"/>
      <c r="C1285" s="32"/>
      <c r="D1285" s="32"/>
      <c r="E1285" s="32"/>
      <c r="F1285" s="32"/>
      <c r="G1285" s="32"/>
      <c r="K1285" s="93"/>
      <c r="L1285" s="93"/>
      <c r="M1285" s="25"/>
      <c r="N1285" s="25"/>
      <c r="O1285" s="25"/>
      <c r="P1285" s="25"/>
      <c r="Q1285" s="25"/>
      <c r="R1285" s="25"/>
      <c r="S1285" s="25"/>
      <c r="T1285" s="25"/>
      <c r="U1285" s="101"/>
      <c r="V1285" s="101"/>
      <c r="W1285" s="101"/>
      <c r="X1285" s="101"/>
      <c r="Y1285" s="101"/>
      <c r="AA1285" s="101"/>
      <c r="AB1285" s="101"/>
      <c r="AC1285" s="101"/>
      <c r="AD1285" s="101"/>
      <c r="AE1285" s="101"/>
      <c r="AF1285" s="101"/>
      <c r="AG1285" s="101"/>
      <c r="AH1285" s="101"/>
      <c r="AJ1285" s="101"/>
      <c r="AK1285" s="101"/>
      <c r="AM1285" s="101"/>
      <c r="AN1285" s="42"/>
      <c r="AO1285" s="42"/>
      <c r="AP1285" s="42"/>
      <c r="AQ1285" s="194"/>
      <c r="AR1285" s="42"/>
      <c r="AS1285" s="42"/>
      <c r="AT1285" s="25"/>
      <c r="AU1285" s="44"/>
      <c r="AV1285" s="44"/>
      <c r="AW1285" s="44"/>
      <c r="AX1285" s="25"/>
      <c r="AY1285" s="42"/>
      <c r="AZ1285" s="46"/>
      <c r="BA1285" s="48"/>
      <c r="BB1285" s="25"/>
      <c r="BC1285" s="25"/>
      <c r="BD1285" s="124"/>
      <c r="BE1285" s="24"/>
      <c r="BF1285" s="24"/>
      <c r="BG1285" s="15"/>
      <c r="BI1285" s="15"/>
      <c r="BJ1285" s="15"/>
      <c r="BK1285" s="15"/>
      <c r="BL1285" s="93"/>
    </row>
    <row r="1286" spans="2:64" s="54" customFormat="1" x14ac:dyDescent="0.25">
      <c r="B1286" s="32"/>
      <c r="C1286" s="32"/>
      <c r="D1286" s="32"/>
      <c r="E1286" s="32"/>
      <c r="F1286" s="32"/>
      <c r="G1286" s="32"/>
      <c r="K1286" s="93"/>
      <c r="L1286" s="93"/>
      <c r="M1286" s="25"/>
      <c r="N1286" s="25"/>
      <c r="O1286" s="25"/>
      <c r="P1286" s="25"/>
      <c r="Q1286" s="25"/>
      <c r="R1286" s="25"/>
      <c r="S1286" s="25"/>
      <c r="T1286" s="25"/>
      <c r="U1286" s="101"/>
      <c r="V1286" s="101"/>
      <c r="W1286" s="101"/>
      <c r="X1286" s="101"/>
      <c r="Y1286" s="101"/>
      <c r="AA1286" s="101"/>
      <c r="AB1286" s="101"/>
      <c r="AC1286" s="101"/>
      <c r="AD1286" s="101"/>
      <c r="AE1286" s="101"/>
      <c r="AF1286" s="101"/>
      <c r="AG1286" s="101"/>
      <c r="AH1286" s="101"/>
      <c r="AJ1286" s="101"/>
      <c r="AK1286" s="101"/>
      <c r="AM1286" s="101"/>
      <c r="AN1286" s="42"/>
      <c r="AO1286" s="42"/>
      <c r="AP1286" s="42"/>
      <c r="AQ1286" s="194"/>
      <c r="AR1286" s="42"/>
      <c r="AS1286" s="42"/>
      <c r="AT1286" s="25"/>
      <c r="AU1286" s="44"/>
      <c r="AV1286" s="44"/>
      <c r="AW1286" s="44"/>
      <c r="AX1286" s="25"/>
      <c r="AY1286" s="42"/>
      <c r="AZ1286" s="46"/>
      <c r="BA1286" s="48"/>
      <c r="BB1286" s="25"/>
      <c r="BC1286" s="25"/>
      <c r="BD1286" s="124"/>
      <c r="BE1286" s="24"/>
      <c r="BF1286" s="24"/>
      <c r="BG1286" s="15"/>
      <c r="BI1286" s="15"/>
      <c r="BJ1286" s="15"/>
      <c r="BK1286" s="15"/>
      <c r="BL1286" s="93"/>
    </row>
    <row r="1287" spans="2:64" s="54" customFormat="1" x14ac:dyDescent="0.25">
      <c r="B1287" s="32"/>
      <c r="C1287" s="32"/>
      <c r="D1287" s="32"/>
      <c r="E1287" s="32"/>
      <c r="F1287" s="32"/>
      <c r="G1287" s="32"/>
      <c r="K1287" s="93"/>
      <c r="L1287" s="93"/>
      <c r="M1287" s="25"/>
      <c r="N1287" s="25"/>
      <c r="O1287" s="25"/>
      <c r="P1287" s="25"/>
      <c r="Q1287" s="25"/>
      <c r="R1287" s="25"/>
      <c r="S1287" s="25"/>
      <c r="T1287" s="25"/>
      <c r="U1287" s="101"/>
      <c r="V1287" s="101"/>
      <c r="W1287" s="101"/>
      <c r="X1287" s="101"/>
      <c r="Y1287" s="101"/>
      <c r="AA1287" s="101"/>
      <c r="AB1287" s="101"/>
      <c r="AC1287" s="101"/>
      <c r="AD1287" s="101"/>
      <c r="AE1287" s="101"/>
      <c r="AF1287" s="101"/>
      <c r="AG1287" s="101"/>
      <c r="AH1287" s="101"/>
      <c r="AJ1287" s="101"/>
      <c r="AK1287" s="101"/>
      <c r="AM1287" s="101"/>
      <c r="AN1287" s="42"/>
      <c r="AO1287" s="42"/>
      <c r="AP1287" s="42"/>
      <c r="AQ1287" s="194"/>
      <c r="AR1287" s="42"/>
      <c r="AS1287" s="42"/>
      <c r="AT1287" s="25"/>
      <c r="AU1287" s="44"/>
      <c r="AV1287" s="44"/>
      <c r="AW1287" s="44"/>
      <c r="AX1287" s="25"/>
      <c r="AY1287" s="42"/>
      <c r="AZ1287" s="46"/>
      <c r="BA1287" s="48"/>
      <c r="BB1287" s="25"/>
      <c r="BC1287" s="25"/>
      <c r="BD1287" s="124"/>
      <c r="BE1287" s="24"/>
      <c r="BF1287" s="24"/>
      <c r="BG1287" s="15"/>
      <c r="BI1287" s="15"/>
      <c r="BJ1287" s="15"/>
      <c r="BK1287" s="15"/>
      <c r="BL1287" s="93"/>
    </row>
    <row r="1288" spans="2:64" s="54" customFormat="1" x14ac:dyDescent="0.25">
      <c r="B1288" s="32"/>
      <c r="C1288" s="32"/>
      <c r="D1288" s="32"/>
      <c r="E1288" s="32"/>
      <c r="F1288" s="32"/>
      <c r="G1288" s="32"/>
      <c r="K1288" s="93"/>
      <c r="L1288" s="93"/>
      <c r="M1288" s="25"/>
      <c r="N1288" s="25"/>
      <c r="O1288" s="25"/>
      <c r="P1288" s="25"/>
      <c r="Q1288" s="25"/>
      <c r="R1288" s="25"/>
      <c r="S1288" s="25"/>
      <c r="T1288" s="25"/>
      <c r="U1288" s="101"/>
      <c r="V1288" s="101"/>
      <c r="W1288" s="101"/>
      <c r="X1288" s="101"/>
      <c r="Y1288" s="101"/>
      <c r="AA1288" s="101"/>
      <c r="AB1288" s="101"/>
      <c r="AC1288" s="101"/>
      <c r="AD1288" s="101"/>
      <c r="AE1288" s="101"/>
      <c r="AF1288" s="101"/>
      <c r="AG1288" s="101"/>
      <c r="AH1288" s="101"/>
      <c r="AJ1288" s="101"/>
      <c r="AK1288" s="101"/>
      <c r="AM1288" s="101"/>
      <c r="AN1288" s="42"/>
      <c r="AO1288" s="42"/>
      <c r="AP1288" s="42"/>
      <c r="AQ1288" s="194"/>
      <c r="AR1288" s="42"/>
      <c r="AS1288" s="42"/>
      <c r="AT1288" s="25"/>
      <c r="AU1288" s="44"/>
      <c r="AV1288" s="44"/>
      <c r="AW1288" s="44"/>
      <c r="AX1288" s="25"/>
      <c r="AY1288" s="42"/>
      <c r="AZ1288" s="46"/>
      <c r="BA1288" s="48"/>
      <c r="BB1288" s="25"/>
      <c r="BC1288" s="25"/>
      <c r="BD1288" s="124"/>
      <c r="BE1288" s="24"/>
      <c r="BF1288" s="24"/>
      <c r="BG1288" s="15"/>
      <c r="BI1288" s="15"/>
      <c r="BJ1288" s="15"/>
      <c r="BK1288" s="15"/>
      <c r="BL1288" s="93"/>
    </row>
    <row r="1289" spans="2:64" s="54" customFormat="1" x14ac:dyDescent="0.25">
      <c r="B1289" s="32"/>
      <c r="C1289" s="32"/>
      <c r="D1289" s="32"/>
      <c r="E1289" s="32"/>
      <c r="F1289" s="32"/>
      <c r="G1289" s="32"/>
      <c r="K1289" s="93"/>
      <c r="L1289" s="93"/>
      <c r="M1289" s="25"/>
      <c r="N1289" s="25"/>
      <c r="O1289" s="25"/>
      <c r="P1289" s="25"/>
      <c r="Q1289" s="25"/>
      <c r="R1289" s="25"/>
      <c r="S1289" s="25"/>
      <c r="T1289" s="25"/>
      <c r="U1289" s="101"/>
      <c r="V1289" s="101"/>
      <c r="W1289" s="101"/>
      <c r="X1289" s="101"/>
      <c r="Y1289" s="101"/>
      <c r="AA1289" s="101"/>
      <c r="AB1289" s="101"/>
      <c r="AC1289" s="101"/>
      <c r="AD1289" s="101"/>
      <c r="AE1289" s="101"/>
      <c r="AF1289" s="101"/>
      <c r="AG1289" s="101"/>
      <c r="AH1289" s="101"/>
      <c r="AJ1289" s="101"/>
      <c r="AK1289" s="101"/>
      <c r="AM1289" s="101"/>
      <c r="AN1289" s="42"/>
      <c r="AO1289" s="42"/>
      <c r="AP1289" s="42"/>
      <c r="AQ1289" s="194"/>
      <c r="AR1289" s="42"/>
      <c r="AS1289" s="42"/>
      <c r="AT1289" s="25"/>
      <c r="AU1289" s="44"/>
      <c r="AV1289" s="44"/>
      <c r="AW1289" s="44"/>
      <c r="AX1289" s="25"/>
      <c r="AY1289" s="42"/>
      <c r="AZ1289" s="46"/>
      <c r="BA1289" s="48"/>
      <c r="BB1289" s="25"/>
      <c r="BC1289" s="25"/>
      <c r="BD1289" s="124"/>
      <c r="BE1289" s="24"/>
      <c r="BF1289" s="24"/>
      <c r="BG1289" s="15"/>
      <c r="BI1289" s="15"/>
      <c r="BJ1289" s="15"/>
      <c r="BK1289" s="15"/>
      <c r="BL1289" s="93"/>
    </row>
    <row r="1290" spans="2:64" s="54" customFormat="1" x14ac:dyDescent="0.25">
      <c r="B1290" s="32"/>
      <c r="C1290" s="32"/>
      <c r="D1290" s="32"/>
      <c r="E1290" s="32"/>
      <c r="F1290" s="32"/>
      <c r="G1290" s="32"/>
      <c r="K1290" s="93"/>
      <c r="L1290" s="93"/>
      <c r="M1290" s="25"/>
      <c r="N1290" s="25"/>
      <c r="O1290" s="25"/>
      <c r="P1290" s="25"/>
      <c r="Q1290" s="25"/>
      <c r="R1290" s="25"/>
      <c r="S1290" s="25"/>
      <c r="T1290" s="25"/>
      <c r="U1290" s="101"/>
      <c r="V1290" s="101"/>
      <c r="W1290" s="101"/>
      <c r="X1290" s="101"/>
      <c r="Y1290" s="101"/>
      <c r="AA1290" s="101"/>
      <c r="AB1290" s="101"/>
      <c r="AC1290" s="101"/>
      <c r="AD1290" s="101"/>
      <c r="AE1290" s="101"/>
      <c r="AF1290" s="101"/>
      <c r="AG1290" s="101"/>
      <c r="AH1290" s="101"/>
      <c r="AJ1290" s="101"/>
      <c r="AK1290" s="101"/>
      <c r="AM1290" s="101"/>
      <c r="AN1290" s="42"/>
      <c r="AO1290" s="42"/>
      <c r="AP1290" s="42"/>
      <c r="AQ1290" s="194"/>
      <c r="AR1290" s="42"/>
      <c r="AS1290" s="42"/>
      <c r="AT1290" s="25"/>
      <c r="AU1290" s="44"/>
      <c r="AV1290" s="44"/>
      <c r="AW1290" s="44"/>
      <c r="AX1290" s="25"/>
      <c r="AY1290" s="42"/>
      <c r="AZ1290" s="46"/>
      <c r="BA1290" s="48"/>
      <c r="BB1290" s="25"/>
      <c r="BC1290" s="25"/>
      <c r="BD1290" s="124"/>
      <c r="BE1290" s="24"/>
      <c r="BF1290" s="24"/>
      <c r="BG1290" s="15"/>
      <c r="BI1290" s="15"/>
      <c r="BJ1290" s="15"/>
      <c r="BK1290" s="15"/>
      <c r="BL1290" s="93"/>
    </row>
    <row r="1291" spans="2:64" s="54" customFormat="1" x14ac:dyDescent="0.25">
      <c r="B1291" s="32"/>
      <c r="C1291" s="32"/>
      <c r="D1291" s="32"/>
      <c r="E1291" s="32"/>
      <c r="F1291" s="32"/>
      <c r="G1291" s="32"/>
      <c r="K1291" s="93"/>
      <c r="L1291" s="93"/>
      <c r="M1291" s="25"/>
      <c r="N1291" s="25"/>
      <c r="O1291" s="25"/>
      <c r="P1291" s="25"/>
      <c r="Q1291" s="25"/>
      <c r="R1291" s="25"/>
      <c r="S1291" s="25"/>
      <c r="T1291" s="25"/>
      <c r="U1291" s="101"/>
      <c r="V1291" s="101"/>
      <c r="W1291" s="101"/>
      <c r="X1291" s="101"/>
      <c r="Y1291" s="101"/>
      <c r="AA1291" s="101"/>
      <c r="AB1291" s="101"/>
      <c r="AC1291" s="101"/>
      <c r="AD1291" s="101"/>
      <c r="AE1291" s="101"/>
      <c r="AF1291" s="101"/>
      <c r="AG1291" s="101"/>
      <c r="AH1291" s="101"/>
      <c r="AJ1291" s="101"/>
      <c r="AK1291" s="101"/>
      <c r="AM1291" s="101"/>
      <c r="AN1291" s="42"/>
      <c r="AO1291" s="42"/>
      <c r="AP1291" s="42"/>
      <c r="AQ1291" s="194"/>
      <c r="AR1291" s="42"/>
      <c r="AS1291" s="42"/>
      <c r="AT1291" s="25"/>
      <c r="AU1291" s="44"/>
      <c r="AV1291" s="44"/>
      <c r="AW1291" s="44"/>
      <c r="AX1291" s="25"/>
      <c r="AY1291" s="42"/>
      <c r="AZ1291" s="46"/>
      <c r="BA1291" s="48"/>
      <c r="BB1291" s="25"/>
      <c r="BC1291" s="25"/>
      <c r="BD1291" s="124"/>
      <c r="BE1291" s="24"/>
      <c r="BF1291" s="24"/>
      <c r="BG1291" s="15"/>
      <c r="BI1291" s="15"/>
      <c r="BJ1291" s="15"/>
      <c r="BK1291" s="15"/>
      <c r="BL1291" s="93"/>
    </row>
    <row r="1292" spans="2:64" s="54" customFormat="1" x14ac:dyDescent="0.25">
      <c r="B1292" s="32"/>
      <c r="C1292" s="32"/>
      <c r="D1292" s="32"/>
      <c r="E1292" s="32"/>
      <c r="F1292" s="32"/>
      <c r="G1292" s="32"/>
      <c r="K1292" s="93"/>
      <c r="L1292" s="93"/>
      <c r="M1292" s="25"/>
      <c r="N1292" s="25"/>
      <c r="O1292" s="25"/>
      <c r="P1292" s="25"/>
      <c r="Q1292" s="25"/>
      <c r="R1292" s="25"/>
      <c r="S1292" s="25"/>
      <c r="T1292" s="25"/>
      <c r="U1292" s="101"/>
      <c r="V1292" s="101"/>
      <c r="W1292" s="101"/>
      <c r="X1292" s="101"/>
      <c r="Y1292" s="101"/>
      <c r="AA1292" s="101"/>
      <c r="AB1292" s="101"/>
      <c r="AC1292" s="101"/>
      <c r="AD1292" s="101"/>
      <c r="AE1292" s="101"/>
      <c r="AF1292" s="101"/>
      <c r="AG1292" s="101"/>
      <c r="AH1292" s="101"/>
      <c r="AJ1292" s="101"/>
      <c r="AK1292" s="101"/>
      <c r="AM1292" s="101"/>
      <c r="AN1292" s="42"/>
      <c r="AO1292" s="42"/>
      <c r="AP1292" s="42"/>
      <c r="AQ1292" s="194"/>
      <c r="AR1292" s="42"/>
      <c r="AS1292" s="42"/>
      <c r="AT1292" s="25"/>
      <c r="AU1292" s="44"/>
      <c r="AV1292" s="44"/>
      <c r="AW1292" s="44"/>
      <c r="AX1292" s="25"/>
      <c r="AY1292" s="42"/>
      <c r="AZ1292" s="46"/>
      <c r="BA1292" s="48"/>
      <c r="BB1292" s="25"/>
      <c r="BC1292" s="25"/>
      <c r="BD1292" s="124"/>
      <c r="BE1292" s="24"/>
      <c r="BF1292" s="24"/>
      <c r="BG1292" s="15"/>
      <c r="BI1292" s="15"/>
      <c r="BJ1292" s="15"/>
      <c r="BK1292" s="15"/>
      <c r="BL1292" s="93"/>
    </row>
    <row r="1293" spans="2:64" s="54" customFormat="1" x14ac:dyDescent="0.25">
      <c r="B1293" s="32"/>
      <c r="C1293" s="32"/>
      <c r="D1293" s="32"/>
      <c r="E1293" s="32"/>
      <c r="F1293" s="32"/>
      <c r="G1293" s="32"/>
      <c r="K1293" s="93"/>
      <c r="L1293" s="93"/>
      <c r="M1293" s="25"/>
      <c r="N1293" s="25"/>
      <c r="O1293" s="25"/>
      <c r="P1293" s="25"/>
      <c r="Q1293" s="25"/>
      <c r="R1293" s="25"/>
      <c r="S1293" s="25"/>
      <c r="T1293" s="25"/>
      <c r="U1293" s="101"/>
      <c r="V1293" s="101"/>
      <c r="W1293" s="101"/>
      <c r="X1293" s="101"/>
      <c r="Y1293" s="101"/>
      <c r="AA1293" s="101"/>
      <c r="AB1293" s="101"/>
      <c r="AC1293" s="101"/>
      <c r="AD1293" s="101"/>
      <c r="AE1293" s="101"/>
      <c r="AF1293" s="101"/>
      <c r="AG1293" s="101"/>
      <c r="AH1293" s="101"/>
      <c r="AJ1293" s="101"/>
      <c r="AK1293" s="101"/>
      <c r="AM1293" s="101"/>
      <c r="AN1293" s="42"/>
      <c r="AO1293" s="42"/>
      <c r="AP1293" s="42"/>
      <c r="AQ1293" s="194"/>
      <c r="AR1293" s="42"/>
      <c r="AS1293" s="42"/>
      <c r="AT1293" s="25"/>
      <c r="AU1293" s="44"/>
      <c r="AV1293" s="44"/>
      <c r="AW1293" s="44"/>
      <c r="AX1293" s="25"/>
      <c r="AY1293" s="42"/>
      <c r="AZ1293" s="46"/>
      <c r="BA1293" s="48"/>
      <c r="BB1293" s="25"/>
      <c r="BC1293" s="25"/>
      <c r="BD1293" s="124"/>
      <c r="BE1293" s="24"/>
      <c r="BF1293" s="24"/>
      <c r="BG1293" s="15"/>
      <c r="BI1293" s="15"/>
      <c r="BJ1293" s="15"/>
      <c r="BK1293" s="15"/>
      <c r="BL1293" s="93"/>
    </row>
    <row r="1294" spans="2:64" s="54" customFormat="1" x14ac:dyDescent="0.25">
      <c r="B1294" s="32"/>
      <c r="C1294" s="32"/>
      <c r="D1294" s="32"/>
      <c r="E1294" s="32"/>
      <c r="F1294" s="32"/>
      <c r="G1294" s="32"/>
      <c r="K1294" s="93"/>
      <c r="L1294" s="93"/>
      <c r="M1294" s="25"/>
      <c r="N1294" s="25"/>
      <c r="O1294" s="25"/>
      <c r="P1294" s="25"/>
      <c r="Q1294" s="25"/>
      <c r="R1294" s="25"/>
      <c r="S1294" s="25"/>
      <c r="T1294" s="25"/>
      <c r="U1294" s="101"/>
      <c r="V1294" s="101"/>
      <c r="W1294" s="101"/>
      <c r="X1294" s="101"/>
      <c r="Y1294" s="101"/>
      <c r="AA1294" s="101"/>
      <c r="AB1294" s="101"/>
      <c r="AC1294" s="101"/>
      <c r="AD1294" s="101"/>
      <c r="AE1294" s="101"/>
      <c r="AF1294" s="101"/>
      <c r="AG1294" s="101"/>
      <c r="AH1294" s="101"/>
      <c r="AJ1294" s="101"/>
      <c r="AK1294" s="101"/>
      <c r="AM1294" s="101"/>
      <c r="AN1294" s="42"/>
      <c r="AO1294" s="42"/>
      <c r="AP1294" s="42"/>
      <c r="AQ1294" s="194"/>
      <c r="AR1294" s="42"/>
      <c r="AS1294" s="42"/>
      <c r="AT1294" s="25"/>
      <c r="AU1294" s="44"/>
      <c r="AV1294" s="44"/>
      <c r="AW1294" s="44"/>
      <c r="AX1294" s="25"/>
      <c r="AY1294" s="42"/>
      <c r="AZ1294" s="46"/>
      <c r="BA1294" s="48"/>
      <c r="BB1294" s="25"/>
      <c r="BC1294" s="25"/>
      <c r="BD1294" s="124"/>
      <c r="BE1294" s="24"/>
      <c r="BF1294" s="24"/>
      <c r="BG1294" s="15"/>
      <c r="BI1294" s="15"/>
      <c r="BJ1294" s="15"/>
      <c r="BK1294" s="15"/>
      <c r="BL1294" s="93"/>
    </row>
    <row r="1295" spans="2:64" s="54" customFormat="1" x14ac:dyDescent="0.25">
      <c r="B1295" s="32"/>
      <c r="C1295" s="32"/>
      <c r="D1295" s="32"/>
      <c r="E1295" s="32"/>
      <c r="F1295" s="32"/>
      <c r="G1295" s="32"/>
      <c r="K1295" s="93"/>
      <c r="L1295" s="93"/>
      <c r="M1295" s="25"/>
      <c r="N1295" s="25"/>
      <c r="O1295" s="25"/>
      <c r="P1295" s="25"/>
      <c r="Q1295" s="25"/>
      <c r="R1295" s="25"/>
      <c r="S1295" s="25"/>
      <c r="T1295" s="25"/>
      <c r="U1295" s="101"/>
      <c r="V1295" s="101"/>
      <c r="W1295" s="101"/>
      <c r="X1295" s="101"/>
      <c r="Y1295" s="101"/>
      <c r="AA1295" s="101"/>
      <c r="AB1295" s="101"/>
      <c r="AC1295" s="101"/>
      <c r="AD1295" s="101"/>
      <c r="AE1295" s="101"/>
      <c r="AF1295" s="101"/>
      <c r="AG1295" s="101"/>
      <c r="AH1295" s="101"/>
      <c r="AJ1295" s="101"/>
      <c r="AK1295" s="101"/>
      <c r="AM1295" s="101"/>
      <c r="AN1295" s="42"/>
      <c r="AO1295" s="42"/>
      <c r="AP1295" s="42"/>
      <c r="AQ1295" s="194"/>
      <c r="AR1295" s="42"/>
      <c r="AS1295" s="42"/>
      <c r="AT1295" s="25"/>
      <c r="AU1295" s="44"/>
      <c r="AV1295" s="44"/>
      <c r="AW1295" s="44"/>
      <c r="AX1295" s="25"/>
      <c r="AY1295" s="42"/>
      <c r="AZ1295" s="46"/>
      <c r="BA1295" s="48"/>
      <c r="BB1295" s="25"/>
      <c r="BC1295" s="25"/>
      <c r="BD1295" s="124"/>
      <c r="BE1295" s="24"/>
      <c r="BF1295" s="24"/>
      <c r="BG1295" s="15"/>
      <c r="BI1295" s="15"/>
      <c r="BJ1295" s="15"/>
      <c r="BK1295" s="15"/>
      <c r="BL1295" s="93"/>
    </row>
    <row r="1296" spans="2:64" s="54" customFormat="1" x14ac:dyDescent="0.25">
      <c r="B1296" s="32"/>
      <c r="C1296" s="32"/>
      <c r="D1296" s="32"/>
      <c r="E1296" s="32"/>
      <c r="F1296" s="32"/>
      <c r="G1296" s="32"/>
      <c r="K1296" s="93"/>
      <c r="L1296" s="93"/>
      <c r="M1296" s="25"/>
      <c r="N1296" s="25"/>
      <c r="O1296" s="25"/>
      <c r="P1296" s="25"/>
      <c r="Q1296" s="25"/>
      <c r="R1296" s="25"/>
      <c r="S1296" s="25"/>
      <c r="T1296" s="25"/>
      <c r="U1296" s="101"/>
      <c r="V1296" s="101"/>
      <c r="W1296" s="101"/>
      <c r="X1296" s="101"/>
      <c r="Y1296" s="101"/>
      <c r="AA1296" s="101"/>
      <c r="AB1296" s="101"/>
      <c r="AC1296" s="101"/>
      <c r="AD1296" s="101"/>
      <c r="AE1296" s="101"/>
      <c r="AF1296" s="101"/>
      <c r="AG1296" s="101"/>
      <c r="AH1296" s="101"/>
      <c r="AJ1296" s="101"/>
      <c r="AK1296" s="101"/>
      <c r="AM1296" s="101"/>
      <c r="AN1296" s="42"/>
      <c r="AO1296" s="42"/>
      <c r="AP1296" s="42"/>
      <c r="AQ1296" s="194"/>
      <c r="AR1296" s="42"/>
      <c r="AS1296" s="42"/>
      <c r="AT1296" s="25"/>
      <c r="AU1296" s="44"/>
      <c r="AV1296" s="44"/>
      <c r="AW1296" s="44"/>
      <c r="AX1296" s="25"/>
      <c r="AY1296" s="42"/>
      <c r="AZ1296" s="46"/>
      <c r="BA1296" s="48"/>
      <c r="BB1296" s="25"/>
      <c r="BC1296" s="25"/>
      <c r="BD1296" s="124"/>
      <c r="BE1296" s="24"/>
      <c r="BF1296" s="24"/>
      <c r="BG1296" s="15"/>
      <c r="BI1296" s="15"/>
      <c r="BJ1296" s="15"/>
      <c r="BK1296" s="15"/>
      <c r="BL1296" s="93"/>
    </row>
    <row r="1297" spans="2:64" s="54" customFormat="1" x14ac:dyDescent="0.25">
      <c r="B1297" s="32"/>
      <c r="C1297" s="32"/>
      <c r="D1297" s="32"/>
      <c r="E1297" s="32"/>
      <c r="F1297" s="32"/>
      <c r="G1297" s="32"/>
      <c r="K1297" s="93"/>
      <c r="L1297" s="93"/>
      <c r="M1297" s="25"/>
      <c r="N1297" s="25"/>
      <c r="O1297" s="25"/>
      <c r="P1297" s="25"/>
      <c r="Q1297" s="25"/>
      <c r="R1297" s="25"/>
      <c r="S1297" s="25"/>
      <c r="T1297" s="25"/>
      <c r="U1297" s="101"/>
      <c r="V1297" s="101"/>
      <c r="W1297" s="101"/>
      <c r="X1297" s="101"/>
      <c r="Y1297" s="101"/>
      <c r="AA1297" s="101"/>
      <c r="AB1297" s="101"/>
      <c r="AC1297" s="101"/>
      <c r="AD1297" s="101"/>
      <c r="AE1297" s="101"/>
      <c r="AF1297" s="101"/>
      <c r="AG1297" s="101"/>
      <c r="AH1297" s="101"/>
      <c r="AJ1297" s="101"/>
      <c r="AK1297" s="101"/>
      <c r="AM1297" s="101"/>
      <c r="AN1297" s="42"/>
      <c r="AO1297" s="42"/>
      <c r="AP1297" s="42"/>
      <c r="AQ1297" s="194"/>
      <c r="AR1297" s="42"/>
      <c r="AS1297" s="42"/>
      <c r="AT1297" s="25"/>
      <c r="AU1297" s="44"/>
      <c r="AV1297" s="44"/>
      <c r="AW1297" s="44"/>
      <c r="AX1297" s="25"/>
      <c r="AY1297" s="42"/>
      <c r="AZ1297" s="46"/>
      <c r="BA1297" s="48"/>
      <c r="BB1297" s="25"/>
      <c r="BC1297" s="25"/>
      <c r="BD1297" s="124"/>
      <c r="BE1297" s="24"/>
      <c r="BF1297" s="24"/>
      <c r="BG1297" s="15"/>
      <c r="BI1297" s="15"/>
      <c r="BJ1297" s="15"/>
      <c r="BK1297" s="15"/>
      <c r="BL1297" s="93"/>
    </row>
    <row r="1298" spans="2:64" s="54" customFormat="1" x14ac:dyDescent="0.25">
      <c r="B1298" s="32"/>
      <c r="C1298" s="32"/>
      <c r="D1298" s="32"/>
      <c r="E1298" s="32"/>
      <c r="F1298" s="32"/>
      <c r="G1298" s="32"/>
      <c r="K1298" s="93"/>
      <c r="L1298" s="93"/>
      <c r="M1298" s="25"/>
      <c r="N1298" s="25"/>
      <c r="O1298" s="25"/>
      <c r="P1298" s="25"/>
      <c r="Q1298" s="25"/>
      <c r="R1298" s="25"/>
      <c r="S1298" s="25"/>
      <c r="T1298" s="25"/>
      <c r="U1298" s="101"/>
      <c r="V1298" s="101"/>
      <c r="W1298" s="101"/>
      <c r="X1298" s="101"/>
      <c r="Y1298" s="101"/>
      <c r="AA1298" s="101"/>
      <c r="AB1298" s="101"/>
      <c r="AC1298" s="101"/>
      <c r="AD1298" s="101"/>
      <c r="AE1298" s="101"/>
      <c r="AF1298" s="101"/>
      <c r="AG1298" s="101"/>
      <c r="AH1298" s="101"/>
      <c r="AJ1298" s="101"/>
      <c r="AK1298" s="101"/>
      <c r="AM1298" s="101"/>
      <c r="AN1298" s="42"/>
      <c r="AO1298" s="42"/>
      <c r="AP1298" s="42"/>
      <c r="AQ1298" s="194"/>
      <c r="AR1298" s="42"/>
      <c r="AS1298" s="42"/>
      <c r="AT1298" s="25"/>
      <c r="AU1298" s="44"/>
      <c r="AV1298" s="44"/>
      <c r="AW1298" s="44"/>
      <c r="AX1298" s="25"/>
      <c r="AY1298" s="42"/>
      <c r="AZ1298" s="46"/>
      <c r="BA1298" s="48"/>
      <c r="BB1298" s="25"/>
      <c r="BC1298" s="25"/>
      <c r="BD1298" s="124"/>
      <c r="BE1298" s="24"/>
      <c r="BF1298" s="24"/>
      <c r="BG1298" s="15"/>
      <c r="BI1298" s="15"/>
      <c r="BJ1298" s="15"/>
      <c r="BK1298" s="15"/>
      <c r="BL1298" s="93"/>
    </row>
    <row r="1299" spans="2:64" s="54" customFormat="1" x14ac:dyDescent="0.25">
      <c r="B1299" s="32"/>
      <c r="C1299" s="32"/>
      <c r="D1299" s="32"/>
      <c r="E1299" s="32"/>
      <c r="F1299" s="32"/>
      <c r="G1299" s="32"/>
      <c r="K1299" s="93"/>
      <c r="L1299" s="93"/>
      <c r="M1299" s="25"/>
      <c r="N1299" s="25"/>
      <c r="O1299" s="25"/>
      <c r="P1299" s="25"/>
      <c r="Q1299" s="25"/>
      <c r="R1299" s="25"/>
      <c r="S1299" s="25"/>
      <c r="T1299" s="25"/>
      <c r="U1299" s="101"/>
      <c r="V1299" s="101"/>
      <c r="W1299" s="101"/>
      <c r="X1299" s="101"/>
      <c r="Y1299" s="101"/>
      <c r="AA1299" s="101"/>
      <c r="AB1299" s="101"/>
      <c r="AC1299" s="101"/>
      <c r="AD1299" s="101"/>
      <c r="AE1299" s="101"/>
      <c r="AF1299" s="101"/>
      <c r="AG1299" s="101"/>
      <c r="AH1299" s="101"/>
      <c r="AJ1299" s="101"/>
      <c r="AK1299" s="101"/>
      <c r="AM1299" s="101"/>
      <c r="AN1299" s="42"/>
      <c r="AO1299" s="42"/>
      <c r="AP1299" s="42"/>
      <c r="AQ1299" s="194"/>
      <c r="AR1299" s="42"/>
      <c r="AS1299" s="42"/>
      <c r="AT1299" s="25"/>
      <c r="AU1299" s="44"/>
      <c r="AV1299" s="44"/>
      <c r="AW1299" s="44"/>
      <c r="AX1299" s="25"/>
      <c r="AY1299" s="42"/>
      <c r="AZ1299" s="46"/>
      <c r="BA1299" s="48"/>
      <c r="BB1299" s="25"/>
      <c r="BC1299" s="25"/>
      <c r="BD1299" s="124"/>
      <c r="BE1299" s="24"/>
      <c r="BF1299" s="24"/>
      <c r="BG1299" s="15"/>
      <c r="BI1299" s="15"/>
      <c r="BJ1299" s="15"/>
      <c r="BK1299" s="15"/>
      <c r="BL1299" s="93"/>
    </row>
    <row r="1300" spans="2:64" s="54" customFormat="1" x14ac:dyDescent="0.25">
      <c r="B1300" s="32"/>
      <c r="C1300" s="32"/>
      <c r="D1300" s="32"/>
      <c r="E1300" s="32"/>
      <c r="F1300" s="32"/>
      <c r="G1300" s="32"/>
      <c r="K1300" s="93"/>
      <c r="L1300" s="93"/>
      <c r="M1300" s="25"/>
      <c r="N1300" s="25"/>
      <c r="O1300" s="25"/>
      <c r="P1300" s="25"/>
      <c r="Q1300" s="25"/>
      <c r="R1300" s="25"/>
      <c r="S1300" s="25"/>
      <c r="T1300" s="25"/>
      <c r="U1300" s="101"/>
      <c r="V1300" s="101"/>
      <c r="W1300" s="101"/>
      <c r="X1300" s="101"/>
      <c r="Y1300" s="101"/>
      <c r="AA1300" s="101"/>
      <c r="AB1300" s="101"/>
      <c r="AC1300" s="101"/>
      <c r="AD1300" s="101"/>
      <c r="AE1300" s="101"/>
      <c r="AF1300" s="101"/>
      <c r="AG1300" s="101"/>
      <c r="AH1300" s="101"/>
      <c r="AJ1300" s="101"/>
      <c r="AK1300" s="101"/>
      <c r="AM1300" s="101"/>
      <c r="AN1300" s="42"/>
      <c r="AO1300" s="42"/>
      <c r="AP1300" s="42"/>
      <c r="AQ1300" s="194"/>
      <c r="AR1300" s="42"/>
      <c r="AS1300" s="42"/>
      <c r="AT1300" s="25"/>
      <c r="AU1300" s="44"/>
      <c r="AV1300" s="44"/>
      <c r="AW1300" s="44"/>
      <c r="AX1300" s="25"/>
      <c r="AY1300" s="42"/>
      <c r="AZ1300" s="46"/>
      <c r="BA1300" s="48"/>
      <c r="BB1300" s="25"/>
      <c r="BC1300" s="25"/>
      <c r="BD1300" s="124"/>
      <c r="BE1300" s="24"/>
      <c r="BF1300" s="24"/>
      <c r="BG1300" s="15"/>
      <c r="BI1300" s="15"/>
      <c r="BJ1300" s="15"/>
      <c r="BK1300" s="15"/>
      <c r="BL1300" s="93"/>
    </row>
    <row r="1301" spans="2:64" s="54" customFormat="1" x14ac:dyDescent="0.25">
      <c r="B1301" s="32"/>
      <c r="C1301" s="32"/>
      <c r="D1301" s="32"/>
      <c r="E1301" s="32"/>
      <c r="F1301" s="32"/>
      <c r="G1301" s="32"/>
      <c r="K1301" s="93"/>
      <c r="L1301" s="93"/>
      <c r="M1301" s="25"/>
      <c r="N1301" s="25"/>
      <c r="O1301" s="25"/>
      <c r="P1301" s="25"/>
      <c r="Q1301" s="25"/>
      <c r="R1301" s="25"/>
      <c r="S1301" s="25"/>
      <c r="T1301" s="25"/>
      <c r="U1301" s="101"/>
      <c r="V1301" s="101"/>
      <c r="W1301" s="101"/>
      <c r="X1301" s="101"/>
      <c r="Y1301" s="101"/>
      <c r="AA1301" s="101"/>
      <c r="AB1301" s="101"/>
      <c r="AC1301" s="101"/>
      <c r="AD1301" s="101"/>
      <c r="AE1301" s="101"/>
      <c r="AF1301" s="101"/>
      <c r="AG1301" s="101"/>
      <c r="AH1301" s="101"/>
      <c r="AJ1301" s="101"/>
      <c r="AK1301" s="101"/>
      <c r="AM1301" s="101"/>
      <c r="AN1301" s="42"/>
      <c r="AO1301" s="42"/>
      <c r="AP1301" s="42"/>
      <c r="AQ1301" s="194"/>
      <c r="AR1301" s="42"/>
      <c r="AS1301" s="42"/>
      <c r="AT1301" s="25"/>
      <c r="AU1301" s="44"/>
      <c r="AV1301" s="44"/>
      <c r="AW1301" s="44"/>
      <c r="AX1301" s="25"/>
      <c r="AY1301" s="42"/>
      <c r="AZ1301" s="46"/>
      <c r="BA1301" s="48"/>
      <c r="BB1301" s="25"/>
      <c r="BC1301" s="25"/>
      <c r="BD1301" s="124"/>
      <c r="BE1301" s="24"/>
      <c r="BF1301" s="24"/>
      <c r="BG1301" s="15"/>
      <c r="BI1301" s="15"/>
      <c r="BJ1301" s="15"/>
      <c r="BK1301" s="15"/>
      <c r="BL1301" s="93"/>
    </row>
    <row r="1302" spans="2:64" s="54" customFormat="1" x14ac:dyDescent="0.25">
      <c r="B1302" s="32"/>
      <c r="C1302" s="32"/>
      <c r="D1302" s="32"/>
      <c r="E1302" s="32"/>
      <c r="F1302" s="32"/>
      <c r="G1302" s="32"/>
      <c r="K1302" s="93"/>
      <c r="L1302" s="93"/>
      <c r="M1302" s="25"/>
      <c r="N1302" s="25"/>
      <c r="O1302" s="25"/>
      <c r="P1302" s="25"/>
      <c r="Q1302" s="25"/>
      <c r="R1302" s="25"/>
      <c r="S1302" s="25"/>
      <c r="T1302" s="25"/>
      <c r="U1302" s="101"/>
      <c r="V1302" s="101"/>
      <c r="W1302" s="101"/>
      <c r="X1302" s="101"/>
      <c r="Y1302" s="101"/>
      <c r="AA1302" s="101"/>
      <c r="AB1302" s="101"/>
      <c r="AC1302" s="101"/>
      <c r="AD1302" s="101"/>
      <c r="AE1302" s="101"/>
      <c r="AF1302" s="101"/>
      <c r="AG1302" s="101"/>
      <c r="AH1302" s="101"/>
      <c r="AJ1302" s="101"/>
      <c r="AK1302" s="101"/>
      <c r="AM1302" s="101"/>
      <c r="AN1302" s="42"/>
      <c r="AO1302" s="42"/>
      <c r="AP1302" s="42"/>
      <c r="AQ1302" s="194"/>
      <c r="AR1302" s="42"/>
      <c r="AS1302" s="42"/>
      <c r="AT1302" s="25"/>
      <c r="AU1302" s="44"/>
      <c r="AV1302" s="44"/>
      <c r="AW1302" s="44"/>
      <c r="AX1302" s="25"/>
      <c r="AY1302" s="42"/>
      <c r="AZ1302" s="46"/>
      <c r="BA1302" s="48"/>
      <c r="BB1302" s="25"/>
      <c r="BC1302" s="25"/>
      <c r="BD1302" s="124"/>
      <c r="BE1302" s="24"/>
      <c r="BF1302" s="24"/>
      <c r="BG1302" s="15"/>
      <c r="BI1302" s="15"/>
      <c r="BJ1302" s="15"/>
      <c r="BK1302" s="15"/>
      <c r="BL1302" s="93"/>
    </row>
    <row r="1303" spans="2:64" s="54" customFormat="1" x14ac:dyDescent="0.25">
      <c r="B1303" s="32"/>
      <c r="C1303" s="32"/>
      <c r="D1303" s="32"/>
      <c r="E1303" s="32"/>
      <c r="F1303" s="32"/>
      <c r="G1303" s="32"/>
      <c r="K1303" s="93"/>
      <c r="L1303" s="93"/>
      <c r="M1303" s="25"/>
      <c r="N1303" s="25"/>
      <c r="O1303" s="25"/>
      <c r="P1303" s="25"/>
      <c r="Q1303" s="25"/>
      <c r="R1303" s="25"/>
      <c r="S1303" s="25"/>
      <c r="T1303" s="25"/>
      <c r="U1303" s="101"/>
      <c r="V1303" s="101"/>
      <c r="W1303" s="101"/>
      <c r="X1303" s="101"/>
      <c r="Y1303" s="101"/>
      <c r="AA1303" s="101"/>
      <c r="AB1303" s="101"/>
      <c r="AC1303" s="101"/>
      <c r="AD1303" s="101"/>
      <c r="AE1303" s="101"/>
      <c r="AF1303" s="101"/>
      <c r="AG1303" s="101"/>
      <c r="AH1303" s="101"/>
      <c r="AJ1303" s="101"/>
      <c r="AK1303" s="101"/>
      <c r="AM1303" s="101"/>
      <c r="AN1303" s="42"/>
      <c r="AO1303" s="42"/>
      <c r="AP1303" s="42"/>
      <c r="AQ1303" s="194"/>
      <c r="AR1303" s="42"/>
      <c r="AS1303" s="42"/>
      <c r="AT1303" s="25"/>
      <c r="AU1303" s="44"/>
      <c r="AV1303" s="44"/>
      <c r="AW1303" s="44"/>
      <c r="AX1303" s="25"/>
      <c r="AY1303" s="42"/>
      <c r="AZ1303" s="46"/>
      <c r="BA1303" s="48"/>
      <c r="BB1303" s="25"/>
      <c r="BC1303" s="25"/>
      <c r="BD1303" s="124"/>
      <c r="BE1303" s="24"/>
      <c r="BF1303" s="24"/>
      <c r="BG1303" s="15"/>
      <c r="BI1303" s="15"/>
      <c r="BJ1303" s="15"/>
      <c r="BK1303" s="15"/>
      <c r="BL1303" s="93"/>
    </row>
    <row r="1304" spans="2:64" s="54" customFormat="1" x14ac:dyDescent="0.25">
      <c r="B1304" s="32"/>
      <c r="C1304" s="32"/>
      <c r="D1304" s="32"/>
      <c r="E1304" s="32"/>
      <c r="F1304" s="32"/>
      <c r="G1304" s="32"/>
      <c r="K1304" s="93"/>
      <c r="L1304" s="93"/>
      <c r="M1304" s="25"/>
      <c r="N1304" s="25"/>
      <c r="O1304" s="25"/>
      <c r="P1304" s="25"/>
      <c r="Q1304" s="25"/>
      <c r="R1304" s="25"/>
      <c r="S1304" s="25"/>
      <c r="T1304" s="25"/>
      <c r="U1304" s="101"/>
      <c r="V1304" s="101"/>
      <c r="W1304" s="101"/>
      <c r="X1304" s="101"/>
      <c r="Y1304" s="101"/>
      <c r="AA1304" s="101"/>
      <c r="AB1304" s="101"/>
      <c r="AC1304" s="101"/>
      <c r="AD1304" s="101"/>
      <c r="AE1304" s="101"/>
      <c r="AF1304" s="101"/>
      <c r="AG1304" s="101"/>
      <c r="AH1304" s="101"/>
      <c r="AJ1304" s="101"/>
      <c r="AK1304" s="101"/>
      <c r="AM1304" s="101"/>
      <c r="AN1304" s="42"/>
      <c r="AO1304" s="42"/>
      <c r="AP1304" s="42"/>
      <c r="AQ1304" s="194"/>
      <c r="AR1304" s="42"/>
      <c r="AS1304" s="42"/>
      <c r="AT1304" s="25"/>
      <c r="AU1304" s="44"/>
      <c r="AV1304" s="44"/>
      <c r="AW1304" s="44"/>
      <c r="AX1304" s="25"/>
      <c r="AY1304" s="42"/>
      <c r="AZ1304" s="46"/>
      <c r="BA1304" s="48"/>
      <c r="BB1304" s="25"/>
      <c r="BC1304" s="25"/>
      <c r="BD1304" s="124"/>
      <c r="BE1304" s="24"/>
      <c r="BF1304" s="24"/>
      <c r="BG1304" s="15"/>
      <c r="BI1304" s="15"/>
      <c r="BJ1304" s="15"/>
      <c r="BK1304" s="15"/>
      <c r="BL1304" s="93"/>
    </row>
    <row r="1305" spans="2:64" s="54" customFormat="1" x14ac:dyDescent="0.25">
      <c r="B1305" s="32"/>
      <c r="C1305" s="32"/>
      <c r="D1305" s="32"/>
      <c r="E1305" s="32"/>
      <c r="F1305" s="32"/>
      <c r="G1305" s="32"/>
      <c r="K1305" s="93"/>
      <c r="L1305" s="93"/>
      <c r="M1305" s="25"/>
      <c r="N1305" s="25"/>
      <c r="O1305" s="25"/>
      <c r="P1305" s="25"/>
      <c r="Q1305" s="25"/>
      <c r="R1305" s="25"/>
      <c r="S1305" s="25"/>
      <c r="T1305" s="25"/>
      <c r="U1305" s="101"/>
      <c r="V1305" s="101"/>
      <c r="W1305" s="101"/>
      <c r="X1305" s="101"/>
      <c r="Y1305" s="101"/>
      <c r="AA1305" s="101"/>
      <c r="AB1305" s="101"/>
      <c r="AC1305" s="101"/>
      <c r="AD1305" s="101"/>
      <c r="AE1305" s="101"/>
      <c r="AF1305" s="101"/>
      <c r="AG1305" s="101"/>
      <c r="AH1305" s="101"/>
      <c r="AJ1305" s="101"/>
      <c r="AK1305" s="101"/>
      <c r="AM1305" s="101"/>
      <c r="AN1305" s="42"/>
      <c r="AO1305" s="42"/>
      <c r="AP1305" s="42"/>
      <c r="AQ1305" s="194"/>
      <c r="AR1305" s="42"/>
      <c r="AS1305" s="42"/>
      <c r="AT1305" s="25"/>
      <c r="AU1305" s="44"/>
      <c r="AV1305" s="44"/>
      <c r="AW1305" s="44"/>
      <c r="AX1305" s="25"/>
      <c r="AY1305" s="42"/>
      <c r="AZ1305" s="46"/>
      <c r="BA1305" s="48"/>
      <c r="BB1305" s="25"/>
      <c r="BC1305" s="25"/>
      <c r="BD1305" s="124"/>
      <c r="BE1305" s="24"/>
      <c r="BF1305" s="24"/>
      <c r="BG1305" s="15"/>
      <c r="BI1305" s="15"/>
      <c r="BJ1305" s="15"/>
      <c r="BK1305" s="15"/>
      <c r="BL1305" s="93"/>
    </row>
    <row r="1306" spans="2:64" s="54" customFormat="1" x14ac:dyDescent="0.25">
      <c r="B1306" s="32"/>
      <c r="C1306" s="32"/>
      <c r="D1306" s="32"/>
      <c r="E1306" s="32"/>
      <c r="F1306" s="32"/>
      <c r="G1306" s="32"/>
      <c r="K1306" s="93"/>
      <c r="L1306" s="93"/>
      <c r="M1306" s="25"/>
      <c r="N1306" s="25"/>
      <c r="O1306" s="25"/>
      <c r="P1306" s="25"/>
      <c r="Q1306" s="25"/>
      <c r="R1306" s="25"/>
      <c r="S1306" s="25"/>
      <c r="T1306" s="25"/>
      <c r="U1306" s="101"/>
      <c r="V1306" s="101"/>
      <c r="W1306" s="101"/>
      <c r="X1306" s="101"/>
      <c r="Y1306" s="101"/>
      <c r="AA1306" s="101"/>
      <c r="AB1306" s="101"/>
      <c r="AC1306" s="101"/>
      <c r="AD1306" s="101"/>
      <c r="AE1306" s="101"/>
      <c r="AF1306" s="101"/>
      <c r="AG1306" s="101"/>
      <c r="AH1306" s="101"/>
      <c r="AJ1306" s="101"/>
      <c r="AK1306" s="101"/>
      <c r="AM1306" s="101"/>
      <c r="AN1306" s="42"/>
      <c r="AO1306" s="42"/>
      <c r="AP1306" s="42"/>
      <c r="AQ1306" s="194"/>
      <c r="AR1306" s="42"/>
      <c r="AS1306" s="42"/>
      <c r="AT1306" s="25"/>
      <c r="AU1306" s="44"/>
      <c r="AV1306" s="44"/>
      <c r="AW1306" s="44"/>
      <c r="AX1306" s="25"/>
      <c r="AY1306" s="42"/>
      <c r="AZ1306" s="46"/>
      <c r="BA1306" s="48"/>
      <c r="BB1306" s="25"/>
      <c r="BC1306" s="25"/>
      <c r="BD1306" s="124"/>
      <c r="BE1306" s="24"/>
      <c r="BF1306" s="24"/>
      <c r="BG1306" s="15"/>
      <c r="BI1306" s="15"/>
      <c r="BJ1306" s="15"/>
      <c r="BK1306" s="15"/>
      <c r="BL1306" s="93"/>
    </row>
    <row r="1307" spans="2:64" s="54" customFormat="1" x14ac:dyDescent="0.25">
      <c r="B1307" s="32"/>
      <c r="C1307" s="32"/>
      <c r="D1307" s="32"/>
      <c r="E1307" s="32"/>
      <c r="F1307" s="32"/>
      <c r="G1307" s="32"/>
      <c r="K1307" s="93"/>
      <c r="L1307" s="93"/>
      <c r="M1307" s="25"/>
      <c r="N1307" s="25"/>
      <c r="O1307" s="25"/>
      <c r="P1307" s="25"/>
      <c r="Q1307" s="25"/>
      <c r="R1307" s="25"/>
      <c r="S1307" s="25"/>
      <c r="T1307" s="25"/>
      <c r="U1307" s="101"/>
      <c r="V1307" s="101"/>
      <c r="W1307" s="101"/>
      <c r="X1307" s="101"/>
      <c r="Y1307" s="101"/>
      <c r="AA1307" s="101"/>
      <c r="AB1307" s="101"/>
      <c r="AC1307" s="101"/>
      <c r="AD1307" s="101"/>
      <c r="AE1307" s="101"/>
      <c r="AF1307" s="101"/>
      <c r="AG1307" s="101"/>
      <c r="AH1307" s="101"/>
      <c r="AJ1307" s="101"/>
      <c r="AK1307" s="101"/>
      <c r="AM1307" s="101"/>
      <c r="AN1307" s="42"/>
      <c r="AO1307" s="42"/>
      <c r="AP1307" s="42"/>
      <c r="AQ1307" s="194"/>
      <c r="AR1307" s="42"/>
      <c r="AS1307" s="42"/>
      <c r="AT1307" s="25"/>
      <c r="AU1307" s="44"/>
      <c r="AV1307" s="44"/>
      <c r="AW1307" s="44"/>
      <c r="AX1307" s="25"/>
      <c r="AY1307" s="42"/>
      <c r="AZ1307" s="46"/>
      <c r="BA1307" s="48"/>
      <c r="BB1307" s="25"/>
      <c r="BC1307" s="25"/>
      <c r="BD1307" s="124"/>
      <c r="BE1307" s="24"/>
      <c r="BF1307" s="24"/>
      <c r="BG1307" s="15"/>
      <c r="BI1307" s="15"/>
      <c r="BJ1307" s="15"/>
      <c r="BK1307" s="15"/>
      <c r="BL1307" s="93"/>
    </row>
    <row r="1308" spans="2:64" s="54" customFormat="1" x14ac:dyDescent="0.25">
      <c r="B1308" s="32"/>
      <c r="C1308" s="32"/>
      <c r="D1308" s="32"/>
      <c r="E1308" s="32"/>
      <c r="F1308" s="32"/>
      <c r="G1308" s="32"/>
      <c r="K1308" s="93"/>
      <c r="L1308" s="93"/>
      <c r="M1308" s="25"/>
      <c r="N1308" s="25"/>
      <c r="O1308" s="25"/>
      <c r="P1308" s="25"/>
      <c r="Q1308" s="25"/>
      <c r="R1308" s="25"/>
      <c r="S1308" s="25"/>
      <c r="T1308" s="25"/>
      <c r="U1308" s="101"/>
      <c r="V1308" s="101"/>
      <c r="W1308" s="101"/>
      <c r="X1308" s="101"/>
      <c r="Y1308" s="101"/>
      <c r="AA1308" s="101"/>
      <c r="AB1308" s="101"/>
      <c r="AC1308" s="101"/>
      <c r="AD1308" s="101"/>
      <c r="AE1308" s="101"/>
      <c r="AF1308" s="101"/>
      <c r="AG1308" s="101"/>
      <c r="AH1308" s="101"/>
      <c r="AJ1308" s="101"/>
      <c r="AK1308" s="101"/>
      <c r="AM1308" s="101"/>
      <c r="AN1308" s="42"/>
      <c r="AO1308" s="42"/>
      <c r="AP1308" s="42"/>
      <c r="AQ1308" s="194"/>
      <c r="AR1308" s="42"/>
      <c r="AS1308" s="42"/>
      <c r="AT1308" s="25"/>
      <c r="AU1308" s="44"/>
      <c r="AV1308" s="44"/>
      <c r="AW1308" s="44"/>
      <c r="AX1308" s="25"/>
      <c r="AY1308" s="42"/>
      <c r="AZ1308" s="46"/>
      <c r="BA1308" s="48"/>
      <c r="BB1308" s="25"/>
      <c r="BC1308" s="25"/>
      <c r="BD1308" s="124"/>
      <c r="BE1308" s="24"/>
      <c r="BF1308" s="24"/>
      <c r="BG1308" s="15"/>
      <c r="BI1308" s="15"/>
      <c r="BJ1308" s="15"/>
      <c r="BK1308" s="15"/>
      <c r="BL1308" s="93"/>
    </row>
    <row r="1309" spans="2:64" s="54" customFormat="1" x14ac:dyDescent="0.25">
      <c r="B1309" s="32"/>
      <c r="C1309" s="32"/>
      <c r="D1309" s="32"/>
      <c r="E1309" s="32"/>
      <c r="F1309" s="32"/>
      <c r="G1309" s="32"/>
      <c r="K1309" s="93"/>
      <c r="L1309" s="93"/>
      <c r="M1309" s="25"/>
      <c r="N1309" s="25"/>
      <c r="O1309" s="25"/>
      <c r="P1309" s="25"/>
      <c r="Q1309" s="25"/>
      <c r="R1309" s="25"/>
      <c r="S1309" s="25"/>
      <c r="T1309" s="25"/>
      <c r="U1309" s="101"/>
      <c r="V1309" s="101"/>
      <c r="W1309" s="101"/>
      <c r="X1309" s="101"/>
      <c r="Y1309" s="101"/>
      <c r="AA1309" s="101"/>
      <c r="AB1309" s="101"/>
      <c r="AC1309" s="101"/>
      <c r="AD1309" s="101"/>
      <c r="AE1309" s="101"/>
      <c r="AF1309" s="101"/>
      <c r="AG1309" s="101"/>
      <c r="AH1309" s="101"/>
      <c r="AJ1309" s="101"/>
      <c r="AK1309" s="101"/>
      <c r="AM1309" s="101"/>
      <c r="AN1309" s="42"/>
      <c r="AO1309" s="42"/>
      <c r="AP1309" s="42"/>
      <c r="AQ1309" s="194"/>
      <c r="AR1309" s="42"/>
      <c r="AS1309" s="42"/>
      <c r="AT1309" s="25"/>
      <c r="AU1309" s="44"/>
      <c r="AV1309" s="44"/>
      <c r="AW1309" s="44"/>
      <c r="AX1309" s="25"/>
      <c r="AY1309" s="42"/>
      <c r="AZ1309" s="46"/>
      <c r="BA1309" s="48"/>
      <c r="BB1309" s="25"/>
      <c r="BC1309" s="25"/>
      <c r="BD1309" s="124"/>
      <c r="BE1309" s="24"/>
      <c r="BF1309" s="24"/>
      <c r="BG1309" s="15"/>
      <c r="BI1309" s="15"/>
      <c r="BJ1309" s="15"/>
      <c r="BK1309" s="15"/>
      <c r="BL1309" s="93"/>
    </row>
    <row r="1310" spans="2:64" s="54" customFormat="1" x14ac:dyDescent="0.25">
      <c r="B1310" s="32"/>
      <c r="C1310" s="32"/>
      <c r="D1310" s="32"/>
      <c r="E1310" s="32"/>
      <c r="F1310" s="32"/>
      <c r="G1310" s="32"/>
      <c r="K1310" s="93"/>
      <c r="L1310" s="93"/>
      <c r="M1310" s="25"/>
      <c r="N1310" s="25"/>
      <c r="O1310" s="25"/>
      <c r="P1310" s="25"/>
      <c r="Q1310" s="25"/>
      <c r="R1310" s="25"/>
      <c r="S1310" s="25"/>
      <c r="T1310" s="25"/>
      <c r="U1310" s="101"/>
      <c r="V1310" s="101"/>
      <c r="W1310" s="101"/>
      <c r="X1310" s="101"/>
      <c r="Y1310" s="101"/>
      <c r="AA1310" s="101"/>
      <c r="AB1310" s="101"/>
      <c r="AC1310" s="101"/>
      <c r="AD1310" s="101"/>
      <c r="AE1310" s="101"/>
      <c r="AF1310" s="101"/>
      <c r="AG1310" s="101"/>
      <c r="AH1310" s="101"/>
      <c r="AJ1310" s="101"/>
      <c r="AK1310" s="101"/>
      <c r="AM1310" s="101"/>
      <c r="AN1310" s="42"/>
      <c r="AO1310" s="42"/>
      <c r="AP1310" s="42"/>
      <c r="AQ1310" s="194"/>
      <c r="AR1310" s="42"/>
      <c r="AS1310" s="42"/>
      <c r="AT1310" s="25"/>
      <c r="AU1310" s="44"/>
      <c r="AV1310" s="44"/>
      <c r="AW1310" s="44"/>
      <c r="AX1310" s="25"/>
      <c r="AY1310" s="42"/>
      <c r="AZ1310" s="46"/>
      <c r="BA1310" s="48"/>
      <c r="BB1310" s="25"/>
      <c r="BC1310" s="25"/>
      <c r="BD1310" s="124"/>
      <c r="BE1310" s="24"/>
      <c r="BF1310" s="24"/>
      <c r="BG1310" s="15"/>
      <c r="BI1310" s="15"/>
      <c r="BJ1310" s="15"/>
      <c r="BK1310" s="15"/>
      <c r="BL1310" s="93"/>
    </row>
    <row r="1311" spans="2:64" s="54" customFormat="1" x14ac:dyDescent="0.25">
      <c r="B1311" s="32"/>
      <c r="C1311" s="32"/>
      <c r="D1311" s="32"/>
      <c r="E1311" s="32"/>
      <c r="F1311" s="32"/>
      <c r="G1311" s="32"/>
      <c r="K1311" s="93"/>
      <c r="L1311" s="93"/>
      <c r="M1311" s="25"/>
      <c r="N1311" s="25"/>
      <c r="O1311" s="25"/>
      <c r="P1311" s="25"/>
      <c r="Q1311" s="25"/>
      <c r="R1311" s="25"/>
      <c r="S1311" s="25"/>
      <c r="T1311" s="25"/>
      <c r="U1311" s="101"/>
      <c r="V1311" s="101"/>
      <c r="W1311" s="101"/>
      <c r="X1311" s="101"/>
      <c r="Y1311" s="101"/>
      <c r="AA1311" s="101"/>
      <c r="AB1311" s="101"/>
      <c r="AC1311" s="101"/>
      <c r="AD1311" s="101"/>
      <c r="AE1311" s="101"/>
      <c r="AF1311" s="101"/>
      <c r="AG1311" s="101"/>
      <c r="AH1311" s="101"/>
      <c r="AJ1311" s="101"/>
      <c r="AK1311" s="101"/>
      <c r="AM1311" s="101"/>
      <c r="AN1311" s="42"/>
      <c r="AO1311" s="42"/>
      <c r="AP1311" s="42"/>
      <c r="AQ1311" s="194"/>
      <c r="AR1311" s="42"/>
      <c r="AS1311" s="42"/>
      <c r="AT1311" s="25"/>
      <c r="AU1311" s="44"/>
      <c r="AV1311" s="44"/>
      <c r="AW1311" s="44"/>
      <c r="AX1311" s="25"/>
      <c r="AY1311" s="42"/>
      <c r="AZ1311" s="46"/>
      <c r="BA1311" s="48"/>
      <c r="BB1311" s="25"/>
      <c r="BC1311" s="25"/>
      <c r="BD1311" s="124"/>
      <c r="BE1311" s="24"/>
      <c r="BF1311" s="24"/>
      <c r="BG1311" s="15"/>
      <c r="BI1311" s="15"/>
      <c r="BJ1311" s="15"/>
      <c r="BK1311" s="15"/>
      <c r="BL1311" s="93"/>
    </row>
    <row r="1312" spans="2:64" s="54" customFormat="1" x14ac:dyDescent="0.25">
      <c r="B1312" s="32"/>
      <c r="C1312" s="32"/>
      <c r="D1312" s="32"/>
      <c r="E1312" s="32"/>
      <c r="F1312" s="32"/>
      <c r="G1312" s="32"/>
      <c r="K1312" s="93"/>
      <c r="L1312" s="93"/>
      <c r="M1312" s="25"/>
      <c r="N1312" s="25"/>
      <c r="O1312" s="25"/>
      <c r="P1312" s="25"/>
      <c r="Q1312" s="25"/>
      <c r="R1312" s="25"/>
      <c r="S1312" s="25"/>
      <c r="T1312" s="25"/>
      <c r="U1312" s="101"/>
      <c r="V1312" s="101"/>
      <c r="W1312" s="101"/>
      <c r="X1312" s="101"/>
      <c r="Y1312" s="101"/>
      <c r="AA1312" s="101"/>
      <c r="AB1312" s="101"/>
      <c r="AC1312" s="101"/>
      <c r="AD1312" s="101"/>
      <c r="AE1312" s="101"/>
      <c r="AF1312" s="101"/>
      <c r="AG1312" s="101"/>
      <c r="AH1312" s="101"/>
      <c r="AJ1312" s="101"/>
      <c r="AK1312" s="101"/>
      <c r="AM1312" s="101"/>
      <c r="AN1312" s="42"/>
      <c r="AO1312" s="42"/>
      <c r="AP1312" s="42"/>
      <c r="AQ1312" s="194"/>
      <c r="AR1312" s="42"/>
      <c r="AS1312" s="42"/>
      <c r="AT1312" s="25"/>
      <c r="AU1312" s="44"/>
      <c r="AV1312" s="44"/>
      <c r="AW1312" s="44"/>
      <c r="AX1312" s="25"/>
      <c r="AY1312" s="42"/>
      <c r="AZ1312" s="46"/>
      <c r="BA1312" s="48"/>
      <c r="BB1312" s="25"/>
      <c r="BC1312" s="25"/>
      <c r="BD1312" s="124"/>
      <c r="BE1312" s="24"/>
      <c r="BF1312" s="24"/>
      <c r="BG1312" s="15"/>
      <c r="BI1312" s="15"/>
      <c r="BJ1312" s="15"/>
      <c r="BK1312" s="15"/>
      <c r="BL1312" s="93"/>
    </row>
    <row r="1313" spans="2:64" s="54" customFormat="1" x14ac:dyDescent="0.25">
      <c r="B1313" s="32"/>
      <c r="C1313" s="32"/>
      <c r="D1313" s="32"/>
      <c r="E1313" s="32"/>
      <c r="F1313" s="32"/>
      <c r="G1313" s="32"/>
      <c r="K1313" s="93"/>
      <c r="L1313" s="93"/>
      <c r="M1313" s="25"/>
      <c r="N1313" s="25"/>
      <c r="O1313" s="25"/>
      <c r="P1313" s="25"/>
      <c r="Q1313" s="25"/>
      <c r="R1313" s="25"/>
      <c r="S1313" s="25"/>
      <c r="T1313" s="25"/>
      <c r="U1313" s="101"/>
      <c r="V1313" s="101"/>
      <c r="W1313" s="101"/>
      <c r="X1313" s="101"/>
      <c r="Y1313" s="101"/>
      <c r="AA1313" s="101"/>
      <c r="AB1313" s="101"/>
      <c r="AC1313" s="101"/>
      <c r="AD1313" s="101"/>
      <c r="AE1313" s="101"/>
      <c r="AF1313" s="101"/>
      <c r="AG1313" s="101"/>
      <c r="AH1313" s="101"/>
      <c r="AJ1313" s="101"/>
      <c r="AK1313" s="101"/>
      <c r="AM1313" s="101"/>
      <c r="AN1313" s="42"/>
      <c r="AO1313" s="42"/>
      <c r="AP1313" s="42"/>
      <c r="AQ1313" s="194"/>
      <c r="AR1313" s="42"/>
      <c r="AS1313" s="42"/>
      <c r="AT1313" s="25"/>
      <c r="AU1313" s="44"/>
      <c r="AV1313" s="44"/>
      <c r="AW1313" s="44"/>
      <c r="AX1313" s="25"/>
      <c r="AY1313" s="42"/>
      <c r="AZ1313" s="46"/>
      <c r="BA1313" s="48"/>
      <c r="BB1313" s="25"/>
      <c r="BC1313" s="25"/>
      <c r="BD1313" s="124"/>
      <c r="BE1313" s="24"/>
      <c r="BF1313" s="24"/>
      <c r="BG1313" s="15"/>
      <c r="BI1313" s="15"/>
      <c r="BJ1313" s="15"/>
      <c r="BK1313" s="15"/>
      <c r="BL1313" s="93"/>
    </row>
    <row r="1314" spans="2:64" s="54" customFormat="1" x14ac:dyDescent="0.25">
      <c r="B1314" s="32"/>
      <c r="C1314" s="32"/>
      <c r="D1314" s="32"/>
      <c r="E1314" s="32"/>
      <c r="F1314" s="32"/>
      <c r="G1314" s="32"/>
      <c r="K1314" s="93"/>
      <c r="L1314" s="93"/>
      <c r="M1314" s="25"/>
      <c r="N1314" s="25"/>
      <c r="O1314" s="25"/>
      <c r="P1314" s="25"/>
      <c r="Q1314" s="25"/>
      <c r="R1314" s="25"/>
      <c r="S1314" s="25"/>
      <c r="T1314" s="25"/>
      <c r="U1314" s="101"/>
      <c r="V1314" s="101"/>
      <c r="W1314" s="101"/>
      <c r="X1314" s="101"/>
      <c r="Y1314" s="101"/>
      <c r="AA1314" s="101"/>
      <c r="AB1314" s="101"/>
      <c r="AC1314" s="101"/>
      <c r="AD1314" s="101"/>
      <c r="AE1314" s="101"/>
      <c r="AF1314" s="101"/>
      <c r="AG1314" s="101"/>
      <c r="AH1314" s="101"/>
      <c r="AJ1314" s="101"/>
      <c r="AK1314" s="101"/>
      <c r="AM1314" s="101"/>
      <c r="AN1314" s="42"/>
      <c r="AO1314" s="42"/>
      <c r="AP1314" s="42"/>
      <c r="AQ1314" s="194"/>
      <c r="AR1314" s="42"/>
      <c r="AS1314" s="42"/>
      <c r="AT1314" s="25"/>
      <c r="AU1314" s="44"/>
      <c r="AV1314" s="44"/>
      <c r="AW1314" s="44"/>
      <c r="AX1314" s="25"/>
      <c r="AY1314" s="42"/>
      <c r="AZ1314" s="46"/>
      <c r="BA1314" s="48"/>
      <c r="BB1314" s="25"/>
      <c r="BC1314" s="25"/>
      <c r="BD1314" s="124"/>
      <c r="BE1314" s="24"/>
      <c r="BF1314" s="24"/>
      <c r="BG1314" s="15"/>
      <c r="BI1314" s="15"/>
      <c r="BJ1314" s="15"/>
      <c r="BK1314" s="15"/>
      <c r="BL1314" s="93"/>
    </row>
    <row r="1315" spans="2:64" s="54" customFormat="1" x14ac:dyDescent="0.25">
      <c r="B1315" s="32"/>
      <c r="C1315" s="32"/>
      <c r="D1315" s="32"/>
      <c r="E1315" s="32"/>
      <c r="F1315" s="32"/>
      <c r="G1315" s="32"/>
      <c r="K1315" s="93"/>
      <c r="L1315" s="93"/>
      <c r="M1315" s="25"/>
      <c r="N1315" s="25"/>
      <c r="O1315" s="25"/>
      <c r="P1315" s="25"/>
      <c r="Q1315" s="25"/>
      <c r="R1315" s="25"/>
      <c r="S1315" s="25"/>
      <c r="T1315" s="25"/>
      <c r="U1315" s="101"/>
      <c r="V1315" s="101"/>
      <c r="W1315" s="101"/>
      <c r="X1315" s="101"/>
      <c r="Y1315" s="101"/>
      <c r="AA1315" s="101"/>
      <c r="AB1315" s="101"/>
      <c r="AC1315" s="101"/>
      <c r="AD1315" s="101"/>
      <c r="AE1315" s="101"/>
      <c r="AF1315" s="101"/>
      <c r="AG1315" s="101"/>
      <c r="AH1315" s="101"/>
      <c r="AJ1315" s="101"/>
      <c r="AK1315" s="101"/>
      <c r="AM1315" s="101"/>
      <c r="AN1315" s="42"/>
      <c r="AO1315" s="42"/>
      <c r="AP1315" s="42"/>
      <c r="AQ1315" s="194"/>
      <c r="AR1315" s="42"/>
      <c r="AS1315" s="42"/>
      <c r="AT1315" s="25"/>
      <c r="AU1315" s="44"/>
      <c r="AV1315" s="44"/>
      <c r="AW1315" s="44"/>
      <c r="AX1315" s="25"/>
      <c r="AY1315" s="42"/>
      <c r="AZ1315" s="46"/>
      <c r="BA1315" s="48"/>
      <c r="BB1315" s="25"/>
      <c r="BC1315" s="25"/>
      <c r="BD1315" s="124"/>
      <c r="BE1315" s="24"/>
      <c r="BF1315" s="24"/>
      <c r="BG1315" s="15"/>
      <c r="BI1315" s="15"/>
      <c r="BJ1315" s="15"/>
      <c r="BK1315" s="15"/>
      <c r="BL1315" s="93"/>
    </row>
    <row r="1316" spans="2:64" s="54" customFormat="1" x14ac:dyDescent="0.25">
      <c r="B1316" s="32"/>
      <c r="C1316" s="32"/>
      <c r="D1316" s="32"/>
      <c r="E1316" s="32"/>
      <c r="F1316" s="32"/>
      <c r="G1316" s="32"/>
      <c r="K1316" s="93"/>
      <c r="L1316" s="93"/>
      <c r="M1316" s="25"/>
      <c r="N1316" s="25"/>
      <c r="O1316" s="25"/>
      <c r="P1316" s="25"/>
      <c r="Q1316" s="25"/>
      <c r="R1316" s="25"/>
      <c r="S1316" s="25"/>
      <c r="T1316" s="25"/>
      <c r="U1316" s="101"/>
      <c r="V1316" s="101"/>
      <c r="W1316" s="101"/>
      <c r="X1316" s="101"/>
      <c r="Y1316" s="101"/>
      <c r="AA1316" s="101"/>
      <c r="AB1316" s="101"/>
      <c r="AC1316" s="101"/>
      <c r="AD1316" s="101"/>
      <c r="AE1316" s="101"/>
      <c r="AF1316" s="101"/>
      <c r="AG1316" s="101"/>
      <c r="AH1316" s="101"/>
      <c r="AJ1316" s="101"/>
      <c r="AK1316" s="101"/>
      <c r="AM1316" s="101"/>
      <c r="AN1316" s="42"/>
      <c r="AO1316" s="42"/>
      <c r="AP1316" s="42"/>
      <c r="AQ1316" s="194"/>
      <c r="AR1316" s="42"/>
      <c r="AS1316" s="42"/>
      <c r="AT1316" s="25"/>
      <c r="AU1316" s="44"/>
      <c r="AV1316" s="44"/>
      <c r="AW1316" s="44"/>
      <c r="AX1316" s="25"/>
      <c r="AY1316" s="42"/>
      <c r="AZ1316" s="46"/>
      <c r="BA1316" s="48"/>
      <c r="BB1316" s="25"/>
      <c r="BC1316" s="25"/>
      <c r="BD1316" s="124"/>
      <c r="BE1316" s="24"/>
      <c r="BF1316" s="24"/>
      <c r="BG1316" s="15"/>
      <c r="BI1316" s="15"/>
      <c r="BJ1316" s="15"/>
      <c r="BK1316" s="15"/>
      <c r="BL1316" s="93"/>
    </row>
    <row r="1317" spans="2:64" s="54" customFormat="1" x14ac:dyDescent="0.25">
      <c r="B1317" s="32"/>
      <c r="C1317" s="32"/>
      <c r="D1317" s="32"/>
      <c r="E1317" s="32"/>
      <c r="F1317" s="32"/>
      <c r="G1317" s="32"/>
      <c r="K1317" s="93"/>
      <c r="L1317" s="93"/>
      <c r="M1317" s="25"/>
      <c r="N1317" s="25"/>
      <c r="O1317" s="25"/>
      <c r="P1317" s="25"/>
      <c r="Q1317" s="25"/>
      <c r="R1317" s="25"/>
      <c r="S1317" s="25"/>
      <c r="T1317" s="25"/>
      <c r="U1317" s="101"/>
      <c r="V1317" s="101"/>
      <c r="W1317" s="101"/>
      <c r="X1317" s="101"/>
      <c r="Y1317" s="101"/>
      <c r="AA1317" s="101"/>
      <c r="AB1317" s="101"/>
      <c r="AC1317" s="101"/>
      <c r="AD1317" s="101"/>
      <c r="AE1317" s="101"/>
      <c r="AF1317" s="101"/>
      <c r="AG1317" s="101"/>
      <c r="AH1317" s="101"/>
      <c r="AJ1317" s="101"/>
      <c r="AK1317" s="101"/>
      <c r="AM1317" s="101"/>
      <c r="AN1317" s="42"/>
      <c r="AO1317" s="42"/>
      <c r="AP1317" s="42"/>
      <c r="AQ1317" s="194"/>
      <c r="AR1317" s="42"/>
      <c r="AS1317" s="42"/>
      <c r="AT1317" s="25"/>
      <c r="AU1317" s="44"/>
      <c r="AV1317" s="44"/>
      <c r="AW1317" s="44"/>
      <c r="AX1317" s="25"/>
      <c r="AY1317" s="42"/>
      <c r="AZ1317" s="46"/>
      <c r="BA1317" s="48"/>
      <c r="BB1317" s="25"/>
      <c r="BC1317" s="25"/>
      <c r="BD1317" s="124"/>
      <c r="BE1317" s="24"/>
      <c r="BF1317" s="24"/>
      <c r="BG1317" s="15"/>
      <c r="BI1317" s="15"/>
      <c r="BJ1317" s="15"/>
      <c r="BK1317" s="15"/>
      <c r="BL1317" s="93"/>
    </row>
    <row r="1318" spans="2:64" s="54" customFormat="1" x14ac:dyDescent="0.25">
      <c r="B1318" s="32"/>
      <c r="C1318" s="32"/>
      <c r="D1318" s="32"/>
      <c r="E1318" s="32"/>
      <c r="F1318" s="32"/>
      <c r="G1318" s="32"/>
      <c r="K1318" s="93"/>
      <c r="L1318" s="93"/>
      <c r="M1318" s="25"/>
      <c r="N1318" s="25"/>
      <c r="O1318" s="25"/>
      <c r="P1318" s="25"/>
      <c r="Q1318" s="25"/>
      <c r="R1318" s="25"/>
      <c r="S1318" s="25"/>
      <c r="T1318" s="25"/>
      <c r="U1318" s="101"/>
      <c r="V1318" s="101"/>
      <c r="W1318" s="101"/>
      <c r="X1318" s="101"/>
      <c r="Y1318" s="101"/>
      <c r="AA1318" s="101"/>
      <c r="AB1318" s="101"/>
      <c r="AC1318" s="101"/>
      <c r="AD1318" s="101"/>
      <c r="AE1318" s="101"/>
      <c r="AF1318" s="101"/>
      <c r="AG1318" s="101"/>
      <c r="AH1318" s="101"/>
      <c r="AJ1318" s="101"/>
      <c r="AK1318" s="101"/>
      <c r="AM1318" s="101"/>
      <c r="AN1318" s="42"/>
      <c r="AO1318" s="42"/>
      <c r="AP1318" s="42"/>
      <c r="AQ1318" s="194"/>
      <c r="AR1318" s="42"/>
      <c r="AS1318" s="42"/>
      <c r="AT1318" s="25"/>
      <c r="AU1318" s="44"/>
      <c r="AV1318" s="44"/>
      <c r="AW1318" s="44"/>
      <c r="AX1318" s="25"/>
      <c r="AY1318" s="42"/>
      <c r="AZ1318" s="46"/>
      <c r="BA1318" s="48"/>
      <c r="BB1318" s="25"/>
      <c r="BC1318" s="25"/>
      <c r="BD1318" s="124"/>
      <c r="BE1318" s="24"/>
      <c r="BF1318" s="24"/>
      <c r="BG1318" s="15"/>
      <c r="BI1318" s="15"/>
      <c r="BJ1318" s="15"/>
      <c r="BK1318" s="15"/>
      <c r="BL1318" s="93"/>
    </row>
    <row r="1319" spans="2:64" s="54" customFormat="1" x14ac:dyDescent="0.25">
      <c r="B1319" s="32"/>
      <c r="C1319" s="32"/>
      <c r="D1319" s="32"/>
      <c r="E1319" s="32"/>
      <c r="F1319" s="32"/>
      <c r="G1319" s="32"/>
      <c r="K1319" s="93"/>
      <c r="L1319" s="93"/>
      <c r="M1319" s="25"/>
      <c r="N1319" s="25"/>
      <c r="O1319" s="25"/>
      <c r="P1319" s="25"/>
      <c r="Q1319" s="25"/>
      <c r="R1319" s="25"/>
      <c r="S1319" s="25"/>
      <c r="T1319" s="25"/>
      <c r="U1319" s="101"/>
      <c r="V1319" s="101"/>
      <c r="W1319" s="101"/>
      <c r="X1319" s="101"/>
      <c r="Y1319" s="101"/>
      <c r="AA1319" s="101"/>
      <c r="AB1319" s="101"/>
      <c r="AC1319" s="101"/>
      <c r="AD1319" s="101"/>
      <c r="AE1319" s="101"/>
      <c r="AF1319" s="101"/>
      <c r="AG1319" s="101"/>
      <c r="AH1319" s="101"/>
      <c r="AJ1319" s="101"/>
      <c r="AK1319" s="101"/>
      <c r="AM1319" s="101"/>
      <c r="AN1319" s="42"/>
      <c r="AO1319" s="42"/>
      <c r="AP1319" s="42"/>
      <c r="AQ1319" s="194"/>
      <c r="AR1319" s="42"/>
      <c r="AS1319" s="42"/>
      <c r="AT1319" s="25"/>
      <c r="AU1319" s="44"/>
      <c r="AV1319" s="44"/>
      <c r="AW1319" s="44"/>
      <c r="AX1319" s="25"/>
      <c r="AY1319" s="42"/>
      <c r="AZ1319" s="46"/>
      <c r="BA1319" s="48"/>
      <c r="BB1319" s="25"/>
      <c r="BC1319" s="25"/>
      <c r="BD1319" s="124"/>
      <c r="BE1319" s="24"/>
      <c r="BF1319" s="24"/>
      <c r="BG1319" s="15"/>
      <c r="BI1319" s="15"/>
      <c r="BJ1319" s="15"/>
      <c r="BK1319" s="15"/>
      <c r="BL1319" s="93"/>
    </row>
    <row r="1320" spans="2:64" s="54" customFormat="1" x14ac:dyDescent="0.25">
      <c r="B1320" s="32"/>
      <c r="C1320" s="32"/>
      <c r="D1320" s="32"/>
      <c r="E1320" s="32"/>
      <c r="F1320" s="32"/>
      <c r="G1320" s="32"/>
      <c r="K1320" s="93"/>
      <c r="L1320" s="93"/>
      <c r="M1320" s="25"/>
      <c r="N1320" s="25"/>
      <c r="O1320" s="25"/>
      <c r="P1320" s="25"/>
      <c r="Q1320" s="25"/>
      <c r="R1320" s="25"/>
      <c r="S1320" s="25"/>
      <c r="T1320" s="25"/>
      <c r="U1320" s="101"/>
      <c r="V1320" s="101"/>
      <c r="W1320" s="101"/>
      <c r="X1320" s="101"/>
      <c r="Y1320" s="101"/>
      <c r="AA1320" s="101"/>
      <c r="AB1320" s="101"/>
      <c r="AC1320" s="101"/>
      <c r="AD1320" s="101"/>
      <c r="AE1320" s="101"/>
      <c r="AF1320" s="101"/>
      <c r="AG1320" s="101"/>
      <c r="AH1320" s="101"/>
      <c r="AJ1320" s="101"/>
      <c r="AK1320" s="101"/>
      <c r="AM1320" s="101"/>
      <c r="AN1320" s="42"/>
      <c r="AO1320" s="42"/>
      <c r="AP1320" s="42"/>
      <c r="AQ1320" s="194"/>
      <c r="AR1320" s="42"/>
      <c r="AS1320" s="42"/>
      <c r="AT1320" s="25"/>
      <c r="AU1320" s="44"/>
      <c r="AV1320" s="44"/>
      <c r="AW1320" s="44"/>
      <c r="AX1320" s="25"/>
      <c r="AY1320" s="42"/>
      <c r="AZ1320" s="46"/>
      <c r="BA1320" s="48"/>
      <c r="BB1320" s="25"/>
      <c r="BC1320" s="25"/>
      <c r="BD1320" s="124"/>
      <c r="BE1320" s="24"/>
      <c r="BF1320" s="24"/>
      <c r="BG1320" s="15"/>
      <c r="BI1320" s="15"/>
      <c r="BJ1320" s="15"/>
      <c r="BK1320" s="15"/>
      <c r="BL1320" s="93"/>
    </row>
    <row r="1321" spans="2:64" s="54" customFormat="1" x14ac:dyDescent="0.25">
      <c r="K1321" s="93"/>
      <c r="L1321" s="93"/>
      <c r="M1321" s="25"/>
      <c r="N1321" s="25"/>
      <c r="O1321" s="25"/>
      <c r="P1321" s="25"/>
      <c r="Q1321" s="25"/>
      <c r="R1321" s="25"/>
      <c r="S1321" s="25"/>
      <c r="T1321" s="25"/>
      <c r="U1321" s="101"/>
      <c r="V1321" s="101"/>
      <c r="W1321" s="101"/>
      <c r="X1321" s="101"/>
      <c r="Y1321" s="101"/>
      <c r="AA1321" s="101"/>
      <c r="AB1321" s="101"/>
      <c r="AC1321" s="101"/>
      <c r="AD1321" s="101"/>
      <c r="AE1321" s="101"/>
      <c r="AF1321" s="101"/>
      <c r="AG1321" s="101"/>
      <c r="AH1321" s="101"/>
      <c r="AJ1321" s="101"/>
      <c r="AK1321" s="101"/>
      <c r="AM1321" s="101"/>
      <c r="AN1321" s="42"/>
      <c r="AO1321" s="42"/>
      <c r="AP1321" s="42"/>
      <c r="AQ1321" s="194"/>
      <c r="AR1321" s="42"/>
      <c r="AS1321" s="42"/>
      <c r="AT1321" s="25"/>
      <c r="AU1321" s="42"/>
      <c r="AV1321" s="42"/>
      <c r="AW1321" s="42"/>
      <c r="AX1321" s="25"/>
      <c r="AY1321" s="42"/>
      <c r="AZ1321" s="46"/>
      <c r="BA1321" s="25"/>
      <c r="BB1321" s="25"/>
      <c r="BC1321" s="25"/>
      <c r="BD1321" s="100"/>
      <c r="BE1321" s="24"/>
      <c r="BF1321" s="24"/>
      <c r="BG1321" s="24"/>
      <c r="BI1321" s="13"/>
      <c r="BJ1321" s="13"/>
      <c r="BK1321" s="13"/>
      <c r="BL1321" s="93"/>
    </row>
    <row r="1322" spans="2:64" s="54" customFormat="1" x14ac:dyDescent="0.25">
      <c r="B1322" s="32"/>
      <c r="C1322" s="32"/>
      <c r="D1322" s="32"/>
      <c r="E1322" s="32"/>
      <c r="F1322" s="32"/>
      <c r="G1322" s="32"/>
      <c r="I1322" s="14"/>
      <c r="K1322" s="94"/>
      <c r="L1322" s="94"/>
      <c r="M1322" s="25"/>
      <c r="N1322" s="25"/>
      <c r="O1322" s="25"/>
      <c r="P1322" s="25"/>
      <c r="Q1322" s="25"/>
      <c r="R1322" s="25"/>
      <c r="S1322" s="25"/>
      <c r="T1322" s="25"/>
      <c r="U1322" s="101"/>
      <c r="V1322" s="101"/>
      <c r="W1322" s="101"/>
      <c r="X1322" s="101"/>
      <c r="Y1322" s="101"/>
      <c r="AA1322" s="101"/>
      <c r="AB1322" s="101"/>
      <c r="AC1322" s="101"/>
      <c r="AD1322" s="101"/>
      <c r="AE1322" s="101"/>
      <c r="AF1322" s="101"/>
      <c r="AG1322" s="101"/>
      <c r="AH1322" s="101"/>
      <c r="AJ1322" s="101"/>
      <c r="AK1322" s="101"/>
      <c r="AM1322" s="101"/>
      <c r="AN1322" s="42"/>
      <c r="AO1322" s="42"/>
      <c r="AP1322" s="42"/>
      <c r="AQ1322" s="194"/>
      <c r="AR1322" s="42"/>
      <c r="AS1322" s="42"/>
      <c r="AT1322" s="25"/>
      <c r="AU1322" s="44"/>
      <c r="AV1322" s="44"/>
      <c r="AW1322" s="44"/>
      <c r="AX1322" s="25"/>
      <c r="AY1322" s="42"/>
      <c r="AZ1322" s="46"/>
      <c r="BA1322" s="48"/>
      <c r="BB1322" s="25"/>
      <c r="BC1322" s="25"/>
      <c r="BD1322" s="124"/>
      <c r="BE1322" s="24"/>
      <c r="BF1322" s="24"/>
      <c r="BG1322" s="15"/>
      <c r="BI1322" s="15"/>
      <c r="BJ1322" s="15"/>
      <c r="BK1322" s="15"/>
      <c r="BL1322" s="93"/>
    </row>
    <row r="1323" spans="2:64" s="54" customFormat="1" x14ac:dyDescent="0.25">
      <c r="B1323" s="32"/>
      <c r="C1323" s="32"/>
      <c r="D1323" s="32"/>
      <c r="E1323" s="32"/>
      <c r="F1323" s="32"/>
      <c r="G1323" s="32"/>
      <c r="I1323" s="14"/>
      <c r="K1323" s="94"/>
      <c r="L1323" s="94"/>
      <c r="M1323" s="25"/>
      <c r="N1323" s="25"/>
      <c r="O1323" s="25"/>
      <c r="P1323" s="25"/>
      <c r="Q1323" s="25"/>
      <c r="R1323" s="25"/>
      <c r="S1323" s="25"/>
      <c r="T1323" s="25"/>
      <c r="U1323" s="101"/>
      <c r="V1323" s="101"/>
      <c r="W1323" s="101"/>
      <c r="X1323" s="101"/>
      <c r="Y1323" s="101"/>
      <c r="AA1323" s="101"/>
      <c r="AB1323" s="101"/>
      <c r="AC1323" s="101"/>
      <c r="AD1323" s="101"/>
      <c r="AE1323" s="101"/>
      <c r="AF1323" s="101"/>
      <c r="AG1323" s="101"/>
      <c r="AH1323" s="101"/>
      <c r="AJ1323" s="101"/>
      <c r="AK1323" s="101"/>
      <c r="AM1323" s="101"/>
      <c r="AN1323" s="42"/>
      <c r="AO1323" s="42"/>
      <c r="AP1323" s="42"/>
      <c r="AQ1323" s="194"/>
      <c r="AR1323" s="42"/>
      <c r="AS1323" s="42"/>
      <c r="AT1323" s="25"/>
      <c r="AU1323" s="44"/>
      <c r="AV1323" s="44"/>
      <c r="AW1323" s="44"/>
      <c r="AX1323" s="25"/>
      <c r="AY1323" s="42"/>
      <c r="AZ1323" s="46"/>
      <c r="BA1323" s="48"/>
      <c r="BB1323" s="25"/>
      <c r="BC1323" s="25"/>
      <c r="BD1323" s="124"/>
      <c r="BE1323" s="24"/>
      <c r="BF1323" s="24"/>
      <c r="BG1323" s="15"/>
      <c r="BI1323" s="15"/>
      <c r="BJ1323" s="15"/>
      <c r="BK1323" s="15"/>
      <c r="BL1323" s="93"/>
    </row>
    <row r="1324" spans="2:64" s="54" customFormat="1" x14ac:dyDescent="0.25">
      <c r="B1324" s="32"/>
      <c r="C1324" s="32"/>
      <c r="D1324" s="32"/>
      <c r="E1324" s="32"/>
      <c r="F1324" s="32"/>
      <c r="G1324" s="32"/>
      <c r="K1324" s="93"/>
      <c r="L1324" s="93"/>
      <c r="M1324" s="25"/>
      <c r="N1324" s="25"/>
      <c r="O1324" s="25"/>
      <c r="P1324" s="25"/>
      <c r="Q1324" s="25"/>
      <c r="R1324" s="25"/>
      <c r="S1324" s="25"/>
      <c r="T1324" s="25"/>
      <c r="U1324" s="101"/>
      <c r="V1324" s="101"/>
      <c r="W1324" s="101"/>
      <c r="X1324" s="101"/>
      <c r="Y1324" s="101"/>
      <c r="AA1324" s="101"/>
      <c r="AB1324" s="101"/>
      <c r="AC1324" s="101"/>
      <c r="AD1324" s="101"/>
      <c r="AE1324" s="101"/>
      <c r="AF1324" s="101"/>
      <c r="AG1324" s="101"/>
      <c r="AH1324" s="101"/>
      <c r="AJ1324" s="101"/>
      <c r="AK1324" s="101"/>
      <c r="AM1324" s="101"/>
      <c r="AN1324" s="42"/>
      <c r="AO1324" s="42"/>
      <c r="AP1324" s="42"/>
      <c r="AQ1324" s="194"/>
      <c r="AR1324" s="42"/>
      <c r="AS1324" s="42"/>
      <c r="AT1324" s="25"/>
      <c r="AU1324" s="44"/>
      <c r="AV1324" s="44"/>
      <c r="AW1324" s="44"/>
      <c r="AX1324" s="25"/>
      <c r="AY1324" s="42"/>
      <c r="AZ1324" s="46"/>
      <c r="BA1324" s="48"/>
      <c r="BB1324" s="25"/>
      <c r="BC1324" s="25"/>
      <c r="BD1324" s="124"/>
      <c r="BE1324" s="24"/>
      <c r="BF1324" s="24"/>
      <c r="BG1324" s="15"/>
      <c r="BI1324" s="15"/>
      <c r="BJ1324" s="15"/>
      <c r="BK1324" s="15"/>
      <c r="BL1324" s="93"/>
    </row>
    <row r="1325" spans="2:64" s="54" customFormat="1" x14ac:dyDescent="0.25">
      <c r="B1325" s="32"/>
      <c r="C1325" s="32"/>
      <c r="D1325" s="32"/>
      <c r="E1325" s="32"/>
      <c r="F1325" s="32"/>
      <c r="G1325" s="32"/>
      <c r="I1325" s="14"/>
      <c r="K1325" s="94"/>
      <c r="L1325" s="94"/>
      <c r="M1325" s="25"/>
      <c r="N1325" s="25"/>
      <c r="O1325" s="25"/>
      <c r="P1325" s="25"/>
      <c r="Q1325" s="25"/>
      <c r="R1325" s="25"/>
      <c r="S1325" s="25"/>
      <c r="T1325" s="25"/>
      <c r="U1325" s="101"/>
      <c r="V1325" s="101"/>
      <c r="W1325" s="101"/>
      <c r="X1325" s="101"/>
      <c r="Y1325" s="101"/>
      <c r="AA1325" s="101"/>
      <c r="AB1325" s="101"/>
      <c r="AC1325" s="101"/>
      <c r="AD1325" s="101"/>
      <c r="AE1325" s="101"/>
      <c r="AF1325" s="101"/>
      <c r="AG1325" s="101"/>
      <c r="AH1325" s="101"/>
      <c r="AJ1325" s="101"/>
      <c r="AK1325" s="101"/>
      <c r="AM1325" s="101"/>
      <c r="AN1325" s="42"/>
      <c r="AO1325" s="42"/>
      <c r="AP1325" s="42"/>
      <c r="AQ1325" s="194"/>
      <c r="AR1325" s="42"/>
      <c r="AS1325" s="42"/>
      <c r="AT1325" s="25"/>
      <c r="AU1325" s="44"/>
      <c r="AV1325" s="44"/>
      <c r="AW1325" s="44"/>
      <c r="AX1325" s="25"/>
      <c r="AY1325" s="42"/>
      <c r="AZ1325" s="46"/>
      <c r="BA1325" s="48"/>
      <c r="BB1325" s="25"/>
      <c r="BC1325" s="25"/>
      <c r="BD1325" s="124"/>
      <c r="BE1325" s="24"/>
      <c r="BF1325" s="24"/>
      <c r="BG1325" s="15"/>
      <c r="BI1325" s="15"/>
      <c r="BJ1325" s="15"/>
      <c r="BK1325" s="15"/>
      <c r="BL1325" s="93"/>
    </row>
    <row r="1326" spans="2:64" s="54" customFormat="1" x14ac:dyDescent="0.25">
      <c r="B1326" s="32"/>
      <c r="C1326" s="32"/>
      <c r="D1326" s="32"/>
      <c r="E1326" s="32"/>
      <c r="F1326" s="32"/>
      <c r="G1326" s="32"/>
      <c r="K1326" s="93"/>
      <c r="L1326" s="93"/>
      <c r="M1326" s="25"/>
      <c r="N1326" s="25"/>
      <c r="O1326" s="25"/>
      <c r="P1326" s="25"/>
      <c r="Q1326" s="25"/>
      <c r="R1326" s="25"/>
      <c r="S1326" s="25"/>
      <c r="T1326" s="25"/>
      <c r="U1326" s="101"/>
      <c r="V1326" s="101"/>
      <c r="W1326" s="101"/>
      <c r="X1326" s="101"/>
      <c r="Y1326" s="101"/>
      <c r="AA1326" s="101"/>
      <c r="AB1326" s="101"/>
      <c r="AC1326" s="101"/>
      <c r="AD1326" s="101"/>
      <c r="AE1326" s="101"/>
      <c r="AF1326" s="101"/>
      <c r="AG1326" s="101"/>
      <c r="AH1326" s="101"/>
      <c r="AJ1326" s="101"/>
      <c r="AK1326" s="101"/>
      <c r="AM1326" s="101"/>
      <c r="AN1326" s="42"/>
      <c r="AO1326" s="42"/>
      <c r="AP1326" s="42"/>
      <c r="AQ1326" s="194"/>
      <c r="AR1326" s="42"/>
      <c r="AS1326" s="42"/>
      <c r="AT1326" s="25"/>
      <c r="AU1326" s="44"/>
      <c r="AV1326" s="44"/>
      <c r="AW1326" s="44"/>
      <c r="AX1326" s="25"/>
      <c r="AY1326" s="42"/>
      <c r="AZ1326" s="46"/>
      <c r="BA1326" s="48"/>
      <c r="BB1326" s="25"/>
      <c r="BC1326" s="25"/>
      <c r="BD1326" s="124"/>
      <c r="BE1326" s="24"/>
      <c r="BF1326" s="24"/>
      <c r="BG1326" s="15"/>
      <c r="BI1326" s="15"/>
      <c r="BJ1326" s="15"/>
      <c r="BK1326" s="15"/>
      <c r="BL1326" s="93"/>
    </row>
    <row r="1327" spans="2:64" s="54" customFormat="1" x14ac:dyDescent="0.25">
      <c r="B1327" s="32"/>
      <c r="C1327" s="32"/>
      <c r="D1327" s="32"/>
      <c r="E1327" s="32"/>
      <c r="F1327" s="32"/>
      <c r="G1327" s="32"/>
      <c r="I1327" s="14"/>
      <c r="K1327" s="94"/>
      <c r="L1327" s="94"/>
      <c r="M1327" s="25"/>
      <c r="N1327" s="25"/>
      <c r="O1327" s="25"/>
      <c r="P1327" s="25"/>
      <c r="Q1327" s="25"/>
      <c r="R1327" s="25"/>
      <c r="S1327" s="25"/>
      <c r="T1327" s="25"/>
      <c r="U1327" s="101"/>
      <c r="V1327" s="101"/>
      <c r="W1327" s="101"/>
      <c r="X1327" s="101"/>
      <c r="Y1327" s="101"/>
      <c r="AA1327" s="101"/>
      <c r="AB1327" s="101"/>
      <c r="AC1327" s="101"/>
      <c r="AD1327" s="101"/>
      <c r="AE1327" s="101"/>
      <c r="AF1327" s="101"/>
      <c r="AG1327" s="101"/>
      <c r="AH1327" s="101"/>
      <c r="AJ1327" s="101"/>
      <c r="AK1327" s="101"/>
      <c r="AM1327" s="101"/>
      <c r="AN1327" s="42"/>
      <c r="AO1327" s="42"/>
      <c r="AP1327" s="42"/>
      <c r="AQ1327" s="194"/>
      <c r="AR1327" s="42"/>
      <c r="AS1327" s="42"/>
      <c r="AT1327" s="25"/>
      <c r="AU1327" s="44"/>
      <c r="AV1327" s="44"/>
      <c r="AW1327" s="44"/>
      <c r="AX1327" s="25"/>
      <c r="AY1327" s="42"/>
      <c r="AZ1327" s="46"/>
      <c r="BA1327" s="48"/>
      <c r="BB1327" s="25"/>
      <c r="BC1327" s="25"/>
      <c r="BD1327" s="124"/>
      <c r="BE1327" s="24"/>
      <c r="BF1327" s="24"/>
      <c r="BG1327" s="15"/>
      <c r="BI1327" s="15"/>
      <c r="BJ1327" s="15"/>
      <c r="BK1327" s="15"/>
      <c r="BL1327" s="93"/>
    </row>
    <row r="1328" spans="2:64" s="54" customFormat="1" x14ac:dyDescent="0.25">
      <c r="B1328" s="32"/>
      <c r="C1328" s="32"/>
      <c r="D1328" s="32"/>
      <c r="E1328" s="32"/>
      <c r="F1328" s="32"/>
      <c r="G1328" s="32"/>
      <c r="K1328" s="93"/>
      <c r="L1328" s="93"/>
      <c r="M1328" s="25"/>
      <c r="N1328" s="25"/>
      <c r="O1328" s="25"/>
      <c r="P1328" s="25"/>
      <c r="Q1328" s="25"/>
      <c r="R1328" s="25"/>
      <c r="S1328" s="25"/>
      <c r="T1328" s="25"/>
      <c r="U1328" s="101"/>
      <c r="V1328" s="101"/>
      <c r="W1328" s="101"/>
      <c r="X1328" s="101"/>
      <c r="Y1328" s="101"/>
      <c r="AA1328" s="101"/>
      <c r="AB1328" s="101"/>
      <c r="AC1328" s="101"/>
      <c r="AD1328" s="101"/>
      <c r="AE1328" s="101"/>
      <c r="AF1328" s="101"/>
      <c r="AG1328" s="101"/>
      <c r="AH1328" s="101"/>
      <c r="AJ1328" s="101"/>
      <c r="AK1328" s="101"/>
      <c r="AM1328" s="101"/>
      <c r="AN1328" s="42"/>
      <c r="AO1328" s="42"/>
      <c r="AP1328" s="42"/>
      <c r="AQ1328" s="194"/>
      <c r="AR1328" s="42"/>
      <c r="AS1328" s="42"/>
      <c r="AT1328" s="25"/>
      <c r="AU1328" s="44"/>
      <c r="AV1328" s="44"/>
      <c r="AW1328" s="44"/>
      <c r="AX1328" s="25"/>
      <c r="AY1328" s="42"/>
      <c r="AZ1328" s="46"/>
      <c r="BA1328" s="48"/>
      <c r="BB1328" s="25"/>
      <c r="BC1328" s="25"/>
      <c r="BD1328" s="124"/>
      <c r="BE1328" s="24"/>
      <c r="BF1328" s="24"/>
      <c r="BG1328" s="15"/>
      <c r="BI1328" s="15"/>
      <c r="BJ1328" s="15"/>
      <c r="BK1328" s="15"/>
      <c r="BL1328" s="93"/>
    </row>
    <row r="1329" spans="2:64" s="54" customFormat="1" x14ac:dyDescent="0.25">
      <c r="B1329" s="32"/>
      <c r="C1329" s="32"/>
      <c r="D1329" s="32"/>
      <c r="E1329" s="32"/>
      <c r="F1329" s="32"/>
      <c r="G1329" s="32"/>
      <c r="I1329" s="14"/>
      <c r="K1329" s="94"/>
      <c r="L1329" s="94"/>
      <c r="M1329" s="25"/>
      <c r="N1329" s="25"/>
      <c r="O1329" s="25"/>
      <c r="P1329" s="25"/>
      <c r="Q1329" s="25"/>
      <c r="R1329" s="25"/>
      <c r="S1329" s="25"/>
      <c r="T1329" s="25"/>
      <c r="U1329" s="101"/>
      <c r="V1329" s="101"/>
      <c r="W1329" s="101"/>
      <c r="X1329" s="101"/>
      <c r="Y1329" s="101"/>
      <c r="AA1329" s="101"/>
      <c r="AB1329" s="101"/>
      <c r="AC1329" s="101"/>
      <c r="AD1329" s="101"/>
      <c r="AE1329" s="101"/>
      <c r="AF1329" s="101"/>
      <c r="AG1329" s="101"/>
      <c r="AH1329" s="101"/>
      <c r="AJ1329" s="101"/>
      <c r="AK1329" s="101"/>
      <c r="AM1329" s="101"/>
      <c r="AN1329" s="42"/>
      <c r="AO1329" s="42"/>
      <c r="AP1329" s="42"/>
      <c r="AQ1329" s="194"/>
      <c r="AR1329" s="42"/>
      <c r="AS1329" s="42"/>
      <c r="AT1329" s="25"/>
      <c r="AU1329" s="44"/>
      <c r="AV1329" s="44"/>
      <c r="AW1329" s="44"/>
      <c r="AX1329" s="25"/>
      <c r="AY1329" s="42"/>
      <c r="AZ1329" s="46"/>
      <c r="BA1329" s="48"/>
      <c r="BB1329" s="25"/>
      <c r="BC1329" s="25"/>
      <c r="BD1329" s="124"/>
      <c r="BE1329" s="24"/>
      <c r="BF1329" s="24"/>
      <c r="BG1329" s="15"/>
      <c r="BI1329" s="15"/>
      <c r="BJ1329" s="15"/>
      <c r="BK1329" s="15"/>
      <c r="BL1329" s="93"/>
    </row>
    <row r="1330" spans="2:64" s="54" customFormat="1" x14ac:dyDescent="0.25">
      <c r="B1330" s="32"/>
      <c r="C1330" s="32"/>
      <c r="D1330" s="32"/>
      <c r="E1330" s="32"/>
      <c r="F1330" s="32"/>
      <c r="G1330" s="32"/>
      <c r="K1330" s="93"/>
      <c r="L1330" s="93"/>
      <c r="M1330" s="25"/>
      <c r="N1330" s="25"/>
      <c r="O1330" s="25"/>
      <c r="P1330" s="25"/>
      <c r="Q1330" s="25"/>
      <c r="R1330" s="25"/>
      <c r="S1330" s="25"/>
      <c r="T1330" s="25"/>
      <c r="U1330" s="101"/>
      <c r="V1330" s="101"/>
      <c r="W1330" s="101"/>
      <c r="X1330" s="101"/>
      <c r="Y1330" s="101"/>
      <c r="AA1330" s="101"/>
      <c r="AB1330" s="101"/>
      <c r="AC1330" s="101"/>
      <c r="AD1330" s="101"/>
      <c r="AE1330" s="101"/>
      <c r="AF1330" s="101"/>
      <c r="AG1330" s="101"/>
      <c r="AH1330" s="101"/>
      <c r="AJ1330" s="101"/>
      <c r="AK1330" s="101"/>
      <c r="AM1330" s="101"/>
      <c r="AN1330" s="42"/>
      <c r="AO1330" s="42"/>
      <c r="AP1330" s="42"/>
      <c r="AQ1330" s="194"/>
      <c r="AR1330" s="42"/>
      <c r="AS1330" s="42"/>
      <c r="AT1330" s="25"/>
      <c r="AU1330" s="44"/>
      <c r="AV1330" s="44"/>
      <c r="AW1330" s="44"/>
      <c r="AX1330" s="25"/>
      <c r="AY1330" s="42"/>
      <c r="AZ1330" s="46"/>
      <c r="BA1330" s="48"/>
      <c r="BB1330" s="25"/>
      <c r="BC1330" s="25"/>
      <c r="BD1330" s="124"/>
      <c r="BE1330" s="24"/>
      <c r="BF1330" s="24"/>
      <c r="BG1330" s="15"/>
      <c r="BI1330" s="15"/>
      <c r="BJ1330" s="15"/>
      <c r="BK1330" s="15"/>
      <c r="BL1330" s="93"/>
    </row>
    <row r="1331" spans="2:64" s="54" customFormat="1" x14ac:dyDescent="0.25">
      <c r="B1331" s="32"/>
      <c r="C1331" s="32"/>
      <c r="D1331" s="32"/>
      <c r="E1331" s="32"/>
      <c r="F1331" s="32"/>
      <c r="G1331" s="32"/>
      <c r="I1331" s="14"/>
      <c r="K1331" s="94"/>
      <c r="L1331" s="94"/>
      <c r="M1331" s="25"/>
      <c r="N1331" s="25"/>
      <c r="O1331" s="25"/>
      <c r="P1331" s="25"/>
      <c r="Q1331" s="25"/>
      <c r="R1331" s="25"/>
      <c r="S1331" s="25"/>
      <c r="T1331" s="25"/>
      <c r="U1331" s="101"/>
      <c r="V1331" s="101"/>
      <c r="W1331" s="101"/>
      <c r="X1331" s="101"/>
      <c r="Y1331" s="101"/>
      <c r="AA1331" s="101"/>
      <c r="AB1331" s="101"/>
      <c r="AC1331" s="101"/>
      <c r="AD1331" s="101"/>
      <c r="AE1331" s="101"/>
      <c r="AF1331" s="101"/>
      <c r="AG1331" s="101"/>
      <c r="AH1331" s="101"/>
      <c r="AJ1331" s="101"/>
      <c r="AK1331" s="101"/>
      <c r="AM1331" s="101"/>
      <c r="AN1331" s="42"/>
      <c r="AO1331" s="42"/>
      <c r="AP1331" s="42"/>
      <c r="AQ1331" s="194"/>
      <c r="AR1331" s="42"/>
      <c r="AS1331" s="42"/>
      <c r="AT1331" s="25"/>
      <c r="AU1331" s="44"/>
      <c r="AV1331" s="44"/>
      <c r="AW1331" s="44"/>
      <c r="AX1331" s="25"/>
      <c r="AY1331" s="42"/>
      <c r="AZ1331" s="46"/>
      <c r="BA1331" s="48"/>
      <c r="BB1331" s="25"/>
      <c r="BC1331" s="25"/>
      <c r="BD1331" s="124"/>
      <c r="BE1331" s="24"/>
      <c r="BF1331" s="24"/>
      <c r="BG1331" s="15"/>
      <c r="BI1331" s="15"/>
      <c r="BJ1331" s="15"/>
      <c r="BK1331" s="15"/>
      <c r="BL1331" s="93"/>
    </row>
    <row r="1332" spans="2:64" s="54" customFormat="1" x14ac:dyDescent="0.25">
      <c r="B1332" s="32"/>
      <c r="C1332" s="32"/>
      <c r="D1332" s="32"/>
      <c r="E1332" s="32"/>
      <c r="F1332" s="32"/>
      <c r="G1332" s="32"/>
      <c r="K1332" s="93"/>
      <c r="L1332" s="93"/>
      <c r="M1332" s="25"/>
      <c r="N1332" s="25"/>
      <c r="O1332" s="25"/>
      <c r="P1332" s="25"/>
      <c r="Q1332" s="25"/>
      <c r="R1332" s="25"/>
      <c r="S1332" s="25"/>
      <c r="T1332" s="25"/>
      <c r="U1332" s="101"/>
      <c r="V1332" s="101"/>
      <c r="W1332" s="101"/>
      <c r="X1332" s="101"/>
      <c r="Y1332" s="101"/>
      <c r="AA1332" s="101"/>
      <c r="AB1332" s="101"/>
      <c r="AC1332" s="101"/>
      <c r="AD1332" s="101"/>
      <c r="AE1332" s="101"/>
      <c r="AF1332" s="101"/>
      <c r="AG1332" s="101"/>
      <c r="AH1332" s="101"/>
      <c r="AJ1332" s="101"/>
      <c r="AK1332" s="101"/>
      <c r="AM1332" s="101"/>
      <c r="AN1332" s="42"/>
      <c r="AO1332" s="42"/>
      <c r="AP1332" s="42"/>
      <c r="AQ1332" s="194"/>
      <c r="AR1332" s="42"/>
      <c r="AS1332" s="42"/>
      <c r="AT1332" s="25"/>
      <c r="AU1332" s="44"/>
      <c r="AV1332" s="44"/>
      <c r="AW1332" s="44"/>
      <c r="AX1332" s="25"/>
      <c r="AY1332" s="42"/>
      <c r="AZ1332" s="46"/>
      <c r="BA1332" s="48"/>
      <c r="BB1332" s="25"/>
      <c r="BC1332" s="25"/>
      <c r="BD1332" s="124"/>
      <c r="BE1332" s="24"/>
      <c r="BF1332" s="24"/>
      <c r="BG1332" s="15"/>
      <c r="BI1332" s="15"/>
      <c r="BJ1332" s="15"/>
      <c r="BK1332" s="15"/>
      <c r="BL1332" s="93"/>
    </row>
    <row r="1333" spans="2:64" s="54" customFormat="1" x14ac:dyDescent="0.25">
      <c r="B1333" s="32"/>
      <c r="C1333" s="32"/>
      <c r="D1333" s="32"/>
      <c r="E1333" s="32"/>
      <c r="F1333" s="32"/>
      <c r="G1333" s="32"/>
      <c r="I1333" s="14"/>
      <c r="K1333" s="94"/>
      <c r="L1333" s="94"/>
      <c r="M1333" s="25"/>
      <c r="N1333" s="25"/>
      <c r="O1333" s="25"/>
      <c r="P1333" s="25"/>
      <c r="Q1333" s="25"/>
      <c r="R1333" s="25"/>
      <c r="S1333" s="25"/>
      <c r="T1333" s="25"/>
      <c r="U1333" s="101"/>
      <c r="V1333" s="101"/>
      <c r="W1333" s="101"/>
      <c r="X1333" s="101"/>
      <c r="Y1333" s="101"/>
      <c r="AA1333" s="101"/>
      <c r="AB1333" s="101"/>
      <c r="AC1333" s="101"/>
      <c r="AD1333" s="101"/>
      <c r="AE1333" s="101"/>
      <c r="AF1333" s="101"/>
      <c r="AG1333" s="101"/>
      <c r="AH1333" s="101"/>
      <c r="AJ1333" s="101"/>
      <c r="AK1333" s="101"/>
      <c r="AM1333" s="101"/>
      <c r="AN1333" s="42"/>
      <c r="AO1333" s="42"/>
      <c r="AP1333" s="42"/>
      <c r="AQ1333" s="194"/>
      <c r="AR1333" s="42"/>
      <c r="AS1333" s="42"/>
      <c r="AT1333" s="25"/>
      <c r="AU1333" s="44"/>
      <c r="AV1333" s="44"/>
      <c r="AW1333" s="44"/>
      <c r="AX1333" s="25"/>
      <c r="AY1333" s="42"/>
      <c r="AZ1333" s="46"/>
      <c r="BA1333" s="48"/>
      <c r="BB1333" s="25"/>
      <c r="BC1333" s="25"/>
      <c r="BD1333" s="124"/>
      <c r="BE1333" s="24"/>
      <c r="BF1333" s="24"/>
      <c r="BG1333" s="15"/>
      <c r="BI1333" s="15"/>
      <c r="BJ1333" s="15"/>
      <c r="BK1333" s="15"/>
      <c r="BL1333" s="93"/>
    </row>
    <row r="1334" spans="2:64" s="54" customFormat="1" x14ac:dyDescent="0.25">
      <c r="B1334" s="32"/>
      <c r="C1334" s="32"/>
      <c r="D1334" s="32"/>
      <c r="E1334" s="32"/>
      <c r="F1334" s="32"/>
      <c r="G1334" s="32"/>
      <c r="K1334" s="93"/>
      <c r="L1334" s="93"/>
      <c r="M1334" s="25"/>
      <c r="N1334" s="25"/>
      <c r="O1334" s="25"/>
      <c r="P1334" s="25"/>
      <c r="Q1334" s="25"/>
      <c r="R1334" s="25"/>
      <c r="S1334" s="25"/>
      <c r="T1334" s="25"/>
      <c r="U1334" s="101"/>
      <c r="V1334" s="101"/>
      <c r="W1334" s="101"/>
      <c r="X1334" s="101"/>
      <c r="Y1334" s="101"/>
      <c r="AA1334" s="101"/>
      <c r="AB1334" s="101"/>
      <c r="AC1334" s="101"/>
      <c r="AD1334" s="101"/>
      <c r="AE1334" s="101"/>
      <c r="AF1334" s="101"/>
      <c r="AG1334" s="101"/>
      <c r="AH1334" s="101"/>
      <c r="AJ1334" s="101"/>
      <c r="AK1334" s="101"/>
      <c r="AM1334" s="101"/>
      <c r="AN1334" s="42"/>
      <c r="AO1334" s="42"/>
      <c r="AP1334" s="42"/>
      <c r="AQ1334" s="194"/>
      <c r="AR1334" s="42"/>
      <c r="AS1334" s="42"/>
      <c r="AT1334" s="25"/>
      <c r="AU1334" s="44"/>
      <c r="AV1334" s="44"/>
      <c r="AW1334" s="44"/>
      <c r="AX1334" s="25"/>
      <c r="AY1334" s="42"/>
      <c r="AZ1334" s="46"/>
      <c r="BA1334" s="48"/>
      <c r="BB1334" s="25"/>
      <c r="BC1334" s="25"/>
      <c r="BD1334" s="124"/>
      <c r="BE1334" s="24"/>
      <c r="BF1334" s="24"/>
      <c r="BG1334" s="15"/>
      <c r="BI1334" s="15"/>
      <c r="BJ1334" s="15"/>
      <c r="BK1334" s="15"/>
      <c r="BL1334" s="93"/>
    </row>
    <row r="1335" spans="2:64" s="54" customFormat="1" x14ac:dyDescent="0.25">
      <c r="B1335" s="32"/>
      <c r="C1335" s="32"/>
      <c r="D1335" s="32"/>
      <c r="E1335" s="32"/>
      <c r="F1335" s="32"/>
      <c r="G1335" s="32"/>
      <c r="K1335" s="93"/>
      <c r="L1335" s="93"/>
      <c r="M1335" s="25"/>
      <c r="N1335" s="25"/>
      <c r="O1335" s="25"/>
      <c r="P1335" s="25"/>
      <c r="Q1335" s="25"/>
      <c r="R1335" s="25"/>
      <c r="S1335" s="25"/>
      <c r="T1335" s="25"/>
      <c r="U1335" s="101"/>
      <c r="V1335" s="101"/>
      <c r="W1335" s="101"/>
      <c r="X1335" s="101"/>
      <c r="Y1335" s="101"/>
      <c r="AA1335" s="101"/>
      <c r="AB1335" s="101"/>
      <c r="AC1335" s="101"/>
      <c r="AD1335" s="101"/>
      <c r="AE1335" s="101"/>
      <c r="AF1335" s="101"/>
      <c r="AG1335" s="101"/>
      <c r="AH1335" s="101"/>
      <c r="AJ1335" s="101"/>
      <c r="AK1335" s="101"/>
      <c r="AM1335" s="101"/>
      <c r="AN1335" s="42"/>
      <c r="AO1335" s="42"/>
      <c r="AP1335" s="42"/>
      <c r="AQ1335" s="194"/>
      <c r="AR1335" s="42"/>
      <c r="AS1335" s="42"/>
      <c r="AT1335" s="25"/>
      <c r="AU1335" s="44"/>
      <c r="AV1335" s="44"/>
      <c r="AW1335" s="44"/>
      <c r="AX1335" s="25"/>
      <c r="AY1335" s="42"/>
      <c r="AZ1335" s="46"/>
      <c r="BA1335" s="48"/>
      <c r="BB1335" s="25"/>
      <c r="BC1335" s="25"/>
      <c r="BD1335" s="124"/>
      <c r="BE1335" s="24"/>
      <c r="BF1335" s="24"/>
      <c r="BG1335" s="15"/>
      <c r="BI1335" s="15"/>
      <c r="BJ1335" s="15"/>
      <c r="BK1335" s="15"/>
      <c r="BL1335" s="93"/>
    </row>
    <row r="1336" spans="2:64" s="54" customFormat="1" x14ac:dyDescent="0.25">
      <c r="B1336" s="32"/>
      <c r="C1336" s="32"/>
      <c r="D1336" s="32"/>
      <c r="E1336" s="32"/>
      <c r="F1336" s="32"/>
      <c r="G1336" s="32"/>
      <c r="K1336" s="93"/>
      <c r="L1336" s="93"/>
      <c r="M1336" s="25"/>
      <c r="N1336" s="25"/>
      <c r="O1336" s="25"/>
      <c r="P1336" s="25"/>
      <c r="Q1336" s="25"/>
      <c r="R1336" s="25"/>
      <c r="S1336" s="25"/>
      <c r="T1336" s="25"/>
      <c r="U1336" s="101"/>
      <c r="V1336" s="101"/>
      <c r="W1336" s="101"/>
      <c r="X1336" s="101"/>
      <c r="Y1336" s="101"/>
      <c r="AA1336" s="101"/>
      <c r="AB1336" s="101"/>
      <c r="AC1336" s="101"/>
      <c r="AD1336" s="101"/>
      <c r="AE1336" s="101"/>
      <c r="AF1336" s="101"/>
      <c r="AG1336" s="101"/>
      <c r="AH1336" s="101"/>
      <c r="AJ1336" s="101"/>
      <c r="AK1336" s="101"/>
      <c r="AM1336" s="101"/>
      <c r="AN1336" s="42"/>
      <c r="AO1336" s="42"/>
      <c r="AP1336" s="42"/>
      <c r="AQ1336" s="194"/>
      <c r="AR1336" s="42"/>
      <c r="AS1336" s="42"/>
      <c r="AT1336" s="25"/>
      <c r="AU1336" s="44"/>
      <c r="AV1336" s="44"/>
      <c r="AW1336" s="44"/>
      <c r="AX1336" s="25"/>
      <c r="AY1336" s="42"/>
      <c r="AZ1336" s="46"/>
      <c r="BA1336" s="48"/>
      <c r="BB1336" s="25"/>
      <c r="BC1336" s="25"/>
      <c r="BD1336" s="124"/>
      <c r="BE1336" s="24"/>
      <c r="BF1336" s="24"/>
      <c r="BG1336" s="15"/>
      <c r="BI1336" s="15"/>
      <c r="BJ1336" s="15"/>
      <c r="BK1336" s="15"/>
      <c r="BL1336" s="93"/>
    </row>
    <row r="1337" spans="2:64" s="54" customFormat="1" x14ac:dyDescent="0.25">
      <c r="B1337" s="32"/>
      <c r="C1337" s="32"/>
      <c r="D1337" s="32"/>
      <c r="E1337" s="32"/>
      <c r="F1337" s="32"/>
      <c r="G1337" s="32"/>
      <c r="K1337" s="93"/>
      <c r="L1337" s="93"/>
      <c r="M1337" s="25"/>
      <c r="N1337" s="25"/>
      <c r="O1337" s="25"/>
      <c r="P1337" s="25"/>
      <c r="Q1337" s="25"/>
      <c r="R1337" s="25"/>
      <c r="S1337" s="25"/>
      <c r="T1337" s="25"/>
      <c r="U1337" s="101"/>
      <c r="V1337" s="101"/>
      <c r="W1337" s="101"/>
      <c r="X1337" s="101"/>
      <c r="Y1337" s="101"/>
      <c r="AA1337" s="101"/>
      <c r="AB1337" s="101"/>
      <c r="AC1337" s="101"/>
      <c r="AD1337" s="101"/>
      <c r="AE1337" s="101"/>
      <c r="AF1337" s="101"/>
      <c r="AG1337" s="101"/>
      <c r="AH1337" s="101"/>
      <c r="AJ1337" s="101"/>
      <c r="AK1337" s="101"/>
      <c r="AM1337" s="101"/>
      <c r="AN1337" s="42"/>
      <c r="AO1337" s="42"/>
      <c r="AP1337" s="42"/>
      <c r="AQ1337" s="194"/>
      <c r="AR1337" s="42"/>
      <c r="AS1337" s="42"/>
      <c r="AT1337" s="25"/>
      <c r="AU1337" s="44"/>
      <c r="AV1337" s="44"/>
      <c r="AW1337" s="44"/>
      <c r="AX1337" s="25"/>
      <c r="AY1337" s="42"/>
      <c r="AZ1337" s="46"/>
      <c r="BA1337" s="48"/>
      <c r="BB1337" s="25"/>
      <c r="BC1337" s="25"/>
      <c r="BD1337" s="124"/>
      <c r="BE1337" s="24"/>
      <c r="BF1337" s="24"/>
      <c r="BG1337" s="15"/>
      <c r="BI1337" s="15"/>
      <c r="BJ1337" s="15"/>
      <c r="BK1337" s="15"/>
      <c r="BL1337" s="93"/>
    </row>
    <row r="1338" spans="2:64" s="54" customFormat="1" x14ac:dyDescent="0.25">
      <c r="B1338" s="32"/>
      <c r="C1338" s="32"/>
      <c r="D1338" s="32"/>
      <c r="E1338" s="32"/>
      <c r="F1338" s="32"/>
      <c r="G1338" s="32"/>
      <c r="K1338" s="93"/>
      <c r="L1338" s="93"/>
      <c r="M1338" s="25"/>
      <c r="N1338" s="25"/>
      <c r="O1338" s="25"/>
      <c r="P1338" s="25"/>
      <c r="Q1338" s="25"/>
      <c r="R1338" s="25"/>
      <c r="S1338" s="25"/>
      <c r="T1338" s="25"/>
      <c r="U1338" s="101"/>
      <c r="V1338" s="101"/>
      <c r="W1338" s="101"/>
      <c r="X1338" s="101"/>
      <c r="Y1338" s="101"/>
      <c r="AA1338" s="101"/>
      <c r="AB1338" s="101"/>
      <c r="AC1338" s="101"/>
      <c r="AD1338" s="101"/>
      <c r="AE1338" s="101"/>
      <c r="AF1338" s="101"/>
      <c r="AG1338" s="101"/>
      <c r="AH1338" s="101"/>
      <c r="AJ1338" s="101"/>
      <c r="AK1338" s="101"/>
      <c r="AM1338" s="101"/>
      <c r="AN1338" s="42"/>
      <c r="AO1338" s="42"/>
      <c r="AP1338" s="42"/>
      <c r="AQ1338" s="194"/>
      <c r="AR1338" s="42"/>
      <c r="AS1338" s="42"/>
      <c r="AT1338" s="25"/>
      <c r="AU1338" s="44"/>
      <c r="AV1338" s="44"/>
      <c r="AW1338" s="44"/>
      <c r="AX1338" s="25"/>
      <c r="AY1338" s="42"/>
      <c r="AZ1338" s="46"/>
      <c r="BA1338" s="48"/>
      <c r="BB1338" s="25"/>
      <c r="BC1338" s="25"/>
      <c r="BD1338" s="124"/>
      <c r="BE1338" s="24"/>
      <c r="BF1338" s="24"/>
      <c r="BG1338" s="15"/>
      <c r="BI1338" s="15"/>
      <c r="BJ1338" s="15"/>
      <c r="BK1338" s="15"/>
      <c r="BL1338" s="93"/>
    </row>
    <row r="1339" spans="2:64" s="54" customFormat="1" x14ac:dyDescent="0.25">
      <c r="B1339" s="32"/>
      <c r="C1339" s="32"/>
      <c r="D1339" s="32"/>
      <c r="E1339" s="32"/>
      <c r="F1339" s="32"/>
      <c r="G1339" s="32"/>
      <c r="K1339" s="93"/>
      <c r="L1339" s="93"/>
      <c r="M1339" s="25"/>
      <c r="N1339" s="25"/>
      <c r="O1339" s="25"/>
      <c r="P1339" s="25"/>
      <c r="Q1339" s="25"/>
      <c r="R1339" s="25"/>
      <c r="S1339" s="25"/>
      <c r="T1339" s="25"/>
      <c r="U1339" s="101"/>
      <c r="V1339" s="101"/>
      <c r="W1339" s="101"/>
      <c r="X1339" s="101"/>
      <c r="Y1339" s="101"/>
      <c r="AA1339" s="101"/>
      <c r="AB1339" s="101"/>
      <c r="AC1339" s="101"/>
      <c r="AD1339" s="101"/>
      <c r="AE1339" s="101"/>
      <c r="AF1339" s="101"/>
      <c r="AG1339" s="101"/>
      <c r="AH1339" s="101"/>
      <c r="AJ1339" s="101"/>
      <c r="AK1339" s="101"/>
      <c r="AM1339" s="101"/>
      <c r="AN1339" s="42"/>
      <c r="AO1339" s="42"/>
      <c r="AP1339" s="42"/>
      <c r="AQ1339" s="194"/>
      <c r="AR1339" s="42"/>
      <c r="AS1339" s="42"/>
      <c r="AT1339" s="25"/>
      <c r="AU1339" s="44"/>
      <c r="AV1339" s="44"/>
      <c r="AW1339" s="44"/>
      <c r="AX1339" s="25"/>
      <c r="AY1339" s="42"/>
      <c r="AZ1339" s="46"/>
      <c r="BA1339" s="48"/>
      <c r="BB1339" s="25"/>
      <c r="BC1339" s="25"/>
      <c r="BD1339" s="124"/>
      <c r="BE1339" s="24"/>
      <c r="BF1339" s="24"/>
      <c r="BG1339" s="15"/>
      <c r="BI1339" s="15"/>
      <c r="BJ1339" s="15"/>
      <c r="BK1339" s="15"/>
      <c r="BL1339" s="93"/>
    </row>
    <row r="1340" spans="2:64" s="54" customFormat="1" x14ac:dyDescent="0.25">
      <c r="B1340" s="32"/>
      <c r="C1340" s="32"/>
      <c r="D1340" s="32"/>
      <c r="E1340" s="32"/>
      <c r="F1340" s="32"/>
      <c r="G1340" s="32"/>
      <c r="K1340" s="93"/>
      <c r="L1340" s="93"/>
      <c r="M1340" s="25"/>
      <c r="N1340" s="25"/>
      <c r="O1340" s="25"/>
      <c r="P1340" s="25"/>
      <c r="Q1340" s="25"/>
      <c r="R1340" s="25"/>
      <c r="S1340" s="25"/>
      <c r="T1340" s="25"/>
      <c r="U1340" s="101"/>
      <c r="V1340" s="101"/>
      <c r="W1340" s="101"/>
      <c r="X1340" s="101"/>
      <c r="Y1340" s="101"/>
      <c r="AA1340" s="101"/>
      <c r="AB1340" s="101"/>
      <c r="AC1340" s="101"/>
      <c r="AD1340" s="101"/>
      <c r="AE1340" s="101"/>
      <c r="AF1340" s="101"/>
      <c r="AG1340" s="101"/>
      <c r="AH1340" s="101"/>
      <c r="AJ1340" s="101"/>
      <c r="AK1340" s="101"/>
      <c r="AM1340" s="101"/>
      <c r="AN1340" s="42"/>
      <c r="AO1340" s="42"/>
      <c r="AP1340" s="42"/>
      <c r="AQ1340" s="194"/>
      <c r="AR1340" s="42"/>
      <c r="AS1340" s="42"/>
      <c r="AT1340" s="25"/>
      <c r="AU1340" s="44"/>
      <c r="AV1340" s="44"/>
      <c r="AW1340" s="44"/>
      <c r="AX1340" s="25"/>
      <c r="AY1340" s="42"/>
      <c r="AZ1340" s="46"/>
      <c r="BA1340" s="48"/>
      <c r="BB1340" s="25"/>
      <c r="BC1340" s="25"/>
      <c r="BD1340" s="124"/>
      <c r="BE1340" s="24"/>
      <c r="BF1340" s="24"/>
      <c r="BG1340" s="15"/>
      <c r="BI1340" s="15"/>
      <c r="BJ1340" s="15"/>
      <c r="BK1340" s="15"/>
      <c r="BL1340" s="93"/>
    </row>
    <row r="1341" spans="2:64" s="54" customFormat="1" x14ac:dyDescent="0.25">
      <c r="B1341" s="32"/>
      <c r="C1341" s="32"/>
      <c r="D1341" s="32"/>
      <c r="E1341" s="32"/>
      <c r="F1341" s="32"/>
      <c r="G1341" s="32"/>
      <c r="K1341" s="93"/>
      <c r="L1341" s="93"/>
      <c r="M1341" s="25"/>
      <c r="N1341" s="25"/>
      <c r="O1341" s="25"/>
      <c r="P1341" s="25"/>
      <c r="Q1341" s="25"/>
      <c r="R1341" s="25"/>
      <c r="S1341" s="25"/>
      <c r="T1341" s="25"/>
      <c r="U1341" s="101"/>
      <c r="V1341" s="101"/>
      <c r="W1341" s="101"/>
      <c r="X1341" s="101"/>
      <c r="Y1341" s="101"/>
      <c r="AA1341" s="101"/>
      <c r="AB1341" s="101"/>
      <c r="AC1341" s="101"/>
      <c r="AD1341" s="101"/>
      <c r="AE1341" s="101"/>
      <c r="AF1341" s="101"/>
      <c r="AG1341" s="101"/>
      <c r="AH1341" s="101"/>
      <c r="AJ1341" s="101"/>
      <c r="AK1341" s="101"/>
      <c r="AM1341" s="101"/>
      <c r="AN1341" s="42"/>
      <c r="AO1341" s="42"/>
      <c r="AP1341" s="42"/>
      <c r="AQ1341" s="194"/>
      <c r="AR1341" s="42"/>
      <c r="AS1341" s="42"/>
      <c r="AT1341" s="25"/>
      <c r="AU1341" s="44"/>
      <c r="AV1341" s="44"/>
      <c r="AW1341" s="44"/>
      <c r="AX1341" s="25"/>
      <c r="AY1341" s="42"/>
      <c r="AZ1341" s="46"/>
      <c r="BA1341" s="48"/>
      <c r="BB1341" s="25"/>
      <c r="BC1341" s="25"/>
      <c r="BD1341" s="124"/>
      <c r="BE1341" s="24"/>
      <c r="BF1341" s="24"/>
      <c r="BG1341" s="15"/>
      <c r="BI1341" s="15"/>
      <c r="BJ1341" s="15"/>
      <c r="BK1341" s="15"/>
      <c r="BL1341" s="93"/>
    </row>
    <row r="1342" spans="2:64" s="54" customFormat="1" x14ac:dyDescent="0.25">
      <c r="B1342" s="32"/>
      <c r="C1342" s="32"/>
      <c r="D1342" s="32"/>
      <c r="E1342" s="32"/>
      <c r="F1342" s="32"/>
      <c r="G1342" s="32"/>
      <c r="K1342" s="93"/>
      <c r="L1342" s="93"/>
      <c r="M1342" s="25"/>
      <c r="N1342" s="25"/>
      <c r="O1342" s="25"/>
      <c r="P1342" s="25"/>
      <c r="Q1342" s="25"/>
      <c r="R1342" s="25"/>
      <c r="S1342" s="25"/>
      <c r="T1342" s="25"/>
      <c r="U1342" s="101"/>
      <c r="V1342" s="101"/>
      <c r="W1342" s="101"/>
      <c r="X1342" s="101"/>
      <c r="Y1342" s="101"/>
      <c r="AA1342" s="101"/>
      <c r="AB1342" s="101"/>
      <c r="AC1342" s="101"/>
      <c r="AD1342" s="101"/>
      <c r="AE1342" s="101"/>
      <c r="AF1342" s="101"/>
      <c r="AG1342" s="101"/>
      <c r="AH1342" s="101"/>
      <c r="AJ1342" s="101"/>
      <c r="AK1342" s="101"/>
      <c r="AM1342" s="101"/>
      <c r="AN1342" s="42"/>
      <c r="AO1342" s="42"/>
      <c r="AP1342" s="42"/>
      <c r="AQ1342" s="194"/>
      <c r="AR1342" s="42"/>
      <c r="AS1342" s="42"/>
      <c r="AT1342" s="25"/>
      <c r="AU1342" s="44"/>
      <c r="AV1342" s="44"/>
      <c r="AW1342" s="44"/>
      <c r="AX1342" s="25"/>
      <c r="AY1342" s="42"/>
      <c r="AZ1342" s="46"/>
      <c r="BA1342" s="48"/>
      <c r="BB1342" s="25"/>
      <c r="BC1342" s="25"/>
      <c r="BD1342" s="124"/>
      <c r="BE1342" s="24"/>
      <c r="BF1342" s="24"/>
      <c r="BG1342" s="15"/>
      <c r="BI1342" s="15"/>
      <c r="BJ1342" s="15"/>
      <c r="BK1342" s="15"/>
      <c r="BL1342" s="93"/>
    </row>
    <row r="1343" spans="2:64" s="54" customFormat="1" x14ac:dyDescent="0.25">
      <c r="B1343" s="32"/>
      <c r="C1343" s="32"/>
      <c r="D1343" s="32"/>
      <c r="E1343" s="32"/>
      <c r="F1343" s="32"/>
      <c r="G1343" s="32"/>
      <c r="K1343" s="93"/>
      <c r="L1343" s="93"/>
      <c r="M1343" s="25"/>
      <c r="N1343" s="25"/>
      <c r="O1343" s="25"/>
      <c r="P1343" s="25"/>
      <c r="Q1343" s="25"/>
      <c r="R1343" s="25"/>
      <c r="S1343" s="25"/>
      <c r="T1343" s="25"/>
      <c r="U1343" s="101"/>
      <c r="V1343" s="101"/>
      <c r="W1343" s="101"/>
      <c r="X1343" s="101"/>
      <c r="Y1343" s="101"/>
      <c r="AA1343" s="101"/>
      <c r="AB1343" s="101"/>
      <c r="AC1343" s="101"/>
      <c r="AD1343" s="101"/>
      <c r="AE1343" s="101"/>
      <c r="AF1343" s="101"/>
      <c r="AG1343" s="101"/>
      <c r="AH1343" s="101"/>
      <c r="AJ1343" s="101"/>
      <c r="AK1343" s="101"/>
      <c r="AM1343" s="101"/>
      <c r="AN1343" s="42"/>
      <c r="AO1343" s="42"/>
      <c r="AP1343" s="42"/>
      <c r="AQ1343" s="194"/>
      <c r="AR1343" s="42"/>
      <c r="AS1343" s="42"/>
      <c r="AT1343" s="25"/>
      <c r="AU1343" s="44"/>
      <c r="AV1343" s="44"/>
      <c r="AW1343" s="44"/>
      <c r="AX1343" s="25"/>
      <c r="AY1343" s="42"/>
      <c r="AZ1343" s="46"/>
      <c r="BA1343" s="48"/>
      <c r="BB1343" s="25"/>
      <c r="BC1343" s="25"/>
      <c r="BD1343" s="124"/>
      <c r="BE1343" s="24"/>
      <c r="BF1343" s="24"/>
      <c r="BG1343" s="15"/>
      <c r="BI1343" s="15"/>
      <c r="BJ1343" s="15"/>
      <c r="BK1343" s="15"/>
      <c r="BL1343" s="93"/>
    </row>
    <row r="1344" spans="2:64" s="54" customFormat="1" x14ac:dyDescent="0.25">
      <c r="B1344" s="32"/>
      <c r="C1344" s="32"/>
      <c r="D1344" s="32"/>
      <c r="E1344" s="32"/>
      <c r="F1344" s="32"/>
      <c r="G1344" s="32"/>
      <c r="K1344" s="93"/>
      <c r="L1344" s="93"/>
      <c r="M1344" s="25"/>
      <c r="N1344" s="25"/>
      <c r="O1344" s="25"/>
      <c r="P1344" s="25"/>
      <c r="Q1344" s="25"/>
      <c r="R1344" s="25"/>
      <c r="S1344" s="25"/>
      <c r="T1344" s="25"/>
      <c r="U1344" s="101"/>
      <c r="V1344" s="101"/>
      <c r="W1344" s="101"/>
      <c r="X1344" s="101"/>
      <c r="Y1344" s="101"/>
      <c r="AA1344" s="101"/>
      <c r="AB1344" s="101"/>
      <c r="AC1344" s="101"/>
      <c r="AD1344" s="101"/>
      <c r="AE1344" s="101"/>
      <c r="AF1344" s="101"/>
      <c r="AG1344" s="101"/>
      <c r="AH1344" s="101"/>
      <c r="AJ1344" s="101"/>
      <c r="AK1344" s="101"/>
      <c r="AM1344" s="101"/>
      <c r="AN1344" s="42"/>
      <c r="AO1344" s="42"/>
      <c r="AP1344" s="42"/>
      <c r="AQ1344" s="194"/>
      <c r="AR1344" s="42"/>
      <c r="AS1344" s="42"/>
      <c r="AT1344" s="25"/>
      <c r="AU1344" s="44"/>
      <c r="AV1344" s="44"/>
      <c r="AW1344" s="44"/>
      <c r="AX1344" s="25"/>
      <c r="AY1344" s="42"/>
      <c r="AZ1344" s="46"/>
      <c r="BA1344" s="48"/>
      <c r="BB1344" s="25"/>
      <c r="BC1344" s="25"/>
      <c r="BD1344" s="124"/>
      <c r="BE1344" s="24"/>
      <c r="BF1344" s="24"/>
      <c r="BG1344" s="15"/>
      <c r="BI1344" s="15"/>
      <c r="BJ1344" s="15"/>
      <c r="BK1344" s="15"/>
      <c r="BL1344" s="93"/>
    </row>
    <row r="1345" spans="2:64" s="54" customFormat="1" x14ac:dyDescent="0.25">
      <c r="B1345" s="32"/>
      <c r="C1345" s="32"/>
      <c r="D1345" s="32"/>
      <c r="E1345" s="32"/>
      <c r="F1345" s="32"/>
      <c r="G1345" s="32"/>
      <c r="K1345" s="93"/>
      <c r="L1345" s="93"/>
      <c r="M1345" s="25"/>
      <c r="N1345" s="25"/>
      <c r="O1345" s="25"/>
      <c r="P1345" s="25"/>
      <c r="Q1345" s="25"/>
      <c r="R1345" s="25"/>
      <c r="S1345" s="25"/>
      <c r="T1345" s="25"/>
      <c r="U1345" s="101"/>
      <c r="V1345" s="101"/>
      <c r="W1345" s="101"/>
      <c r="X1345" s="101"/>
      <c r="Y1345" s="101"/>
      <c r="AA1345" s="101"/>
      <c r="AB1345" s="101"/>
      <c r="AC1345" s="101"/>
      <c r="AD1345" s="101"/>
      <c r="AE1345" s="101"/>
      <c r="AF1345" s="101"/>
      <c r="AG1345" s="101"/>
      <c r="AH1345" s="101"/>
      <c r="AJ1345" s="101"/>
      <c r="AK1345" s="101"/>
      <c r="AM1345" s="101"/>
      <c r="AN1345" s="42"/>
      <c r="AO1345" s="42"/>
      <c r="AP1345" s="42"/>
      <c r="AQ1345" s="194"/>
      <c r="AR1345" s="42"/>
      <c r="AS1345" s="42"/>
      <c r="AT1345" s="25"/>
      <c r="AU1345" s="44"/>
      <c r="AV1345" s="44"/>
      <c r="AW1345" s="44"/>
      <c r="AX1345" s="25"/>
      <c r="AY1345" s="42"/>
      <c r="AZ1345" s="46"/>
      <c r="BA1345" s="48"/>
      <c r="BB1345" s="25"/>
      <c r="BC1345" s="25"/>
      <c r="BD1345" s="124"/>
      <c r="BE1345" s="24"/>
      <c r="BF1345" s="24"/>
      <c r="BG1345" s="15"/>
      <c r="BI1345" s="15"/>
      <c r="BJ1345" s="15"/>
      <c r="BK1345" s="15"/>
      <c r="BL1345" s="93"/>
    </row>
    <row r="1346" spans="2:64" s="54" customFormat="1" x14ac:dyDescent="0.25">
      <c r="B1346" s="32"/>
      <c r="C1346" s="32"/>
      <c r="D1346" s="32"/>
      <c r="E1346" s="32"/>
      <c r="F1346" s="32"/>
      <c r="G1346" s="32"/>
      <c r="K1346" s="93"/>
      <c r="L1346" s="93"/>
      <c r="M1346" s="25"/>
      <c r="N1346" s="25"/>
      <c r="O1346" s="25"/>
      <c r="P1346" s="25"/>
      <c r="Q1346" s="25"/>
      <c r="R1346" s="25"/>
      <c r="S1346" s="25"/>
      <c r="T1346" s="25"/>
      <c r="U1346" s="101"/>
      <c r="V1346" s="101"/>
      <c r="W1346" s="101"/>
      <c r="X1346" s="101"/>
      <c r="Y1346" s="101"/>
      <c r="AA1346" s="101"/>
      <c r="AB1346" s="101"/>
      <c r="AC1346" s="101"/>
      <c r="AD1346" s="101"/>
      <c r="AE1346" s="101"/>
      <c r="AF1346" s="101"/>
      <c r="AG1346" s="101"/>
      <c r="AH1346" s="101"/>
      <c r="AJ1346" s="101"/>
      <c r="AK1346" s="101"/>
      <c r="AM1346" s="101"/>
      <c r="AN1346" s="42"/>
      <c r="AO1346" s="42"/>
      <c r="AP1346" s="42"/>
      <c r="AQ1346" s="194"/>
      <c r="AR1346" s="42"/>
      <c r="AS1346" s="42"/>
      <c r="AT1346" s="25"/>
      <c r="AU1346" s="44"/>
      <c r="AV1346" s="44"/>
      <c r="AW1346" s="44"/>
      <c r="AX1346" s="25"/>
      <c r="AY1346" s="42"/>
      <c r="AZ1346" s="46"/>
      <c r="BA1346" s="48"/>
      <c r="BB1346" s="25"/>
      <c r="BC1346" s="25"/>
      <c r="BD1346" s="124"/>
      <c r="BE1346" s="24"/>
      <c r="BF1346" s="24"/>
      <c r="BG1346" s="15"/>
      <c r="BI1346" s="15"/>
      <c r="BJ1346" s="15"/>
      <c r="BK1346" s="15"/>
      <c r="BL1346" s="93"/>
    </row>
    <row r="1347" spans="2:64" s="54" customFormat="1" x14ac:dyDescent="0.25">
      <c r="B1347" s="32"/>
      <c r="C1347" s="32"/>
      <c r="D1347" s="32"/>
      <c r="E1347" s="32"/>
      <c r="F1347" s="32"/>
      <c r="G1347" s="32"/>
      <c r="K1347" s="93"/>
      <c r="L1347" s="93"/>
      <c r="M1347" s="25"/>
      <c r="N1347" s="25"/>
      <c r="O1347" s="25"/>
      <c r="P1347" s="25"/>
      <c r="Q1347" s="25"/>
      <c r="R1347" s="25"/>
      <c r="S1347" s="25"/>
      <c r="T1347" s="25"/>
      <c r="U1347" s="101"/>
      <c r="V1347" s="101"/>
      <c r="W1347" s="101"/>
      <c r="X1347" s="101"/>
      <c r="Y1347" s="101"/>
      <c r="AA1347" s="101"/>
      <c r="AB1347" s="101"/>
      <c r="AC1347" s="101"/>
      <c r="AD1347" s="101"/>
      <c r="AE1347" s="101"/>
      <c r="AF1347" s="101"/>
      <c r="AG1347" s="101"/>
      <c r="AH1347" s="101"/>
      <c r="AJ1347" s="101"/>
      <c r="AK1347" s="101"/>
      <c r="AM1347" s="101"/>
      <c r="AN1347" s="42"/>
      <c r="AO1347" s="42"/>
      <c r="AP1347" s="42"/>
      <c r="AQ1347" s="194"/>
      <c r="AR1347" s="42"/>
      <c r="AS1347" s="42"/>
      <c r="AT1347" s="25"/>
      <c r="AU1347" s="44"/>
      <c r="AV1347" s="44"/>
      <c r="AW1347" s="44"/>
      <c r="AX1347" s="25"/>
      <c r="AY1347" s="42"/>
      <c r="AZ1347" s="46"/>
      <c r="BA1347" s="48"/>
      <c r="BB1347" s="25"/>
      <c r="BC1347" s="25"/>
      <c r="BD1347" s="124"/>
      <c r="BE1347" s="24"/>
      <c r="BF1347" s="24"/>
      <c r="BG1347" s="15"/>
      <c r="BI1347" s="15"/>
      <c r="BJ1347" s="15"/>
      <c r="BK1347" s="15"/>
      <c r="BL1347" s="93"/>
    </row>
    <row r="1348" spans="2:64" s="54" customFormat="1" x14ac:dyDescent="0.25">
      <c r="B1348" s="32"/>
      <c r="C1348" s="32"/>
      <c r="D1348" s="32"/>
      <c r="E1348" s="32"/>
      <c r="F1348" s="32"/>
      <c r="G1348" s="32"/>
      <c r="K1348" s="93"/>
      <c r="L1348" s="93"/>
      <c r="M1348" s="25"/>
      <c r="N1348" s="25"/>
      <c r="O1348" s="25"/>
      <c r="P1348" s="25"/>
      <c r="Q1348" s="25"/>
      <c r="R1348" s="25"/>
      <c r="S1348" s="25"/>
      <c r="T1348" s="25"/>
      <c r="U1348" s="101"/>
      <c r="V1348" s="101"/>
      <c r="W1348" s="101"/>
      <c r="X1348" s="101"/>
      <c r="Y1348" s="101"/>
      <c r="AA1348" s="101"/>
      <c r="AB1348" s="101"/>
      <c r="AC1348" s="101"/>
      <c r="AD1348" s="101"/>
      <c r="AE1348" s="101"/>
      <c r="AF1348" s="101"/>
      <c r="AG1348" s="101"/>
      <c r="AH1348" s="101"/>
      <c r="AJ1348" s="101"/>
      <c r="AK1348" s="101"/>
      <c r="AM1348" s="101"/>
      <c r="AN1348" s="42"/>
      <c r="AO1348" s="42"/>
      <c r="AP1348" s="42"/>
      <c r="AQ1348" s="194"/>
      <c r="AR1348" s="42"/>
      <c r="AS1348" s="42"/>
      <c r="AT1348" s="25"/>
      <c r="AU1348" s="44"/>
      <c r="AV1348" s="44"/>
      <c r="AW1348" s="44"/>
      <c r="AX1348" s="25"/>
      <c r="AY1348" s="42"/>
      <c r="AZ1348" s="46"/>
      <c r="BA1348" s="48"/>
      <c r="BB1348" s="25"/>
      <c r="BC1348" s="25"/>
      <c r="BD1348" s="124"/>
      <c r="BE1348" s="24"/>
      <c r="BF1348" s="24"/>
      <c r="BG1348" s="15"/>
      <c r="BI1348" s="15"/>
      <c r="BJ1348" s="15"/>
      <c r="BK1348" s="15"/>
      <c r="BL1348" s="93"/>
    </row>
    <row r="1349" spans="2:64" s="54" customFormat="1" x14ac:dyDescent="0.25">
      <c r="B1349" s="32"/>
      <c r="C1349" s="32"/>
      <c r="D1349" s="32"/>
      <c r="E1349" s="32"/>
      <c r="F1349" s="32"/>
      <c r="G1349" s="32"/>
      <c r="K1349" s="93"/>
      <c r="L1349" s="93"/>
      <c r="M1349" s="25"/>
      <c r="N1349" s="25"/>
      <c r="O1349" s="25"/>
      <c r="P1349" s="25"/>
      <c r="Q1349" s="25"/>
      <c r="R1349" s="25"/>
      <c r="S1349" s="25"/>
      <c r="T1349" s="25"/>
      <c r="U1349" s="101"/>
      <c r="V1349" s="101"/>
      <c r="W1349" s="101"/>
      <c r="X1349" s="101"/>
      <c r="Y1349" s="101"/>
      <c r="AA1349" s="101"/>
      <c r="AB1349" s="101"/>
      <c r="AC1349" s="101"/>
      <c r="AD1349" s="101"/>
      <c r="AE1349" s="101"/>
      <c r="AF1349" s="101"/>
      <c r="AG1349" s="101"/>
      <c r="AH1349" s="101"/>
      <c r="AJ1349" s="101"/>
      <c r="AK1349" s="101"/>
      <c r="AM1349" s="101"/>
      <c r="AN1349" s="42"/>
      <c r="AO1349" s="42"/>
      <c r="AP1349" s="42"/>
      <c r="AQ1349" s="194"/>
      <c r="AR1349" s="42"/>
      <c r="AS1349" s="42"/>
      <c r="AT1349" s="25"/>
      <c r="AU1349" s="44"/>
      <c r="AV1349" s="44"/>
      <c r="AW1349" s="44"/>
      <c r="AX1349" s="25"/>
      <c r="AY1349" s="42"/>
      <c r="AZ1349" s="46"/>
      <c r="BA1349" s="48"/>
      <c r="BB1349" s="25"/>
      <c r="BC1349" s="25"/>
      <c r="BD1349" s="124"/>
      <c r="BE1349" s="24"/>
      <c r="BF1349" s="24"/>
      <c r="BG1349" s="15"/>
      <c r="BI1349" s="15"/>
      <c r="BJ1349" s="15"/>
      <c r="BK1349" s="15"/>
      <c r="BL1349" s="93"/>
    </row>
    <row r="1350" spans="2:64" s="54" customFormat="1" x14ac:dyDescent="0.25">
      <c r="B1350" s="32"/>
      <c r="C1350" s="32"/>
      <c r="D1350" s="32"/>
      <c r="E1350" s="32"/>
      <c r="F1350" s="32"/>
      <c r="G1350" s="32"/>
      <c r="K1350" s="93"/>
      <c r="L1350" s="93"/>
      <c r="M1350" s="25"/>
      <c r="N1350" s="25"/>
      <c r="O1350" s="25"/>
      <c r="P1350" s="25"/>
      <c r="Q1350" s="25"/>
      <c r="R1350" s="25"/>
      <c r="S1350" s="25"/>
      <c r="T1350" s="25"/>
      <c r="U1350" s="101"/>
      <c r="V1350" s="101"/>
      <c r="W1350" s="101"/>
      <c r="X1350" s="101"/>
      <c r="Y1350" s="101"/>
      <c r="AA1350" s="101"/>
      <c r="AB1350" s="101"/>
      <c r="AC1350" s="101"/>
      <c r="AD1350" s="101"/>
      <c r="AE1350" s="101"/>
      <c r="AF1350" s="101"/>
      <c r="AG1350" s="101"/>
      <c r="AH1350" s="101"/>
      <c r="AJ1350" s="101"/>
      <c r="AK1350" s="101"/>
      <c r="AM1350" s="101"/>
      <c r="AN1350" s="42"/>
      <c r="AO1350" s="42"/>
      <c r="AP1350" s="42"/>
      <c r="AQ1350" s="194"/>
      <c r="AR1350" s="42"/>
      <c r="AS1350" s="42"/>
      <c r="AT1350" s="25"/>
      <c r="AU1350" s="44"/>
      <c r="AV1350" s="44"/>
      <c r="AW1350" s="44"/>
      <c r="AX1350" s="25"/>
      <c r="AY1350" s="42"/>
      <c r="AZ1350" s="46"/>
      <c r="BA1350" s="48"/>
      <c r="BB1350" s="25"/>
      <c r="BC1350" s="25"/>
      <c r="BD1350" s="124"/>
      <c r="BE1350" s="24"/>
      <c r="BF1350" s="24"/>
      <c r="BG1350" s="15"/>
      <c r="BI1350" s="15"/>
      <c r="BJ1350" s="15"/>
      <c r="BK1350" s="15"/>
      <c r="BL1350" s="93"/>
    </row>
    <row r="1351" spans="2:64" s="54" customFormat="1" x14ac:dyDescent="0.25">
      <c r="B1351" s="32"/>
      <c r="C1351" s="32"/>
      <c r="D1351" s="32"/>
      <c r="E1351" s="32"/>
      <c r="F1351" s="32"/>
      <c r="G1351" s="32"/>
      <c r="K1351" s="93"/>
      <c r="L1351" s="93"/>
      <c r="M1351" s="25"/>
      <c r="N1351" s="25"/>
      <c r="O1351" s="25"/>
      <c r="P1351" s="25"/>
      <c r="Q1351" s="25"/>
      <c r="R1351" s="25"/>
      <c r="S1351" s="25"/>
      <c r="T1351" s="25"/>
      <c r="U1351" s="101"/>
      <c r="V1351" s="101"/>
      <c r="W1351" s="101"/>
      <c r="X1351" s="101"/>
      <c r="Y1351" s="101"/>
      <c r="AA1351" s="101"/>
      <c r="AB1351" s="101"/>
      <c r="AC1351" s="101"/>
      <c r="AD1351" s="101"/>
      <c r="AE1351" s="101"/>
      <c r="AF1351" s="101"/>
      <c r="AG1351" s="101"/>
      <c r="AH1351" s="101"/>
      <c r="AJ1351" s="101"/>
      <c r="AK1351" s="101"/>
      <c r="AM1351" s="101"/>
      <c r="AN1351" s="42"/>
      <c r="AO1351" s="42"/>
      <c r="AP1351" s="42"/>
      <c r="AQ1351" s="194"/>
      <c r="AR1351" s="42"/>
      <c r="AS1351" s="42"/>
      <c r="AT1351" s="25"/>
      <c r="AU1351" s="44"/>
      <c r="AV1351" s="44"/>
      <c r="AW1351" s="44"/>
      <c r="AX1351" s="25"/>
      <c r="AY1351" s="42"/>
      <c r="AZ1351" s="46"/>
      <c r="BA1351" s="48"/>
      <c r="BB1351" s="25"/>
      <c r="BC1351" s="25"/>
      <c r="BD1351" s="124"/>
      <c r="BE1351" s="24"/>
      <c r="BF1351" s="24"/>
      <c r="BG1351" s="15"/>
      <c r="BI1351" s="15"/>
      <c r="BJ1351" s="15"/>
      <c r="BK1351" s="15"/>
      <c r="BL1351" s="93"/>
    </row>
    <row r="1352" spans="2:64" s="54" customFormat="1" x14ac:dyDescent="0.25">
      <c r="B1352" s="32"/>
      <c r="C1352" s="32"/>
      <c r="D1352" s="32"/>
      <c r="E1352" s="32"/>
      <c r="F1352" s="32"/>
      <c r="G1352" s="32"/>
      <c r="K1352" s="93"/>
      <c r="L1352" s="93"/>
      <c r="M1352" s="25"/>
      <c r="N1352" s="25"/>
      <c r="O1352" s="25"/>
      <c r="P1352" s="25"/>
      <c r="Q1352" s="25"/>
      <c r="R1352" s="25"/>
      <c r="S1352" s="25"/>
      <c r="T1352" s="25"/>
      <c r="U1352" s="101"/>
      <c r="V1352" s="101"/>
      <c r="W1352" s="101"/>
      <c r="X1352" s="101"/>
      <c r="Y1352" s="101"/>
      <c r="AA1352" s="101"/>
      <c r="AB1352" s="101"/>
      <c r="AC1352" s="101"/>
      <c r="AD1352" s="101"/>
      <c r="AE1352" s="101"/>
      <c r="AF1352" s="101"/>
      <c r="AG1352" s="101"/>
      <c r="AH1352" s="101"/>
      <c r="AJ1352" s="101"/>
      <c r="AK1352" s="101"/>
      <c r="AM1352" s="101"/>
      <c r="AN1352" s="42"/>
      <c r="AO1352" s="42"/>
      <c r="AP1352" s="42"/>
      <c r="AQ1352" s="194"/>
      <c r="AR1352" s="42"/>
      <c r="AS1352" s="42"/>
      <c r="AT1352" s="25"/>
      <c r="AU1352" s="44"/>
      <c r="AV1352" s="44"/>
      <c r="AW1352" s="44"/>
      <c r="AX1352" s="25"/>
      <c r="AY1352" s="42"/>
      <c r="AZ1352" s="46"/>
      <c r="BA1352" s="48"/>
      <c r="BB1352" s="25"/>
      <c r="BC1352" s="25"/>
      <c r="BD1352" s="124"/>
      <c r="BE1352" s="24"/>
      <c r="BF1352" s="24"/>
      <c r="BG1352" s="15"/>
      <c r="BI1352" s="15"/>
      <c r="BJ1352" s="15"/>
      <c r="BK1352" s="15"/>
      <c r="BL1352" s="93"/>
    </row>
    <row r="1353" spans="2:64" s="54" customFormat="1" x14ac:dyDescent="0.25">
      <c r="B1353" s="32"/>
      <c r="C1353" s="32"/>
      <c r="D1353" s="32"/>
      <c r="E1353" s="32"/>
      <c r="F1353" s="32"/>
      <c r="G1353" s="32"/>
      <c r="K1353" s="93"/>
      <c r="L1353" s="93"/>
      <c r="M1353" s="25"/>
      <c r="N1353" s="25"/>
      <c r="O1353" s="25"/>
      <c r="P1353" s="25"/>
      <c r="Q1353" s="25"/>
      <c r="R1353" s="25"/>
      <c r="S1353" s="25"/>
      <c r="T1353" s="25"/>
      <c r="U1353" s="101"/>
      <c r="V1353" s="101"/>
      <c r="W1353" s="101"/>
      <c r="X1353" s="101"/>
      <c r="Y1353" s="101"/>
      <c r="AA1353" s="101"/>
      <c r="AB1353" s="101"/>
      <c r="AC1353" s="101"/>
      <c r="AD1353" s="101"/>
      <c r="AE1353" s="101"/>
      <c r="AF1353" s="101"/>
      <c r="AG1353" s="101"/>
      <c r="AH1353" s="101"/>
      <c r="AJ1353" s="101"/>
      <c r="AK1353" s="101"/>
      <c r="AM1353" s="101"/>
      <c r="AN1353" s="42"/>
      <c r="AO1353" s="42"/>
      <c r="AP1353" s="42"/>
      <c r="AQ1353" s="194"/>
      <c r="AR1353" s="42"/>
      <c r="AS1353" s="42"/>
      <c r="AT1353" s="25"/>
      <c r="AU1353" s="44"/>
      <c r="AV1353" s="44"/>
      <c r="AW1353" s="44"/>
      <c r="AX1353" s="25"/>
      <c r="AY1353" s="42"/>
      <c r="AZ1353" s="46"/>
      <c r="BA1353" s="48"/>
      <c r="BB1353" s="25"/>
      <c r="BC1353" s="25"/>
      <c r="BD1353" s="124"/>
      <c r="BE1353" s="24"/>
      <c r="BF1353" s="24"/>
      <c r="BG1353" s="15"/>
      <c r="BI1353" s="15"/>
      <c r="BJ1353" s="15"/>
      <c r="BK1353" s="15"/>
      <c r="BL1353" s="93"/>
    </row>
    <row r="1354" spans="2:64" s="54" customFormat="1" x14ac:dyDescent="0.25">
      <c r="B1354" s="32"/>
      <c r="C1354" s="32"/>
      <c r="D1354" s="32"/>
      <c r="E1354" s="32"/>
      <c r="F1354" s="32"/>
      <c r="G1354" s="32"/>
      <c r="K1354" s="93"/>
      <c r="L1354" s="93"/>
      <c r="M1354" s="25"/>
      <c r="N1354" s="25"/>
      <c r="O1354" s="25"/>
      <c r="P1354" s="25"/>
      <c r="Q1354" s="25"/>
      <c r="R1354" s="25"/>
      <c r="S1354" s="25"/>
      <c r="T1354" s="25"/>
      <c r="U1354" s="101"/>
      <c r="V1354" s="101"/>
      <c r="W1354" s="101"/>
      <c r="X1354" s="101"/>
      <c r="Y1354" s="101"/>
      <c r="AA1354" s="101"/>
      <c r="AB1354" s="101"/>
      <c r="AC1354" s="101"/>
      <c r="AD1354" s="101"/>
      <c r="AE1354" s="101"/>
      <c r="AF1354" s="101"/>
      <c r="AG1354" s="101"/>
      <c r="AH1354" s="101"/>
      <c r="AJ1354" s="101"/>
      <c r="AK1354" s="101"/>
      <c r="AM1354" s="101"/>
      <c r="AN1354" s="42"/>
      <c r="AO1354" s="42"/>
      <c r="AP1354" s="42"/>
      <c r="AQ1354" s="194"/>
      <c r="AR1354" s="42"/>
      <c r="AS1354" s="42"/>
      <c r="AT1354" s="25"/>
      <c r="AU1354" s="44"/>
      <c r="AV1354" s="44"/>
      <c r="AW1354" s="44"/>
      <c r="AX1354" s="25"/>
      <c r="AY1354" s="42"/>
      <c r="AZ1354" s="46"/>
      <c r="BA1354" s="48"/>
      <c r="BB1354" s="25"/>
      <c r="BC1354" s="25"/>
      <c r="BD1354" s="124"/>
      <c r="BE1354" s="24"/>
      <c r="BF1354" s="24"/>
      <c r="BG1354" s="15"/>
      <c r="BI1354" s="15"/>
      <c r="BJ1354" s="15"/>
      <c r="BK1354" s="15"/>
      <c r="BL1354" s="93"/>
    </row>
    <row r="1355" spans="2:64" s="54" customFormat="1" x14ac:dyDescent="0.25">
      <c r="B1355" s="32"/>
      <c r="C1355" s="32"/>
      <c r="D1355" s="32"/>
      <c r="E1355" s="32"/>
      <c r="F1355" s="32"/>
      <c r="G1355" s="32"/>
      <c r="K1355" s="93"/>
      <c r="L1355" s="93"/>
      <c r="M1355" s="25"/>
      <c r="N1355" s="25"/>
      <c r="O1355" s="25"/>
      <c r="P1355" s="25"/>
      <c r="Q1355" s="25"/>
      <c r="R1355" s="25"/>
      <c r="S1355" s="25"/>
      <c r="T1355" s="25"/>
      <c r="U1355" s="101"/>
      <c r="V1355" s="101"/>
      <c r="W1355" s="101"/>
      <c r="X1355" s="101"/>
      <c r="Y1355" s="101"/>
      <c r="AA1355" s="101"/>
      <c r="AB1355" s="101"/>
      <c r="AC1355" s="101"/>
      <c r="AD1355" s="101"/>
      <c r="AE1355" s="101"/>
      <c r="AF1355" s="101"/>
      <c r="AG1355" s="101"/>
      <c r="AH1355" s="101"/>
      <c r="AJ1355" s="101"/>
      <c r="AK1355" s="101"/>
      <c r="AM1355" s="101"/>
      <c r="AN1355" s="42"/>
      <c r="AO1355" s="42"/>
      <c r="AP1355" s="42"/>
      <c r="AQ1355" s="194"/>
      <c r="AR1355" s="42"/>
      <c r="AS1355" s="42"/>
      <c r="AT1355" s="25"/>
      <c r="AU1355" s="44"/>
      <c r="AV1355" s="44"/>
      <c r="AW1355" s="44"/>
      <c r="AX1355" s="25"/>
      <c r="AY1355" s="42"/>
      <c r="AZ1355" s="46"/>
      <c r="BA1355" s="48"/>
      <c r="BB1355" s="25"/>
      <c r="BC1355" s="25"/>
      <c r="BD1355" s="124"/>
      <c r="BE1355" s="24"/>
      <c r="BF1355" s="24"/>
      <c r="BG1355" s="15"/>
      <c r="BI1355" s="15"/>
      <c r="BJ1355" s="15"/>
      <c r="BK1355" s="15"/>
      <c r="BL1355" s="93"/>
    </row>
    <row r="1356" spans="2:64" s="54" customFormat="1" x14ac:dyDescent="0.25">
      <c r="B1356" s="32"/>
      <c r="C1356" s="32"/>
      <c r="D1356" s="32"/>
      <c r="E1356" s="32"/>
      <c r="F1356" s="32"/>
      <c r="G1356" s="32"/>
      <c r="K1356" s="93"/>
      <c r="L1356" s="93"/>
      <c r="M1356" s="25"/>
      <c r="N1356" s="25"/>
      <c r="O1356" s="25"/>
      <c r="P1356" s="25"/>
      <c r="Q1356" s="25"/>
      <c r="R1356" s="25"/>
      <c r="S1356" s="25"/>
      <c r="T1356" s="25"/>
      <c r="U1356" s="101"/>
      <c r="V1356" s="101"/>
      <c r="W1356" s="101"/>
      <c r="X1356" s="101"/>
      <c r="Y1356" s="101"/>
      <c r="AA1356" s="101"/>
      <c r="AB1356" s="101"/>
      <c r="AC1356" s="101"/>
      <c r="AD1356" s="101"/>
      <c r="AE1356" s="101"/>
      <c r="AF1356" s="101"/>
      <c r="AG1356" s="101"/>
      <c r="AH1356" s="101"/>
      <c r="AJ1356" s="101"/>
      <c r="AK1356" s="101"/>
      <c r="AM1356" s="101"/>
      <c r="AN1356" s="42"/>
      <c r="AO1356" s="42"/>
      <c r="AP1356" s="42"/>
      <c r="AQ1356" s="194"/>
      <c r="AR1356" s="42"/>
      <c r="AS1356" s="42"/>
      <c r="AT1356" s="25"/>
      <c r="AU1356" s="44"/>
      <c r="AV1356" s="44"/>
      <c r="AW1356" s="44"/>
      <c r="AX1356" s="25"/>
      <c r="AY1356" s="42"/>
      <c r="AZ1356" s="46"/>
      <c r="BA1356" s="48"/>
      <c r="BB1356" s="25"/>
      <c r="BC1356" s="25"/>
      <c r="BD1356" s="124"/>
      <c r="BE1356" s="24"/>
      <c r="BF1356" s="24"/>
      <c r="BG1356" s="15"/>
      <c r="BI1356" s="15"/>
      <c r="BJ1356" s="15"/>
      <c r="BK1356" s="15"/>
      <c r="BL1356" s="93"/>
    </row>
    <row r="1357" spans="2:64" s="54" customFormat="1" x14ac:dyDescent="0.25">
      <c r="B1357" s="32"/>
      <c r="C1357" s="32"/>
      <c r="D1357" s="32"/>
      <c r="E1357" s="32"/>
      <c r="F1357" s="32"/>
      <c r="G1357" s="32"/>
      <c r="K1357" s="93"/>
      <c r="L1357" s="93"/>
      <c r="M1357" s="25"/>
      <c r="N1357" s="25"/>
      <c r="O1357" s="25"/>
      <c r="P1357" s="25"/>
      <c r="Q1357" s="25"/>
      <c r="R1357" s="25"/>
      <c r="S1357" s="25"/>
      <c r="T1357" s="25"/>
      <c r="U1357" s="101"/>
      <c r="V1357" s="101"/>
      <c r="W1357" s="101"/>
      <c r="X1357" s="101"/>
      <c r="Y1357" s="101"/>
      <c r="AA1357" s="101"/>
      <c r="AB1357" s="101"/>
      <c r="AC1357" s="101"/>
      <c r="AD1357" s="101"/>
      <c r="AE1357" s="101"/>
      <c r="AF1357" s="101"/>
      <c r="AG1357" s="101"/>
      <c r="AH1357" s="101"/>
      <c r="AJ1357" s="101"/>
      <c r="AK1357" s="101"/>
      <c r="AM1357" s="101"/>
      <c r="AN1357" s="42"/>
      <c r="AO1357" s="42"/>
      <c r="AP1357" s="42"/>
      <c r="AQ1357" s="194"/>
      <c r="AR1357" s="42"/>
      <c r="AS1357" s="42"/>
      <c r="AT1357" s="25"/>
      <c r="AU1357" s="44"/>
      <c r="AV1357" s="44"/>
      <c r="AW1357" s="44"/>
      <c r="AX1357" s="25"/>
      <c r="AY1357" s="42"/>
      <c r="AZ1357" s="46"/>
      <c r="BA1357" s="48"/>
      <c r="BB1357" s="25"/>
      <c r="BC1357" s="25"/>
      <c r="BD1357" s="124"/>
      <c r="BE1357" s="24"/>
      <c r="BF1357" s="24"/>
      <c r="BG1357" s="15"/>
      <c r="BI1357" s="15"/>
      <c r="BJ1357" s="15"/>
      <c r="BK1357" s="15"/>
      <c r="BL1357" s="93"/>
    </row>
    <row r="1358" spans="2:64" s="54" customFormat="1" x14ac:dyDescent="0.25">
      <c r="B1358" s="32"/>
      <c r="C1358" s="32"/>
      <c r="D1358" s="32"/>
      <c r="E1358" s="32"/>
      <c r="F1358" s="32"/>
      <c r="G1358" s="32"/>
      <c r="K1358" s="93"/>
      <c r="L1358" s="93"/>
      <c r="M1358" s="25"/>
      <c r="N1358" s="25"/>
      <c r="O1358" s="25"/>
      <c r="P1358" s="25"/>
      <c r="Q1358" s="25"/>
      <c r="R1358" s="25"/>
      <c r="S1358" s="25"/>
      <c r="T1358" s="25"/>
      <c r="U1358" s="101"/>
      <c r="V1358" s="101"/>
      <c r="W1358" s="101"/>
      <c r="X1358" s="101"/>
      <c r="Y1358" s="101"/>
      <c r="AA1358" s="101"/>
      <c r="AB1358" s="101"/>
      <c r="AC1358" s="101"/>
      <c r="AD1358" s="101"/>
      <c r="AE1358" s="101"/>
      <c r="AF1358" s="101"/>
      <c r="AG1358" s="101"/>
      <c r="AH1358" s="101"/>
      <c r="AJ1358" s="101"/>
      <c r="AK1358" s="101"/>
      <c r="AM1358" s="101"/>
      <c r="AN1358" s="42"/>
      <c r="AO1358" s="42"/>
      <c r="AP1358" s="42"/>
      <c r="AQ1358" s="194"/>
      <c r="AR1358" s="42"/>
      <c r="AS1358" s="42"/>
      <c r="AT1358" s="25"/>
      <c r="AU1358" s="44"/>
      <c r="AV1358" s="44"/>
      <c r="AW1358" s="44"/>
      <c r="AX1358" s="25"/>
      <c r="AY1358" s="42"/>
      <c r="AZ1358" s="46"/>
      <c r="BA1358" s="48"/>
      <c r="BB1358" s="25"/>
      <c r="BC1358" s="25"/>
      <c r="BD1358" s="124"/>
      <c r="BE1358" s="24"/>
      <c r="BF1358" s="24"/>
      <c r="BG1358" s="15"/>
      <c r="BI1358" s="15"/>
      <c r="BJ1358" s="15"/>
      <c r="BK1358" s="15"/>
      <c r="BL1358" s="93"/>
    </row>
    <row r="1359" spans="2:64" s="54" customFormat="1" x14ac:dyDescent="0.25">
      <c r="B1359" s="32"/>
      <c r="C1359" s="32"/>
      <c r="D1359" s="32"/>
      <c r="E1359" s="32"/>
      <c r="F1359" s="32"/>
      <c r="G1359" s="32"/>
      <c r="K1359" s="93"/>
      <c r="L1359" s="93"/>
      <c r="M1359" s="25"/>
      <c r="N1359" s="25"/>
      <c r="O1359" s="25"/>
      <c r="P1359" s="25"/>
      <c r="Q1359" s="25"/>
      <c r="R1359" s="25"/>
      <c r="S1359" s="25"/>
      <c r="T1359" s="25"/>
      <c r="U1359" s="101"/>
      <c r="V1359" s="101"/>
      <c r="W1359" s="101"/>
      <c r="X1359" s="101"/>
      <c r="Y1359" s="101"/>
      <c r="AA1359" s="101"/>
      <c r="AB1359" s="101"/>
      <c r="AC1359" s="101"/>
      <c r="AD1359" s="101"/>
      <c r="AE1359" s="101"/>
      <c r="AF1359" s="101"/>
      <c r="AG1359" s="101"/>
      <c r="AH1359" s="101"/>
      <c r="AJ1359" s="101"/>
      <c r="AK1359" s="101"/>
      <c r="AM1359" s="101"/>
      <c r="AN1359" s="42"/>
      <c r="AO1359" s="42"/>
      <c r="AP1359" s="42"/>
      <c r="AQ1359" s="194"/>
      <c r="AR1359" s="42"/>
      <c r="AS1359" s="42"/>
      <c r="AT1359" s="25"/>
      <c r="AU1359" s="44"/>
      <c r="AV1359" s="44"/>
      <c r="AW1359" s="44"/>
      <c r="AX1359" s="25"/>
      <c r="AY1359" s="42"/>
      <c r="AZ1359" s="46"/>
      <c r="BA1359" s="48"/>
      <c r="BB1359" s="25"/>
      <c r="BC1359" s="25"/>
      <c r="BD1359" s="124"/>
      <c r="BE1359" s="24"/>
      <c r="BF1359" s="24"/>
      <c r="BG1359" s="15"/>
      <c r="BI1359" s="15"/>
      <c r="BJ1359" s="15"/>
      <c r="BK1359" s="15"/>
      <c r="BL1359" s="93"/>
    </row>
    <row r="1360" spans="2:64" s="54" customFormat="1" x14ac:dyDescent="0.25">
      <c r="B1360" s="32"/>
      <c r="C1360" s="32"/>
      <c r="D1360" s="32"/>
      <c r="E1360" s="32"/>
      <c r="F1360" s="32"/>
      <c r="G1360" s="32"/>
      <c r="K1360" s="93"/>
      <c r="L1360" s="93"/>
      <c r="M1360" s="25"/>
      <c r="N1360" s="25"/>
      <c r="O1360" s="25"/>
      <c r="P1360" s="25"/>
      <c r="Q1360" s="25"/>
      <c r="R1360" s="25"/>
      <c r="S1360" s="25"/>
      <c r="T1360" s="25"/>
      <c r="U1360" s="101"/>
      <c r="V1360" s="101"/>
      <c r="W1360" s="101"/>
      <c r="X1360" s="101"/>
      <c r="Y1360" s="101"/>
      <c r="AA1360" s="101"/>
      <c r="AB1360" s="101"/>
      <c r="AC1360" s="101"/>
      <c r="AD1360" s="101"/>
      <c r="AE1360" s="101"/>
      <c r="AF1360" s="101"/>
      <c r="AG1360" s="101"/>
      <c r="AH1360" s="101"/>
      <c r="AJ1360" s="101"/>
      <c r="AK1360" s="101"/>
      <c r="AM1360" s="101"/>
      <c r="AN1360" s="42"/>
      <c r="AO1360" s="42"/>
      <c r="AP1360" s="42"/>
      <c r="AQ1360" s="194"/>
      <c r="AR1360" s="42"/>
      <c r="AS1360" s="42"/>
      <c r="AT1360" s="25"/>
      <c r="AU1360" s="44"/>
      <c r="AV1360" s="44"/>
      <c r="AW1360" s="44"/>
      <c r="AX1360" s="25"/>
      <c r="AY1360" s="42"/>
      <c r="AZ1360" s="46"/>
      <c r="BA1360" s="48"/>
      <c r="BB1360" s="25"/>
      <c r="BC1360" s="25"/>
      <c r="BD1360" s="124"/>
      <c r="BE1360" s="24"/>
      <c r="BF1360" s="24"/>
      <c r="BG1360" s="15"/>
      <c r="BI1360" s="15"/>
      <c r="BJ1360" s="15"/>
      <c r="BK1360" s="15"/>
      <c r="BL1360" s="93"/>
    </row>
    <row r="1361" spans="2:64" s="54" customFormat="1" x14ac:dyDescent="0.25">
      <c r="B1361" s="32"/>
      <c r="C1361" s="32"/>
      <c r="D1361" s="32"/>
      <c r="E1361" s="32"/>
      <c r="F1361" s="32"/>
      <c r="G1361" s="32"/>
      <c r="K1361" s="93"/>
      <c r="L1361" s="93"/>
      <c r="M1361" s="25"/>
      <c r="N1361" s="25"/>
      <c r="O1361" s="25"/>
      <c r="P1361" s="25"/>
      <c r="Q1361" s="25"/>
      <c r="R1361" s="25"/>
      <c r="S1361" s="25"/>
      <c r="T1361" s="25"/>
      <c r="U1361" s="101"/>
      <c r="V1361" s="101"/>
      <c r="W1361" s="101"/>
      <c r="X1361" s="101"/>
      <c r="Y1361" s="101"/>
      <c r="AA1361" s="101"/>
      <c r="AB1361" s="101"/>
      <c r="AC1361" s="101"/>
      <c r="AD1361" s="101"/>
      <c r="AE1361" s="101"/>
      <c r="AF1361" s="101"/>
      <c r="AG1361" s="101"/>
      <c r="AH1361" s="101"/>
      <c r="AJ1361" s="101"/>
      <c r="AK1361" s="101"/>
      <c r="AM1361" s="101"/>
      <c r="AN1361" s="42"/>
      <c r="AO1361" s="42"/>
      <c r="AP1361" s="42"/>
      <c r="AQ1361" s="194"/>
      <c r="AR1361" s="42"/>
      <c r="AS1361" s="42"/>
      <c r="AT1361" s="25"/>
      <c r="AU1361" s="44"/>
      <c r="AV1361" s="44"/>
      <c r="AW1361" s="44"/>
      <c r="AX1361" s="25"/>
      <c r="AY1361" s="42"/>
      <c r="AZ1361" s="46"/>
      <c r="BA1361" s="48"/>
      <c r="BB1361" s="25"/>
      <c r="BC1361" s="25"/>
      <c r="BD1361" s="124"/>
      <c r="BE1361" s="24"/>
      <c r="BF1361" s="24"/>
      <c r="BG1361" s="15"/>
      <c r="BI1361" s="15"/>
      <c r="BJ1361" s="15"/>
      <c r="BK1361" s="15"/>
      <c r="BL1361" s="93"/>
    </row>
    <row r="1362" spans="2:64" s="54" customFormat="1" x14ac:dyDescent="0.25">
      <c r="B1362" s="32"/>
      <c r="C1362" s="32"/>
      <c r="D1362" s="32"/>
      <c r="E1362" s="32"/>
      <c r="F1362" s="32"/>
      <c r="G1362" s="32"/>
      <c r="K1362" s="93"/>
      <c r="L1362" s="93"/>
      <c r="M1362" s="25"/>
      <c r="N1362" s="25"/>
      <c r="O1362" s="25"/>
      <c r="P1362" s="25"/>
      <c r="Q1362" s="25"/>
      <c r="R1362" s="25"/>
      <c r="S1362" s="25"/>
      <c r="T1362" s="25"/>
      <c r="U1362" s="101"/>
      <c r="V1362" s="101"/>
      <c r="W1362" s="101"/>
      <c r="X1362" s="101"/>
      <c r="Y1362" s="101"/>
      <c r="AA1362" s="101"/>
      <c r="AB1362" s="101"/>
      <c r="AC1362" s="101"/>
      <c r="AD1362" s="101"/>
      <c r="AE1362" s="101"/>
      <c r="AF1362" s="101"/>
      <c r="AG1362" s="101"/>
      <c r="AH1362" s="101"/>
      <c r="AJ1362" s="101"/>
      <c r="AK1362" s="101"/>
      <c r="AM1362" s="101"/>
      <c r="AN1362" s="42"/>
      <c r="AO1362" s="42"/>
      <c r="AP1362" s="42"/>
      <c r="AQ1362" s="194"/>
      <c r="AR1362" s="42"/>
      <c r="AS1362" s="42"/>
      <c r="AT1362" s="25"/>
      <c r="AU1362" s="44"/>
      <c r="AV1362" s="44"/>
      <c r="AW1362" s="44"/>
      <c r="AX1362" s="25"/>
      <c r="AY1362" s="42"/>
      <c r="AZ1362" s="46"/>
      <c r="BA1362" s="48"/>
      <c r="BB1362" s="25"/>
      <c r="BC1362" s="25"/>
      <c r="BD1362" s="124"/>
      <c r="BE1362" s="24"/>
      <c r="BF1362" s="24"/>
      <c r="BG1362" s="15"/>
      <c r="BI1362" s="15"/>
      <c r="BJ1362" s="15"/>
      <c r="BK1362" s="15"/>
      <c r="BL1362" s="93"/>
    </row>
    <row r="1363" spans="2:64" s="54" customFormat="1" x14ac:dyDescent="0.25">
      <c r="B1363" s="32"/>
      <c r="C1363" s="32"/>
      <c r="D1363" s="32"/>
      <c r="E1363" s="32"/>
      <c r="F1363" s="32"/>
      <c r="G1363" s="32"/>
      <c r="K1363" s="93"/>
      <c r="L1363" s="93"/>
      <c r="M1363" s="25"/>
      <c r="N1363" s="25"/>
      <c r="O1363" s="25"/>
      <c r="P1363" s="25"/>
      <c r="Q1363" s="25"/>
      <c r="R1363" s="25"/>
      <c r="S1363" s="25"/>
      <c r="T1363" s="25"/>
      <c r="U1363" s="101"/>
      <c r="V1363" s="101"/>
      <c r="W1363" s="101"/>
      <c r="X1363" s="101"/>
      <c r="Y1363" s="101"/>
      <c r="AA1363" s="101"/>
      <c r="AB1363" s="101"/>
      <c r="AC1363" s="101"/>
      <c r="AD1363" s="101"/>
      <c r="AE1363" s="101"/>
      <c r="AF1363" s="101"/>
      <c r="AG1363" s="101"/>
      <c r="AH1363" s="101"/>
      <c r="AJ1363" s="101"/>
      <c r="AK1363" s="101"/>
      <c r="AM1363" s="101"/>
      <c r="AN1363" s="42"/>
      <c r="AO1363" s="42"/>
      <c r="AP1363" s="42"/>
      <c r="AQ1363" s="194"/>
      <c r="AR1363" s="42"/>
      <c r="AS1363" s="42"/>
      <c r="AT1363" s="25"/>
      <c r="AU1363" s="44"/>
      <c r="AV1363" s="44"/>
      <c r="AW1363" s="44"/>
      <c r="AX1363" s="25"/>
      <c r="AY1363" s="42"/>
      <c r="AZ1363" s="46"/>
      <c r="BA1363" s="48"/>
      <c r="BB1363" s="25"/>
      <c r="BC1363" s="25"/>
      <c r="BD1363" s="124"/>
      <c r="BE1363" s="24"/>
      <c r="BF1363" s="24"/>
      <c r="BG1363" s="15"/>
      <c r="BI1363" s="15"/>
      <c r="BJ1363" s="15"/>
      <c r="BK1363" s="15"/>
      <c r="BL1363" s="93"/>
    </row>
    <row r="1364" spans="2:64" s="54" customFormat="1" x14ac:dyDescent="0.25">
      <c r="B1364" s="32"/>
      <c r="C1364" s="32"/>
      <c r="D1364" s="32"/>
      <c r="E1364" s="32"/>
      <c r="F1364" s="32"/>
      <c r="G1364" s="32"/>
      <c r="K1364" s="93"/>
      <c r="L1364" s="93"/>
      <c r="M1364" s="25"/>
      <c r="N1364" s="25"/>
      <c r="O1364" s="25"/>
      <c r="P1364" s="25"/>
      <c r="Q1364" s="25"/>
      <c r="R1364" s="25"/>
      <c r="S1364" s="25"/>
      <c r="T1364" s="25"/>
      <c r="U1364" s="101"/>
      <c r="V1364" s="101"/>
      <c r="W1364" s="101"/>
      <c r="X1364" s="101"/>
      <c r="Y1364" s="101"/>
      <c r="AA1364" s="101"/>
      <c r="AB1364" s="101"/>
      <c r="AC1364" s="101"/>
      <c r="AD1364" s="101"/>
      <c r="AE1364" s="101"/>
      <c r="AF1364" s="101"/>
      <c r="AG1364" s="101"/>
      <c r="AH1364" s="101"/>
      <c r="AJ1364" s="101"/>
      <c r="AK1364" s="101"/>
      <c r="AM1364" s="101"/>
      <c r="AN1364" s="42"/>
      <c r="AO1364" s="42"/>
      <c r="AP1364" s="42"/>
      <c r="AQ1364" s="194"/>
      <c r="AR1364" s="42"/>
      <c r="AS1364" s="42"/>
      <c r="AT1364" s="25"/>
      <c r="AU1364" s="44"/>
      <c r="AV1364" s="44"/>
      <c r="AW1364" s="44"/>
      <c r="AX1364" s="25"/>
      <c r="AY1364" s="42"/>
      <c r="AZ1364" s="46"/>
      <c r="BA1364" s="48"/>
      <c r="BB1364" s="25"/>
      <c r="BC1364" s="25"/>
      <c r="BD1364" s="124"/>
      <c r="BE1364" s="24"/>
      <c r="BF1364" s="24"/>
      <c r="BG1364" s="15"/>
      <c r="BI1364" s="15"/>
      <c r="BJ1364" s="15"/>
      <c r="BK1364" s="15"/>
      <c r="BL1364" s="93"/>
    </row>
    <row r="1365" spans="2:64" s="54" customFormat="1" x14ac:dyDescent="0.25">
      <c r="B1365" s="32"/>
      <c r="C1365" s="32"/>
      <c r="D1365" s="32"/>
      <c r="E1365" s="32"/>
      <c r="F1365" s="32"/>
      <c r="G1365" s="32"/>
      <c r="K1365" s="93"/>
      <c r="L1365" s="93"/>
      <c r="M1365" s="25"/>
      <c r="N1365" s="25"/>
      <c r="O1365" s="25"/>
      <c r="P1365" s="25"/>
      <c r="Q1365" s="25"/>
      <c r="R1365" s="25"/>
      <c r="S1365" s="25"/>
      <c r="T1365" s="25"/>
      <c r="U1365" s="101"/>
      <c r="V1365" s="101"/>
      <c r="W1365" s="101"/>
      <c r="X1365" s="101"/>
      <c r="Y1365" s="101"/>
      <c r="AA1365" s="101"/>
      <c r="AB1365" s="101"/>
      <c r="AC1365" s="101"/>
      <c r="AD1365" s="101"/>
      <c r="AE1365" s="101"/>
      <c r="AF1365" s="101"/>
      <c r="AG1365" s="101"/>
      <c r="AH1365" s="101"/>
      <c r="AJ1365" s="101"/>
      <c r="AK1365" s="101"/>
      <c r="AM1365" s="101"/>
      <c r="AN1365" s="42"/>
      <c r="AO1365" s="42"/>
      <c r="AP1365" s="42"/>
      <c r="AQ1365" s="194"/>
      <c r="AR1365" s="42"/>
      <c r="AS1365" s="42"/>
      <c r="AT1365" s="25"/>
      <c r="AU1365" s="44"/>
      <c r="AV1365" s="44"/>
      <c r="AW1365" s="44"/>
      <c r="AX1365" s="25"/>
      <c r="AY1365" s="42"/>
      <c r="AZ1365" s="46"/>
      <c r="BA1365" s="48"/>
      <c r="BB1365" s="25"/>
      <c r="BC1365" s="25"/>
      <c r="BD1365" s="124"/>
      <c r="BE1365" s="24"/>
      <c r="BF1365" s="24"/>
      <c r="BG1365" s="15"/>
      <c r="BI1365" s="15"/>
      <c r="BJ1365" s="15"/>
      <c r="BK1365" s="15"/>
      <c r="BL1365" s="93"/>
    </row>
    <row r="1366" spans="2:64" s="54" customFormat="1" x14ac:dyDescent="0.25">
      <c r="B1366" s="32"/>
      <c r="C1366" s="32"/>
      <c r="D1366" s="32"/>
      <c r="E1366" s="32"/>
      <c r="F1366" s="32"/>
      <c r="G1366" s="32"/>
      <c r="K1366" s="93"/>
      <c r="L1366" s="93"/>
      <c r="M1366" s="25"/>
      <c r="N1366" s="25"/>
      <c r="O1366" s="25"/>
      <c r="P1366" s="25"/>
      <c r="Q1366" s="25"/>
      <c r="R1366" s="25"/>
      <c r="S1366" s="25"/>
      <c r="T1366" s="25"/>
      <c r="U1366" s="101"/>
      <c r="V1366" s="101"/>
      <c r="W1366" s="101"/>
      <c r="X1366" s="101"/>
      <c r="Y1366" s="101"/>
      <c r="AA1366" s="101"/>
      <c r="AB1366" s="101"/>
      <c r="AC1366" s="101"/>
      <c r="AD1366" s="101"/>
      <c r="AE1366" s="101"/>
      <c r="AF1366" s="101"/>
      <c r="AG1366" s="101"/>
      <c r="AH1366" s="101"/>
      <c r="AJ1366" s="101"/>
      <c r="AK1366" s="101"/>
      <c r="AM1366" s="101"/>
      <c r="AN1366" s="42"/>
      <c r="AO1366" s="42"/>
      <c r="AP1366" s="42"/>
      <c r="AQ1366" s="194"/>
      <c r="AR1366" s="42"/>
      <c r="AS1366" s="42"/>
      <c r="AT1366" s="25"/>
      <c r="AU1366" s="44"/>
      <c r="AV1366" s="44"/>
      <c r="AW1366" s="44"/>
      <c r="AX1366" s="25"/>
      <c r="AY1366" s="42"/>
      <c r="AZ1366" s="46"/>
      <c r="BA1366" s="48"/>
      <c r="BB1366" s="25"/>
      <c r="BC1366" s="25"/>
      <c r="BD1366" s="124"/>
      <c r="BE1366" s="24"/>
      <c r="BF1366" s="24"/>
      <c r="BG1366" s="15"/>
      <c r="BI1366" s="15"/>
      <c r="BJ1366" s="15"/>
      <c r="BK1366" s="15"/>
      <c r="BL1366" s="93"/>
    </row>
    <row r="1367" spans="2:64" s="54" customFormat="1" x14ac:dyDescent="0.25">
      <c r="B1367" s="32"/>
      <c r="C1367" s="32"/>
      <c r="D1367" s="32"/>
      <c r="E1367" s="32"/>
      <c r="F1367" s="32"/>
      <c r="G1367" s="32"/>
      <c r="K1367" s="93"/>
      <c r="L1367" s="93"/>
      <c r="M1367" s="25"/>
      <c r="N1367" s="25"/>
      <c r="O1367" s="25"/>
      <c r="P1367" s="25"/>
      <c r="Q1367" s="25"/>
      <c r="R1367" s="25"/>
      <c r="S1367" s="25"/>
      <c r="T1367" s="25"/>
      <c r="U1367" s="101"/>
      <c r="V1367" s="101"/>
      <c r="W1367" s="101"/>
      <c r="X1367" s="101"/>
      <c r="Y1367" s="101"/>
      <c r="AA1367" s="101"/>
      <c r="AB1367" s="101"/>
      <c r="AC1367" s="101"/>
      <c r="AD1367" s="101"/>
      <c r="AE1367" s="101"/>
      <c r="AF1367" s="101"/>
      <c r="AG1367" s="101"/>
      <c r="AH1367" s="101"/>
      <c r="AJ1367" s="101"/>
      <c r="AK1367" s="101"/>
      <c r="AM1367" s="101"/>
      <c r="AN1367" s="42"/>
      <c r="AO1367" s="42"/>
      <c r="AP1367" s="42"/>
      <c r="AQ1367" s="194"/>
      <c r="AR1367" s="42"/>
      <c r="AS1367" s="42"/>
      <c r="AT1367" s="25"/>
      <c r="AU1367" s="44"/>
      <c r="AV1367" s="44"/>
      <c r="AW1367" s="44"/>
      <c r="AX1367" s="25"/>
      <c r="AY1367" s="42"/>
      <c r="AZ1367" s="46"/>
      <c r="BA1367" s="48"/>
      <c r="BB1367" s="25"/>
      <c r="BC1367" s="25"/>
      <c r="BD1367" s="124"/>
      <c r="BE1367" s="24"/>
      <c r="BF1367" s="24"/>
      <c r="BG1367" s="15"/>
      <c r="BI1367" s="15"/>
      <c r="BJ1367" s="15"/>
      <c r="BK1367" s="15"/>
      <c r="BL1367" s="93"/>
    </row>
    <row r="1368" spans="2:64" s="54" customFormat="1" x14ac:dyDescent="0.25">
      <c r="B1368" s="32"/>
      <c r="C1368" s="32"/>
      <c r="D1368" s="32"/>
      <c r="E1368" s="32"/>
      <c r="F1368" s="32"/>
      <c r="G1368" s="32"/>
      <c r="K1368" s="93"/>
      <c r="L1368" s="93"/>
      <c r="M1368" s="25"/>
      <c r="N1368" s="25"/>
      <c r="O1368" s="25"/>
      <c r="P1368" s="25"/>
      <c r="Q1368" s="25"/>
      <c r="R1368" s="25"/>
      <c r="S1368" s="25"/>
      <c r="T1368" s="25"/>
      <c r="U1368" s="101"/>
      <c r="V1368" s="101"/>
      <c r="W1368" s="101"/>
      <c r="X1368" s="101"/>
      <c r="Y1368" s="101"/>
      <c r="AA1368" s="101"/>
      <c r="AB1368" s="101"/>
      <c r="AC1368" s="101"/>
      <c r="AD1368" s="101"/>
      <c r="AE1368" s="101"/>
      <c r="AF1368" s="101"/>
      <c r="AG1368" s="101"/>
      <c r="AH1368" s="101"/>
      <c r="AJ1368" s="101"/>
      <c r="AK1368" s="101"/>
      <c r="AM1368" s="101"/>
      <c r="AN1368" s="42"/>
      <c r="AO1368" s="42"/>
      <c r="AP1368" s="42"/>
      <c r="AQ1368" s="194"/>
      <c r="AR1368" s="42"/>
      <c r="AS1368" s="42"/>
      <c r="AT1368" s="25"/>
      <c r="AU1368" s="44"/>
      <c r="AV1368" s="44"/>
      <c r="AW1368" s="44"/>
      <c r="AX1368" s="25"/>
      <c r="AY1368" s="42"/>
      <c r="AZ1368" s="46"/>
      <c r="BA1368" s="48"/>
      <c r="BB1368" s="25"/>
      <c r="BC1368" s="25"/>
      <c r="BD1368" s="124"/>
      <c r="BE1368" s="24"/>
      <c r="BF1368" s="24"/>
      <c r="BG1368" s="15"/>
      <c r="BI1368" s="15"/>
      <c r="BJ1368" s="15"/>
      <c r="BK1368" s="15"/>
      <c r="BL1368" s="93"/>
    </row>
    <row r="1369" spans="2:64" s="54" customFormat="1" x14ac:dyDescent="0.25">
      <c r="B1369" s="32"/>
      <c r="C1369" s="32"/>
      <c r="D1369" s="32"/>
      <c r="E1369" s="32"/>
      <c r="F1369" s="32"/>
      <c r="G1369" s="32"/>
      <c r="K1369" s="93"/>
      <c r="L1369" s="93"/>
      <c r="M1369" s="25"/>
      <c r="N1369" s="25"/>
      <c r="O1369" s="25"/>
      <c r="P1369" s="25"/>
      <c r="Q1369" s="25"/>
      <c r="R1369" s="25"/>
      <c r="S1369" s="25"/>
      <c r="T1369" s="25"/>
      <c r="U1369" s="101"/>
      <c r="V1369" s="101"/>
      <c r="W1369" s="101"/>
      <c r="X1369" s="101"/>
      <c r="Y1369" s="101"/>
      <c r="AA1369" s="101"/>
      <c r="AB1369" s="101"/>
      <c r="AC1369" s="101"/>
      <c r="AD1369" s="101"/>
      <c r="AE1369" s="101"/>
      <c r="AF1369" s="101"/>
      <c r="AG1369" s="101"/>
      <c r="AH1369" s="101"/>
      <c r="AJ1369" s="101"/>
      <c r="AK1369" s="101"/>
      <c r="AM1369" s="101"/>
      <c r="AN1369" s="42"/>
      <c r="AO1369" s="42"/>
      <c r="AP1369" s="42"/>
      <c r="AQ1369" s="194"/>
      <c r="AR1369" s="42"/>
      <c r="AS1369" s="42"/>
      <c r="AT1369" s="25"/>
      <c r="AU1369" s="44"/>
      <c r="AV1369" s="44"/>
      <c r="AW1369" s="44"/>
      <c r="AX1369" s="25"/>
      <c r="AY1369" s="42"/>
      <c r="AZ1369" s="46"/>
      <c r="BA1369" s="48"/>
      <c r="BB1369" s="25"/>
      <c r="BC1369" s="25"/>
      <c r="BD1369" s="124"/>
      <c r="BE1369" s="24"/>
      <c r="BF1369" s="24"/>
      <c r="BG1369" s="15"/>
      <c r="BI1369" s="15"/>
      <c r="BJ1369" s="15"/>
      <c r="BK1369" s="15"/>
      <c r="BL1369" s="93"/>
    </row>
    <row r="1370" spans="2:64" s="54" customFormat="1" x14ac:dyDescent="0.25">
      <c r="B1370" s="32"/>
      <c r="C1370" s="32"/>
      <c r="D1370" s="32"/>
      <c r="E1370" s="32"/>
      <c r="F1370" s="32"/>
      <c r="G1370" s="32"/>
      <c r="K1370" s="93"/>
      <c r="L1370" s="93"/>
      <c r="M1370" s="25"/>
      <c r="N1370" s="25"/>
      <c r="O1370" s="25"/>
      <c r="P1370" s="25"/>
      <c r="Q1370" s="25"/>
      <c r="R1370" s="25"/>
      <c r="S1370" s="25"/>
      <c r="T1370" s="25"/>
      <c r="U1370" s="101"/>
      <c r="V1370" s="101"/>
      <c r="W1370" s="101"/>
      <c r="X1370" s="101"/>
      <c r="Y1370" s="101"/>
      <c r="AA1370" s="101"/>
      <c r="AB1370" s="101"/>
      <c r="AC1370" s="101"/>
      <c r="AD1370" s="101"/>
      <c r="AE1370" s="101"/>
      <c r="AF1370" s="101"/>
      <c r="AG1370" s="101"/>
      <c r="AH1370" s="101"/>
      <c r="AJ1370" s="101"/>
      <c r="AK1370" s="101"/>
      <c r="AM1370" s="101"/>
      <c r="AN1370" s="42"/>
      <c r="AO1370" s="42"/>
      <c r="AP1370" s="42"/>
      <c r="AQ1370" s="194"/>
      <c r="AR1370" s="42"/>
      <c r="AS1370" s="42"/>
      <c r="AT1370" s="25"/>
      <c r="AU1370" s="44"/>
      <c r="AV1370" s="44"/>
      <c r="AW1370" s="44"/>
      <c r="AX1370" s="25"/>
      <c r="AY1370" s="42"/>
      <c r="AZ1370" s="46"/>
      <c r="BA1370" s="48"/>
      <c r="BB1370" s="25"/>
      <c r="BC1370" s="25"/>
      <c r="BD1370" s="124"/>
      <c r="BE1370" s="24"/>
      <c r="BF1370" s="24"/>
      <c r="BG1370" s="15"/>
      <c r="BI1370" s="15"/>
      <c r="BJ1370" s="15"/>
      <c r="BK1370" s="15"/>
      <c r="BL1370" s="93"/>
    </row>
    <row r="1371" spans="2:64" s="54" customFormat="1" x14ac:dyDescent="0.25">
      <c r="B1371" s="32"/>
      <c r="C1371" s="32"/>
      <c r="D1371" s="32"/>
      <c r="E1371" s="32"/>
      <c r="F1371" s="32"/>
      <c r="G1371" s="32"/>
      <c r="K1371" s="93"/>
      <c r="L1371" s="93"/>
      <c r="M1371" s="25"/>
      <c r="N1371" s="25"/>
      <c r="O1371" s="25"/>
      <c r="P1371" s="25"/>
      <c r="Q1371" s="25"/>
      <c r="R1371" s="25"/>
      <c r="S1371" s="25"/>
      <c r="T1371" s="25"/>
      <c r="U1371" s="101"/>
      <c r="V1371" s="101"/>
      <c r="W1371" s="101"/>
      <c r="X1371" s="101"/>
      <c r="Y1371" s="101"/>
      <c r="AA1371" s="101"/>
      <c r="AB1371" s="101"/>
      <c r="AC1371" s="101"/>
      <c r="AD1371" s="101"/>
      <c r="AE1371" s="101"/>
      <c r="AF1371" s="101"/>
      <c r="AG1371" s="101"/>
      <c r="AH1371" s="101"/>
      <c r="AJ1371" s="101"/>
      <c r="AK1371" s="101"/>
      <c r="AM1371" s="101"/>
      <c r="AN1371" s="42"/>
      <c r="AO1371" s="42"/>
      <c r="AP1371" s="42"/>
      <c r="AQ1371" s="194"/>
      <c r="AR1371" s="42"/>
      <c r="AS1371" s="42"/>
      <c r="AT1371" s="25"/>
      <c r="AU1371" s="44"/>
      <c r="AV1371" s="44"/>
      <c r="AW1371" s="44"/>
      <c r="AX1371" s="25"/>
      <c r="AY1371" s="42"/>
      <c r="AZ1371" s="46"/>
      <c r="BA1371" s="48"/>
      <c r="BB1371" s="25"/>
      <c r="BC1371" s="25"/>
      <c r="BD1371" s="124"/>
      <c r="BE1371" s="24"/>
      <c r="BF1371" s="24"/>
      <c r="BG1371" s="15"/>
      <c r="BI1371" s="15"/>
      <c r="BJ1371" s="15"/>
      <c r="BK1371" s="15"/>
      <c r="BL1371" s="93"/>
    </row>
    <row r="1372" spans="2:64" s="54" customFormat="1" x14ac:dyDescent="0.25">
      <c r="B1372" s="32"/>
      <c r="C1372" s="32"/>
      <c r="D1372" s="32"/>
      <c r="E1372" s="32"/>
      <c r="F1372" s="32"/>
      <c r="G1372" s="32"/>
      <c r="K1372" s="93"/>
      <c r="L1372" s="93"/>
      <c r="M1372" s="25"/>
      <c r="N1372" s="25"/>
      <c r="O1372" s="25"/>
      <c r="P1372" s="25"/>
      <c r="Q1372" s="25"/>
      <c r="R1372" s="25"/>
      <c r="S1372" s="25"/>
      <c r="T1372" s="25"/>
      <c r="U1372" s="101"/>
      <c r="V1372" s="101"/>
      <c r="W1372" s="101"/>
      <c r="X1372" s="101"/>
      <c r="Y1372" s="101"/>
      <c r="AA1372" s="101"/>
      <c r="AB1372" s="101"/>
      <c r="AC1372" s="101"/>
      <c r="AD1372" s="101"/>
      <c r="AE1372" s="101"/>
      <c r="AF1372" s="101"/>
      <c r="AG1372" s="101"/>
      <c r="AH1372" s="101"/>
      <c r="AJ1372" s="101"/>
      <c r="AK1372" s="101"/>
      <c r="AM1372" s="101"/>
      <c r="AN1372" s="42"/>
      <c r="AO1372" s="42"/>
      <c r="AP1372" s="42"/>
      <c r="AQ1372" s="194"/>
      <c r="AR1372" s="42"/>
      <c r="AS1372" s="42"/>
      <c r="AT1372" s="25"/>
      <c r="AU1372" s="44"/>
      <c r="AV1372" s="44"/>
      <c r="AW1372" s="44"/>
      <c r="AX1372" s="25"/>
      <c r="AY1372" s="42"/>
      <c r="AZ1372" s="46"/>
      <c r="BA1372" s="48"/>
      <c r="BB1372" s="25"/>
      <c r="BC1372" s="25"/>
      <c r="BD1372" s="124"/>
      <c r="BE1372" s="24"/>
      <c r="BF1372" s="24"/>
      <c r="BG1372" s="15"/>
      <c r="BI1372" s="15"/>
      <c r="BJ1372" s="15"/>
      <c r="BK1372" s="15"/>
      <c r="BL1372" s="93"/>
    </row>
    <row r="1373" spans="2:64" s="54" customFormat="1" x14ac:dyDescent="0.25">
      <c r="B1373" s="32"/>
      <c r="C1373" s="32"/>
      <c r="D1373" s="32"/>
      <c r="E1373" s="32"/>
      <c r="F1373" s="32"/>
      <c r="G1373" s="32"/>
      <c r="K1373" s="93"/>
      <c r="L1373" s="93"/>
      <c r="M1373" s="25"/>
      <c r="N1373" s="25"/>
      <c r="O1373" s="25"/>
      <c r="P1373" s="25"/>
      <c r="Q1373" s="25"/>
      <c r="R1373" s="25"/>
      <c r="S1373" s="25"/>
      <c r="T1373" s="25"/>
      <c r="U1373" s="101"/>
      <c r="V1373" s="101"/>
      <c r="W1373" s="101"/>
      <c r="X1373" s="101"/>
      <c r="Y1373" s="101"/>
      <c r="AA1373" s="101"/>
      <c r="AB1373" s="101"/>
      <c r="AC1373" s="101"/>
      <c r="AD1373" s="101"/>
      <c r="AE1373" s="101"/>
      <c r="AF1373" s="101"/>
      <c r="AG1373" s="101"/>
      <c r="AH1373" s="101"/>
      <c r="AJ1373" s="101"/>
      <c r="AK1373" s="101"/>
      <c r="AM1373" s="101"/>
      <c r="AN1373" s="42"/>
      <c r="AO1373" s="42"/>
      <c r="AP1373" s="42"/>
      <c r="AQ1373" s="194"/>
      <c r="AR1373" s="42"/>
      <c r="AS1373" s="42"/>
      <c r="AT1373" s="25"/>
      <c r="AU1373" s="44"/>
      <c r="AV1373" s="44"/>
      <c r="AW1373" s="44"/>
      <c r="AX1373" s="25"/>
      <c r="AY1373" s="42"/>
      <c r="AZ1373" s="46"/>
      <c r="BA1373" s="48"/>
      <c r="BB1373" s="25"/>
      <c r="BC1373" s="25"/>
      <c r="BD1373" s="124"/>
      <c r="BE1373" s="24"/>
      <c r="BF1373" s="24"/>
      <c r="BG1373" s="15"/>
      <c r="BI1373" s="15"/>
      <c r="BJ1373" s="15"/>
      <c r="BK1373" s="15"/>
      <c r="BL1373" s="93"/>
    </row>
    <row r="1374" spans="2:64" s="54" customFormat="1" x14ac:dyDescent="0.25">
      <c r="B1374" s="32"/>
      <c r="C1374" s="32"/>
      <c r="D1374" s="32"/>
      <c r="E1374" s="32"/>
      <c r="F1374" s="32"/>
      <c r="G1374" s="32"/>
      <c r="K1374" s="93"/>
      <c r="L1374" s="93"/>
      <c r="M1374" s="25"/>
      <c r="N1374" s="25"/>
      <c r="O1374" s="25"/>
      <c r="P1374" s="25"/>
      <c r="Q1374" s="25"/>
      <c r="R1374" s="25"/>
      <c r="S1374" s="25"/>
      <c r="T1374" s="25"/>
      <c r="U1374" s="101"/>
      <c r="V1374" s="101"/>
      <c r="W1374" s="101"/>
      <c r="X1374" s="101"/>
      <c r="Y1374" s="101"/>
      <c r="AA1374" s="101"/>
      <c r="AB1374" s="101"/>
      <c r="AC1374" s="101"/>
      <c r="AD1374" s="101"/>
      <c r="AE1374" s="101"/>
      <c r="AF1374" s="101"/>
      <c r="AG1374" s="101"/>
      <c r="AH1374" s="101"/>
      <c r="AJ1374" s="101"/>
      <c r="AK1374" s="101"/>
      <c r="AM1374" s="101"/>
      <c r="AN1374" s="42"/>
      <c r="AO1374" s="42"/>
      <c r="AP1374" s="42"/>
      <c r="AQ1374" s="194"/>
      <c r="AR1374" s="42"/>
      <c r="AS1374" s="42"/>
      <c r="AT1374" s="25"/>
      <c r="AU1374" s="44"/>
      <c r="AV1374" s="44"/>
      <c r="AW1374" s="44"/>
      <c r="AX1374" s="25"/>
      <c r="AY1374" s="42"/>
      <c r="AZ1374" s="46"/>
      <c r="BA1374" s="48"/>
      <c r="BB1374" s="25"/>
      <c r="BC1374" s="25"/>
      <c r="BD1374" s="124"/>
      <c r="BE1374" s="24"/>
      <c r="BF1374" s="24"/>
      <c r="BG1374" s="15"/>
      <c r="BI1374" s="15"/>
      <c r="BJ1374" s="15"/>
      <c r="BK1374" s="15"/>
      <c r="BL1374" s="93"/>
    </row>
    <row r="1375" spans="2:64" s="54" customFormat="1" x14ac:dyDescent="0.25">
      <c r="B1375" s="32"/>
      <c r="C1375" s="32"/>
      <c r="D1375" s="32"/>
      <c r="E1375" s="32"/>
      <c r="F1375" s="32"/>
      <c r="G1375" s="32"/>
      <c r="K1375" s="93"/>
      <c r="L1375" s="93"/>
      <c r="M1375" s="25"/>
      <c r="N1375" s="25"/>
      <c r="O1375" s="25"/>
      <c r="P1375" s="25"/>
      <c r="Q1375" s="25"/>
      <c r="R1375" s="25"/>
      <c r="S1375" s="25"/>
      <c r="T1375" s="25"/>
      <c r="U1375" s="101"/>
      <c r="V1375" s="101"/>
      <c r="W1375" s="101"/>
      <c r="X1375" s="101"/>
      <c r="Y1375" s="101"/>
      <c r="AA1375" s="101"/>
      <c r="AB1375" s="101"/>
      <c r="AC1375" s="101"/>
      <c r="AD1375" s="101"/>
      <c r="AE1375" s="101"/>
      <c r="AF1375" s="101"/>
      <c r="AG1375" s="101"/>
      <c r="AH1375" s="101"/>
      <c r="AJ1375" s="101"/>
      <c r="AK1375" s="101"/>
      <c r="AM1375" s="101"/>
      <c r="AN1375" s="42"/>
      <c r="AO1375" s="42"/>
      <c r="AP1375" s="42"/>
      <c r="AQ1375" s="194"/>
      <c r="AR1375" s="42"/>
      <c r="AS1375" s="42"/>
      <c r="AT1375" s="25"/>
      <c r="AU1375" s="44"/>
      <c r="AV1375" s="44"/>
      <c r="AW1375" s="44"/>
      <c r="AX1375" s="25"/>
      <c r="AY1375" s="42"/>
      <c r="AZ1375" s="46"/>
      <c r="BA1375" s="48"/>
      <c r="BB1375" s="25"/>
      <c r="BC1375" s="25"/>
      <c r="BD1375" s="124"/>
      <c r="BE1375" s="24"/>
      <c r="BF1375" s="24"/>
      <c r="BG1375" s="15"/>
      <c r="BI1375" s="15"/>
      <c r="BJ1375" s="15"/>
      <c r="BK1375" s="15"/>
      <c r="BL1375" s="93"/>
    </row>
    <row r="1376" spans="2:64" s="54" customFormat="1" x14ac:dyDescent="0.25">
      <c r="B1376" s="32"/>
      <c r="C1376" s="32"/>
      <c r="D1376" s="32"/>
      <c r="E1376" s="32"/>
      <c r="F1376" s="32"/>
      <c r="G1376" s="32"/>
      <c r="K1376" s="93"/>
      <c r="L1376" s="93"/>
      <c r="M1376" s="25"/>
      <c r="N1376" s="25"/>
      <c r="O1376" s="25"/>
      <c r="P1376" s="25"/>
      <c r="Q1376" s="25"/>
      <c r="R1376" s="25"/>
      <c r="S1376" s="25"/>
      <c r="T1376" s="25"/>
      <c r="U1376" s="101"/>
      <c r="V1376" s="101"/>
      <c r="W1376" s="101"/>
      <c r="X1376" s="101"/>
      <c r="Y1376" s="101"/>
      <c r="AA1376" s="101"/>
      <c r="AB1376" s="101"/>
      <c r="AC1376" s="101"/>
      <c r="AD1376" s="101"/>
      <c r="AE1376" s="101"/>
      <c r="AF1376" s="101"/>
      <c r="AG1376" s="101"/>
      <c r="AH1376" s="101"/>
      <c r="AJ1376" s="101"/>
      <c r="AK1376" s="101"/>
      <c r="AM1376" s="101"/>
      <c r="AN1376" s="42"/>
      <c r="AO1376" s="42"/>
      <c r="AP1376" s="42"/>
      <c r="AQ1376" s="194"/>
      <c r="AR1376" s="42"/>
      <c r="AS1376" s="42"/>
      <c r="AT1376" s="25"/>
      <c r="AU1376" s="44"/>
      <c r="AV1376" s="44"/>
      <c r="AW1376" s="44"/>
      <c r="AX1376" s="25"/>
      <c r="AY1376" s="42"/>
      <c r="AZ1376" s="46"/>
      <c r="BA1376" s="48"/>
      <c r="BB1376" s="25"/>
      <c r="BC1376" s="25"/>
      <c r="BD1376" s="124"/>
      <c r="BE1376" s="24"/>
      <c r="BF1376" s="24"/>
      <c r="BG1376" s="15"/>
      <c r="BI1376" s="15"/>
      <c r="BJ1376" s="15"/>
      <c r="BK1376" s="15"/>
      <c r="BL1376" s="93"/>
    </row>
    <row r="1377" spans="2:64" s="54" customFormat="1" x14ac:dyDescent="0.25">
      <c r="B1377" s="32"/>
      <c r="C1377" s="32"/>
      <c r="D1377" s="32"/>
      <c r="E1377" s="32"/>
      <c r="F1377" s="32"/>
      <c r="G1377" s="32"/>
      <c r="K1377" s="93"/>
      <c r="L1377" s="93"/>
      <c r="M1377" s="25"/>
      <c r="N1377" s="25"/>
      <c r="O1377" s="25"/>
      <c r="P1377" s="25"/>
      <c r="Q1377" s="25"/>
      <c r="R1377" s="25"/>
      <c r="S1377" s="25"/>
      <c r="T1377" s="25"/>
      <c r="U1377" s="101"/>
      <c r="V1377" s="101"/>
      <c r="W1377" s="101"/>
      <c r="X1377" s="101"/>
      <c r="Y1377" s="101"/>
      <c r="AA1377" s="101"/>
      <c r="AB1377" s="101"/>
      <c r="AC1377" s="101"/>
      <c r="AD1377" s="101"/>
      <c r="AE1377" s="101"/>
      <c r="AF1377" s="101"/>
      <c r="AG1377" s="101"/>
      <c r="AH1377" s="101"/>
      <c r="AJ1377" s="101"/>
      <c r="AK1377" s="101"/>
      <c r="AM1377" s="101"/>
      <c r="AN1377" s="42"/>
      <c r="AO1377" s="42"/>
      <c r="AP1377" s="42"/>
      <c r="AQ1377" s="194"/>
      <c r="AR1377" s="42"/>
      <c r="AS1377" s="42"/>
      <c r="AT1377" s="25"/>
      <c r="AU1377" s="44"/>
      <c r="AV1377" s="44"/>
      <c r="AW1377" s="44"/>
      <c r="AX1377" s="25"/>
      <c r="AY1377" s="42"/>
      <c r="AZ1377" s="46"/>
      <c r="BA1377" s="48"/>
      <c r="BB1377" s="25"/>
      <c r="BC1377" s="25"/>
      <c r="BD1377" s="124"/>
      <c r="BE1377" s="24"/>
      <c r="BF1377" s="24"/>
      <c r="BG1377" s="15"/>
      <c r="BI1377" s="15"/>
      <c r="BJ1377" s="15"/>
      <c r="BK1377" s="15"/>
      <c r="BL1377" s="93"/>
    </row>
    <row r="1378" spans="2:64" s="54" customFormat="1" x14ac:dyDescent="0.25">
      <c r="B1378" s="32"/>
      <c r="C1378" s="32"/>
      <c r="D1378" s="32"/>
      <c r="E1378" s="32"/>
      <c r="F1378" s="32"/>
      <c r="G1378" s="32"/>
      <c r="K1378" s="93"/>
      <c r="L1378" s="93"/>
      <c r="M1378" s="25"/>
      <c r="N1378" s="25"/>
      <c r="O1378" s="25"/>
      <c r="P1378" s="25"/>
      <c r="Q1378" s="25"/>
      <c r="R1378" s="25"/>
      <c r="S1378" s="25"/>
      <c r="T1378" s="25"/>
      <c r="U1378" s="101"/>
      <c r="V1378" s="101"/>
      <c r="W1378" s="101"/>
      <c r="X1378" s="101"/>
      <c r="Y1378" s="101"/>
      <c r="AA1378" s="101"/>
      <c r="AB1378" s="101"/>
      <c r="AC1378" s="101"/>
      <c r="AD1378" s="101"/>
      <c r="AE1378" s="101"/>
      <c r="AF1378" s="101"/>
      <c r="AG1378" s="101"/>
      <c r="AH1378" s="101"/>
      <c r="AJ1378" s="101"/>
      <c r="AK1378" s="101"/>
      <c r="AM1378" s="101"/>
      <c r="AN1378" s="42"/>
      <c r="AO1378" s="42"/>
      <c r="AP1378" s="42"/>
      <c r="AQ1378" s="194"/>
      <c r="AR1378" s="42"/>
      <c r="AS1378" s="42"/>
      <c r="AT1378" s="25"/>
      <c r="AU1378" s="44"/>
      <c r="AV1378" s="44"/>
      <c r="AW1378" s="44"/>
      <c r="AX1378" s="25"/>
      <c r="AY1378" s="42"/>
      <c r="AZ1378" s="46"/>
      <c r="BA1378" s="48"/>
      <c r="BB1378" s="25"/>
      <c r="BC1378" s="25"/>
      <c r="BD1378" s="124"/>
      <c r="BE1378" s="24"/>
      <c r="BF1378" s="24"/>
      <c r="BG1378" s="15"/>
      <c r="BI1378" s="15"/>
      <c r="BJ1378" s="15"/>
      <c r="BK1378" s="15"/>
      <c r="BL1378" s="93"/>
    </row>
    <row r="1379" spans="2:64" s="54" customFormat="1" x14ac:dyDescent="0.25">
      <c r="B1379" s="32"/>
      <c r="C1379" s="32"/>
      <c r="D1379" s="32"/>
      <c r="E1379" s="32"/>
      <c r="F1379" s="32"/>
      <c r="G1379" s="32"/>
      <c r="K1379" s="93"/>
      <c r="L1379" s="93"/>
      <c r="M1379" s="25"/>
      <c r="N1379" s="25"/>
      <c r="O1379" s="25"/>
      <c r="P1379" s="25"/>
      <c r="Q1379" s="25"/>
      <c r="R1379" s="25"/>
      <c r="S1379" s="25"/>
      <c r="T1379" s="25"/>
      <c r="U1379" s="101"/>
      <c r="V1379" s="101"/>
      <c r="W1379" s="101"/>
      <c r="X1379" s="101"/>
      <c r="Y1379" s="101"/>
      <c r="AA1379" s="101"/>
      <c r="AB1379" s="101"/>
      <c r="AC1379" s="101"/>
      <c r="AD1379" s="101"/>
      <c r="AE1379" s="101"/>
      <c r="AF1379" s="101"/>
      <c r="AG1379" s="101"/>
      <c r="AH1379" s="101"/>
      <c r="AJ1379" s="101"/>
      <c r="AK1379" s="101"/>
      <c r="AM1379" s="101"/>
      <c r="AN1379" s="42"/>
      <c r="AO1379" s="42"/>
      <c r="AP1379" s="42"/>
      <c r="AQ1379" s="194"/>
      <c r="AR1379" s="42"/>
      <c r="AS1379" s="42"/>
      <c r="AT1379" s="25"/>
      <c r="AU1379" s="44"/>
      <c r="AV1379" s="44"/>
      <c r="AW1379" s="44"/>
      <c r="AX1379" s="25"/>
      <c r="AY1379" s="42"/>
      <c r="AZ1379" s="46"/>
      <c r="BA1379" s="48"/>
      <c r="BB1379" s="25"/>
      <c r="BC1379" s="25"/>
      <c r="BD1379" s="124"/>
      <c r="BE1379" s="24"/>
      <c r="BF1379" s="24"/>
      <c r="BG1379" s="15"/>
      <c r="BI1379" s="15"/>
      <c r="BJ1379" s="15"/>
      <c r="BK1379" s="15"/>
      <c r="BL1379" s="93"/>
    </row>
    <row r="1380" spans="2:64" s="54" customFormat="1" x14ac:dyDescent="0.25">
      <c r="B1380" s="32"/>
      <c r="C1380" s="32"/>
      <c r="D1380" s="32"/>
      <c r="E1380" s="32"/>
      <c r="F1380" s="32"/>
      <c r="G1380" s="32"/>
      <c r="K1380" s="93"/>
      <c r="L1380" s="93"/>
      <c r="M1380" s="25"/>
      <c r="N1380" s="25"/>
      <c r="O1380" s="25"/>
      <c r="P1380" s="25"/>
      <c r="Q1380" s="25"/>
      <c r="R1380" s="25"/>
      <c r="S1380" s="25"/>
      <c r="T1380" s="25"/>
      <c r="U1380" s="101"/>
      <c r="V1380" s="101"/>
      <c r="W1380" s="101"/>
      <c r="X1380" s="101"/>
      <c r="Y1380" s="101"/>
      <c r="AA1380" s="101"/>
      <c r="AB1380" s="101"/>
      <c r="AC1380" s="101"/>
      <c r="AD1380" s="101"/>
      <c r="AE1380" s="101"/>
      <c r="AF1380" s="101"/>
      <c r="AG1380" s="101"/>
      <c r="AH1380" s="101"/>
      <c r="AJ1380" s="101"/>
      <c r="AK1380" s="101"/>
      <c r="AM1380" s="101"/>
      <c r="AN1380" s="42"/>
      <c r="AO1380" s="42"/>
      <c r="AP1380" s="42"/>
      <c r="AQ1380" s="194"/>
      <c r="AR1380" s="42"/>
      <c r="AS1380" s="42"/>
      <c r="AT1380" s="25"/>
      <c r="AU1380" s="44"/>
      <c r="AV1380" s="44"/>
      <c r="AW1380" s="44"/>
      <c r="AX1380" s="25"/>
      <c r="AY1380" s="42"/>
      <c r="AZ1380" s="46"/>
      <c r="BA1380" s="48"/>
      <c r="BB1380" s="25"/>
      <c r="BC1380" s="25"/>
      <c r="BD1380" s="124"/>
      <c r="BE1380" s="24"/>
      <c r="BF1380" s="24"/>
      <c r="BG1380" s="15"/>
      <c r="BI1380" s="15"/>
      <c r="BJ1380" s="15"/>
      <c r="BK1380" s="15"/>
      <c r="BL1380" s="93"/>
    </row>
    <row r="1381" spans="2:64" s="54" customFormat="1" x14ac:dyDescent="0.25">
      <c r="B1381" s="32"/>
      <c r="C1381" s="32"/>
      <c r="D1381" s="32"/>
      <c r="E1381" s="32"/>
      <c r="F1381" s="32"/>
      <c r="G1381" s="32"/>
      <c r="K1381" s="93"/>
      <c r="L1381" s="93"/>
      <c r="M1381" s="25"/>
      <c r="N1381" s="25"/>
      <c r="O1381" s="25"/>
      <c r="P1381" s="25"/>
      <c r="Q1381" s="25"/>
      <c r="R1381" s="25"/>
      <c r="S1381" s="25"/>
      <c r="T1381" s="25"/>
      <c r="U1381" s="101"/>
      <c r="V1381" s="101"/>
      <c r="W1381" s="101"/>
      <c r="X1381" s="101"/>
      <c r="Y1381" s="101"/>
      <c r="AA1381" s="101"/>
      <c r="AB1381" s="101"/>
      <c r="AC1381" s="101"/>
      <c r="AD1381" s="101"/>
      <c r="AE1381" s="101"/>
      <c r="AF1381" s="101"/>
      <c r="AG1381" s="101"/>
      <c r="AH1381" s="101"/>
      <c r="AJ1381" s="101"/>
      <c r="AK1381" s="101"/>
      <c r="AM1381" s="101"/>
      <c r="AN1381" s="42"/>
      <c r="AO1381" s="42"/>
      <c r="AP1381" s="42"/>
      <c r="AQ1381" s="194"/>
      <c r="AR1381" s="42"/>
      <c r="AS1381" s="42"/>
      <c r="AT1381" s="25"/>
      <c r="AU1381" s="44"/>
      <c r="AV1381" s="44"/>
      <c r="AW1381" s="44"/>
      <c r="AX1381" s="25"/>
      <c r="AY1381" s="42"/>
      <c r="AZ1381" s="46"/>
      <c r="BA1381" s="48"/>
      <c r="BB1381" s="25"/>
      <c r="BC1381" s="25"/>
      <c r="BD1381" s="124"/>
      <c r="BE1381" s="24"/>
      <c r="BF1381" s="24"/>
      <c r="BG1381" s="15"/>
      <c r="BI1381" s="15"/>
      <c r="BJ1381" s="15"/>
      <c r="BK1381" s="15"/>
      <c r="BL1381" s="93"/>
    </row>
    <row r="1382" spans="2:64" s="54" customFormat="1" x14ac:dyDescent="0.25">
      <c r="B1382" s="32"/>
      <c r="C1382" s="32"/>
      <c r="D1382" s="32"/>
      <c r="E1382" s="32"/>
      <c r="F1382" s="32"/>
      <c r="G1382" s="32"/>
      <c r="K1382" s="93"/>
      <c r="L1382" s="93"/>
      <c r="M1382" s="25"/>
      <c r="N1382" s="25"/>
      <c r="O1382" s="25"/>
      <c r="P1382" s="25"/>
      <c r="Q1382" s="25"/>
      <c r="R1382" s="25"/>
      <c r="S1382" s="25"/>
      <c r="T1382" s="25"/>
      <c r="U1382" s="101"/>
      <c r="V1382" s="101"/>
      <c r="W1382" s="101"/>
      <c r="X1382" s="101"/>
      <c r="Y1382" s="101"/>
      <c r="AA1382" s="101"/>
      <c r="AB1382" s="101"/>
      <c r="AC1382" s="101"/>
      <c r="AD1382" s="101"/>
      <c r="AE1382" s="101"/>
      <c r="AF1382" s="101"/>
      <c r="AG1382" s="101"/>
      <c r="AH1382" s="101"/>
      <c r="AJ1382" s="101"/>
      <c r="AK1382" s="101"/>
      <c r="AM1382" s="101"/>
      <c r="AN1382" s="42"/>
      <c r="AO1382" s="42"/>
      <c r="AP1382" s="42"/>
      <c r="AQ1382" s="194"/>
      <c r="AR1382" s="42"/>
      <c r="AS1382" s="42"/>
      <c r="AT1382" s="25"/>
      <c r="AU1382" s="44"/>
      <c r="AV1382" s="44"/>
      <c r="AW1382" s="44"/>
      <c r="AX1382" s="25"/>
      <c r="AY1382" s="42"/>
      <c r="AZ1382" s="46"/>
      <c r="BA1382" s="48"/>
      <c r="BB1382" s="25"/>
      <c r="BC1382" s="25"/>
      <c r="BD1382" s="124"/>
      <c r="BE1382" s="24"/>
      <c r="BF1382" s="24"/>
      <c r="BG1382" s="15"/>
      <c r="BI1382" s="15"/>
      <c r="BJ1382" s="15"/>
      <c r="BK1382" s="15"/>
      <c r="BL1382" s="93"/>
    </row>
    <row r="1383" spans="2:64" s="54" customFormat="1" x14ac:dyDescent="0.25">
      <c r="B1383" s="32"/>
      <c r="C1383" s="32"/>
      <c r="D1383" s="32"/>
      <c r="E1383" s="32"/>
      <c r="F1383" s="32"/>
      <c r="G1383" s="32"/>
      <c r="K1383" s="93"/>
      <c r="L1383" s="93"/>
      <c r="M1383" s="25"/>
      <c r="N1383" s="25"/>
      <c r="O1383" s="25"/>
      <c r="P1383" s="25"/>
      <c r="Q1383" s="25"/>
      <c r="R1383" s="25"/>
      <c r="S1383" s="25"/>
      <c r="T1383" s="25"/>
      <c r="U1383" s="101"/>
      <c r="V1383" s="101"/>
      <c r="W1383" s="101"/>
      <c r="X1383" s="101"/>
      <c r="Y1383" s="101"/>
      <c r="AA1383" s="101"/>
      <c r="AB1383" s="101"/>
      <c r="AC1383" s="101"/>
      <c r="AD1383" s="101"/>
      <c r="AE1383" s="101"/>
      <c r="AF1383" s="101"/>
      <c r="AG1383" s="101"/>
      <c r="AH1383" s="101"/>
      <c r="AJ1383" s="101"/>
      <c r="AK1383" s="101"/>
      <c r="AM1383" s="101"/>
      <c r="AN1383" s="42"/>
      <c r="AO1383" s="42"/>
      <c r="AP1383" s="42"/>
      <c r="AQ1383" s="194"/>
      <c r="AR1383" s="42"/>
      <c r="AS1383" s="42"/>
      <c r="AT1383" s="25"/>
      <c r="AU1383" s="44"/>
      <c r="AV1383" s="44"/>
      <c r="AW1383" s="44"/>
      <c r="AX1383" s="25"/>
      <c r="AY1383" s="42"/>
      <c r="AZ1383" s="46"/>
      <c r="BA1383" s="48"/>
      <c r="BB1383" s="25"/>
      <c r="BC1383" s="25"/>
      <c r="BD1383" s="124"/>
      <c r="BE1383" s="24"/>
      <c r="BF1383" s="24"/>
      <c r="BG1383" s="15"/>
      <c r="BI1383" s="15"/>
      <c r="BJ1383" s="15"/>
      <c r="BK1383" s="15"/>
      <c r="BL1383" s="93"/>
    </row>
    <row r="1384" spans="2:64" s="54" customFormat="1" x14ac:dyDescent="0.25">
      <c r="B1384" s="32"/>
      <c r="C1384" s="32"/>
      <c r="D1384" s="32"/>
      <c r="E1384" s="32"/>
      <c r="F1384" s="32"/>
      <c r="G1384" s="32"/>
      <c r="K1384" s="93"/>
      <c r="L1384" s="93"/>
      <c r="M1384" s="25"/>
      <c r="N1384" s="25"/>
      <c r="O1384" s="25"/>
      <c r="P1384" s="25"/>
      <c r="Q1384" s="25"/>
      <c r="R1384" s="25"/>
      <c r="S1384" s="25"/>
      <c r="T1384" s="25"/>
      <c r="U1384" s="101"/>
      <c r="V1384" s="101"/>
      <c r="W1384" s="101"/>
      <c r="X1384" s="101"/>
      <c r="Y1384" s="101"/>
      <c r="AA1384" s="101"/>
      <c r="AB1384" s="101"/>
      <c r="AC1384" s="101"/>
      <c r="AD1384" s="101"/>
      <c r="AE1384" s="101"/>
      <c r="AF1384" s="101"/>
      <c r="AG1384" s="101"/>
      <c r="AH1384" s="101"/>
      <c r="AJ1384" s="101"/>
      <c r="AK1384" s="101"/>
      <c r="AM1384" s="101"/>
      <c r="AN1384" s="42"/>
      <c r="AO1384" s="42"/>
      <c r="AP1384" s="42"/>
      <c r="AQ1384" s="194"/>
      <c r="AR1384" s="42"/>
      <c r="AS1384" s="42"/>
      <c r="AT1384" s="25"/>
      <c r="AU1384" s="44"/>
      <c r="AV1384" s="44"/>
      <c r="AW1384" s="44"/>
      <c r="AX1384" s="25"/>
      <c r="AY1384" s="42"/>
      <c r="AZ1384" s="46"/>
      <c r="BA1384" s="48"/>
      <c r="BB1384" s="25"/>
      <c r="BC1384" s="25"/>
      <c r="BD1384" s="124"/>
      <c r="BE1384" s="24"/>
      <c r="BF1384" s="24"/>
      <c r="BG1384" s="15"/>
      <c r="BI1384" s="15"/>
      <c r="BJ1384" s="15"/>
      <c r="BK1384" s="15"/>
      <c r="BL1384" s="93"/>
    </row>
    <row r="1385" spans="2:64" s="54" customFormat="1" x14ac:dyDescent="0.25">
      <c r="B1385" s="32"/>
      <c r="C1385" s="32"/>
      <c r="D1385" s="32"/>
      <c r="E1385" s="32"/>
      <c r="F1385" s="32"/>
      <c r="G1385" s="32"/>
      <c r="K1385" s="93"/>
      <c r="L1385" s="93"/>
      <c r="M1385" s="25"/>
      <c r="N1385" s="25"/>
      <c r="O1385" s="25"/>
      <c r="P1385" s="25"/>
      <c r="Q1385" s="25"/>
      <c r="R1385" s="25"/>
      <c r="S1385" s="25"/>
      <c r="T1385" s="25"/>
      <c r="U1385" s="101"/>
      <c r="V1385" s="101"/>
      <c r="W1385" s="101"/>
      <c r="X1385" s="101"/>
      <c r="Y1385" s="101"/>
      <c r="AA1385" s="101"/>
      <c r="AB1385" s="101"/>
      <c r="AC1385" s="101"/>
      <c r="AD1385" s="101"/>
      <c r="AE1385" s="101"/>
      <c r="AF1385" s="101"/>
      <c r="AG1385" s="101"/>
      <c r="AH1385" s="101"/>
      <c r="AJ1385" s="101"/>
      <c r="AK1385" s="101"/>
      <c r="AM1385" s="101"/>
      <c r="AN1385" s="42"/>
      <c r="AO1385" s="42"/>
      <c r="AP1385" s="42"/>
      <c r="AQ1385" s="194"/>
      <c r="AR1385" s="42"/>
      <c r="AS1385" s="42"/>
      <c r="AT1385" s="25"/>
      <c r="AU1385" s="44"/>
      <c r="AV1385" s="44"/>
      <c r="AW1385" s="44"/>
      <c r="AX1385" s="25"/>
      <c r="AY1385" s="42"/>
      <c r="AZ1385" s="46"/>
      <c r="BA1385" s="48"/>
      <c r="BB1385" s="25"/>
      <c r="BC1385" s="25"/>
      <c r="BD1385" s="124"/>
      <c r="BE1385" s="24"/>
      <c r="BF1385" s="24"/>
      <c r="BG1385" s="15"/>
      <c r="BI1385" s="15"/>
      <c r="BJ1385" s="15"/>
      <c r="BK1385" s="15"/>
      <c r="BL1385" s="93"/>
    </row>
    <row r="1386" spans="2:64" s="54" customFormat="1" x14ac:dyDescent="0.25">
      <c r="B1386" s="32"/>
      <c r="C1386" s="32"/>
      <c r="D1386" s="32"/>
      <c r="E1386" s="32"/>
      <c r="F1386" s="32"/>
      <c r="G1386" s="32"/>
      <c r="K1386" s="93"/>
      <c r="L1386" s="93"/>
      <c r="M1386" s="25"/>
      <c r="N1386" s="25"/>
      <c r="O1386" s="25"/>
      <c r="P1386" s="25"/>
      <c r="Q1386" s="25"/>
      <c r="R1386" s="25"/>
      <c r="S1386" s="25"/>
      <c r="T1386" s="25"/>
      <c r="U1386" s="101"/>
      <c r="V1386" s="101"/>
      <c r="W1386" s="101"/>
      <c r="X1386" s="101"/>
      <c r="Y1386" s="101"/>
      <c r="AA1386" s="101"/>
      <c r="AB1386" s="101"/>
      <c r="AC1386" s="101"/>
      <c r="AD1386" s="101"/>
      <c r="AE1386" s="101"/>
      <c r="AF1386" s="101"/>
      <c r="AG1386" s="101"/>
      <c r="AH1386" s="101"/>
      <c r="AJ1386" s="101"/>
      <c r="AK1386" s="101"/>
      <c r="AM1386" s="101"/>
      <c r="AN1386" s="42"/>
      <c r="AO1386" s="42"/>
      <c r="AP1386" s="42"/>
      <c r="AQ1386" s="194"/>
      <c r="AR1386" s="42"/>
      <c r="AS1386" s="42"/>
      <c r="AT1386" s="25"/>
      <c r="AU1386" s="44"/>
      <c r="AV1386" s="44"/>
      <c r="AW1386" s="44"/>
      <c r="AX1386" s="25"/>
      <c r="AY1386" s="42"/>
      <c r="AZ1386" s="46"/>
      <c r="BA1386" s="48"/>
      <c r="BB1386" s="25"/>
      <c r="BC1386" s="25"/>
      <c r="BD1386" s="124"/>
      <c r="BE1386" s="24"/>
      <c r="BF1386" s="24"/>
      <c r="BG1386" s="15"/>
      <c r="BI1386" s="15"/>
      <c r="BJ1386" s="15"/>
      <c r="BK1386" s="15"/>
      <c r="BL1386" s="93"/>
    </row>
    <row r="1387" spans="2:64" s="54" customFormat="1" x14ac:dyDescent="0.25">
      <c r="B1387" s="32"/>
      <c r="C1387" s="32"/>
      <c r="D1387" s="32"/>
      <c r="E1387" s="32"/>
      <c r="F1387" s="32"/>
      <c r="G1387" s="32"/>
      <c r="K1387" s="93"/>
      <c r="L1387" s="93"/>
      <c r="M1387" s="25"/>
      <c r="N1387" s="25"/>
      <c r="O1387" s="25"/>
      <c r="P1387" s="25"/>
      <c r="Q1387" s="25"/>
      <c r="R1387" s="25"/>
      <c r="S1387" s="25"/>
      <c r="T1387" s="25"/>
      <c r="U1387" s="101"/>
      <c r="V1387" s="101"/>
      <c r="W1387" s="101"/>
      <c r="X1387" s="101"/>
      <c r="Y1387" s="101"/>
      <c r="AA1387" s="101"/>
      <c r="AB1387" s="101"/>
      <c r="AC1387" s="101"/>
      <c r="AD1387" s="101"/>
      <c r="AE1387" s="101"/>
      <c r="AF1387" s="101"/>
      <c r="AG1387" s="101"/>
      <c r="AH1387" s="101"/>
      <c r="AJ1387" s="101"/>
      <c r="AK1387" s="101"/>
      <c r="AM1387" s="101"/>
      <c r="AN1387" s="42"/>
      <c r="AO1387" s="42"/>
      <c r="AP1387" s="42"/>
      <c r="AQ1387" s="194"/>
      <c r="AR1387" s="42"/>
      <c r="AS1387" s="42"/>
      <c r="AT1387" s="25"/>
      <c r="AU1387" s="44"/>
      <c r="AV1387" s="44"/>
      <c r="AW1387" s="44"/>
      <c r="AX1387" s="25"/>
      <c r="AY1387" s="42"/>
      <c r="AZ1387" s="46"/>
      <c r="BA1387" s="48"/>
      <c r="BB1387" s="25"/>
      <c r="BC1387" s="25"/>
      <c r="BD1387" s="124"/>
      <c r="BE1387" s="24"/>
      <c r="BF1387" s="24"/>
      <c r="BG1387" s="15"/>
      <c r="BI1387" s="15"/>
      <c r="BJ1387" s="15"/>
      <c r="BK1387" s="15"/>
      <c r="BL1387" s="93"/>
    </row>
    <row r="1388" spans="2:64" s="54" customFormat="1" x14ac:dyDescent="0.25">
      <c r="B1388" s="32"/>
      <c r="C1388" s="32"/>
      <c r="D1388" s="32"/>
      <c r="E1388" s="32"/>
      <c r="F1388" s="32"/>
      <c r="G1388" s="32"/>
      <c r="K1388" s="93"/>
      <c r="L1388" s="93"/>
      <c r="M1388" s="25"/>
      <c r="N1388" s="25"/>
      <c r="O1388" s="25"/>
      <c r="P1388" s="25"/>
      <c r="Q1388" s="25"/>
      <c r="R1388" s="25"/>
      <c r="S1388" s="25"/>
      <c r="T1388" s="25"/>
      <c r="U1388" s="101"/>
      <c r="V1388" s="101"/>
      <c r="W1388" s="101"/>
      <c r="X1388" s="101"/>
      <c r="Y1388" s="101"/>
      <c r="AA1388" s="101"/>
      <c r="AB1388" s="101"/>
      <c r="AC1388" s="101"/>
      <c r="AD1388" s="101"/>
      <c r="AE1388" s="101"/>
      <c r="AF1388" s="101"/>
      <c r="AG1388" s="101"/>
      <c r="AH1388" s="101"/>
      <c r="AJ1388" s="101"/>
      <c r="AK1388" s="101"/>
      <c r="AM1388" s="101"/>
      <c r="AN1388" s="42"/>
      <c r="AO1388" s="42"/>
      <c r="AP1388" s="42"/>
      <c r="AQ1388" s="194"/>
      <c r="AR1388" s="42"/>
      <c r="AS1388" s="42"/>
      <c r="AT1388" s="25"/>
      <c r="AU1388" s="44"/>
      <c r="AV1388" s="44"/>
      <c r="AW1388" s="44"/>
      <c r="AX1388" s="25"/>
      <c r="AY1388" s="42"/>
      <c r="AZ1388" s="46"/>
      <c r="BA1388" s="48"/>
      <c r="BB1388" s="25"/>
      <c r="BC1388" s="25"/>
      <c r="BD1388" s="124"/>
      <c r="BE1388" s="24"/>
      <c r="BF1388" s="24"/>
      <c r="BG1388" s="15"/>
      <c r="BI1388" s="15"/>
      <c r="BJ1388" s="15"/>
      <c r="BK1388" s="15"/>
      <c r="BL1388" s="93"/>
    </row>
    <row r="1389" spans="2:64" s="54" customFormat="1" x14ac:dyDescent="0.25">
      <c r="B1389" s="32"/>
      <c r="C1389" s="32"/>
      <c r="D1389" s="32"/>
      <c r="E1389" s="32"/>
      <c r="F1389" s="32"/>
      <c r="G1389" s="32"/>
      <c r="K1389" s="93"/>
      <c r="L1389" s="93"/>
      <c r="M1389" s="25"/>
      <c r="N1389" s="25"/>
      <c r="O1389" s="25"/>
      <c r="P1389" s="25"/>
      <c r="Q1389" s="25"/>
      <c r="R1389" s="25"/>
      <c r="S1389" s="25"/>
      <c r="T1389" s="25"/>
      <c r="U1389" s="101"/>
      <c r="V1389" s="101"/>
      <c r="W1389" s="101"/>
      <c r="X1389" s="101"/>
      <c r="Y1389" s="101"/>
      <c r="AA1389" s="101"/>
      <c r="AB1389" s="101"/>
      <c r="AC1389" s="101"/>
      <c r="AD1389" s="101"/>
      <c r="AE1389" s="101"/>
      <c r="AF1389" s="101"/>
      <c r="AG1389" s="101"/>
      <c r="AH1389" s="101"/>
      <c r="AJ1389" s="101"/>
      <c r="AK1389" s="101"/>
      <c r="AM1389" s="101"/>
      <c r="AN1389" s="42"/>
      <c r="AO1389" s="42"/>
      <c r="AP1389" s="42"/>
      <c r="AQ1389" s="194"/>
      <c r="AR1389" s="42"/>
      <c r="AS1389" s="42"/>
      <c r="AT1389" s="25"/>
      <c r="AU1389" s="44"/>
      <c r="AV1389" s="44"/>
      <c r="AW1389" s="44"/>
      <c r="AX1389" s="25"/>
      <c r="AY1389" s="42"/>
      <c r="AZ1389" s="46"/>
      <c r="BA1389" s="48"/>
      <c r="BB1389" s="25"/>
      <c r="BC1389" s="25"/>
      <c r="BD1389" s="124"/>
      <c r="BE1389" s="24"/>
      <c r="BF1389" s="24"/>
      <c r="BG1389" s="15"/>
      <c r="BI1389" s="15"/>
      <c r="BJ1389" s="15"/>
      <c r="BK1389" s="15"/>
      <c r="BL1389" s="93"/>
    </row>
    <row r="1390" spans="2:64" s="54" customFormat="1" x14ac:dyDescent="0.25">
      <c r="B1390" s="32"/>
      <c r="C1390" s="32"/>
      <c r="D1390" s="32"/>
      <c r="E1390" s="32"/>
      <c r="F1390" s="32"/>
      <c r="G1390" s="32"/>
      <c r="K1390" s="93"/>
      <c r="L1390" s="93"/>
      <c r="M1390" s="25"/>
      <c r="N1390" s="25"/>
      <c r="O1390" s="25"/>
      <c r="P1390" s="25"/>
      <c r="Q1390" s="25"/>
      <c r="R1390" s="25"/>
      <c r="S1390" s="25"/>
      <c r="T1390" s="25"/>
      <c r="U1390" s="101"/>
      <c r="V1390" s="101"/>
      <c r="W1390" s="101"/>
      <c r="X1390" s="101"/>
      <c r="Y1390" s="101"/>
      <c r="AA1390" s="101"/>
      <c r="AB1390" s="101"/>
      <c r="AC1390" s="101"/>
      <c r="AD1390" s="101"/>
      <c r="AE1390" s="101"/>
      <c r="AF1390" s="101"/>
      <c r="AG1390" s="101"/>
      <c r="AH1390" s="101"/>
      <c r="AJ1390" s="101"/>
      <c r="AK1390" s="101"/>
      <c r="AM1390" s="101"/>
      <c r="AN1390" s="42"/>
      <c r="AO1390" s="42"/>
      <c r="AP1390" s="42"/>
      <c r="AQ1390" s="194"/>
      <c r="AR1390" s="42"/>
      <c r="AS1390" s="42"/>
      <c r="AT1390" s="25"/>
      <c r="AU1390" s="44"/>
      <c r="AV1390" s="44"/>
      <c r="AW1390" s="44"/>
      <c r="AX1390" s="25"/>
      <c r="AY1390" s="42"/>
      <c r="AZ1390" s="46"/>
      <c r="BA1390" s="48"/>
      <c r="BB1390" s="25"/>
      <c r="BC1390" s="25"/>
      <c r="BD1390" s="124"/>
      <c r="BE1390" s="24"/>
      <c r="BF1390" s="24"/>
      <c r="BG1390" s="15"/>
      <c r="BI1390" s="15"/>
      <c r="BJ1390" s="15"/>
      <c r="BK1390" s="15"/>
      <c r="BL1390" s="93"/>
    </row>
    <row r="1391" spans="2:64" s="54" customFormat="1" x14ac:dyDescent="0.25">
      <c r="B1391" s="32"/>
      <c r="C1391" s="32"/>
      <c r="D1391" s="32"/>
      <c r="E1391" s="32"/>
      <c r="F1391" s="32"/>
      <c r="G1391" s="32"/>
      <c r="K1391" s="93"/>
      <c r="L1391" s="93"/>
      <c r="M1391" s="25"/>
      <c r="N1391" s="25"/>
      <c r="O1391" s="25"/>
      <c r="P1391" s="25"/>
      <c r="Q1391" s="25"/>
      <c r="R1391" s="25"/>
      <c r="S1391" s="25"/>
      <c r="T1391" s="25"/>
      <c r="U1391" s="101"/>
      <c r="V1391" s="101"/>
      <c r="W1391" s="101"/>
      <c r="X1391" s="101"/>
      <c r="Y1391" s="101"/>
      <c r="AA1391" s="101"/>
      <c r="AB1391" s="101"/>
      <c r="AC1391" s="101"/>
      <c r="AD1391" s="101"/>
      <c r="AE1391" s="101"/>
      <c r="AF1391" s="101"/>
      <c r="AG1391" s="101"/>
      <c r="AH1391" s="101"/>
      <c r="AJ1391" s="101"/>
      <c r="AK1391" s="101"/>
      <c r="AM1391" s="101"/>
      <c r="AN1391" s="42"/>
      <c r="AO1391" s="42"/>
      <c r="AP1391" s="42"/>
      <c r="AQ1391" s="194"/>
      <c r="AR1391" s="42"/>
      <c r="AS1391" s="42"/>
      <c r="AT1391" s="25"/>
      <c r="AU1391" s="44"/>
      <c r="AV1391" s="44"/>
      <c r="AW1391" s="44"/>
      <c r="AX1391" s="25"/>
      <c r="AY1391" s="42"/>
      <c r="AZ1391" s="46"/>
      <c r="BA1391" s="48"/>
      <c r="BB1391" s="25"/>
      <c r="BC1391" s="25"/>
      <c r="BD1391" s="124"/>
      <c r="BE1391" s="24"/>
      <c r="BF1391" s="24"/>
      <c r="BG1391" s="15"/>
      <c r="BI1391" s="15"/>
      <c r="BJ1391" s="15"/>
      <c r="BK1391" s="15"/>
      <c r="BL1391" s="93"/>
    </row>
    <row r="1392" spans="2:64" s="54" customFormat="1" x14ac:dyDescent="0.25">
      <c r="B1392" s="32"/>
      <c r="C1392" s="32"/>
      <c r="D1392" s="32"/>
      <c r="E1392" s="32"/>
      <c r="F1392" s="32"/>
      <c r="G1392" s="32"/>
      <c r="K1392" s="93"/>
      <c r="L1392" s="93"/>
      <c r="M1392" s="25"/>
      <c r="N1392" s="25"/>
      <c r="O1392" s="25"/>
      <c r="P1392" s="25"/>
      <c r="Q1392" s="25"/>
      <c r="R1392" s="25"/>
      <c r="S1392" s="25"/>
      <c r="T1392" s="25"/>
      <c r="U1392" s="101"/>
      <c r="V1392" s="101"/>
      <c r="W1392" s="101"/>
      <c r="X1392" s="101"/>
      <c r="Y1392" s="101"/>
      <c r="AA1392" s="101"/>
      <c r="AB1392" s="101"/>
      <c r="AC1392" s="101"/>
      <c r="AD1392" s="101"/>
      <c r="AE1392" s="101"/>
      <c r="AF1392" s="101"/>
      <c r="AG1392" s="101"/>
      <c r="AH1392" s="101"/>
      <c r="AJ1392" s="101"/>
      <c r="AK1392" s="101"/>
      <c r="AM1392" s="101"/>
      <c r="AN1392" s="42"/>
      <c r="AO1392" s="42"/>
      <c r="AP1392" s="42"/>
      <c r="AQ1392" s="194"/>
      <c r="AR1392" s="42"/>
      <c r="AS1392" s="42"/>
      <c r="AT1392" s="25"/>
      <c r="AU1392" s="44"/>
      <c r="AV1392" s="44"/>
      <c r="AW1392" s="44"/>
      <c r="AX1392" s="25"/>
      <c r="AY1392" s="42"/>
      <c r="AZ1392" s="46"/>
      <c r="BA1392" s="48"/>
      <c r="BB1392" s="25"/>
      <c r="BC1392" s="25"/>
      <c r="BD1392" s="124"/>
      <c r="BE1392" s="24"/>
      <c r="BF1392" s="24"/>
      <c r="BG1392" s="15"/>
      <c r="BI1392" s="15"/>
      <c r="BJ1392" s="15"/>
      <c r="BK1392" s="15"/>
      <c r="BL1392" s="93"/>
    </row>
    <row r="1393" spans="2:64" s="54" customFormat="1" x14ac:dyDescent="0.25">
      <c r="B1393" s="32"/>
      <c r="C1393" s="32"/>
      <c r="D1393" s="32"/>
      <c r="E1393" s="32"/>
      <c r="F1393" s="32"/>
      <c r="G1393" s="32"/>
      <c r="K1393" s="93"/>
      <c r="L1393" s="93"/>
      <c r="M1393" s="25"/>
      <c r="N1393" s="25"/>
      <c r="O1393" s="25"/>
      <c r="P1393" s="25"/>
      <c r="Q1393" s="25"/>
      <c r="R1393" s="25"/>
      <c r="S1393" s="25"/>
      <c r="T1393" s="25"/>
      <c r="U1393" s="101"/>
      <c r="V1393" s="101"/>
      <c r="W1393" s="101"/>
      <c r="X1393" s="101"/>
      <c r="Y1393" s="101"/>
      <c r="AA1393" s="101"/>
      <c r="AB1393" s="101"/>
      <c r="AC1393" s="101"/>
      <c r="AD1393" s="101"/>
      <c r="AE1393" s="101"/>
      <c r="AF1393" s="101"/>
      <c r="AG1393" s="101"/>
      <c r="AH1393" s="101"/>
      <c r="AJ1393" s="101"/>
      <c r="AK1393" s="101"/>
      <c r="AM1393" s="101"/>
      <c r="AN1393" s="42"/>
      <c r="AO1393" s="42"/>
      <c r="AP1393" s="42"/>
      <c r="AQ1393" s="194"/>
      <c r="AR1393" s="42"/>
      <c r="AS1393" s="42"/>
      <c r="AT1393" s="25"/>
      <c r="AU1393" s="44"/>
      <c r="AV1393" s="44"/>
      <c r="AW1393" s="44"/>
      <c r="AX1393" s="25"/>
      <c r="AY1393" s="42"/>
      <c r="AZ1393" s="46"/>
      <c r="BA1393" s="48"/>
      <c r="BB1393" s="25"/>
      <c r="BC1393" s="25"/>
      <c r="BD1393" s="124"/>
      <c r="BE1393" s="24"/>
      <c r="BF1393" s="24"/>
      <c r="BG1393" s="15"/>
      <c r="BI1393" s="15"/>
      <c r="BJ1393" s="15"/>
      <c r="BK1393" s="15"/>
      <c r="BL1393" s="93"/>
    </row>
    <row r="1394" spans="2:64" s="54" customFormat="1" x14ac:dyDescent="0.25">
      <c r="B1394" s="32"/>
      <c r="C1394" s="32"/>
      <c r="D1394" s="32"/>
      <c r="E1394" s="32"/>
      <c r="F1394" s="32"/>
      <c r="G1394" s="32"/>
      <c r="K1394" s="93"/>
      <c r="L1394" s="93"/>
      <c r="M1394" s="25"/>
      <c r="N1394" s="25"/>
      <c r="O1394" s="25"/>
      <c r="P1394" s="25"/>
      <c r="Q1394" s="25"/>
      <c r="R1394" s="25"/>
      <c r="S1394" s="25"/>
      <c r="T1394" s="25"/>
      <c r="U1394" s="101"/>
      <c r="V1394" s="101"/>
      <c r="W1394" s="101"/>
      <c r="X1394" s="101"/>
      <c r="Y1394" s="101"/>
      <c r="AA1394" s="101"/>
      <c r="AB1394" s="101"/>
      <c r="AC1394" s="101"/>
      <c r="AD1394" s="101"/>
      <c r="AE1394" s="101"/>
      <c r="AF1394" s="101"/>
      <c r="AG1394" s="101"/>
      <c r="AH1394" s="101"/>
      <c r="AJ1394" s="101"/>
      <c r="AK1394" s="101"/>
      <c r="AM1394" s="101"/>
      <c r="AN1394" s="42"/>
      <c r="AO1394" s="42"/>
      <c r="AP1394" s="42"/>
      <c r="AQ1394" s="194"/>
      <c r="AR1394" s="42"/>
      <c r="AS1394" s="42"/>
      <c r="AT1394" s="25"/>
      <c r="AU1394" s="44"/>
      <c r="AV1394" s="44"/>
      <c r="AW1394" s="44"/>
      <c r="AX1394" s="25"/>
      <c r="AY1394" s="42"/>
      <c r="AZ1394" s="46"/>
      <c r="BA1394" s="48"/>
      <c r="BB1394" s="25"/>
      <c r="BC1394" s="25"/>
      <c r="BD1394" s="124"/>
      <c r="BE1394" s="24"/>
      <c r="BF1394" s="24"/>
      <c r="BG1394" s="15"/>
      <c r="BI1394" s="15"/>
      <c r="BJ1394" s="15"/>
      <c r="BK1394" s="15"/>
      <c r="BL1394" s="93"/>
    </row>
    <row r="1395" spans="2:64" s="54" customFormat="1" x14ac:dyDescent="0.25">
      <c r="B1395" s="32"/>
      <c r="C1395" s="32"/>
      <c r="D1395" s="32"/>
      <c r="E1395" s="32"/>
      <c r="F1395" s="32"/>
      <c r="G1395" s="32"/>
      <c r="K1395" s="93"/>
      <c r="L1395" s="93"/>
      <c r="M1395" s="25"/>
      <c r="N1395" s="25"/>
      <c r="O1395" s="25"/>
      <c r="P1395" s="25"/>
      <c r="Q1395" s="25"/>
      <c r="R1395" s="25"/>
      <c r="S1395" s="25"/>
      <c r="T1395" s="25"/>
      <c r="U1395" s="101"/>
      <c r="V1395" s="101"/>
      <c r="W1395" s="101"/>
      <c r="X1395" s="101"/>
      <c r="Y1395" s="101"/>
      <c r="AA1395" s="101"/>
      <c r="AB1395" s="101"/>
      <c r="AC1395" s="101"/>
      <c r="AD1395" s="101"/>
      <c r="AE1395" s="101"/>
      <c r="AF1395" s="101"/>
      <c r="AG1395" s="101"/>
      <c r="AH1395" s="101"/>
      <c r="AJ1395" s="101"/>
      <c r="AK1395" s="101"/>
      <c r="AM1395" s="101"/>
      <c r="AN1395" s="42"/>
      <c r="AO1395" s="42"/>
      <c r="AP1395" s="42"/>
      <c r="AQ1395" s="194"/>
      <c r="AR1395" s="42"/>
      <c r="AS1395" s="42"/>
      <c r="AT1395" s="25"/>
      <c r="AU1395" s="44"/>
      <c r="AV1395" s="44"/>
      <c r="AW1395" s="44"/>
      <c r="AX1395" s="25"/>
      <c r="AY1395" s="42"/>
      <c r="AZ1395" s="46"/>
      <c r="BA1395" s="48"/>
      <c r="BB1395" s="25"/>
      <c r="BC1395" s="25"/>
      <c r="BD1395" s="124"/>
      <c r="BE1395" s="24"/>
      <c r="BF1395" s="24"/>
      <c r="BG1395" s="15"/>
      <c r="BI1395" s="15"/>
      <c r="BJ1395" s="15"/>
      <c r="BK1395" s="15"/>
      <c r="BL1395" s="93"/>
    </row>
    <row r="1396" spans="2:64" s="54" customFormat="1" x14ac:dyDescent="0.25">
      <c r="B1396" s="32"/>
      <c r="C1396" s="32"/>
      <c r="D1396" s="32"/>
      <c r="E1396" s="32"/>
      <c r="F1396" s="32"/>
      <c r="G1396" s="32"/>
      <c r="K1396" s="93"/>
      <c r="L1396" s="93"/>
      <c r="M1396" s="25"/>
      <c r="N1396" s="25"/>
      <c r="O1396" s="25"/>
      <c r="P1396" s="25"/>
      <c r="Q1396" s="25"/>
      <c r="R1396" s="25"/>
      <c r="S1396" s="25"/>
      <c r="T1396" s="25"/>
      <c r="U1396" s="101"/>
      <c r="V1396" s="101"/>
      <c r="W1396" s="101"/>
      <c r="X1396" s="101"/>
      <c r="Y1396" s="101"/>
      <c r="AA1396" s="101"/>
      <c r="AB1396" s="101"/>
      <c r="AC1396" s="101"/>
      <c r="AD1396" s="101"/>
      <c r="AE1396" s="101"/>
      <c r="AF1396" s="101"/>
      <c r="AG1396" s="101"/>
      <c r="AH1396" s="101"/>
      <c r="AJ1396" s="101"/>
      <c r="AK1396" s="101"/>
      <c r="AM1396" s="101"/>
      <c r="AN1396" s="42"/>
      <c r="AO1396" s="42"/>
      <c r="AP1396" s="42"/>
      <c r="AQ1396" s="194"/>
      <c r="AR1396" s="42"/>
      <c r="AS1396" s="42"/>
      <c r="AT1396" s="25"/>
      <c r="AU1396" s="44"/>
      <c r="AV1396" s="44"/>
      <c r="AW1396" s="44"/>
      <c r="AX1396" s="25"/>
      <c r="AY1396" s="42"/>
      <c r="AZ1396" s="46"/>
      <c r="BA1396" s="48"/>
      <c r="BB1396" s="25"/>
      <c r="BC1396" s="25"/>
      <c r="BD1396" s="124"/>
      <c r="BE1396" s="24"/>
      <c r="BF1396" s="24"/>
      <c r="BG1396" s="15"/>
      <c r="BI1396" s="15"/>
      <c r="BJ1396" s="15"/>
      <c r="BK1396" s="15"/>
      <c r="BL1396" s="93"/>
    </row>
    <row r="1397" spans="2:64" s="54" customFormat="1" x14ac:dyDescent="0.25">
      <c r="B1397" s="32"/>
      <c r="C1397" s="32"/>
      <c r="D1397" s="32"/>
      <c r="E1397" s="32"/>
      <c r="F1397" s="32"/>
      <c r="G1397" s="32"/>
      <c r="K1397" s="93"/>
      <c r="L1397" s="93"/>
      <c r="M1397" s="25"/>
      <c r="N1397" s="25"/>
      <c r="O1397" s="25"/>
      <c r="P1397" s="25"/>
      <c r="Q1397" s="25"/>
      <c r="R1397" s="25"/>
      <c r="S1397" s="25"/>
      <c r="T1397" s="25"/>
      <c r="U1397" s="101"/>
      <c r="V1397" s="101"/>
      <c r="W1397" s="101"/>
      <c r="X1397" s="101"/>
      <c r="Y1397" s="101"/>
      <c r="AA1397" s="101"/>
      <c r="AB1397" s="101"/>
      <c r="AC1397" s="101"/>
      <c r="AD1397" s="101"/>
      <c r="AE1397" s="101"/>
      <c r="AF1397" s="101"/>
      <c r="AG1397" s="101"/>
      <c r="AH1397" s="101"/>
      <c r="AJ1397" s="101"/>
      <c r="AK1397" s="101"/>
      <c r="AM1397" s="101"/>
      <c r="AN1397" s="42"/>
      <c r="AO1397" s="42"/>
      <c r="AP1397" s="42"/>
      <c r="AQ1397" s="194"/>
      <c r="AR1397" s="42"/>
      <c r="AS1397" s="42"/>
      <c r="AT1397" s="25"/>
      <c r="AU1397" s="44"/>
      <c r="AV1397" s="44"/>
      <c r="AW1397" s="44"/>
      <c r="AX1397" s="25"/>
      <c r="AY1397" s="42"/>
      <c r="AZ1397" s="46"/>
      <c r="BA1397" s="48"/>
      <c r="BB1397" s="25"/>
      <c r="BC1397" s="25"/>
      <c r="BD1397" s="124"/>
      <c r="BE1397" s="24"/>
      <c r="BF1397" s="24"/>
      <c r="BG1397" s="15"/>
      <c r="BI1397" s="15"/>
      <c r="BJ1397" s="15"/>
      <c r="BK1397" s="15"/>
      <c r="BL1397" s="93"/>
    </row>
    <row r="1398" spans="2:64" s="54" customFormat="1" x14ac:dyDescent="0.25">
      <c r="B1398" s="32"/>
      <c r="C1398" s="32"/>
      <c r="D1398" s="32"/>
      <c r="E1398" s="32"/>
      <c r="F1398" s="32"/>
      <c r="G1398" s="32"/>
      <c r="K1398" s="93"/>
      <c r="L1398" s="93"/>
      <c r="M1398" s="25"/>
      <c r="N1398" s="25"/>
      <c r="O1398" s="25"/>
      <c r="P1398" s="25"/>
      <c r="Q1398" s="25"/>
      <c r="R1398" s="25"/>
      <c r="S1398" s="25"/>
      <c r="T1398" s="25"/>
      <c r="U1398" s="101"/>
      <c r="V1398" s="101"/>
      <c r="W1398" s="101"/>
      <c r="X1398" s="101"/>
      <c r="Y1398" s="101"/>
      <c r="AA1398" s="101"/>
      <c r="AB1398" s="101"/>
      <c r="AC1398" s="101"/>
      <c r="AD1398" s="101"/>
      <c r="AE1398" s="101"/>
      <c r="AF1398" s="101"/>
      <c r="AG1398" s="101"/>
      <c r="AH1398" s="101"/>
      <c r="AJ1398" s="101"/>
      <c r="AK1398" s="101"/>
      <c r="AM1398" s="101"/>
      <c r="AN1398" s="42"/>
      <c r="AO1398" s="42"/>
      <c r="AP1398" s="42"/>
      <c r="AQ1398" s="194"/>
      <c r="AR1398" s="42"/>
      <c r="AS1398" s="42"/>
      <c r="AT1398" s="25"/>
      <c r="AU1398" s="44"/>
      <c r="AV1398" s="44"/>
      <c r="AW1398" s="44"/>
      <c r="AX1398" s="25"/>
      <c r="AY1398" s="42"/>
      <c r="AZ1398" s="46"/>
      <c r="BA1398" s="48"/>
      <c r="BB1398" s="25"/>
      <c r="BC1398" s="25"/>
      <c r="BD1398" s="124"/>
      <c r="BE1398" s="24"/>
      <c r="BF1398" s="24"/>
      <c r="BG1398" s="15"/>
      <c r="BI1398" s="15"/>
      <c r="BJ1398" s="15"/>
      <c r="BK1398" s="15"/>
      <c r="BL1398" s="93"/>
    </row>
    <row r="1399" spans="2:64" s="54" customFormat="1" x14ac:dyDescent="0.25">
      <c r="B1399" s="32"/>
      <c r="C1399" s="32"/>
      <c r="D1399" s="32"/>
      <c r="E1399" s="32"/>
      <c r="F1399" s="32"/>
      <c r="G1399" s="32"/>
      <c r="K1399" s="93"/>
      <c r="L1399" s="93"/>
      <c r="M1399" s="25"/>
      <c r="N1399" s="25"/>
      <c r="O1399" s="25"/>
      <c r="P1399" s="25"/>
      <c r="Q1399" s="25"/>
      <c r="R1399" s="25"/>
      <c r="S1399" s="25"/>
      <c r="T1399" s="25"/>
      <c r="U1399" s="101"/>
      <c r="V1399" s="101"/>
      <c r="W1399" s="101"/>
      <c r="X1399" s="101"/>
      <c r="Y1399" s="101"/>
      <c r="AA1399" s="101"/>
      <c r="AB1399" s="101"/>
      <c r="AC1399" s="101"/>
      <c r="AD1399" s="101"/>
      <c r="AE1399" s="101"/>
      <c r="AF1399" s="101"/>
      <c r="AG1399" s="101"/>
      <c r="AH1399" s="101"/>
      <c r="AJ1399" s="101"/>
      <c r="AK1399" s="101"/>
      <c r="AM1399" s="101"/>
      <c r="AN1399" s="42"/>
      <c r="AO1399" s="42"/>
      <c r="AP1399" s="42"/>
      <c r="AQ1399" s="194"/>
      <c r="AR1399" s="42"/>
      <c r="AS1399" s="42"/>
      <c r="AT1399" s="25"/>
      <c r="AU1399" s="44"/>
      <c r="AV1399" s="44"/>
      <c r="AW1399" s="44"/>
      <c r="AX1399" s="25"/>
      <c r="AY1399" s="42"/>
      <c r="AZ1399" s="46"/>
      <c r="BA1399" s="48"/>
      <c r="BB1399" s="25"/>
      <c r="BC1399" s="25"/>
      <c r="BD1399" s="124"/>
      <c r="BE1399" s="24"/>
      <c r="BF1399" s="24"/>
      <c r="BG1399" s="15"/>
      <c r="BI1399" s="15"/>
      <c r="BJ1399" s="15"/>
      <c r="BK1399" s="15"/>
      <c r="BL1399" s="93"/>
    </row>
    <row r="1400" spans="2:64" s="54" customFormat="1" x14ac:dyDescent="0.25">
      <c r="B1400" s="32"/>
      <c r="C1400" s="32"/>
      <c r="D1400" s="32"/>
      <c r="E1400" s="32"/>
      <c r="F1400" s="32"/>
      <c r="G1400" s="32"/>
      <c r="K1400" s="93"/>
      <c r="L1400" s="93"/>
      <c r="M1400" s="25"/>
      <c r="N1400" s="25"/>
      <c r="O1400" s="25"/>
      <c r="P1400" s="25"/>
      <c r="Q1400" s="25"/>
      <c r="R1400" s="25"/>
      <c r="S1400" s="25"/>
      <c r="T1400" s="25"/>
      <c r="U1400" s="101"/>
      <c r="V1400" s="101"/>
      <c r="W1400" s="101"/>
      <c r="X1400" s="101"/>
      <c r="Y1400" s="101"/>
      <c r="AA1400" s="101"/>
      <c r="AB1400" s="101"/>
      <c r="AC1400" s="101"/>
      <c r="AD1400" s="101"/>
      <c r="AE1400" s="101"/>
      <c r="AF1400" s="101"/>
      <c r="AG1400" s="101"/>
      <c r="AH1400" s="101"/>
      <c r="AJ1400" s="101"/>
      <c r="AK1400" s="101"/>
      <c r="AM1400" s="101"/>
      <c r="AN1400" s="42"/>
      <c r="AO1400" s="42"/>
      <c r="AP1400" s="42"/>
      <c r="AQ1400" s="194"/>
      <c r="AR1400" s="42"/>
      <c r="AS1400" s="42"/>
      <c r="AT1400" s="25"/>
      <c r="AU1400" s="44"/>
      <c r="AV1400" s="44"/>
      <c r="AW1400" s="44"/>
      <c r="AX1400" s="25"/>
      <c r="AY1400" s="42"/>
      <c r="AZ1400" s="46"/>
      <c r="BA1400" s="48"/>
      <c r="BB1400" s="25"/>
      <c r="BC1400" s="25"/>
      <c r="BD1400" s="124"/>
      <c r="BE1400" s="24"/>
      <c r="BF1400" s="24"/>
      <c r="BG1400" s="15"/>
      <c r="BI1400" s="15"/>
      <c r="BJ1400" s="15"/>
      <c r="BK1400" s="15"/>
      <c r="BL1400" s="93"/>
    </row>
    <row r="1401" spans="2:64" s="54" customFormat="1" x14ac:dyDescent="0.25">
      <c r="B1401" s="32"/>
      <c r="C1401" s="32"/>
      <c r="D1401" s="32"/>
      <c r="E1401" s="32"/>
      <c r="F1401" s="32"/>
      <c r="G1401" s="32"/>
      <c r="K1401" s="93"/>
      <c r="L1401" s="93"/>
      <c r="M1401" s="25"/>
      <c r="N1401" s="25"/>
      <c r="O1401" s="25"/>
      <c r="P1401" s="25"/>
      <c r="Q1401" s="25"/>
      <c r="R1401" s="25"/>
      <c r="S1401" s="25"/>
      <c r="T1401" s="25"/>
      <c r="U1401" s="101"/>
      <c r="V1401" s="101"/>
      <c r="W1401" s="101"/>
      <c r="X1401" s="101"/>
      <c r="Y1401" s="101"/>
      <c r="AA1401" s="101"/>
      <c r="AB1401" s="101"/>
      <c r="AC1401" s="101"/>
      <c r="AD1401" s="101"/>
      <c r="AE1401" s="101"/>
      <c r="AF1401" s="101"/>
      <c r="AG1401" s="101"/>
      <c r="AH1401" s="101"/>
      <c r="AJ1401" s="101"/>
      <c r="AK1401" s="101"/>
      <c r="AM1401" s="101"/>
      <c r="AN1401" s="42"/>
      <c r="AO1401" s="42"/>
      <c r="AP1401" s="42"/>
      <c r="AQ1401" s="194"/>
      <c r="AR1401" s="42"/>
      <c r="AS1401" s="42"/>
      <c r="AT1401" s="25"/>
      <c r="AU1401" s="44"/>
      <c r="AV1401" s="44"/>
      <c r="AW1401" s="44"/>
      <c r="AX1401" s="25"/>
      <c r="AY1401" s="42"/>
      <c r="AZ1401" s="46"/>
      <c r="BA1401" s="48"/>
      <c r="BB1401" s="25"/>
      <c r="BC1401" s="25"/>
      <c r="BD1401" s="124"/>
      <c r="BE1401" s="24"/>
      <c r="BF1401" s="24"/>
      <c r="BG1401" s="15"/>
      <c r="BI1401" s="15"/>
      <c r="BJ1401" s="15"/>
      <c r="BK1401" s="15"/>
      <c r="BL1401" s="93"/>
    </row>
    <row r="1402" spans="2:64" s="54" customFormat="1" x14ac:dyDescent="0.25">
      <c r="B1402" s="32"/>
      <c r="C1402" s="32"/>
      <c r="D1402" s="32"/>
      <c r="E1402" s="32"/>
      <c r="F1402" s="32"/>
      <c r="G1402" s="32"/>
      <c r="K1402" s="93"/>
      <c r="L1402" s="93"/>
      <c r="M1402" s="25"/>
      <c r="N1402" s="25"/>
      <c r="O1402" s="25"/>
      <c r="P1402" s="25"/>
      <c r="Q1402" s="25"/>
      <c r="R1402" s="25"/>
      <c r="S1402" s="25"/>
      <c r="T1402" s="25"/>
      <c r="U1402" s="101"/>
      <c r="V1402" s="101"/>
      <c r="W1402" s="101"/>
      <c r="X1402" s="101"/>
      <c r="Y1402" s="101"/>
      <c r="AA1402" s="101"/>
      <c r="AB1402" s="101"/>
      <c r="AC1402" s="101"/>
      <c r="AD1402" s="101"/>
      <c r="AE1402" s="101"/>
      <c r="AF1402" s="101"/>
      <c r="AG1402" s="101"/>
      <c r="AH1402" s="101"/>
      <c r="AJ1402" s="101"/>
      <c r="AK1402" s="101"/>
      <c r="AM1402" s="101"/>
      <c r="AN1402" s="42"/>
      <c r="AO1402" s="42"/>
      <c r="AP1402" s="42"/>
      <c r="AQ1402" s="194"/>
      <c r="AR1402" s="42"/>
      <c r="AS1402" s="42"/>
      <c r="AT1402" s="25"/>
      <c r="AU1402" s="44"/>
      <c r="AV1402" s="44"/>
      <c r="AW1402" s="44"/>
      <c r="AX1402" s="25"/>
      <c r="AY1402" s="42"/>
      <c r="AZ1402" s="46"/>
      <c r="BA1402" s="48"/>
      <c r="BB1402" s="25"/>
      <c r="BC1402" s="25"/>
      <c r="BD1402" s="124"/>
      <c r="BE1402" s="24"/>
      <c r="BF1402" s="24"/>
      <c r="BG1402" s="15"/>
      <c r="BI1402" s="15"/>
      <c r="BJ1402" s="15"/>
      <c r="BK1402" s="15"/>
      <c r="BL1402" s="93"/>
    </row>
    <row r="1403" spans="2:64" s="54" customFormat="1" x14ac:dyDescent="0.25">
      <c r="B1403" s="32"/>
      <c r="C1403" s="32"/>
      <c r="D1403" s="32"/>
      <c r="E1403" s="32"/>
      <c r="F1403" s="32"/>
      <c r="G1403" s="32"/>
      <c r="K1403" s="93"/>
      <c r="L1403" s="93"/>
      <c r="M1403" s="25"/>
      <c r="N1403" s="25"/>
      <c r="O1403" s="25"/>
      <c r="P1403" s="25"/>
      <c r="Q1403" s="25"/>
      <c r="R1403" s="25"/>
      <c r="S1403" s="25"/>
      <c r="T1403" s="25"/>
      <c r="U1403" s="101"/>
      <c r="V1403" s="101"/>
      <c r="W1403" s="101"/>
      <c r="X1403" s="101"/>
      <c r="Y1403" s="101"/>
      <c r="AA1403" s="101"/>
      <c r="AB1403" s="101"/>
      <c r="AC1403" s="101"/>
      <c r="AD1403" s="101"/>
      <c r="AE1403" s="101"/>
      <c r="AF1403" s="101"/>
      <c r="AG1403" s="101"/>
      <c r="AH1403" s="101"/>
      <c r="AJ1403" s="101"/>
      <c r="AK1403" s="101"/>
      <c r="AM1403" s="101"/>
      <c r="AN1403" s="42"/>
      <c r="AO1403" s="42"/>
      <c r="AP1403" s="42"/>
      <c r="AQ1403" s="194"/>
      <c r="AR1403" s="42"/>
      <c r="AS1403" s="42"/>
      <c r="AT1403" s="25"/>
      <c r="AU1403" s="44"/>
      <c r="AV1403" s="44"/>
      <c r="AW1403" s="44"/>
      <c r="AX1403" s="25"/>
      <c r="AY1403" s="42"/>
      <c r="AZ1403" s="46"/>
      <c r="BA1403" s="48"/>
      <c r="BB1403" s="25"/>
      <c r="BC1403" s="25"/>
      <c r="BD1403" s="124"/>
      <c r="BE1403" s="24"/>
      <c r="BF1403" s="24"/>
      <c r="BG1403" s="15"/>
      <c r="BI1403" s="15"/>
      <c r="BJ1403" s="15"/>
      <c r="BK1403" s="15"/>
      <c r="BL1403" s="93"/>
    </row>
    <row r="1404" spans="2:64" s="54" customFormat="1" x14ac:dyDescent="0.25">
      <c r="B1404" s="32"/>
      <c r="C1404" s="32"/>
      <c r="D1404" s="32"/>
      <c r="E1404" s="32"/>
      <c r="F1404" s="32"/>
      <c r="G1404" s="32"/>
      <c r="K1404" s="93"/>
      <c r="L1404" s="93"/>
      <c r="M1404" s="25"/>
      <c r="N1404" s="25"/>
      <c r="O1404" s="25"/>
      <c r="P1404" s="25"/>
      <c r="Q1404" s="25"/>
      <c r="R1404" s="25"/>
      <c r="S1404" s="25"/>
      <c r="T1404" s="25"/>
      <c r="U1404" s="101"/>
      <c r="V1404" s="101"/>
      <c r="W1404" s="101"/>
      <c r="X1404" s="101"/>
      <c r="Y1404" s="101"/>
      <c r="AA1404" s="101"/>
      <c r="AB1404" s="101"/>
      <c r="AC1404" s="101"/>
      <c r="AD1404" s="101"/>
      <c r="AE1404" s="101"/>
      <c r="AF1404" s="101"/>
      <c r="AG1404" s="101"/>
      <c r="AH1404" s="101"/>
      <c r="AJ1404" s="101"/>
      <c r="AK1404" s="101"/>
      <c r="AM1404" s="101"/>
      <c r="AN1404" s="42"/>
      <c r="AO1404" s="42"/>
      <c r="AP1404" s="42"/>
      <c r="AQ1404" s="194"/>
      <c r="AR1404" s="42"/>
      <c r="AS1404" s="42"/>
      <c r="AT1404" s="25"/>
      <c r="AU1404" s="44"/>
      <c r="AV1404" s="44"/>
      <c r="AW1404" s="44"/>
      <c r="AX1404" s="25"/>
      <c r="AY1404" s="42"/>
      <c r="AZ1404" s="46"/>
      <c r="BA1404" s="48"/>
      <c r="BB1404" s="25"/>
      <c r="BC1404" s="25"/>
      <c r="BD1404" s="124"/>
      <c r="BE1404" s="24"/>
      <c r="BF1404" s="24"/>
      <c r="BG1404" s="15"/>
      <c r="BI1404" s="15"/>
      <c r="BJ1404" s="15"/>
      <c r="BK1404" s="15"/>
      <c r="BL1404" s="93"/>
    </row>
    <row r="1405" spans="2:64" s="54" customFormat="1" x14ac:dyDescent="0.25">
      <c r="B1405" s="32"/>
      <c r="C1405" s="32"/>
      <c r="D1405" s="32"/>
      <c r="E1405" s="32"/>
      <c r="F1405" s="32"/>
      <c r="G1405" s="32"/>
      <c r="K1405" s="93"/>
      <c r="L1405" s="93"/>
      <c r="M1405" s="25"/>
      <c r="N1405" s="25"/>
      <c r="O1405" s="25"/>
      <c r="P1405" s="25"/>
      <c r="Q1405" s="25"/>
      <c r="R1405" s="25"/>
      <c r="S1405" s="25"/>
      <c r="T1405" s="25"/>
      <c r="U1405" s="101"/>
      <c r="V1405" s="101"/>
      <c r="W1405" s="101"/>
      <c r="X1405" s="101"/>
      <c r="Y1405" s="101"/>
      <c r="AA1405" s="101"/>
      <c r="AB1405" s="101"/>
      <c r="AC1405" s="101"/>
      <c r="AD1405" s="101"/>
      <c r="AE1405" s="101"/>
      <c r="AF1405" s="101"/>
      <c r="AG1405" s="101"/>
      <c r="AH1405" s="101"/>
      <c r="AJ1405" s="101"/>
      <c r="AK1405" s="101"/>
      <c r="AM1405" s="101"/>
      <c r="AN1405" s="42"/>
      <c r="AO1405" s="42"/>
      <c r="AP1405" s="42"/>
      <c r="AQ1405" s="194"/>
      <c r="AR1405" s="42"/>
      <c r="AS1405" s="42"/>
      <c r="AT1405" s="25"/>
      <c r="AU1405" s="44"/>
      <c r="AV1405" s="44"/>
      <c r="AW1405" s="44"/>
      <c r="AX1405" s="25"/>
      <c r="AY1405" s="42"/>
      <c r="AZ1405" s="46"/>
      <c r="BA1405" s="48"/>
      <c r="BB1405" s="25"/>
      <c r="BC1405" s="25"/>
      <c r="BD1405" s="124"/>
      <c r="BE1405" s="24"/>
      <c r="BF1405" s="24"/>
      <c r="BG1405" s="15"/>
      <c r="BI1405" s="15"/>
      <c r="BJ1405" s="15"/>
      <c r="BK1405" s="15"/>
      <c r="BL1405" s="93"/>
    </row>
    <row r="1406" spans="2:64" s="54" customFormat="1" x14ac:dyDescent="0.25">
      <c r="B1406" s="32"/>
      <c r="C1406" s="32"/>
      <c r="D1406" s="32"/>
      <c r="E1406" s="32"/>
      <c r="F1406" s="32"/>
      <c r="G1406" s="32"/>
      <c r="K1406" s="93"/>
      <c r="L1406" s="93"/>
      <c r="M1406" s="25"/>
      <c r="N1406" s="25"/>
      <c r="O1406" s="25"/>
      <c r="P1406" s="25"/>
      <c r="Q1406" s="25"/>
      <c r="R1406" s="25"/>
      <c r="S1406" s="25"/>
      <c r="T1406" s="25"/>
      <c r="U1406" s="101"/>
      <c r="V1406" s="101"/>
      <c r="W1406" s="101"/>
      <c r="X1406" s="101"/>
      <c r="Y1406" s="101"/>
      <c r="AA1406" s="101"/>
      <c r="AB1406" s="101"/>
      <c r="AC1406" s="101"/>
      <c r="AD1406" s="101"/>
      <c r="AE1406" s="101"/>
      <c r="AF1406" s="101"/>
      <c r="AG1406" s="101"/>
      <c r="AH1406" s="101"/>
      <c r="AJ1406" s="101"/>
      <c r="AK1406" s="101"/>
      <c r="AM1406" s="101"/>
      <c r="AN1406" s="42"/>
      <c r="AO1406" s="42"/>
      <c r="AP1406" s="42"/>
      <c r="AQ1406" s="194"/>
      <c r="AR1406" s="42"/>
      <c r="AS1406" s="42"/>
      <c r="AT1406" s="25"/>
      <c r="AU1406" s="44"/>
      <c r="AV1406" s="44"/>
      <c r="AW1406" s="44"/>
      <c r="AX1406" s="25"/>
      <c r="AY1406" s="42"/>
      <c r="AZ1406" s="46"/>
      <c r="BA1406" s="48"/>
      <c r="BB1406" s="25"/>
      <c r="BC1406" s="25"/>
      <c r="BD1406" s="124"/>
      <c r="BE1406" s="24"/>
      <c r="BF1406" s="24"/>
      <c r="BG1406" s="15"/>
      <c r="BI1406" s="15"/>
      <c r="BJ1406" s="15"/>
      <c r="BK1406" s="15"/>
      <c r="BL1406" s="93"/>
    </row>
    <row r="1407" spans="2:64" s="54" customFormat="1" x14ac:dyDescent="0.25">
      <c r="B1407" s="32"/>
      <c r="C1407" s="32"/>
      <c r="D1407" s="32"/>
      <c r="E1407" s="32"/>
      <c r="F1407" s="32"/>
      <c r="G1407" s="32"/>
      <c r="K1407" s="93"/>
      <c r="L1407" s="93"/>
      <c r="M1407" s="25"/>
      <c r="N1407" s="25"/>
      <c r="O1407" s="25"/>
      <c r="P1407" s="25"/>
      <c r="Q1407" s="25"/>
      <c r="R1407" s="25"/>
      <c r="S1407" s="25"/>
      <c r="T1407" s="25"/>
      <c r="U1407" s="101"/>
      <c r="V1407" s="101"/>
      <c r="W1407" s="101"/>
      <c r="X1407" s="101"/>
      <c r="Y1407" s="101"/>
      <c r="AA1407" s="101"/>
      <c r="AB1407" s="101"/>
      <c r="AC1407" s="101"/>
      <c r="AD1407" s="101"/>
      <c r="AE1407" s="101"/>
      <c r="AF1407" s="101"/>
      <c r="AG1407" s="101"/>
      <c r="AH1407" s="101"/>
      <c r="AJ1407" s="101"/>
      <c r="AK1407" s="101"/>
      <c r="AM1407" s="101"/>
      <c r="AN1407" s="42"/>
      <c r="AO1407" s="42"/>
      <c r="AP1407" s="42"/>
      <c r="AQ1407" s="194"/>
      <c r="AR1407" s="42"/>
      <c r="AS1407" s="42"/>
      <c r="AT1407" s="25"/>
      <c r="AU1407" s="44"/>
      <c r="AV1407" s="44"/>
      <c r="AW1407" s="44"/>
      <c r="AX1407" s="25"/>
      <c r="AY1407" s="42"/>
      <c r="AZ1407" s="46"/>
      <c r="BA1407" s="48"/>
      <c r="BB1407" s="25"/>
      <c r="BC1407" s="25"/>
      <c r="BD1407" s="124"/>
      <c r="BE1407" s="24"/>
      <c r="BF1407" s="24"/>
      <c r="BG1407" s="15"/>
      <c r="BI1407" s="15"/>
      <c r="BJ1407" s="15"/>
      <c r="BK1407" s="15"/>
      <c r="BL1407" s="93"/>
    </row>
    <row r="1408" spans="2:64" s="54" customFormat="1" x14ac:dyDescent="0.25">
      <c r="B1408" s="32"/>
      <c r="C1408" s="32"/>
      <c r="D1408" s="32"/>
      <c r="E1408" s="32"/>
      <c r="F1408" s="32"/>
      <c r="G1408" s="32"/>
      <c r="K1408" s="93"/>
      <c r="L1408" s="93"/>
      <c r="M1408" s="25"/>
      <c r="N1408" s="25"/>
      <c r="O1408" s="25"/>
      <c r="P1408" s="25"/>
      <c r="Q1408" s="25"/>
      <c r="R1408" s="25"/>
      <c r="S1408" s="25"/>
      <c r="T1408" s="25"/>
      <c r="U1408" s="101"/>
      <c r="V1408" s="101"/>
      <c r="W1408" s="101"/>
      <c r="X1408" s="101"/>
      <c r="Y1408" s="101"/>
      <c r="AA1408" s="101"/>
      <c r="AB1408" s="101"/>
      <c r="AC1408" s="101"/>
      <c r="AD1408" s="101"/>
      <c r="AE1408" s="101"/>
      <c r="AF1408" s="101"/>
      <c r="AG1408" s="101"/>
      <c r="AH1408" s="101"/>
      <c r="AJ1408" s="101"/>
      <c r="AK1408" s="101"/>
      <c r="AM1408" s="101"/>
      <c r="AN1408" s="42"/>
      <c r="AO1408" s="42"/>
      <c r="AP1408" s="42"/>
      <c r="AQ1408" s="194"/>
      <c r="AR1408" s="42"/>
      <c r="AS1408" s="42"/>
      <c r="AT1408" s="25"/>
      <c r="AU1408" s="44"/>
      <c r="AV1408" s="44"/>
      <c r="AW1408" s="44"/>
      <c r="AX1408" s="25"/>
      <c r="AY1408" s="42"/>
      <c r="AZ1408" s="46"/>
      <c r="BA1408" s="48"/>
      <c r="BB1408" s="25"/>
      <c r="BC1408" s="25"/>
      <c r="BD1408" s="124"/>
      <c r="BE1408" s="24"/>
      <c r="BF1408" s="24"/>
      <c r="BG1408" s="15"/>
      <c r="BI1408" s="15"/>
      <c r="BJ1408" s="15"/>
      <c r="BK1408" s="15"/>
      <c r="BL1408" s="93"/>
    </row>
    <row r="1409" spans="2:64" s="54" customFormat="1" x14ac:dyDescent="0.25">
      <c r="B1409" s="32"/>
      <c r="C1409" s="32"/>
      <c r="D1409" s="32"/>
      <c r="E1409" s="32"/>
      <c r="F1409" s="32"/>
      <c r="G1409" s="32"/>
      <c r="K1409" s="93"/>
      <c r="L1409" s="93"/>
      <c r="M1409" s="25"/>
      <c r="N1409" s="25"/>
      <c r="O1409" s="25"/>
      <c r="P1409" s="25"/>
      <c r="Q1409" s="25"/>
      <c r="R1409" s="25"/>
      <c r="S1409" s="25"/>
      <c r="T1409" s="25"/>
      <c r="U1409" s="101"/>
      <c r="V1409" s="101"/>
      <c r="W1409" s="101"/>
      <c r="X1409" s="101"/>
      <c r="Y1409" s="101"/>
      <c r="AA1409" s="101"/>
      <c r="AB1409" s="101"/>
      <c r="AC1409" s="101"/>
      <c r="AD1409" s="101"/>
      <c r="AE1409" s="101"/>
      <c r="AF1409" s="101"/>
      <c r="AG1409" s="101"/>
      <c r="AH1409" s="101"/>
      <c r="AJ1409" s="101"/>
      <c r="AK1409" s="101"/>
      <c r="AM1409" s="101"/>
      <c r="AN1409" s="42"/>
      <c r="AO1409" s="42"/>
      <c r="AP1409" s="42"/>
      <c r="AQ1409" s="194"/>
      <c r="AR1409" s="42"/>
      <c r="AS1409" s="42"/>
      <c r="AT1409" s="25"/>
      <c r="AU1409" s="44"/>
      <c r="AV1409" s="44"/>
      <c r="AW1409" s="44"/>
      <c r="AX1409" s="25"/>
      <c r="AY1409" s="42"/>
      <c r="AZ1409" s="46"/>
      <c r="BA1409" s="48"/>
      <c r="BB1409" s="25"/>
      <c r="BC1409" s="25"/>
      <c r="BD1409" s="124"/>
      <c r="BE1409" s="24"/>
      <c r="BF1409" s="24"/>
      <c r="BG1409" s="15"/>
      <c r="BI1409" s="15"/>
      <c r="BJ1409" s="15"/>
      <c r="BK1409" s="15"/>
      <c r="BL1409" s="93"/>
    </row>
    <row r="1410" spans="2:64" s="54" customFormat="1" x14ac:dyDescent="0.25">
      <c r="B1410" s="32"/>
      <c r="C1410" s="32"/>
      <c r="D1410" s="32"/>
      <c r="E1410" s="32"/>
      <c r="F1410" s="32"/>
      <c r="G1410" s="32"/>
      <c r="K1410" s="93"/>
      <c r="L1410" s="93"/>
      <c r="M1410" s="25"/>
      <c r="N1410" s="25"/>
      <c r="O1410" s="25"/>
      <c r="P1410" s="25"/>
      <c r="Q1410" s="25"/>
      <c r="R1410" s="25"/>
      <c r="S1410" s="25"/>
      <c r="T1410" s="25"/>
      <c r="U1410" s="101"/>
      <c r="V1410" s="101"/>
      <c r="W1410" s="101"/>
      <c r="X1410" s="101"/>
      <c r="Y1410" s="101"/>
      <c r="AA1410" s="101"/>
      <c r="AB1410" s="101"/>
      <c r="AC1410" s="101"/>
      <c r="AD1410" s="101"/>
      <c r="AE1410" s="101"/>
      <c r="AF1410" s="101"/>
      <c r="AG1410" s="101"/>
      <c r="AH1410" s="101"/>
      <c r="AJ1410" s="101"/>
      <c r="AK1410" s="101"/>
      <c r="AM1410" s="101"/>
      <c r="AN1410" s="42"/>
      <c r="AO1410" s="42"/>
      <c r="AP1410" s="42"/>
      <c r="AQ1410" s="194"/>
      <c r="AR1410" s="42"/>
      <c r="AS1410" s="42"/>
      <c r="AT1410" s="25"/>
      <c r="AU1410" s="44"/>
      <c r="AV1410" s="44"/>
      <c r="AW1410" s="44"/>
      <c r="AX1410" s="25"/>
      <c r="AY1410" s="42"/>
      <c r="AZ1410" s="46"/>
      <c r="BA1410" s="48"/>
      <c r="BB1410" s="25"/>
      <c r="BC1410" s="25"/>
      <c r="BD1410" s="124"/>
      <c r="BE1410" s="24"/>
      <c r="BF1410" s="24"/>
      <c r="BG1410" s="15"/>
      <c r="BI1410" s="15"/>
      <c r="BJ1410" s="15"/>
      <c r="BK1410" s="15"/>
      <c r="BL1410" s="93"/>
    </row>
    <row r="1411" spans="2:64" s="54" customFormat="1" x14ac:dyDescent="0.25">
      <c r="B1411" s="32"/>
      <c r="C1411" s="32"/>
      <c r="D1411" s="32"/>
      <c r="E1411" s="32"/>
      <c r="F1411" s="32"/>
      <c r="G1411" s="32"/>
      <c r="K1411" s="93"/>
      <c r="L1411" s="93"/>
      <c r="M1411" s="25"/>
      <c r="N1411" s="25"/>
      <c r="O1411" s="25"/>
      <c r="P1411" s="25"/>
      <c r="Q1411" s="25"/>
      <c r="R1411" s="25"/>
      <c r="S1411" s="25"/>
      <c r="T1411" s="25"/>
      <c r="U1411" s="101"/>
      <c r="V1411" s="101"/>
      <c r="W1411" s="101"/>
      <c r="X1411" s="101"/>
      <c r="Y1411" s="101"/>
      <c r="AA1411" s="101"/>
      <c r="AB1411" s="101"/>
      <c r="AC1411" s="101"/>
      <c r="AD1411" s="101"/>
      <c r="AE1411" s="101"/>
      <c r="AF1411" s="101"/>
      <c r="AG1411" s="101"/>
      <c r="AH1411" s="101"/>
      <c r="AJ1411" s="101"/>
      <c r="AK1411" s="101"/>
      <c r="AM1411" s="101"/>
      <c r="AN1411" s="42"/>
      <c r="AO1411" s="42"/>
      <c r="AP1411" s="42"/>
      <c r="AQ1411" s="194"/>
      <c r="AR1411" s="42"/>
      <c r="AS1411" s="42"/>
      <c r="AT1411" s="25"/>
      <c r="AU1411" s="44"/>
      <c r="AV1411" s="44"/>
      <c r="AW1411" s="44"/>
      <c r="AX1411" s="25"/>
      <c r="AY1411" s="42"/>
      <c r="AZ1411" s="46"/>
      <c r="BA1411" s="48"/>
      <c r="BB1411" s="25"/>
      <c r="BC1411" s="25"/>
      <c r="BD1411" s="124"/>
      <c r="BE1411" s="24"/>
      <c r="BF1411" s="24"/>
      <c r="BG1411" s="15"/>
      <c r="BI1411" s="15"/>
      <c r="BJ1411" s="15"/>
      <c r="BK1411" s="15"/>
      <c r="BL1411" s="93"/>
    </row>
    <row r="1412" spans="2:64" s="54" customFormat="1" x14ac:dyDescent="0.25">
      <c r="B1412" s="32"/>
      <c r="C1412" s="32"/>
      <c r="D1412" s="32"/>
      <c r="E1412" s="32"/>
      <c r="F1412" s="32"/>
      <c r="G1412" s="32"/>
      <c r="K1412" s="93"/>
      <c r="L1412" s="93"/>
      <c r="M1412" s="25"/>
      <c r="N1412" s="25"/>
      <c r="O1412" s="25"/>
      <c r="P1412" s="25"/>
      <c r="Q1412" s="25"/>
      <c r="R1412" s="25"/>
      <c r="S1412" s="25"/>
      <c r="T1412" s="25"/>
      <c r="U1412" s="101"/>
      <c r="V1412" s="101"/>
      <c r="W1412" s="101"/>
      <c r="X1412" s="101"/>
      <c r="Y1412" s="101"/>
      <c r="AA1412" s="101"/>
      <c r="AB1412" s="101"/>
      <c r="AC1412" s="101"/>
      <c r="AD1412" s="101"/>
      <c r="AE1412" s="101"/>
      <c r="AF1412" s="101"/>
      <c r="AG1412" s="101"/>
      <c r="AH1412" s="101"/>
      <c r="AJ1412" s="101"/>
      <c r="AK1412" s="101"/>
      <c r="AM1412" s="101"/>
      <c r="AN1412" s="42"/>
      <c r="AO1412" s="42"/>
      <c r="AP1412" s="42"/>
      <c r="AQ1412" s="194"/>
      <c r="AR1412" s="42"/>
      <c r="AS1412" s="42"/>
      <c r="AT1412" s="25"/>
      <c r="AU1412" s="44"/>
      <c r="AV1412" s="44"/>
      <c r="AW1412" s="44"/>
      <c r="AX1412" s="25"/>
      <c r="AY1412" s="42"/>
      <c r="AZ1412" s="46"/>
      <c r="BA1412" s="48"/>
      <c r="BB1412" s="25"/>
      <c r="BC1412" s="25"/>
      <c r="BD1412" s="124"/>
      <c r="BE1412" s="24"/>
      <c r="BF1412" s="24"/>
      <c r="BG1412" s="15"/>
      <c r="BI1412" s="15"/>
      <c r="BJ1412" s="15"/>
      <c r="BK1412" s="15"/>
      <c r="BL1412" s="93"/>
    </row>
    <row r="1413" spans="2:64" s="54" customFormat="1" x14ac:dyDescent="0.25">
      <c r="B1413" s="32"/>
      <c r="C1413" s="32"/>
      <c r="D1413" s="32"/>
      <c r="E1413" s="32"/>
      <c r="F1413" s="32"/>
      <c r="G1413" s="32"/>
      <c r="K1413" s="93"/>
      <c r="L1413" s="93"/>
      <c r="M1413" s="25"/>
      <c r="N1413" s="25"/>
      <c r="O1413" s="25"/>
      <c r="P1413" s="25"/>
      <c r="Q1413" s="25"/>
      <c r="R1413" s="25"/>
      <c r="S1413" s="25"/>
      <c r="T1413" s="25"/>
      <c r="U1413" s="101"/>
      <c r="V1413" s="101"/>
      <c r="W1413" s="101"/>
      <c r="X1413" s="101"/>
      <c r="Y1413" s="101"/>
      <c r="AA1413" s="101"/>
      <c r="AB1413" s="101"/>
      <c r="AC1413" s="101"/>
      <c r="AD1413" s="101"/>
      <c r="AE1413" s="101"/>
      <c r="AF1413" s="101"/>
      <c r="AG1413" s="101"/>
      <c r="AH1413" s="101"/>
      <c r="AJ1413" s="101"/>
      <c r="AK1413" s="101"/>
      <c r="AM1413" s="101"/>
      <c r="AN1413" s="42"/>
      <c r="AO1413" s="42"/>
      <c r="AP1413" s="42"/>
      <c r="AQ1413" s="194"/>
      <c r="AR1413" s="42"/>
      <c r="AS1413" s="42"/>
      <c r="AT1413" s="25"/>
      <c r="AU1413" s="44"/>
      <c r="AV1413" s="44"/>
      <c r="AW1413" s="44"/>
      <c r="AX1413" s="25"/>
      <c r="AY1413" s="42"/>
      <c r="AZ1413" s="46"/>
      <c r="BA1413" s="48"/>
      <c r="BB1413" s="25"/>
      <c r="BC1413" s="25"/>
      <c r="BD1413" s="124"/>
      <c r="BE1413" s="24"/>
      <c r="BF1413" s="24"/>
      <c r="BG1413" s="15"/>
      <c r="BI1413" s="15"/>
      <c r="BJ1413" s="15"/>
      <c r="BK1413" s="15"/>
      <c r="BL1413" s="93"/>
    </row>
    <row r="1414" spans="2:64" s="54" customFormat="1" x14ac:dyDescent="0.25">
      <c r="B1414" s="32"/>
      <c r="C1414" s="32"/>
      <c r="D1414" s="32"/>
      <c r="E1414" s="32"/>
      <c r="F1414" s="32"/>
      <c r="G1414" s="32"/>
      <c r="K1414" s="93"/>
      <c r="L1414" s="93"/>
      <c r="M1414" s="25"/>
      <c r="N1414" s="25"/>
      <c r="O1414" s="25"/>
      <c r="P1414" s="25"/>
      <c r="Q1414" s="25"/>
      <c r="R1414" s="25"/>
      <c r="S1414" s="25"/>
      <c r="T1414" s="25"/>
      <c r="U1414" s="101"/>
      <c r="V1414" s="101"/>
      <c r="W1414" s="101"/>
      <c r="X1414" s="101"/>
      <c r="Y1414" s="101"/>
      <c r="AA1414" s="101"/>
      <c r="AB1414" s="101"/>
      <c r="AC1414" s="101"/>
      <c r="AD1414" s="101"/>
      <c r="AE1414" s="101"/>
      <c r="AF1414" s="101"/>
      <c r="AG1414" s="101"/>
      <c r="AH1414" s="101"/>
      <c r="AJ1414" s="101"/>
      <c r="AK1414" s="101"/>
      <c r="AM1414" s="101"/>
      <c r="AN1414" s="42"/>
      <c r="AO1414" s="42"/>
      <c r="AP1414" s="42"/>
      <c r="AQ1414" s="194"/>
      <c r="AR1414" s="42"/>
      <c r="AS1414" s="42"/>
      <c r="AT1414" s="25"/>
      <c r="AU1414" s="44"/>
      <c r="AV1414" s="44"/>
      <c r="AW1414" s="44"/>
      <c r="AX1414" s="25"/>
      <c r="AY1414" s="42"/>
      <c r="AZ1414" s="46"/>
      <c r="BA1414" s="48"/>
      <c r="BB1414" s="25"/>
      <c r="BC1414" s="25"/>
      <c r="BD1414" s="124"/>
      <c r="BE1414" s="24"/>
      <c r="BF1414" s="24"/>
      <c r="BG1414" s="15"/>
      <c r="BI1414" s="15"/>
      <c r="BJ1414" s="15"/>
      <c r="BK1414" s="15"/>
      <c r="BL1414" s="93"/>
    </row>
    <row r="1415" spans="2:64" s="54" customFormat="1" x14ac:dyDescent="0.25">
      <c r="B1415" s="32"/>
      <c r="C1415" s="32"/>
      <c r="D1415" s="32"/>
      <c r="E1415" s="32"/>
      <c r="F1415" s="32"/>
      <c r="G1415" s="32"/>
      <c r="K1415" s="93"/>
      <c r="L1415" s="93"/>
      <c r="M1415" s="25"/>
      <c r="N1415" s="25"/>
      <c r="O1415" s="25"/>
      <c r="P1415" s="25"/>
      <c r="Q1415" s="25"/>
      <c r="R1415" s="25"/>
      <c r="S1415" s="25"/>
      <c r="T1415" s="25"/>
      <c r="U1415" s="101"/>
      <c r="V1415" s="101"/>
      <c r="W1415" s="101"/>
      <c r="X1415" s="101"/>
      <c r="Y1415" s="101"/>
      <c r="AA1415" s="101"/>
      <c r="AB1415" s="101"/>
      <c r="AC1415" s="101"/>
      <c r="AD1415" s="101"/>
      <c r="AE1415" s="101"/>
      <c r="AF1415" s="101"/>
      <c r="AG1415" s="101"/>
      <c r="AH1415" s="101"/>
      <c r="AJ1415" s="101"/>
      <c r="AK1415" s="101"/>
      <c r="AM1415" s="101"/>
      <c r="AN1415" s="42"/>
      <c r="AO1415" s="42"/>
      <c r="AP1415" s="42"/>
      <c r="AQ1415" s="194"/>
      <c r="AR1415" s="42"/>
      <c r="AS1415" s="42"/>
      <c r="AT1415" s="25"/>
      <c r="AU1415" s="44"/>
      <c r="AV1415" s="44"/>
      <c r="AW1415" s="44"/>
      <c r="AX1415" s="25"/>
      <c r="AY1415" s="42"/>
      <c r="AZ1415" s="46"/>
      <c r="BA1415" s="48"/>
      <c r="BB1415" s="25"/>
      <c r="BC1415" s="25"/>
      <c r="BD1415" s="124"/>
      <c r="BE1415" s="24"/>
      <c r="BF1415" s="24"/>
      <c r="BG1415" s="15"/>
      <c r="BI1415" s="15"/>
      <c r="BJ1415" s="15"/>
      <c r="BK1415" s="15"/>
      <c r="BL1415" s="93"/>
    </row>
    <row r="1416" spans="2:64" s="54" customFormat="1" x14ac:dyDescent="0.25">
      <c r="B1416" s="32"/>
      <c r="C1416" s="32"/>
      <c r="D1416" s="32"/>
      <c r="E1416" s="32"/>
      <c r="F1416" s="32"/>
      <c r="G1416" s="32"/>
      <c r="K1416" s="93"/>
      <c r="L1416" s="93"/>
      <c r="M1416" s="25"/>
      <c r="N1416" s="25"/>
      <c r="O1416" s="25"/>
      <c r="P1416" s="25"/>
      <c r="Q1416" s="25"/>
      <c r="R1416" s="25"/>
      <c r="S1416" s="25"/>
      <c r="T1416" s="25"/>
      <c r="U1416" s="101"/>
      <c r="V1416" s="101"/>
      <c r="W1416" s="101"/>
      <c r="X1416" s="101"/>
      <c r="Y1416" s="101"/>
      <c r="AA1416" s="101"/>
      <c r="AB1416" s="101"/>
      <c r="AC1416" s="101"/>
      <c r="AD1416" s="101"/>
      <c r="AE1416" s="101"/>
      <c r="AF1416" s="101"/>
      <c r="AG1416" s="101"/>
      <c r="AH1416" s="101"/>
      <c r="AJ1416" s="101"/>
      <c r="AK1416" s="101"/>
      <c r="AM1416" s="101"/>
      <c r="AN1416" s="42"/>
      <c r="AO1416" s="42"/>
      <c r="AP1416" s="42"/>
      <c r="AQ1416" s="194"/>
      <c r="AR1416" s="42"/>
      <c r="AS1416" s="42"/>
      <c r="AT1416" s="25"/>
      <c r="AU1416" s="44"/>
      <c r="AV1416" s="44"/>
      <c r="AW1416" s="44"/>
      <c r="AX1416" s="25"/>
      <c r="AY1416" s="42"/>
      <c r="AZ1416" s="46"/>
      <c r="BA1416" s="48"/>
      <c r="BB1416" s="25"/>
      <c r="BC1416" s="25"/>
      <c r="BD1416" s="124"/>
      <c r="BE1416" s="24"/>
      <c r="BF1416" s="24"/>
      <c r="BG1416" s="15"/>
      <c r="BI1416" s="15"/>
      <c r="BJ1416" s="15"/>
      <c r="BK1416" s="15"/>
      <c r="BL1416" s="93"/>
    </row>
    <row r="1417" spans="2:64" s="54" customFormat="1" x14ac:dyDescent="0.25">
      <c r="B1417" s="32"/>
      <c r="C1417" s="32"/>
      <c r="D1417" s="32"/>
      <c r="E1417" s="32"/>
      <c r="F1417" s="32"/>
      <c r="G1417" s="32"/>
      <c r="K1417" s="93"/>
      <c r="L1417" s="93"/>
      <c r="M1417" s="25"/>
      <c r="N1417" s="25"/>
      <c r="O1417" s="25"/>
      <c r="P1417" s="25"/>
      <c r="Q1417" s="25"/>
      <c r="R1417" s="25"/>
      <c r="S1417" s="25"/>
      <c r="T1417" s="25"/>
      <c r="U1417" s="101"/>
      <c r="V1417" s="101"/>
      <c r="W1417" s="101"/>
      <c r="X1417" s="101"/>
      <c r="Y1417" s="101"/>
      <c r="AA1417" s="101"/>
      <c r="AB1417" s="101"/>
      <c r="AC1417" s="101"/>
      <c r="AD1417" s="101"/>
      <c r="AE1417" s="101"/>
      <c r="AF1417" s="101"/>
      <c r="AG1417" s="101"/>
      <c r="AH1417" s="101"/>
      <c r="AJ1417" s="101"/>
      <c r="AK1417" s="101"/>
      <c r="AM1417" s="101"/>
      <c r="AN1417" s="42"/>
      <c r="AO1417" s="42"/>
      <c r="AP1417" s="42"/>
      <c r="AQ1417" s="194"/>
      <c r="AR1417" s="42"/>
      <c r="AS1417" s="42"/>
      <c r="AT1417" s="25"/>
      <c r="AU1417" s="44"/>
      <c r="AV1417" s="44"/>
      <c r="AW1417" s="44"/>
      <c r="AX1417" s="25"/>
      <c r="AY1417" s="42"/>
      <c r="AZ1417" s="46"/>
      <c r="BA1417" s="48"/>
      <c r="BB1417" s="25"/>
      <c r="BC1417" s="25"/>
      <c r="BD1417" s="124"/>
      <c r="BE1417" s="24"/>
      <c r="BF1417" s="24"/>
      <c r="BG1417" s="15"/>
      <c r="BI1417" s="15"/>
      <c r="BJ1417" s="15"/>
      <c r="BK1417" s="15"/>
      <c r="BL1417" s="93"/>
    </row>
    <row r="1418" spans="2:64" s="54" customFormat="1" x14ac:dyDescent="0.25">
      <c r="B1418" s="32"/>
      <c r="C1418" s="32"/>
      <c r="D1418" s="32"/>
      <c r="E1418" s="32"/>
      <c r="F1418" s="32"/>
      <c r="G1418" s="32"/>
      <c r="K1418" s="93"/>
      <c r="L1418" s="93"/>
      <c r="M1418" s="25"/>
      <c r="N1418" s="25"/>
      <c r="O1418" s="25"/>
      <c r="P1418" s="25"/>
      <c r="Q1418" s="25"/>
      <c r="R1418" s="25"/>
      <c r="S1418" s="25"/>
      <c r="T1418" s="25"/>
      <c r="U1418" s="101"/>
      <c r="V1418" s="101"/>
      <c r="W1418" s="101"/>
      <c r="X1418" s="101"/>
      <c r="Y1418" s="101"/>
      <c r="AA1418" s="101"/>
      <c r="AB1418" s="101"/>
      <c r="AC1418" s="101"/>
      <c r="AD1418" s="101"/>
      <c r="AE1418" s="101"/>
      <c r="AF1418" s="101"/>
      <c r="AG1418" s="101"/>
      <c r="AH1418" s="101"/>
      <c r="AJ1418" s="101"/>
      <c r="AK1418" s="101"/>
      <c r="AM1418" s="101"/>
      <c r="AN1418" s="42"/>
      <c r="AO1418" s="42"/>
      <c r="AP1418" s="42"/>
      <c r="AQ1418" s="194"/>
      <c r="AR1418" s="42"/>
      <c r="AS1418" s="42"/>
      <c r="AT1418" s="25"/>
      <c r="AU1418" s="44"/>
      <c r="AV1418" s="44"/>
      <c r="AW1418" s="44"/>
      <c r="AX1418" s="25"/>
      <c r="AY1418" s="42"/>
      <c r="AZ1418" s="46"/>
      <c r="BA1418" s="48"/>
      <c r="BB1418" s="25"/>
      <c r="BC1418" s="25"/>
      <c r="BD1418" s="124"/>
      <c r="BE1418" s="24"/>
      <c r="BF1418" s="24"/>
      <c r="BG1418" s="15"/>
      <c r="BI1418" s="15"/>
      <c r="BJ1418" s="15"/>
      <c r="BK1418" s="15"/>
      <c r="BL1418" s="93"/>
    </row>
    <row r="1419" spans="2:64" s="54" customFormat="1" x14ac:dyDescent="0.25">
      <c r="B1419" s="32"/>
      <c r="C1419" s="32"/>
      <c r="D1419" s="32"/>
      <c r="E1419" s="32"/>
      <c r="F1419" s="32"/>
      <c r="G1419" s="32"/>
      <c r="K1419" s="93"/>
      <c r="L1419" s="93"/>
      <c r="M1419" s="25"/>
      <c r="N1419" s="25"/>
      <c r="O1419" s="25"/>
      <c r="P1419" s="25"/>
      <c r="Q1419" s="25"/>
      <c r="R1419" s="25"/>
      <c r="S1419" s="25"/>
      <c r="T1419" s="25"/>
      <c r="U1419" s="101"/>
      <c r="V1419" s="101"/>
      <c r="W1419" s="101"/>
      <c r="X1419" s="101"/>
      <c r="Y1419" s="101"/>
      <c r="AA1419" s="101"/>
      <c r="AB1419" s="101"/>
      <c r="AC1419" s="101"/>
      <c r="AD1419" s="101"/>
      <c r="AE1419" s="101"/>
      <c r="AF1419" s="101"/>
      <c r="AG1419" s="101"/>
      <c r="AH1419" s="101"/>
      <c r="AJ1419" s="101"/>
      <c r="AK1419" s="101"/>
      <c r="AM1419" s="101"/>
      <c r="AN1419" s="42"/>
      <c r="AO1419" s="42"/>
      <c r="AP1419" s="42"/>
      <c r="AQ1419" s="194"/>
      <c r="AR1419" s="42"/>
      <c r="AS1419" s="42"/>
      <c r="AT1419" s="25"/>
      <c r="AU1419" s="44"/>
      <c r="AV1419" s="44"/>
      <c r="AW1419" s="44"/>
      <c r="AX1419" s="25"/>
      <c r="AY1419" s="42"/>
      <c r="AZ1419" s="46"/>
      <c r="BA1419" s="48"/>
      <c r="BB1419" s="25"/>
      <c r="BC1419" s="25"/>
      <c r="BD1419" s="124"/>
      <c r="BE1419" s="24"/>
      <c r="BF1419" s="24"/>
      <c r="BG1419" s="15"/>
      <c r="BI1419" s="15"/>
      <c r="BJ1419" s="15"/>
      <c r="BK1419" s="15"/>
      <c r="BL1419" s="93"/>
    </row>
    <row r="1420" spans="2:64" s="54" customFormat="1" x14ac:dyDescent="0.25">
      <c r="B1420" s="32"/>
      <c r="C1420" s="32"/>
      <c r="D1420" s="32"/>
      <c r="E1420" s="32"/>
      <c r="F1420" s="32"/>
      <c r="G1420" s="32"/>
      <c r="K1420" s="93"/>
      <c r="L1420" s="93"/>
      <c r="M1420" s="25"/>
      <c r="N1420" s="25"/>
      <c r="O1420" s="25"/>
      <c r="P1420" s="25"/>
      <c r="Q1420" s="25"/>
      <c r="R1420" s="25"/>
      <c r="S1420" s="25"/>
      <c r="T1420" s="25"/>
      <c r="U1420" s="101"/>
      <c r="V1420" s="101"/>
      <c r="W1420" s="101"/>
      <c r="X1420" s="101"/>
      <c r="Y1420" s="101"/>
      <c r="AA1420" s="101"/>
      <c r="AB1420" s="101"/>
      <c r="AC1420" s="101"/>
      <c r="AD1420" s="101"/>
      <c r="AE1420" s="101"/>
      <c r="AF1420" s="101"/>
      <c r="AG1420" s="101"/>
      <c r="AH1420" s="101"/>
      <c r="AJ1420" s="101"/>
      <c r="AK1420" s="101"/>
      <c r="AM1420" s="101"/>
      <c r="AN1420" s="42"/>
      <c r="AO1420" s="42"/>
      <c r="AP1420" s="42"/>
      <c r="AQ1420" s="194"/>
      <c r="AR1420" s="42"/>
      <c r="AS1420" s="42"/>
      <c r="AT1420" s="25"/>
      <c r="AU1420" s="44"/>
      <c r="AV1420" s="44"/>
      <c r="AW1420" s="44"/>
      <c r="AX1420" s="25"/>
      <c r="AY1420" s="42"/>
      <c r="AZ1420" s="46"/>
      <c r="BA1420" s="48"/>
      <c r="BB1420" s="25"/>
      <c r="BC1420" s="25"/>
      <c r="BD1420" s="124"/>
      <c r="BE1420" s="24"/>
      <c r="BF1420" s="24"/>
      <c r="BG1420" s="15"/>
      <c r="BI1420" s="15"/>
      <c r="BJ1420" s="15"/>
      <c r="BK1420" s="15"/>
      <c r="BL1420" s="93"/>
    </row>
    <row r="1421" spans="2:64" s="54" customFormat="1" x14ac:dyDescent="0.25">
      <c r="B1421" s="32"/>
      <c r="C1421" s="32"/>
      <c r="D1421" s="32"/>
      <c r="E1421" s="32"/>
      <c r="F1421" s="32"/>
      <c r="G1421" s="32"/>
      <c r="K1421" s="93"/>
      <c r="L1421" s="93"/>
      <c r="M1421" s="25"/>
      <c r="N1421" s="25"/>
      <c r="O1421" s="25"/>
      <c r="P1421" s="25"/>
      <c r="Q1421" s="25"/>
      <c r="R1421" s="25"/>
      <c r="S1421" s="25"/>
      <c r="T1421" s="25"/>
      <c r="U1421" s="101"/>
      <c r="V1421" s="101"/>
      <c r="W1421" s="101"/>
      <c r="X1421" s="101"/>
      <c r="Y1421" s="101"/>
      <c r="AA1421" s="101"/>
      <c r="AB1421" s="101"/>
      <c r="AC1421" s="101"/>
      <c r="AD1421" s="101"/>
      <c r="AE1421" s="101"/>
      <c r="AF1421" s="101"/>
      <c r="AG1421" s="101"/>
      <c r="AH1421" s="101"/>
      <c r="AJ1421" s="101"/>
      <c r="AK1421" s="101"/>
      <c r="AM1421" s="101"/>
      <c r="AN1421" s="42"/>
      <c r="AO1421" s="42"/>
      <c r="AP1421" s="42"/>
      <c r="AQ1421" s="194"/>
      <c r="AR1421" s="42"/>
      <c r="AS1421" s="42"/>
      <c r="AT1421" s="25"/>
      <c r="AU1421" s="44"/>
      <c r="AV1421" s="44"/>
      <c r="AW1421" s="44"/>
      <c r="AX1421" s="25"/>
      <c r="AY1421" s="42"/>
      <c r="AZ1421" s="46"/>
      <c r="BA1421" s="48"/>
      <c r="BB1421" s="25"/>
      <c r="BC1421" s="25"/>
      <c r="BD1421" s="124"/>
      <c r="BE1421" s="24"/>
      <c r="BF1421" s="24"/>
      <c r="BG1421" s="15"/>
      <c r="BI1421" s="15"/>
      <c r="BJ1421" s="15"/>
      <c r="BK1421" s="15"/>
      <c r="BL1421" s="93"/>
    </row>
    <row r="1422" spans="2:64" s="54" customFormat="1" x14ac:dyDescent="0.25">
      <c r="B1422" s="32"/>
      <c r="C1422" s="32"/>
      <c r="D1422" s="32"/>
      <c r="E1422" s="32"/>
      <c r="F1422" s="32"/>
      <c r="G1422" s="32"/>
      <c r="K1422" s="93"/>
      <c r="L1422" s="93"/>
      <c r="M1422" s="25"/>
      <c r="N1422" s="25"/>
      <c r="O1422" s="25"/>
      <c r="P1422" s="25"/>
      <c r="Q1422" s="25"/>
      <c r="R1422" s="25"/>
      <c r="S1422" s="25"/>
      <c r="T1422" s="25"/>
      <c r="U1422" s="101"/>
      <c r="V1422" s="101"/>
      <c r="W1422" s="101"/>
      <c r="X1422" s="101"/>
      <c r="Y1422" s="101"/>
      <c r="AA1422" s="101"/>
      <c r="AB1422" s="101"/>
      <c r="AC1422" s="101"/>
      <c r="AD1422" s="101"/>
      <c r="AE1422" s="101"/>
      <c r="AF1422" s="101"/>
      <c r="AG1422" s="101"/>
      <c r="AH1422" s="101"/>
      <c r="AJ1422" s="101"/>
      <c r="AK1422" s="101"/>
      <c r="AM1422" s="101"/>
      <c r="AN1422" s="42"/>
      <c r="AO1422" s="42"/>
      <c r="AP1422" s="42"/>
      <c r="AQ1422" s="194"/>
      <c r="AR1422" s="42"/>
      <c r="AS1422" s="42"/>
      <c r="AT1422" s="25"/>
      <c r="AU1422" s="44"/>
      <c r="AV1422" s="44"/>
      <c r="AW1422" s="44"/>
      <c r="AX1422" s="25"/>
      <c r="AY1422" s="42"/>
      <c r="AZ1422" s="46"/>
      <c r="BA1422" s="48"/>
      <c r="BB1422" s="25"/>
      <c r="BC1422" s="25"/>
      <c r="BD1422" s="124"/>
      <c r="BE1422" s="24"/>
      <c r="BF1422" s="24"/>
      <c r="BG1422" s="15"/>
      <c r="BI1422" s="15"/>
      <c r="BJ1422" s="15"/>
      <c r="BK1422" s="15"/>
      <c r="BL1422" s="93"/>
    </row>
    <row r="1423" spans="2:64" s="54" customFormat="1" x14ac:dyDescent="0.25">
      <c r="K1423" s="93"/>
      <c r="L1423" s="93"/>
      <c r="M1423" s="25"/>
      <c r="N1423" s="25"/>
      <c r="O1423" s="25"/>
      <c r="P1423" s="25"/>
      <c r="Q1423" s="25"/>
      <c r="R1423" s="25"/>
      <c r="S1423" s="25"/>
      <c r="T1423" s="25"/>
      <c r="U1423" s="101"/>
      <c r="V1423" s="101"/>
      <c r="W1423" s="101"/>
      <c r="X1423" s="101"/>
      <c r="Y1423" s="101"/>
      <c r="AA1423" s="101"/>
      <c r="AB1423" s="101"/>
      <c r="AC1423" s="101"/>
      <c r="AD1423" s="101"/>
      <c r="AE1423" s="101"/>
      <c r="AF1423" s="101"/>
      <c r="AG1423" s="101"/>
      <c r="AH1423" s="101"/>
      <c r="AJ1423" s="101"/>
      <c r="AK1423" s="101"/>
      <c r="AM1423" s="101"/>
      <c r="AN1423" s="42"/>
      <c r="AO1423" s="42"/>
      <c r="AP1423" s="42"/>
      <c r="AQ1423" s="194"/>
      <c r="AR1423" s="42"/>
      <c r="AS1423" s="42"/>
      <c r="AT1423" s="25"/>
      <c r="AU1423" s="42"/>
      <c r="AV1423" s="42"/>
      <c r="AW1423" s="42"/>
      <c r="AX1423" s="25"/>
      <c r="AY1423" s="42"/>
      <c r="AZ1423" s="46"/>
      <c r="BA1423" s="25"/>
      <c r="BB1423" s="25"/>
      <c r="BC1423" s="25"/>
      <c r="BD1423" s="100"/>
      <c r="BE1423" s="24"/>
      <c r="BF1423" s="24"/>
      <c r="BG1423" s="24"/>
      <c r="BI1423" s="13"/>
      <c r="BJ1423" s="13"/>
      <c r="BK1423" s="13"/>
      <c r="BL1423" s="93"/>
    </row>
    <row r="1424" spans="2:64" s="54" customFormat="1" x14ac:dyDescent="0.25">
      <c r="B1424" s="32"/>
      <c r="C1424" s="32"/>
      <c r="D1424" s="32"/>
      <c r="E1424" s="32"/>
      <c r="F1424" s="32"/>
      <c r="G1424" s="32"/>
      <c r="I1424" s="14"/>
      <c r="K1424" s="94"/>
      <c r="L1424" s="94"/>
      <c r="M1424" s="25"/>
      <c r="N1424" s="25"/>
      <c r="O1424" s="25"/>
      <c r="P1424" s="25"/>
      <c r="Q1424" s="25"/>
      <c r="R1424" s="25"/>
      <c r="S1424" s="25"/>
      <c r="T1424" s="25"/>
      <c r="U1424" s="101"/>
      <c r="V1424" s="101"/>
      <c r="W1424" s="101"/>
      <c r="X1424" s="101"/>
      <c r="Y1424" s="101"/>
      <c r="AA1424" s="101"/>
      <c r="AB1424" s="101"/>
      <c r="AC1424" s="101"/>
      <c r="AD1424" s="101"/>
      <c r="AE1424" s="101"/>
      <c r="AF1424" s="101"/>
      <c r="AG1424" s="101"/>
      <c r="AH1424" s="101"/>
      <c r="AJ1424" s="101"/>
      <c r="AK1424" s="101"/>
      <c r="AM1424" s="101"/>
      <c r="AN1424" s="42"/>
      <c r="AO1424" s="42"/>
      <c r="AP1424" s="42"/>
      <c r="AQ1424" s="194"/>
      <c r="AR1424" s="42"/>
      <c r="AS1424" s="42"/>
      <c r="AT1424" s="25"/>
      <c r="AU1424" s="44"/>
      <c r="AV1424" s="44"/>
      <c r="AW1424" s="44"/>
      <c r="AX1424" s="25"/>
      <c r="AY1424" s="42"/>
      <c r="AZ1424" s="46"/>
      <c r="BA1424" s="48"/>
      <c r="BB1424" s="25"/>
      <c r="BC1424" s="25"/>
      <c r="BD1424" s="124"/>
      <c r="BE1424" s="24"/>
      <c r="BF1424" s="24"/>
      <c r="BG1424" s="15"/>
      <c r="BI1424" s="15"/>
      <c r="BJ1424" s="15"/>
      <c r="BK1424" s="15"/>
      <c r="BL1424" s="93"/>
    </row>
    <row r="1425" spans="2:64" s="54" customFormat="1" x14ac:dyDescent="0.25">
      <c r="B1425" s="32"/>
      <c r="C1425" s="32"/>
      <c r="D1425" s="32"/>
      <c r="E1425" s="32"/>
      <c r="F1425" s="32"/>
      <c r="G1425" s="32"/>
      <c r="I1425" s="14"/>
      <c r="K1425" s="94"/>
      <c r="L1425" s="94"/>
      <c r="M1425" s="25"/>
      <c r="N1425" s="25"/>
      <c r="O1425" s="25"/>
      <c r="P1425" s="25"/>
      <c r="Q1425" s="25"/>
      <c r="R1425" s="25"/>
      <c r="S1425" s="25"/>
      <c r="T1425" s="25"/>
      <c r="U1425" s="101"/>
      <c r="V1425" s="101"/>
      <c r="W1425" s="101"/>
      <c r="X1425" s="101"/>
      <c r="Y1425" s="101"/>
      <c r="AA1425" s="101"/>
      <c r="AB1425" s="101"/>
      <c r="AC1425" s="101"/>
      <c r="AD1425" s="101"/>
      <c r="AE1425" s="101"/>
      <c r="AF1425" s="101"/>
      <c r="AG1425" s="101"/>
      <c r="AH1425" s="101"/>
      <c r="AJ1425" s="101"/>
      <c r="AK1425" s="101"/>
      <c r="AM1425" s="101"/>
      <c r="AN1425" s="42"/>
      <c r="AO1425" s="42"/>
      <c r="AP1425" s="42"/>
      <c r="AQ1425" s="194"/>
      <c r="AR1425" s="42"/>
      <c r="AS1425" s="42"/>
      <c r="AT1425" s="25"/>
      <c r="AU1425" s="44"/>
      <c r="AV1425" s="44"/>
      <c r="AW1425" s="44"/>
      <c r="AX1425" s="25"/>
      <c r="AY1425" s="42"/>
      <c r="AZ1425" s="46"/>
      <c r="BA1425" s="48"/>
      <c r="BB1425" s="25"/>
      <c r="BC1425" s="25"/>
      <c r="BD1425" s="124"/>
      <c r="BE1425" s="24"/>
      <c r="BF1425" s="24"/>
      <c r="BG1425" s="15"/>
      <c r="BI1425" s="15"/>
      <c r="BJ1425" s="15"/>
      <c r="BK1425" s="15"/>
      <c r="BL1425" s="93"/>
    </row>
    <row r="1426" spans="2:64" s="54" customFormat="1" x14ac:dyDescent="0.25">
      <c r="B1426" s="32"/>
      <c r="C1426" s="32"/>
      <c r="D1426" s="32"/>
      <c r="E1426" s="32"/>
      <c r="F1426" s="32"/>
      <c r="G1426" s="32"/>
      <c r="K1426" s="93"/>
      <c r="L1426" s="93"/>
      <c r="M1426" s="25"/>
      <c r="N1426" s="25"/>
      <c r="O1426" s="25"/>
      <c r="P1426" s="25"/>
      <c r="Q1426" s="25"/>
      <c r="R1426" s="25"/>
      <c r="S1426" s="25"/>
      <c r="T1426" s="25"/>
      <c r="U1426" s="101"/>
      <c r="V1426" s="101"/>
      <c r="W1426" s="101"/>
      <c r="X1426" s="101"/>
      <c r="Y1426" s="101"/>
      <c r="AA1426" s="101"/>
      <c r="AB1426" s="101"/>
      <c r="AC1426" s="101"/>
      <c r="AD1426" s="101"/>
      <c r="AE1426" s="101"/>
      <c r="AF1426" s="101"/>
      <c r="AG1426" s="101"/>
      <c r="AH1426" s="101"/>
      <c r="AJ1426" s="101"/>
      <c r="AK1426" s="101"/>
      <c r="AM1426" s="101"/>
      <c r="AN1426" s="42"/>
      <c r="AO1426" s="42"/>
      <c r="AP1426" s="42"/>
      <c r="AQ1426" s="194"/>
      <c r="AR1426" s="42"/>
      <c r="AS1426" s="42"/>
      <c r="AT1426" s="25"/>
      <c r="AU1426" s="44"/>
      <c r="AV1426" s="44"/>
      <c r="AW1426" s="44"/>
      <c r="AX1426" s="25"/>
      <c r="AY1426" s="42"/>
      <c r="AZ1426" s="46"/>
      <c r="BA1426" s="48"/>
      <c r="BB1426" s="25"/>
      <c r="BC1426" s="25"/>
      <c r="BD1426" s="124"/>
      <c r="BE1426" s="24"/>
      <c r="BF1426" s="24"/>
      <c r="BG1426" s="15"/>
      <c r="BI1426" s="15"/>
      <c r="BJ1426" s="15"/>
      <c r="BK1426" s="15"/>
      <c r="BL1426" s="93"/>
    </row>
    <row r="1427" spans="2:64" s="54" customFormat="1" x14ac:dyDescent="0.25">
      <c r="B1427" s="32"/>
      <c r="C1427" s="32"/>
      <c r="D1427" s="32"/>
      <c r="E1427" s="32"/>
      <c r="F1427" s="32"/>
      <c r="G1427" s="32"/>
      <c r="I1427" s="14"/>
      <c r="K1427" s="94"/>
      <c r="L1427" s="94"/>
      <c r="M1427" s="25"/>
      <c r="N1427" s="25"/>
      <c r="O1427" s="25"/>
      <c r="P1427" s="25"/>
      <c r="Q1427" s="25"/>
      <c r="R1427" s="25"/>
      <c r="S1427" s="25"/>
      <c r="T1427" s="25"/>
      <c r="U1427" s="101"/>
      <c r="V1427" s="101"/>
      <c r="W1427" s="101"/>
      <c r="X1427" s="101"/>
      <c r="Y1427" s="101"/>
      <c r="AA1427" s="101"/>
      <c r="AB1427" s="101"/>
      <c r="AC1427" s="101"/>
      <c r="AD1427" s="101"/>
      <c r="AE1427" s="101"/>
      <c r="AF1427" s="101"/>
      <c r="AG1427" s="101"/>
      <c r="AH1427" s="101"/>
      <c r="AJ1427" s="101"/>
      <c r="AK1427" s="101"/>
      <c r="AM1427" s="101"/>
      <c r="AN1427" s="42"/>
      <c r="AO1427" s="42"/>
      <c r="AP1427" s="42"/>
      <c r="AQ1427" s="194"/>
      <c r="AR1427" s="42"/>
      <c r="AS1427" s="42"/>
      <c r="AT1427" s="25"/>
      <c r="AU1427" s="44"/>
      <c r="AV1427" s="44"/>
      <c r="AW1427" s="44"/>
      <c r="AX1427" s="25"/>
      <c r="AY1427" s="42"/>
      <c r="AZ1427" s="46"/>
      <c r="BA1427" s="48"/>
      <c r="BB1427" s="25"/>
      <c r="BC1427" s="25"/>
      <c r="BD1427" s="124"/>
      <c r="BE1427" s="24"/>
      <c r="BF1427" s="24"/>
      <c r="BG1427" s="15"/>
      <c r="BI1427" s="15"/>
      <c r="BJ1427" s="15"/>
      <c r="BK1427" s="15"/>
      <c r="BL1427" s="93"/>
    </row>
    <row r="1428" spans="2:64" s="54" customFormat="1" x14ac:dyDescent="0.25">
      <c r="B1428" s="32"/>
      <c r="C1428" s="32"/>
      <c r="D1428" s="32"/>
      <c r="E1428" s="32"/>
      <c r="F1428" s="32"/>
      <c r="G1428" s="32"/>
      <c r="K1428" s="93"/>
      <c r="L1428" s="93"/>
      <c r="M1428" s="25"/>
      <c r="N1428" s="25"/>
      <c r="O1428" s="25"/>
      <c r="P1428" s="25"/>
      <c r="Q1428" s="25"/>
      <c r="R1428" s="25"/>
      <c r="S1428" s="25"/>
      <c r="T1428" s="25"/>
      <c r="U1428" s="101"/>
      <c r="V1428" s="101"/>
      <c r="W1428" s="101"/>
      <c r="X1428" s="101"/>
      <c r="Y1428" s="101"/>
      <c r="AA1428" s="101"/>
      <c r="AB1428" s="101"/>
      <c r="AC1428" s="101"/>
      <c r="AD1428" s="101"/>
      <c r="AE1428" s="101"/>
      <c r="AF1428" s="101"/>
      <c r="AG1428" s="101"/>
      <c r="AH1428" s="101"/>
      <c r="AJ1428" s="101"/>
      <c r="AK1428" s="101"/>
      <c r="AM1428" s="101"/>
      <c r="AN1428" s="42"/>
      <c r="AO1428" s="42"/>
      <c r="AP1428" s="42"/>
      <c r="AQ1428" s="194"/>
      <c r="AR1428" s="42"/>
      <c r="AS1428" s="42"/>
      <c r="AT1428" s="25"/>
      <c r="AU1428" s="44"/>
      <c r="AV1428" s="44"/>
      <c r="AW1428" s="44"/>
      <c r="AX1428" s="25"/>
      <c r="AY1428" s="42"/>
      <c r="AZ1428" s="46"/>
      <c r="BA1428" s="48"/>
      <c r="BB1428" s="25"/>
      <c r="BC1428" s="25"/>
      <c r="BD1428" s="124"/>
      <c r="BE1428" s="24"/>
      <c r="BF1428" s="24"/>
      <c r="BG1428" s="15"/>
      <c r="BI1428" s="15"/>
      <c r="BJ1428" s="15"/>
      <c r="BK1428" s="15"/>
      <c r="BL1428" s="93"/>
    </row>
    <row r="1429" spans="2:64" s="54" customFormat="1" x14ac:dyDescent="0.25">
      <c r="B1429" s="32"/>
      <c r="C1429" s="32"/>
      <c r="D1429" s="32"/>
      <c r="E1429" s="32"/>
      <c r="F1429" s="32"/>
      <c r="G1429" s="32"/>
      <c r="I1429" s="14"/>
      <c r="K1429" s="94"/>
      <c r="L1429" s="94"/>
      <c r="M1429" s="25"/>
      <c r="N1429" s="25"/>
      <c r="O1429" s="25"/>
      <c r="P1429" s="25"/>
      <c r="Q1429" s="25"/>
      <c r="R1429" s="25"/>
      <c r="S1429" s="25"/>
      <c r="T1429" s="25"/>
      <c r="U1429" s="101"/>
      <c r="V1429" s="101"/>
      <c r="W1429" s="101"/>
      <c r="X1429" s="101"/>
      <c r="Y1429" s="101"/>
      <c r="AA1429" s="101"/>
      <c r="AB1429" s="101"/>
      <c r="AC1429" s="101"/>
      <c r="AD1429" s="101"/>
      <c r="AE1429" s="101"/>
      <c r="AF1429" s="101"/>
      <c r="AG1429" s="101"/>
      <c r="AH1429" s="101"/>
      <c r="AJ1429" s="101"/>
      <c r="AK1429" s="101"/>
      <c r="AM1429" s="101"/>
      <c r="AN1429" s="42"/>
      <c r="AO1429" s="42"/>
      <c r="AP1429" s="42"/>
      <c r="AQ1429" s="194"/>
      <c r="AR1429" s="42"/>
      <c r="AS1429" s="42"/>
      <c r="AT1429" s="25"/>
      <c r="AU1429" s="44"/>
      <c r="AV1429" s="44"/>
      <c r="AW1429" s="44"/>
      <c r="AX1429" s="25"/>
      <c r="AY1429" s="42"/>
      <c r="AZ1429" s="46"/>
      <c r="BA1429" s="48"/>
      <c r="BB1429" s="25"/>
      <c r="BC1429" s="25"/>
      <c r="BD1429" s="124"/>
      <c r="BE1429" s="24"/>
      <c r="BF1429" s="24"/>
      <c r="BG1429" s="15"/>
      <c r="BI1429" s="15"/>
      <c r="BJ1429" s="15"/>
      <c r="BK1429" s="15"/>
      <c r="BL1429" s="93"/>
    </row>
    <row r="1430" spans="2:64" s="54" customFormat="1" x14ac:dyDescent="0.25">
      <c r="B1430" s="32"/>
      <c r="C1430" s="32"/>
      <c r="D1430" s="32"/>
      <c r="E1430" s="32"/>
      <c r="F1430" s="32"/>
      <c r="G1430" s="32"/>
      <c r="K1430" s="93"/>
      <c r="L1430" s="93"/>
      <c r="M1430" s="25"/>
      <c r="N1430" s="25"/>
      <c r="O1430" s="25"/>
      <c r="P1430" s="25"/>
      <c r="Q1430" s="25"/>
      <c r="R1430" s="25"/>
      <c r="S1430" s="25"/>
      <c r="T1430" s="25"/>
      <c r="U1430" s="101"/>
      <c r="V1430" s="101"/>
      <c r="W1430" s="101"/>
      <c r="X1430" s="101"/>
      <c r="Y1430" s="101"/>
      <c r="AA1430" s="101"/>
      <c r="AB1430" s="101"/>
      <c r="AC1430" s="101"/>
      <c r="AD1430" s="101"/>
      <c r="AE1430" s="101"/>
      <c r="AF1430" s="101"/>
      <c r="AG1430" s="101"/>
      <c r="AH1430" s="101"/>
      <c r="AJ1430" s="101"/>
      <c r="AK1430" s="101"/>
      <c r="AM1430" s="101"/>
      <c r="AN1430" s="42"/>
      <c r="AO1430" s="42"/>
      <c r="AP1430" s="42"/>
      <c r="AQ1430" s="194"/>
      <c r="AR1430" s="42"/>
      <c r="AS1430" s="42"/>
      <c r="AT1430" s="25"/>
      <c r="AU1430" s="44"/>
      <c r="AV1430" s="44"/>
      <c r="AW1430" s="44"/>
      <c r="AX1430" s="25"/>
      <c r="AY1430" s="42"/>
      <c r="AZ1430" s="46"/>
      <c r="BA1430" s="48"/>
      <c r="BB1430" s="25"/>
      <c r="BC1430" s="25"/>
      <c r="BD1430" s="124"/>
      <c r="BE1430" s="24"/>
      <c r="BF1430" s="24"/>
      <c r="BG1430" s="15"/>
      <c r="BI1430" s="15"/>
      <c r="BJ1430" s="15"/>
      <c r="BK1430" s="15"/>
      <c r="BL1430" s="93"/>
    </row>
    <row r="1431" spans="2:64" s="54" customFormat="1" x14ac:dyDescent="0.25">
      <c r="B1431" s="32"/>
      <c r="C1431" s="32"/>
      <c r="D1431" s="32"/>
      <c r="E1431" s="32"/>
      <c r="F1431" s="32"/>
      <c r="G1431" s="32"/>
      <c r="I1431" s="14"/>
      <c r="K1431" s="94"/>
      <c r="L1431" s="94"/>
      <c r="M1431" s="25"/>
      <c r="N1431" s="25"/>
      <c r="O1431" s="25"/>
      <c r="P1431" s="25"/>
      <c r="Q1431" s="25"/>
      <c r="R1431" s="25"/>
      <c r="S1431" s="25"/>
      <c r="T1431" s="25"/>
      <c r="U1431" s="101"/>
      <c r="V1431" s="101"/>
      <c r="W1431" s="101"/>
      <c r="X1431" s="101"/>
      <c r="Y1431" s="101"/>
      <c r="AA1431" s="101"/>
      <c r="AB1431" s="101"/>
      <c r="AC1431" s="101"/>
      <c r="AD1431" s="101"/>
      <c r="AE1431" s="101"/>
      <c r="AF1431" s="101"/>
      <c r="AG1431" s="101"/>
      <c r="AH1431" s="101"/>
      <c r="AJ1431" s="101"/>
      <c r="AK1431" s="101"/>
      <c r="AM1431" s="101"/>
      <c r="AN1431" s="42"/>
      <c r="AO1431" s="42"/>
      <c r="AP1431" s="42"/>
      <c r="AQ1431" s="194"/>
      <c r="AR1431" s="42"/>
      <c r="AS1431" s="42"/>
      <c r="AT1431" s="25"/>
      <c r="AU1431" s="44"/>
      <c r="AV1431" s="44"/>
      <c r="AW1431" s="44"/>
      <c r="AX1431" s="25"/>
      <c r="AY1431" s="42"/>
      <c r="AZ1431" s="46"/>
      <c r="BA1431" s="48"/>
      <c r="BB1431" s="25"/>
      <c r="BC1431" s="25"/>
      <c r="BD1431" s="124"/>
      <c r="BE1431" s="24"/>
      <c r="BF1431" s="24"/>
      <c r="BG1431" s="15"/>
      <c r="BI1431" s="15"/>
      <c r="BJ1431" s="15"/>
      <c r="BK1431" s="15"/>
      <c r="BL1431" s="93"/>
    </row>
    <row r="1432" spans="2:64" s="54" customFormat="1" x14ac:dyDescent="0.25">
      <c r="B1432" s="32"/>
      <c r="C1432" s="32"/>
      <c r="D1432" s="32"/>
      <c r="E1432" s="32"/>
      <c r="F1432" s="32"/>
      <c r="G1432" s="32"/>
      <c r="K1432" s="93"/>
      <c r="L1432" s="93"/>
      <c r="M1432" s="25"/>
      <c r="N1432" s="25"/>
      <c r="O1432" s="25"/>
      <c r="P1432" s="25"/>
      <c r="Q1432" s="25"/>
      <c r="R1432" s="25"/>
      <c r="S1432" s="25"/>
      <c r="T1432" s="25"/>
      <c r="U1432" s="101"/>
      <c r="V1432" s="101"/>
      <c r="W1432" s="101"/>
      <c r="X1432" s="101"/>
      <c r="Y1432" s="101"/>
      <c r="AA1432" s="101"/>
      <c r="AB1432" s="101"/>
      <c r="AC1432" s="101"/>
      <c r="AD1432" s="101"/>
      <c r="AE1432" s="101"/>
      <c r="AF1432" s="101"/>
      <c r="AG1432" s="101"/>
      <c r="AH1432" s="101"/>
      <c r="AJ1432" s="101"/>
      <c r="AK1432" s="101"/>
      <c r="AM1432" s="101"/>
      <c r="AN1432" s="42"/>
      <c r="AO1432" s="42"/>
      <c r="AP1432" s="42"/>
      <c r="AQ1432" s="194"/>
      <c r="AR1432" s="42"/>
      <c r="AS1432" s="42"/>
      <c r="AT1432" s="25"/>
      <c r="AU1432" s="44"/>
      <c r="AV1432" s="44"/>
      <c r="AW1432" s="44"/>
      <c r="AX1432" s="25"/>
      <c r="AY1432" s="42"/>
      <c r="AZ1432" s="46"/>
      <c r="BA1432" s="48"/>
      <c r="BB1432" s="25"/>
      <c r="BC1432" s="25"/>
      <c r="BD1432" s="124"/>
      <c r="BE1432" s="24"/>
      <c r="BF1432" s="24"/>
      <c r="BG1432" s="15"/>
      <c r="BI1432" s="15"/>
      <c r="BJ1432" s="15"/>
      <c r="BK1432" s="15"/>
      <c r="BL1432" s="93"/>
    </row>
    <row r="1433" spans="2:64" s="54" customFormat="1" x14ac:dyDescent="0.25">
      <c r="B1433" s="32"/>
      <c r="C1433" s="32"/>
      <c r="D1433" s="32"/>
      <c r="E1433" s="32"/>
      <c r="F1433" s="32"/>
      <c r="G1433" s="32"/>
      <c r="I1433" s="14"/>
      <c r="K1433" s="94"/>
      <c r="L1433" s="94"/>
      <c r="M1433" s="25"/>
      <c r="N1433" s="25"/>
      <c r="O1433" s="25"/>
      <c r="P1433" s="25"/>
      <c r="Q1433" s="25"/>
      <c r="R1433" s="25"/>
      <c r="S1433" s="25"/>
      <c r="T1433" s="25"/>
      <c r="U1433" s="101"/>
      <c r="V1433" s="101"/>
      <c r="W1433" s="101"/>
      <c r="X1433" s="101"/>
      <c r="Y1433" s="101"/>
      <c r="AA1433" s="101"/>
      <c r="AB1433" s="101"/>
      <c r="AC1433" s="101"/>
      <c r="AD1433" s="101"/>
      <c r="AE1433" s="101"/>
      <c r="AF1433" s="101"/>
      <c r="AG1433" s="101"/>
      <c r="AH1433" s="101"/>
      <c r="AJ1433" s="101"/>
      <c r="AK1433" s="101"/>
      <c r="AM1433" s="101"/>
      <c r="AN1433" s="42"/>
      <c r="AO1433" s="42"/>
      <c r="AP1433" s="42"/>
      <c r="AQ1433" s="194"/>
      <c r="AR1433" s="42"/>
      <c r="AS1433" s="42"/>
      <c r="AT1433" s="25"/>
      <c r="AU1433" s="44"/>
      <c r="AV1433" s="44"/>
      <c r="AW1433" s="44"/>
      <c r="AX1433" s="25"/>
      <c r="AY1433" s="42"/>
      <c r="AZ1433" s="46"/>
      <c r="BA1433" s="48"/>
      <c r="BB1433" s="25"/>
      <c r="BC1433" s="25"/>
      <c r="BD1433" s="124"/>
      <c r="BE1433" s="24"/>
      <c r="BF1433" s="24"/>
      <c r="BG1433" s="15"/>
      <c r="BI1433" s="15"/>
      <c r="BJ1433" s="15"/>
      <c r="BK1433" s="15"/>
      <c r="BL1433" s="93"/>
    </row>
    <row r="1434" spans="2:64" s="54" customFormat="1" x14ac:dyDescent="0.25">
      <c r="B1434" s="32"/>
      <c r="C1434" s="32"/>
      <c r="D1434" s="32"/>
      <c r="E1434" s="32"/>
      <c r="F1434" s="32"/>
      <c r="G1434" s="32"/>
      <c r="K1434" s="93"/>
      <c r="L1434" s="93"/>
      <c r="M1434" s="25"/>
      <c r="N1434" s="25"/>
      <c r="O1434" s="25"/>
      <c r="P1434" s="25"/>
      <c r="Q1434" s="25"/>
      <c r="R1434" s="25"/>
      <c r="S1434" s="25"/>
      <c r="T1434" s="25"/>
      <c r="U1434" s="101"/>
      <c r="V1434" s="101"/>
      <c r="W1434" s="101"/>
      <c r="X1434" s="101"/>
      <c r="Y1434" s="101"/>
      <c r="AA1434" s="101"/>
      <c r="AB1434" s="101"/>
      <c r="AC1434" s="101"/>
      <c r="AD1434" s="101"/>
      <c r="AE1434" s="101"/>
      <c r="AF1434" s="101"/>
      <c r="AG1434" s="101"/>
      <c r="AH1434" s="101"/>
      <c r="AJ1434" s="101"/>
      <c r="AK1434" s="101"/>
      <c r="AM1434" s="101"/>
      <c r="AN1434" s="42"/>
      <c r="AO1434" s="42"/>
      <c r="AP1434" s="42"/>
      <c r="AQ1434" s="194"/>
      <c r="AR1434" s="42"/>
      <c r="AS1434" s="42"/>
      <c r="AT1434" s="25"/>
      <c r="AU1434" s="44"/>
      <c r="AV1434" s="44"/>
      <c r="AW1434" s="44"/>
      <c r="AX1434" s="25"/>
      <c r="AY1434" s="42"/>
      <c r="AZ1434" s="46"/>
      <c r="BA1434" s="48"/>
      <c r="BB1434" s="25"/>
      <c r="BC1434" s="25"/>
      <c r="BD1434" s="124"/>
      <c r="BE1434" s="24"/>
      <c r="BF1434" s="24"/>
      <c r="BG1434" s="15"/>
      <c r="BI1434" s="15"/>
      <c r="BJ1434" s="15"/>
      <c r="BK1434" s="15"/>
      <c r="BL1434" s="93"/>
    </row>
    <row r="1435" spans="2:64" s="54" customFormat="1" x14ac:dyDescent="0.25">
      <c r="B1435" s="32"/>
      <c r="C1435" s="32"/>
      <c r="D1435" s="32"/>
      <c r="E1435" s="32"/>
      <c r="F1435" s="32"/>
      <c r="G1435" s="32"/>
      <c r="I1435" s="14"/>
      <c r="K1435" s="94"/>
      <c r="L1435" s="94"/>
      <c r="M1435" s="25"/>
      <c r="N1435" s="25"/>
      <c r="O1435" s="25"/>
      <c r="P1435" s="25"/>
      <c r="Q1435" s="25"/>
      <c r="R1435" s="25"/>
      <c r="S1435" s="25"/>
      <c r="T1435" s="25"/>
      <c r="U1435" s="101"/>
      <c r="V1435" s="101"/>
      <c r="W1435" s="101"/>
      <c r="X1435" s="101"/>
      <c r="Y1435" s="101"/>
      <c r="AA1435" s="101"/>
      <c r="AB1435" s="101"/>
      <c r="AC1435" s="101"/>
      <c r="AD1435" s="101"/>
      <c r="AE1435" s="101"/>
      <c r="AF1435" s="101"/>
      <c r="AG1435" s="101"/>
      <c r="AH1435" s="101"/>
      <c r="AJ1435" s="101"/>
      <c r="AK1435" s="101"/>
      <c r="AM1435" s="101"/>
      <c r="AN1435" s="42"/>
      <c r="AO1435" s="42"/>
      <c r="AP1435" s="42"/>
      <c r="AQ1435" s="194"/>
      <c r="AR1435" s="42"/>
      <c r="AS1435" s="42"/>
      <c r="AT1435" s="25"/>
      <c r="AU1435" s="44"/>
      <c r="AV1435" s="44"/>
      <c r="AW1435" s="44"/>
      <c r="AX1435" s="25"/>
      <c r="AY1435" s="42"/>
      <c r="AZ1435" s="46"/>
      <c r="BA1435" s="48"/>
      <c r="BB1435" s="25"/>
      <c r="BC1435" s="25"/>
      <c r="BD1435" s="124"/>
      <c r="BE1435" s="24"/>
      <c r="BF1435" s="24"/>
      <c r="BG1435" s="15"/>
      <c r="BI1435" s="15"/>
      <c r="BJ1435" s="15"/>
      <c r="BK1435" s="15"/>
      <c r="BL1435" s="93"/>
    </row>
    <row r="1436" spans="2:64" s="54" customFormat="1" x14ac:dyDescent="0.25">
      <c r="B1436" s="32"/>
      <c r="C1436" s="32"/>
      <c r="D1436" s="32"/>
      <c r="E1436" s="32"/>
      <c r="F1436" s="32"/>
      <c r="G1436" s="32"/>
      <c r="K1436" s="93"/>
      <c r="L1436" s="93"/>
      <c r="M1436" s="25"/>
      <c r="N1436" s="25"/>
      <c r="O1436" s="25"/>
      <c r="P1436" s="25"/>
      <c r="Q1436" s="25"/>
      <c r="R1436" s="25"/>
      <c r="S1436" s="25"/>
      <c r="T1436" s="25"/>
      <c r="U1436" s="101"/>
      <c r="V1436" s="101"/>
      <c r="W1436" s="101"/>
      <c r="X1436" s="101"/>
      <c r="Y1436" s="101"/>
      <c r="AA1436" s="101"/>
      <c r="AB1436" s="101"/>
      <c r="AC1436" s="101"/>
      <c r="AD1436" s="101"/>
      <c r="AE1436" s="101"/>
      <c r="AF1436" s="101"/>
      <c r="AG1436" s="101"/>
      <c r="AH1436" s="101"/>
      <c r="AJ1436" s="101"/>
      <c r="AK1436" s="101"/>
      <c r="AM1436" s="101"/>
      <c r="AN1436" s="42"/>
      <c r="AO1436" s="42"/>
      <c r="AP1436" s="42"/>
      <c r="AQ1436" s="194"/>
      <c r="AR1436" s="42"/>
      <c r="AS1436" s="42"/>
      <c r="AT1436" s="25"/>
      <c r="AU1436" s="44"/>
      <c r="AV1436" s="44"/>
      <c r="AW1436" s="44"/>
      <c r="AX1436" s="25"/>
      <c r="AY1436" s="42"/>
      <c r="AZ1436" s="46"/>
      <c r="BA1436" s="48"/>
      <c r="BB1436" s="25"/>
      <c r="BC1436" s="25"/>
      <c r="BD1436" s="124"/>
      <c r="BE1436" s="24"/>
      <c r="BF1436" s="24"/>
      <c r="BG1436" s="15"/>
      <c r="BI1436" s="15"/>
      <c r="BJ1436" s="15"/>
      <c r="BK1436" s="15"/>
      <c r="BL1436" s="93"/>
    </row>
    <row r="1437" spans="2:64" s="54" customFormat="1" x14ac:dyDescent="0.25">
      <c r="B1437" s="32"/>
      <c r="C1437" s="32"/>
      <c r="D1437" s="32"/>
      <c r="E1437" s="32"/>
      <c r="F1437" s="32"/>
      <c r="G1437" s="32"/>
      <c r="K1437" s="93"/>
      <c r="L1437" s="93"/>
      <c r="M1437" s="25"/>
      <c r="N1437" s="25"/>
      <c r="O1437" s="25"/>
      <c r="P1437" s="25"/>
      <c r="Q1437" s="25"/>
      <c r="R1437" s="25"/>
      <c r="S1437" s="25"/>
      <c r="T1437" s="25"/>
      <c r="U1437" s="101"/>
      <c r="V1437" s="101"/>
      <c r="W1437" s="101"/>
      <c r="X1437" s="101"/>
      <c r="Y1437" s="101"/>
      <c r="AA1437" s="101"/>
      <c r="AB1437" s="101"/>
      <c r="AC1437" s="101"/>
      <c r="AD1437" s="101"/>
      <c r="AE1437" s="101"/>
      <c r="AF1437" s="101"/>
      <c r="AG1437" s="101"/>
      <c r="AH1437" s="101"/>
      <c r="AJ1437" s="101"/>
      <c r="AK1437" s="101"/>
      <c r="AM1437" s="101"/>
      <c r="AN1437" s="42"/>
      <c r="AO1437" s="42"/>
      <c r="AP1437" s="42"/>
      <c r="AQ1437" s="194"/>
      <c r="AR1437" s="42"/>
      <c r="AS1437" s="42"/>
      <c r="AT1437" s="25"/>
      <c r="AU1437" s="44"/>
      <c r="AV1437" s="44"/>
      <c r="AW1437" s="44"/>
      <c r="AX1437" s="25"/>
      <c r="AY1437" s="42"/>
      <c r="AZ1437" s="46"/>
      <c r="BA1437" s="48"/>
      <c r="BB1437" s="25"/>
      <c r="BC1437" s="25"/>
      <c r="BD1437" s="124"/>
      <c r="BE1437" s="24"/>
      <c r="BF1437" s="24"/>
      <c r="BG1437" s="15"/>
      <c r="BI1437" s="15"/>
      <c r="BJ1437" s="15"/>
      <c r="BK1437" s="15"/>
      <c r="BL1437" s="93"/>
    </row>
    <row r="1438" spans="2:64" s="54" customFormat="1" x14ac:dyDescent="0.25">
      <c r="B1438" s="32"/>
      <c r="C1438" s="32"/>
      <c r="D1438" s="32"/>
      <c r="E1438" s="32"/>
      <c r="F1438" s="32"/>
      <c r="G1438" s="32"/>
      <c r="K1438" s="93"/>
      <c r="L1438" s="93"/>
      <c r="M1438" s="25"/>
      <c r="N1438" s="25"/>
      <c r="O1438" s="25"/>
      <c r="P1438" s="25"/>
      <c r="Q1438" s="25"/>
      <c r="R1438" s="25"/>
      <c r="S1438" s="25"/>
      <c r="T1438" s="25"/>
      <c r="U1438" s="101"/>
      <c r="V1438" s="101"/>
      <c r="W1438" s="101"/>
      <c r="X1438" s="101"/>
      <c r="Y1438" s="101"/>
      <c r="AA1438" s="101"/>
      <c r="AB1438" s="101"/>
      <c r="AC1438" s="101"/>
      <c r="AD1438" s="101"/>
      <c r="AE1438" s="101"/>
      <c r="AF1438" s="101"/>
      <c r="AG1438" s="101"/>
      <c r="AH1438" s="101"/>
      <c r="AJ1438" s="101"/>
      <c r="AK1438" s="101"/>
      <c r="AM1438" s="101"/>
      <c r="AN1438" s="42"/>
      <c r="AO1438" s="42"/>
      <c r="AP1438" s="42"/>
      <c r="AQ1438" s="194"/>
      <c r="AR1438" s="42"/>
      <c r="AS1438" s="42"/>
      <c r="AT1438" s="25"/>
      <c r="AU1438" s="44"/>
      <c r="AV1438" s="44"/>
      <c r="AW1438" s="44"/>
      <c r="AX1438" s="25"/>
      <c r="AY1438" s="42"/>
      <c r="AZ1438" s="46"/>
      <c r="BA1438" s="48"/>
      <c r="BB1438" s="25"/>
      <c r="BC1438" s="25"/>
      <c r="BD1438" s="124"/>
      <c r="BE1438" s="24"/>
      <c r="BF1438" s="24"/>
      <c r="BG1438" s="15"/>
      <c r="BI1438" s="15"/>
      <c r="BJ1438" s="15"/>
      <c r="BK1438" s="15"/>
      <c r="BL1438" s="93"/>
    </row>
    <row r="1439" spans="2:64" s="54" customFormat="1" x14ac:dyDescent="0.25">
      <c r="B1439" s="32"/>
      <c r="C1439" s="32"/>
      <c r="D1439" s="32"/>
      <c r="E1439" s="32"/>
      <c r="F1439" s="32"/>
      <c r="G1439" s="32"/>
      <c r="K1439" s="93"/>
      <c r="L1439" s="93"/>
      <c r="M1439" s="25"/>
      <c r="N1439" s="25"/>
      <c r="O1439" s="25"/>
      <c r="P1439" s="25"/>
      <c r="Q1439" s="25"/>
      <c r="R1439" s="25"/>
      <c r="S1439" s="25"/>
      <c r="T1439" s="25"/>
      <c r="U1439" s="101"/>
      <c r="V1439" s="101"/>
      <c r="W1439" s="101"/>
      <c r="X1439" s="101"/>
      <c r="Y1439" s="101"/>
      <c r="AA1439" s="101"/>
      <c r="AB1439" s="101"/>
      <c r="AC1439" s="101"/>
      <c r="AD1439" s="101"/>
      <c r="AE1439" s="101"/>
      <c r="AF1439" s="101"/>
      <c r="AG1439" s="101"/>
      <c r="AH1439" s="101"/>
      <c r="AJ1439" s="101"/>
      <c r="AK1439" s="101"/>
      <c r="AM1439" s="101"/>
      <c r="AN1439" s="42"/>
      <c r="AO1439" s="42"/>
      <c r="AP1439" s="42"/>
      <c r="AQ1439" s="194"/>
      <c r="AR1439" s="42"/>
      <c r="AS1439" s="42"/>
      <c r="AT1439" s="25"/>
      <c r="AU1439" s="44"/>
      <c r="AV1439" s="44"/>
      <c r="AW1439" s="44"/>
      <c r="AX1439" s="25"/>
      <c r="AY1439" s="42"/>
      <c r="AZ1439" s="46"/>
      <c r="BA1439" s="48"/>
      <c r="BB1439" s="25"/>
      <c r="BC1439" s="25"/>
      <c r="BD1439" s="124"/>
      <c r="BE1439" s="24"/>
      <c r="BF1439" s="24"/>
      <c r="BG1439" s="15"/>
      <c r="BI1439" s="15"/>
      <c r="BJ1439" s="15"/>
      <c r="BK1439" s="15"/>
      <c r="BL1439" s="93"/>
    </row>
    <row r="1440" spans="2:64" s="54" customFormat="1" x14ac:dyDescent="0.25">
      <c r="B1440" s="32"/>
      <c r="C1440" s="32"/>
      <c r="D1440" s="32"/>
      <c r="E1440" s="32"/>
      <c r="F1440" s="32"/>
      <c r="G1440" s="32"/>
      <c r="K1440" s="93"/>
      <c r="L1440" s="93"/>
      <c r="M1440" s="25"/>
      <c r="N1440" s="25"/>
      <c r="O1440" s="25"/>
      <c r="P1440" s="25"/>
      <c r="Q1440" s="25"/>
      <c r="R1440" s="25"/>
      <c r="S1440" s="25"/>
      <c r="T1440" s="25"/>
      <c r="U1440" s="101"/>
      <c r="V1440" s="101"/>
      <c r="W1440" s="101"/>
      <c r="X1440" s="101"/>
      <c r="Y1440" s="101"/>
      <c r="AA1440" s="101"/>
      <c r="AB1440" s="101"/>
      <c r="AC1440" s="101"/>
      <c r="AD1440" s="101"/>
      <c r="AE1440" s="101"/>
      <c r="AF1440" s="101"/>
      <c r="AG1440" s="101"/>
      <c r="AH1440" s="101"/>
      <c r="AJ1440" s="101"/>
      <c r="AK1440" s="101"/>
      <c r="AM1440" s="101"/>
      <c r="AN1440" s="42"/>
      <c r="AO1440" s="42"/>
      <c r="AP1440" s="42"/>
      <c r="AQ1440" s="194"/>
      <c r="AR1440" s="42"/>
      <c r="AS1440" s="42"/>
      <c r="AT1440" s="25"/>
      <c r="AU1440" s="44"/>
      <c r="AV1440" s="44"/>
      <c r="AW1440" s="44"/>
      <c r="AX1440" s="25"/>
      <c r="AY1440" s="42"/>
      <c r="AZ1440" s="46"/>
      <c r="BA1440" s="48"/>
      <c r="BB1440" s="25"/>
      <c r="BC1440" s="25"/>
      <c r="BD1440" s="124"/>
      <c r="BE1440" s="24"/>
      <c r="BF1440" s="24"/>
      <c r="BG1440" s="15"/>
      <c r="BI1440" s="15"/>
      <c r="BJ1440" s="15"/>
      <c r="BK1440" s="15"/>
      <c r="BL1440" s="93"/>
    </row>
    <row r="1441" spans="2:64" s="54" customFormat="1" x14ac:dyDescent="0.25">
      <c r="B1441" s="32"/>
      <c r="C1441" s="32"/>
      <c r="D1441" s="32"/>
      <c r="E1441" s="32"/>
      <c r="F1441" s="32"/>
      <c r="G1441" s="32"/>
      <c r="K1441" s="93"/>
      <c r="L1441" s="93"/>
      <c r="M1441" s="25"/>
      <c r="N1441" s="25"/>
      <c r="O1441" s="25"/>
      <c r="P1441" s="25"/>
      <c r="Q1441" s="25"/>
      <c r="R1441" s="25"/>
      <c r="S1441" s="25"/>
      <c r="T1441" s="25"/>
      <c r="U1441" s="101"/>
      <c r="V1441" s="101"/>
      <c r="W1441" s="101"/>
      <c r="X1441" s="101"/>
      <c r="Y1441" s="101"/>
      <c r="AA1441" s="101"/>
      <c r="AB1441" s="101"/>
      <c r="AC1441" s="101"/>
      <c r="AD1441" s="101"/>
      <c r="AE1441" s="101"/>
      <c r="AF1441" s="101"/>
      <c r="AG1441" s="101"/>
      <c r="AH1441" s="101"/>
      <c r="AJ1441" s="101"/>
      <c r="AK1441" s="101"/>
      <c r="AM1441" s="101"/>
      <c r="AN1441" s="42"/>
      <c r="AO1441" s="42"/>
      <c r="AP1441" s="42"/>
      <c r="AQ1441" s="194"/>
      <c r="AR1441" s="42"/>
      <c r="AS1441" s="42"/>
      <c r="AT1441" s="25"/>
      <c r="AU1441" s="44"/>
      <c r="AV1441" s="44"/>
      <c r="AW1441" s="44"/>
      <c r="AX1441" s="25"/>
      <c r="AY1441" s="42"/>
      <c r="AZ1441" s="46"/>
      <c r="BA1441" s="48"/>
      <c r="BB1441" s="25"/>
      <c r="BC1441" s="25"/>
      <c r="BD1441" s="124"/>
      <c r="BE1441" s="24"/>
      <c r="BF1441" s="24"/>
      <c r="BG1441" s="15"/>
      <c r="BI1441" s="15"/>
      <c r="BJ1441" s="15"/>
      <c r="BK1441" s="15"/>
      <c r="BL1441" s="93"/>
    </row>
    <row r="1442" spans="2:64" s="54" customFormat="1" x14ac:dyDescent="0.25">
      <c r="B1442" s="32"/>
      <c r="C1442" s="32"/>
      <c r="D1442" s="32"/>
      <c r="E1442" s="32"/>
      <c r="F1442" s="32"/>
      <c r="G1442" s="32"/>
      <c r="K1442" s="93"/>
      <c r="L1442" s="93"/>
      <c r="M1442" s="25"/>
      <c r="N1442" s="25"/>
      <c r="O1442" s="25"/>
      <c r="P1442" s="25"/>
      <c r="Q1442" s="25"/>
      <c r="R1442" s="25"/>
      <c r="S1442" s="25"/>
      <c r="T1442" s="25"/>
      <c r="U1442" s="101"/>
      <c r="V1442" s="101"/>
      <c r="W1442" s="101"/>
      <c r="X1442" s="101"/>
      <c r="Y1442" s="101"/>
      <c r="AA1442" s="101"/>
      <c r="AB1442" s="101"/>
      <c r="AC1442" s="101"/>
      <c r="AD1442" s="101"/>
      <c r="AE1442" s="101"/>
      <c r="AF1442" s="101"/>
      <c r="AG1442" s="101"/>
      <c r="AH1442" s="101"/>
      <c r="AJ1442" s="101"/>
      <c r="AK1442" s="101"/>
      <c r="AM1442" s="101"/>
      <c r="AN1442" s="42"/>
      <c r="AO1442" s="42"/>
      <c r="AP1442" s="42"/>
      <c r="AQ1442" s="194"/>
      <c r="AR1442" s="42"/>
      <c r="AS1442" s="42"/>
      <c r="AT1442" s="25"/>
      <c r="AU1442" s="44"/>
      <c r="AV1442" s="44"/>
      <c r="AW1442" s="44"/>
      <c r="AX1442" s="25"/>
      <c r="AY1442" s="42"/>
      <c r="AZ1442" s="46"/>
      <c r="BA1442" s="48"/>
      <c r="BB1442" s="25"/>
      <c r="BC1442" s="25"/>
      <c r="BD1442" s="124"/>
      <c r="BE1442" s="24"/>
      <c r="BF1442" s="24"/>
      <c r="BG1442" s="15"/>
      <c r="BI1442" s="15"/>
      <c r="BJ1442" s="15"/>
      <c r="BK1442" s="15"/>
      <c r="BL1442" s="93"/>
    </row>
    <row r="1443" spans="2:64" s="54" customFormat="1" x14ac:dyDescent="0.25">
      <c r="B1443" s="32"/>
      <c r="C1443" s="32"/>
      <c r="D1443" s="32"/>
      <c r="E1443" s="32"/>
      <c r="F1443" s="32"/>
      <c r="G1443" s="32"/>
      <c r="K1443" s="93"/>
      <c r="L1443" s="93"/>
      <c r="M1443" s="25"/>
      <c r="N1443" s="25"/>
      <c r="O1443" s="25"/>
      <c r="P1443" s="25"/>
      <c r="Q1443" s="25"/>
      <c r="R1443" s="25"/>
      <c r="S1443" s="25"/>
      <c r="T1443" s="25"/>
      <c r="U1443" s="101"/>
      <c r="V1443" s="101"/>
      <c r="W1443" s="101"/>
      <c r="X1443" s="101"/>
      <c r="Y1443" s="101"/>
      <c r="AA1443" s="101"/>
      <c r="AB1443" s="101"/>
      <c r="AC1443" s="101"/>
      <c r="AD1443" s="101"/>
      <c r="AE1443" s="101"/>
      <c r="AF1443" s="101"/>
      <c r="AG1443" s="101"/>
      <c r="AH1443" s="101"/>
      <c r="AJ1443" s="101"/>
      <c r="AK1443" s="101"/>
      <c r="AM1443" s="101"/>
      <c r="AN1443" s="42"/>
      <c r="AO1443" s="42"/>
      <c r="AP1443" s="42"/>
      <c r="AQ1443" s="194"/>
      <c r="AR1443" s="42"/>
      <c r="AS1443" s="42"/>
      <c r="AT1443" s="25"/>
      <c r="AU1443" s="44"/>
      <c r="AV1443" s="44"/>
      <c r="AW1443" s="44"/>
      <c r="AX1443" s="25"/>
      <c r="AY1443" s="42"/>
      <c r="AZ1443" s="46"/>
      <c r="BA1443" s="48"/>
      <c r="BB1443" s="25"/>
      <c r="BC1443" s="25"/>
      <c r="BD1443" s="124"/>
      <c r="BE1443" s="24"/>
      <c r="BF1443" s="24"/>
      <c r="BG1443" s="15"/>
      <c r="BI1443" s="15"/>
      <c r="BJ1443" s="15"/>
      <c r="BK1443" s="15"/>
      <c r="BL1443" s="93"/>
    </row>
    <row r="1444" spans="2:64" s="54" customFormat="1" x14ac:dyDescent="0.25">
      <c r="B1444" s="32"/>
      <c r="C1444" s="32"/>
      <c r="D1444" s="32"/>
      <c r="E1444" s="32"/>
      <c r="F1444" s="32"/>
      <c r="G1444" s="32"/>
      <c r="K1444" s="93"/>
      <c r="L1444" s="93"/>
      <c r="M1444" s="25"/>
      <c r="N1444" s="25"/>
      <c r="O1444" s="25"/>
      <c r="P1444" s="25"/>
      <c r="Q1444" s="25"/>
      <c r="R1444" s="25"/>
      <c r="S1444" s="25"/>
      <c r="T1444" s="25"/>
      <c r="U1444" s="101"/>
      <c r="V1444" s="101"/>
      <c r="W1444" s="101"/>
      <c r="X1444" s="101"/>
      <c r="Y1444" s="101"/>
      <c r="AA1444" s="101"/>
      <c r="AB1444" s="101"/>
      <c r="AC1444" s="101"/>
      <c r="AD1444" s="101"/>
      <c r="AE1444" s="101"/>
      <c r="AF1444" s="101"/>
      <c r="AG1444" s="101"/>
      <c r="AH1444" s="101"/>
      <c r="AJ1444" s="101"/>
      <c r="AK1444" s="101"/>
      <c r="AM1444" s="101"/>
      <c r="AN1444" s="42"/>
      <c r="AO1444" s="42"/>
      <c r="AP1444" s="42"/>
      <c r="AQ1444" s="194"/>
      <c r="AR1444" s="42"/>
      <c r="AS1444" s="42"/>
      <c r="AT1444" s="25"/>
      <c r="AU1444" s="44"/>
      <c r="AV1444" s="44"/>
      <c r="AW1444" s="44"/>
      <c r="AX1444" s="25"/>
      <c r="AY1444" s="42"/>
      <c r="AZ1444" s="46"/>
      <c r="BA1444" s="48"/>
      <c r="BB1444" s="25"/>
      <c r="BC1444" s="25"/>
      <c r="BD1444" s="124"/>
      <c r="BE1444" s="24"/>
      <c r="BF1444" s="24"/>
      <c r="BG1444" s="15"/>
      <c r="BI1444" s="15"/>
      <c r="BJ1444" s="15"/>
      <c r="BK1444" s="15"/>
      <c r="BL1444" s="93"/>
    </row>
    <row r="1445" spans="2:64" s="54" customFormat="1" x14ac:dyDescent="0.25">
      <c r="B1445" s="32"/>
      <c r="C1445" s="32"/>
      <c r="D1445" s="32"/>
      <c r="E1445" s="32"/>
      <c r="F1445" s="32"/>
      <c r="G1445" s="32"/>
      <c r="K1445" s="93"/>
      <c r="L1445" s="93"/>
      <c r="M1445" s="25"/>
      <c r="N1445" s="25"/>
      <c r="O1445" s="25"/>
      <c r="P1445" s="25"/>
      <c r="Q1445" s="25"/>
      <c r="R1445" s="25"/>
      <c r="S1445" s="25"/>
      <c r="T1445" s="25"/>
      <c r="U1445" s="101"/>
      <c r="V1445" s="101"/>
      <c r="W1445" s="101"/>
      <c r="X1445" s="101"/>
      <c r="Y1445" s="101"/>
      <c r="AA1445" s="101"/>
      <c r="AB1445" s="101"/>
      <c r="AC1445" s="101"/>
      <c r="AD1445" s="101"/>
      <c r="AE1445" s="101"/>
      <c r="AF1445" s="101"/>
      <c r="AG1445" s="101"/>
      <c r="AH1445" s="101"/>
      <c r="AJ1445" s="101"/>
      <c r="AK1445" s="101"/>
      <c r="AM1445" s="101"/>
      <c r="AN1445" s="42"/>
      <c r="AO1445" s="42"/>
      <c r="AP1445" s="42"/>
      <c r="AQ1445" s="194"/>
      <c r="AR1445" s="42"/>
      <c r="AS1445" s="42"/>
      <c r="AT1445" s="25"/>
      <c r="AU1445" s="44"/>
      <c r="AV1445" s="44"/>
      <c r="AW1445" s="44"/>
      <c r="AX1445" s="25"/>
      <c r="AY1445" s="42"/>
      <c r="AZ1445" s="46"/>
      <c r="BA1445" s="48"/>
      <c r="BB1445" s="25"/>
      <c r="BC1445" s="25"/>
      <c r="BD1445" s="124"/>
      <c r="BE1445" s="24"/>
      <c r="BF1445" s="24"/>
      <c r="BG1445" s="15"/>
      <c r="BI1445" s="15"/>
      <c r="BJ1445" s="15"/>
      <c r="BK1445" s="15"/>
      <c r="BL1445" s="93"/>
    </row>
    <row r="1446" spans="2:64" s="54" customFormat="1" x14ac:dyDescent="0.25">
      <c r="B1446" s="32"/>
      <c r="C1446" s="32"/>
      <c r="D1446" s="32"/>
      <c r="E1446" s="32"/>
      <c r="F1446" s="32"/>
      <c r="G1446" s="32"/>
      <c r="K1446" s="93"/>
      <c r="L1446" s="93"/>
      <c r="M1446" s="25"/>
      <c r="N1446" s="25"/>
      <c r="O1446" s="25"/>
      <c r="P1446" s="25"/>
      <c r="Q1446" s="25"/>
      <c r="R1446" s="25"/>
      <c r="S1446" s="25"/>
      <c r="T1446" s="25"/>
      <c r="U1446" s="101"/>
      <c r="V1446" s="101"/>
      <c r="W1446" s="101"/>
      <c r="X1446" s="101"/>
      <c r="Y1446" s="101"/>
      <c r="AA1446" s="101"/>
      <c r="AB1446" s="101"/>
      <c r="AC1446" s="101"/>
      <c r="AD1446" s="101"/>
      <c r="AE1446" s="101"/>
      <c r="AF1446" s="101"/>
      <c r="AG1446" s="101"/>
      <c r="AH1446" s="101"/>
      <c r="AJ1446" s="101"/>
      <c r="AK1446" s="101"/>
      <c r="AM1446" s="101"/>
      <c r="AN1446" s="42"/>
      <c r="AO1446" s="42"/>
      <c r="AP1446" s="42"/>
      <c r="AQ1446" s="194"/>
      <c r="AR1446" s="42"/>
      <c r="AS1446" s="42"/>
      <c r="AT1446" s="25"/>
      <c r="AU1446" s="44"/>
      <c r="AV1446" s="44"/>
      <c r="AW1446" s="44"/>
      <c r="AX1446" s="25"/>
      <c r="AY1446" s="42"/>
      <c r="AZ1446" s="46"/>
      <c r="BA1446" s="23"/>
      <c r="BB1446" s="25"/>
      <c r="BC1446" s="25"/>
      <c r="BD1446" s="124"/>
      <c r="BE1446" s="24"/>
      <c r="BF1446" s="24"/>
      <c r="BG1446" s="15"/>
      <c r="BI1446" s="15"/>
      <c r="BJ1446" s="15"/>
      <c r="BK1446" s="15"/>
      <c r="BL1446" s="93"/>
    </row>
    <row r="1447" spans="2:64" s="54" customFormat="1" x14ac:dyDescent="0.25">
      <c r="B1447" s="32"/>
      <c r="C1447" s="32"/>
      <c r="D1447" s="32"/>
      <c r="E1447" s="32"/>
      <c r="F1447" s="32"/>
      <c r="G1447" s="32"/>
      <c r="K1447" s="93"/>
      <c r="L1447" s="93"/>
      <c r="M1447" s="25"/>
      <c r="N1447" s="25"/>
      <c r="O1447" s="25"/>
      <c r="P1447" s="25"/>
      <c r="Q1447" s="25"/>
      <c r="R1447" s="25"/>
      <c r="S1447" s="25"/>
      <c r="T1447" s="25"/>
      <c r="U1447" s="101"/>
      <c r="V1447" s="101"/>
      <c r="W1447" s="101"/>
      <c r="X1447" s="101"/>
      <c r="Y1447" s="101"/>
      <c r="AA1447" s="101"/>
      <c r="AB1447" s="101"/>
      <c r="AC1447" s="101"/>
      <c r="AD1447" s="101"/>
      <c r="AE1447" s="101"/>
      <c r="AF1447" s="101"/>
      <c r="AG1447" s="101"/>
      <c r="AH1447" s="101"/>
      <c r="AJ1447" s="101"/>
      <c r="AK1447" s="101"/>
      <c r="AM1447" s="101"/>
      <c r="AN1447" s="42"/>
      <c r="AO1447" s="42"/>
      <c r="AP1447" s="42"/>
      <c r="AQ1447" s="194"/>
      <c r="AR1447" s="42"/>
      <c r="AS1447" s="42"/>
      <c r="AT1447" s="25"/>
      <c r="AU1447" s="44"/>
      <c r="AV1447" s="44"/>
      <c r="AW1447" s="44"/>
      <c r="AX1447" s="25"/>
      <c r="AY1447" s="42"/>
      <c r="AZ1447" s="46"/>
      <c r="BA1447" s="23"/>
      <c r="BB1447" s="25"/>
      <c r="BC1447" s="25"/>
      <c r="BD1447" s="124"/>
      <c r="BE1447" s="24"/>
      <c r="BF1447" s="24"/>
      <c r="BG1447" s="15"/>
      <c r="BI1447" s="15"/>
      <c r="BJ1447" s="15"/>
      <c r="BK1447" s="15"/>
      <c r="BL1447" s="93"/>
    </row>
    <row r="1448" spans="2:64" s="54" customFormat="1" x14ac:dyDescent="0.25">
      <c r="B1448" s="32"/>
      <c r="C1448" s="32"/>
      <c r="D1448" s="32"/>
      <c r="E1448" s="32"/>
      <c r="F1448" s="32"/>
      <c r="G1448" s="32"/>
      <c r="K1448" s="93"/>
      <c r="L1448" s="93"/>
      <c r="M1448" s="25"/>
      <c r="N1448" s="25"/>
      <c r="O1448" s="25"/>
      <c r="P1448" s="25"/>
      <c r="Q1448" s="25"/>
      <c r="R1448" s="25"/>
      <c r="S1448" s="25"/>
      <c r="T1448" s="25"/>
      <c r="U1448" s="101"/>
      <c r="V1448" s="101"/>
      <c r="W1448" s="101"/>
      <c r="X1448" s="101"/>
      <c r="Y1448" s="101"/>
      <c r="AA1448" s="101"/>
      <c r="AB1448" s="101"/>
      <c r="AC1448" s="101"/>
      <c r="AD1448" s="101"/>
      <c r="AE1448" s="101"/>
      <c r="AF1448" s="101"/>
      <c r="AG1448" s="101"/>
      <c r="AH1448" s="101"/>
      <c r="AJ1448" s="101"/>
      <c r="AK1448" s="101"/>
      <c r="AM1448" s="101"/>
      <c r="AN1448" s="42"/>
      <c r="AO1448" s="42"/>
      <c r="AP1448" s="42"/>
      <c r="AQ1448" s="194"/>
      <c r="AR1448" s="42"/>
      <c r="AS1448" s="42"/>
      <c r="AT1448" s="25"/>
      <c r="AU1448" s="44"/>
      <c r="AV1448" s="44"/>
      <c r="AW1448" s="44"/>
      <c r="AX1448" s="25"/>
      <c r="AY1448" s="42"/>
      <c r="AZ1448" s="46"/>
      <c r="BA1448" s="23"/>
      <c r="BB1448" s="25"/>
      <c r="BC1448" s="25"/>
      <c r="BD1448" s="124"/>
      <c r="BE1448" s="24"/>
      <c r="BF1448" s="24"/>
      <c r="BG1448" s="15"/>
      <c r="BI1448" s="15"/>
      <c r="BJ1448" s="15"/>
      <c r="BK1448" s="15"/>
      <c r="BL1448" s="93"/>
    </row>
    <row r="1449" spans="2:64" s="54" customFormat="1" x14ac:dyDescent="0.25">
      <c r="B1449" s="32"/>
      <c r="C1449" s="32"/>
      <c r="D1449" s="32"/>
      <c r="E1449" s="32"/>
      <c r="F1449" s="32"/>
      <c r="G1449" s="32"/>
      <c r="K1449" s="93"/>
      <c r="L1449" s="93"/>
      <c r="M1449" s="25"/>
      <c r="N1449" s="25"/>
      <c r="O1449" s="25"/>
      <c r="P1449" s="25"/>
      <c r="Q1449" s="25"/>
      <c r="R1449" s="25"/>
      <c r="S1449" s="25"/>
      <c r="T1449" s="25"/>
      <c r="U1449" s="101"/>
      <c r="V1449" s="101"/>
      <c r="W1449" s="101"/>
      <c r="X1449" s="101"/>
      <c r="Y1449" s="101"/>
      <c r="AA1449" s="101"/>
      <c r="AB1449" s="101"/>
      <c r="AC1449" s="101"/>
      <c r="AD1449" s="101"/>
      <c r="AE1449" s="101"/>
      <c r="AF1449" s="101"/>
      <c r="AG1449" s="101"/>
      <c r="AH1449" s="101"/>
      <c r="AJ1449" s="101"/>
      <c r="AK1449" s="101"/>
      <c r="AM1449" s="101"/>
      <c r="AN1449" s="42"/>
      <c r="AO1449" s="42"/>
      <c r="AP1449" s="42"/>
      <c r="AQ1449" s="194"/>
      <c r="AR1449" s="42"/>
      <c r="AS1449" s="42"/>
      <c r="AT1449" s="25"/>
      <c r="AU1449" s="44"/>
      <c r="AV1449" s="44"/>
      <c r="AW1449" s="44"/>
      <c r="AX1449" s="25"/>
      <c r="AY1449" s="42"/>
      <c r="AZ1449" s="46"/>
      <c r="BA1449" s="23"/>
      <c r="BB1449" s="25"/>
      <c r="BC1449" s="25"/>
      <c r="BD1449" s="124"/>
      <c r="BE1449" s="24"/>
      <c r="BF1449" s="24"/>
      <c r="BG1449" s="15"/>
      <c r="BI1449" s="15"/>
      <c r="BJ1449" s="15"/>
      <c r="BK1449" s="15"/>
      <c r="BL1449" s="93"/>
    </row>
    <row r="1450" spans="2:64" s="54" customFormat="1" x14ac:dyDescent="0.25">
      <c r="B1450" s="32"/>
      <c r="C1450" s="32"/>
      <c r="D1450" s="32"/>
      <c r="E1450" s="32"/>
      <c r="F1450" s="32"/>
      <c r="G1450" s="32"/>
      <c r="K1450" s="93"/>
      <c r="L1450" s="93"/>
      <c r="M1450" s="25"/>
      <c r="N1450" s="25"/>
      <c r="O1450" s="25"/>
      <c r="P1450" s="25"/>
      <c r="Q1450" s="25"/>
      <c r="R1450" s="25"/>
      <c r="S1450" s="25"/>
      <c r="T1450" s="25"/>
      <c r="U1450" s="101"/>
      <c r="V1450" s="101"/>
      <c r="W1450" s="101"/>
      <c r="X1450" s="101"/>
      <c r="Y1450" s="101"/>
      <c r="AA1450" s="101"/>
      <c r="AB1450" s="101"/>
      <c r="AC1450" s="101"/>
      <c r="AD1450" s="101"/>
      <c r="AE1450" s="101"/>
      <c r="AF1450" s="101"/>
      <c r="AG1450" s="101"/>
      <c r="AH1450" s="101"/>
      <c r="AJ1450" s="101"/>
      <c r="AK1450" s="101"/>
      <c r="AM1450" s="101"/>
      <c r="AN1450" s="42"/>
      <c r="AO1450" s="42"/>
      <c r="AP1450" s="42"/>
      <c r="AQ1450" s="194"/>
      <c r="AR1450" s="42"/>
      <c r="AS1450" s="42"/>
      <c r="AT1450" s="25"/>
      <c r="AU1450" s="44"/>
      <c r="AV1450" s="44"/>
      <c r="AW1450" s="44"/>
      <c r="AX1450" s="25"/>
      <c r="AY1450" s="42"/>
      <c r="AZ1450" s="46"/>
      <c r="BA1450" s="23"/>
      <c r="BB1450" s="25"/>
      <c r="BC1450" s="25"/>
      <c r="BD1450" s="124"/>
      <c r="BE1450" s="24"/>
      <c r="BF1450" s="24"/>
      <c r="BG1450" s="15"/>
      <c r="BI1450" s="15"/>
      <c r="BJ1450" s="15"/>
      <c r="BK1450" s="15"/>
      <c r="BL1450" s="93"/>
    </row>
    <row r="1451" spans="2:64" s="54" customFormat="1" x14ac:dyDescent="0.25">
      <c r="B1451" s="32"/>
      <c r="C1451" s="32"/>
      <c r="D1451" s="32"/>
      <c r="E1451" s="32"/>
      <c r="F1451" s="32"/>
      <c r="G1451" s="32"/>
      <c r="K1451" s="93"/>
      <c r="L1451" s="93"/>
      <c r="M1451" s="25"/>
      <c r="N1451" s="25"/>
      <c r="O1451" s="25"/>
      <c r="P1451" s="25"/>
      <c r="Q1451" s="25"/>
      <c r="R1451" s="25"/>
      <c r="S1451" s="25"/>
      <c r="T1451" s="25"/>
      <c r="U1451" s="101"/>
      <c r="V1451" s="101"/>
      <c r="W1451" s="101"/>
      <c r="X1451" s="101"/>
      <c r="Y1451" s="101"/>
      <c r="AA1451" s="101"/>
      <c r="AB1451" s="101"/>
      <c r="AC1451" s="101"/>
      <c r="AD1451" s="101"/>
      <c r="AE1451" s="101"/>
      <c r="AF1451" s="101"/>
      <c r="AG1451" s="101"/>
      <c r="AH1451" s="101"/>
      <c r="AJ1451" s="101"/>
      <c r="AK1451" s="101"/>
      <c r="AM1451" s="101"/>
      <c r="AN1451" s="42"/>
      <c r="AO1451" s="42"/>
      <c r="AP1451" s="42"/>
      <c r="AQ1451" s="194"/>
      <c r="AR1451" s="42"/>
      <c r="AS1451" s="42"/>
      <c r="AT1451" s="25"/>
      <c r="AU1451" s="44"/>
      <c r="AV1451" s="44"/>
      <c r="AW1451" s="44"/>
      <c r="AX1451" s="25"/>
      <c r="AY1451" s="42"/>
      <c r="AZ1451" s="46"/>
      <c r="BA1451" s="23"/>
      <c r="BB1451" s="25"/>
      <c r="BC1451" s="25"/>
      <c r="BD1451" s="124"/>
      <c r="BE1451" s="24"/>
      <c r="BF1451" s="24"/>
      <c r="BG1451" s="15"/>
      <c r="BI1451" s="15"/>
      <c r="BJ1451" s="15"/>
      <c r="BK1451" s="15"/>
      <c r="BL1451" s="93"/>
    </row>
    <row r="1452" spans="2:64" s="54" customFormat="1" x14ac:dyDescent="0.25">
      <c r="B1452" s="32"/>
      <c r="C1452" s="32"/>
      <c r="D1452" s="32"/>
      <c r="E1452" s="32"/>
      <c r="F1452" s="32"/>
      <c r="G1452" s="32"/>
      <c r="K1452" s="93"/>
      <c r="L1452" s="93"/>
      <c r="M1452" s="25"/>
      <c r="N1452" s="25"/>
      <c r="O1452" s="25"/>
      <c r="P1452" s="25"/>
      <c r="Q1452" s="25"/>
      <c r="R1452" s="25"/>
      <c r="S1452" s="25"/>
      <c r="T1452" s="25"/>
      <c r="U1452" s="101"/>
      <c r="V1452" s="101"/>
      <c r="W1452" s="101"/>
      <c r="X1452" s="101"/>
      <c r="Y1452" s="101"/>
      <c r="AA1452" s="101"/>
      <c r="AB1452" s="101"/>
      <c r="AC1452" s="101"/>
      <c r="AD1452" s="101"/>
      <c r="AE1452" s="101"/>
      <c r="AF1452" s="101"/>
      <c r="AG1452" s="101"/>
      <c r="AH1452" s="101"/>
      <c r="AJ1452" s="101"/>
      <c r="AK1452" s="101"/>
      <c r="AM1452" s="101"/>
      <c r="AN1452" s="42"/>
      <c r="AO1452" s="42"/>
      <c r="AP1452" s="42"/>
      <c r="AQ1452" s="194"/>
      <c r="AR1452" s="42"/>
      <c r="AS1452" s="42"/>
      <c r="AT1452" s="25"/>
      <c r="AU1452" s="44"/>
      <c r="AV1452" s="44"/>
      <c r="AW1452" s="44"/>
      <c r="AX1452" s="25"/>
      <c r="AY1452" s="42"/>
      <c r="AZ1452" s="46"/>
      <c r="BA1452" s="23"/>
      <c r="BB1452" s="25"/>
      <c r="BC1452" s="25"/>
      <c r="BD1452" s="124"/>
      <c r="BE1452" s="24"/>
      <c r="BF1452" s="24"/>
      <c r="BG1452" s="15"/>
      <c r="BI1452" s="15"/>
      <c r="BJ1452" s="15"/>
      <c r="BK1452" s="15"/>
      <c r="BL1452" s="93"/>
    </row>
    <row r="1453" spans="2:64" s="54" customFormat="1" x14ac:dyDescent="0.25">
      <c r="B1453" s="32"/>
      <c r="C1453" s="32"/>
      <c r="D1453" s="32"/>
      <c r="E1453" s="32"/>
      <c r="F1453" s="32"/>
      <c r="G1453" s="32"/>
      <c r="K1453" s="93"/>
      <c r="L1453" s="93"/>
      <c r="M1453" s="25"/>
      <c r="N1453" s="25"/>
      <c r="O1453" s="25"/>
      <c r="P1453" s="25"/>
      <c r="Q1453" s="25"/>
      <c r="R1453" s="25"/>
      <c r="S1453" s="25"/>
      <c r="T1453" s="25"/>
      <c r="U1453" s="101"/>
      <c r="V1453" s="101"/>
      <c r="W1453" s="101"/>
      <c r="X1453" s="101"/>
      <c r="Y1453" s="101"/>
      <c r="AA1453" s="101"/>
      <c r="AB1453" s="101"/>
      <c r="AC1453" s="101"/>
      <c r="AD1453" s="101"/>
      <c r="AE1453" s="101"/>
      <c r="AF1453" s="101"/>
      <c r="AG1453" s="101"/>
      <c r="AH1453" s="101"/>
      <c r="AJ1453" s="101"/>
      <c r="AK1453" s="101"/>
      <c r="AM1453" s="101"/>
      <c r="AN1453" s="42"/>
      <c r="AO1453" s="42"/>
      <c r="AP1453" s="42"/>
      <c r="AQ1453" s="194"/>
      <c r="AR1453" s="42"/>
      <c r="AS1453" s="42"/>
      <c r="AT1453" s="25"/>
      <c r="AU1453" s="44"/>
      <c r="AV1453" s="44"/>
      <c r="AW1453" s="44"/>
      <c r="AX1453" s="25"/>
      <c r="AY1453" s="42"/>
      <c r="AZ1453" s="46"/>
      <c r="BA1453" s="23"/>
      <c r="BB1453" s="25"/>
      <c r="BC1453" s="25"/>
      <c r="BD1453" s="124"/>
      <c r="BE1453" s="24"/>
      <c r="BF1453" s="24"/>
      <c r="BG1453" s="15"/>
      <c r="BI1453" s="15"/>
      <c r="BJ1453" s="15"/>
      <c r="BK1453" s="15"/>
      <c r="BL1453" s="93"/>
    </row>
    <row r="1454" spans="2:64" s="54" customFormat="1" x14ac:dyDescent="0.25">
      <c r="B1454" s="32"/>
      <c r="C1454" s="32"/>
      <c r="D1454" s="32"/>
      <c r="E1454" s="32"/>
      <c r="F1454" s="32"/>
      <c r="G1454" s="32"/>
      <c r="K1454" s="93"/>
      <c r="L1454" s="93"/>
      <c r="M1454" s="25"/>
      <c r="N1454" s="25"/>
      <c r="O1454" s="25"/>
      <c r="P1454" s="25"/>
      <c r="Q1454" s="25"/>
      <c r="R1454" s="25"/>
      <c r="S1454" s="25"/>
      <c r="T1454" s="25"/>
      <c r="U1454" s="101"/>
      <c r="V1454" s="101"/>
      <c r="W1454" s="101"/>
      <c r="X1454" s="101"/>
      <c r="Y1454" s="101"/>
      <c r="AA1454" s="101"/>
      <c r="AB1454" s="101"/>
      <c r="AC1454" s="101"/>
      <c r="AD1454" s="101"/>
      <c r="AE1454" s="101"/>
      <c r="AF1454" s="101"/>
      <c r="AG1454" s="101"/>
      <c r="AH1454" s="101"/>
      <c r="AJ1454" s="101"/>
      <c r="AK1454" s="101"/>
      <c r="AM1454" s="101"/>
      <c r="AN1454" s="42"/>
      <c r="AO1454" s="42"/>
      <c r="AP1454" s="42"/>
      <c r="AQ1454" s="194"/>
      <c r="AR1454" s="42"/>
      <c r="AS1454" s="42"/>
      <c r="AT1454" s="25"/>
      <c r="AU1454" s="44"/>
      <c r="AV1454" s="44"/>
      <c r="AW1454" s="44"/>
      <c r="AX1454" s="25"/>
      <c r="AY1454" s="42"/>
      <c r="AZ1454" s="46"/>
      <c r="BA1454" s="23"/>
      <c r="BB1454" s="25"/>
      <c r="BC1454" s="25"/>
      <c r="BD1454" s="124"/>
      <c r="BE1454" s="24"/>
      <c r="BF1454" s="24"/>
      <c r="BG1454" s="15"/>
      <c r="BI1454" s="15"/>
      <c r="BJ1454" s="15"/>
      <c r="BK1454" s="15"/>
      <c r="BL1454" s="93"/>
    </row>
    <row r="1455" spans="2:64" s="54" customFormat="1" x14ac:dyDescent="0.25">
      <c r="B1455" s="32"/>
      <c r="C1455" s="32"/>
      <c r="D1455" s="32"/>
      <c r="E1455" s="32"/>
      <c r="F1455" s="32"/>
      <c r="G1455" s="32"/>
      <c r="K1455" s="93"/>
      <c r="L1455" s="93"/>
      <c r="M1455" s="25"/>
      <c r="N1455" s="25"/>
      <c r="O1455" s="25"/>
      <c r="P1455" s="25"/>
      <c r="Q1455" s="25"/>
      <c r="R1455" s="25"/>
      <c r="S1455" s="25"/>
      <c r="T1455" s="25"/>
      <c r="U1455" s="101"/>
      <c r="V1455" s="101"/>
      <c r="W1455" s="101"/>
      <c r="X1455" s="101"/>
      <c r="Y1455" s="101"/>
      <c r="AA1455" s="101"/>
      <c r="AB1455" s="101"/>
      <c r="AC1455" s="101"/>
      <c r="AD1455" s="101"/>
      <c r="AE1455" s="101"/>
      <c r="AF1455" s="101"/>
      <c r="AG1455" s="101"/>
      <c r="AH1455" s="101"/>
      <c r="AJ1455" s="101"/>
      <c r="AK1455" s="101"/>
      <c r="AM1455" s="101"/>
      <c r="AN1455" s="42"/>
      <c r="AO1455" s="42"/>
      <c r="AP1455" s="42"/>
      <c r="AQ1455" s="194"/>
      <c r="AR1455" s="42"/>
      <c r="AS1455" s="42"/>
      <c r="AT1455" s="25"/>
      <c r="AU1455" s="44"/>
      <c r="AV1455" s="44"/>
      <c r="AW1455" s="44"/>
      <c r="AX1455" s="25"/>
      <c r="AY1455" s="42"/>
      <c r="AZ1455" s="46"/>
      <c r="BA1455" s="23"/>
      <c r="BB1455" s="25"/>
      <c r="BC1455" s="25"/>
      <c r="BD1455" s="124"/>
      <c r="BE1455" s="24"/>
      <c r="BF1455" s="24"/>
      <c r="BG1455" s="15"/>
      <c r="BI1455" s="15"/>
      <c r="BJ1455" s="15"/>
      <c r="BK1455" s="15"/>
      <c r="BL1455" s="93"/>
    </row>
    <row r="1456" spans="2:64" s="54" customFormat="1" x14ac:dyDescent="0.25">
      <c r="B1456" s="32"/>
      <c r="C1456" s="32"/>
      <c r="D1456" s="32"/>
      <c r="E1456" s="32"/>
      <c r="F1456" s="32"/>
      <c r="G1456" s="32"/>
      <c r="K1456" s="93"/>
      <c r="L1456" s="93"/>
      <c r="M1456" s="25"/>
      <c r="N1456" s="25"/>
      <c r="O1456" s="25"/>
      <c r="P1456" s="25"/>
      <c r="Q1456" s="25"/>
      <c r="R1456" s="25"/>
      <c r="S1456" s="25"/>
      <c r="T1456" s="25"/>
      <c r="U1456" s="101"/>
      <c r="V1456" s="101"/>
      <c r="W1456" s="101"/>
      <c r="X1456" s="101"/>
      <c r="Y1456" s="101"/>
      <c r="AA1456" s="101"/>
      <c r="AB1456" s="101"/>
      <c r="AC1456" s="101"/>
      <c r="AD1456" s="101"/>
      <c r="AE1456" s="101"/>
      <c r="AF1456" s="101"/>
      <c r="AG1456" s="101"/>
      <c r="AH1456" s="101"/>
      <c r="AJ1456" s="101"/>
      <c r="AK1456" s="101"/>
      <c r="AM1456" s="101"/>
      <c r="AN1456" s="42"/>
      <c r="AO1456" s="42"/>
      <c r="AP1456" s="42"/>
      <c r="AQ1456" s="194"/>
      <c r="AR1456" s="42"/>
      <c r="AS1456" s="42"/>
      <c r="AT1456" s="25"/>
      <c r="AU1456" s="44"/>
      <c r="AV1456" s="44"/>
      <c r="AW1456" s="44"/>
      <c r="AX1456" s="25"/>
      <c r="AY1456" s="42"/>
      <c r="AZ1456" s="46"/>
      <c r="BA1456" s="23"/>
      <c r="BB1456" s="25"/>
      <c r="BC1456" s="25"/>
      <c r="BD1456" s="124"/>
      <c r="BE1456" s="24"/>
      <c r="BF1456" s="24"/>
      <c r="BG1456" s="15"/>
      <c r="BI1456" s="15"/>
      <c r="BJ1456" s="15"/>
      <c r="BK1456" s="15"/>
      <c r="BL1456" s="93"/>
    </row>
    <row r="1457" spans="2:64" s="54" customFormat="1" x14ac:dyDescent="0.25">
      <c r="B1457" s="32"/>
      <c r="C1457" s="32"/>
      <c r="D1457" s="32"/>
      <c r="E1457" s="32"/>
      <c r="F1457" s="32"/>
      <c r="G1457" s="32"/>
      <c r="K1457" s="93"/>
      <c r="L1457" s="93"/>
      <c r="M1457" s="25"/>
      <c r="N1457" s="25"/>
      <c r="O1457" s="25"/>
      <c r="P1457" s="25"/>
      <c r="Q1457" s="25"/>
      <c r="R1457" s="25"/>
      <c r="S1457" s="25"/>
      <c r="T1457" s="25"/>
      <c r="U1457" s="101"/>
      <c r="V1457" s="101"/>
      <c r="W1457" s="101"/>
      <c r="X1457" s="101"/>
      <c r="Y1457" s="101"/>
      <c r="AA1457" s="101"/>
      <c r="AB1457" s="101"/>
      <c r="AC1457" s="101"/>
      <c r="AD1457" s="101"/>
      <c r="AE1457" s="101"/>
      <c r="AF1457" s="101"/>
      <c r="AG1457" s="101"/>
      <c r="AH1457" s="101"/>
      <c r="AJ1457" s="101"/>
      <c r="AK1457" s="101"/>
      <c r="AM1457" s="101"/>
      <c r="AN1457" s="42"/>
      <c r="AO1457" s="42"/>
      <c r="AP1457" s="42"/>
      <c r="AQ1457" s="194"/>
      <c r="AR1457" s="42"/>
      <c r="AS1457" s="42"/>
      <c r="AT1457" s="25"/>
      <c r="AU1457" s="44"/>
      <c r="AV1457" s="44"/>
      <c r="AW1457" s="44"/>
      <c r="AX1457" s="25"/>
      <c r="AY1457" s="42"/>
      <c r="AZ1457" s="46"/>
      <c r="BA1457" s="23"/>
      <c r="BB1457" s="25"/>
      <c r="BC1457" s="25"/>
      <c r="BD1457" s="124"/>
      <c r="BE1457" s="24"/>
      <c r="BF1457" s="24"/>
      <c r="BG1457" s="15"/>
      <c r="BI1457" s="15"/>
      <c r="BJ1457" s="15"/>
      <c r="BK1457" s="15"/>
      <c r="BL1457" s="93"/>
    </row>
    <row r="1458" spans="2:64" s="54" customFormat="1" x14ac:dyDescent="0.25">
      <c r="B1458" s="32"/>
      <c r="C1458" s="32"/>
      <c r="D1458" s="32"/>
      <c r="E1458" s="32"/>
      <c r="F1458" s="32"/>
      <c r="G1458" s="32"/>
      <c r="K1458" s="93"/>
      <c r="L1458" s="93"/>
      <c r="M1458" s="25"/>
      <c r="N1458" s="25"/>
      <c r="O1458" s="25"/>
      <c r="P1458" s="25"/>
      <c r="Q1458" s="25"/>
      <c r="R1458" s="25"/>
      <c r="S1458" s="25"/>
      <c r="T1458" s="25"/>
      <c r="U1458" s="101"/>
      <c r="V1458" s="101"/>
      <c r="W1458" s="101"/>
      <c r="X1458" s="101"/>
      <c r="Y1458" s="101"/>
      <c r="AA1458" s="101"/>
      <c r="AB1458" s="101"/>
      <c r="AC1458" s="101"/>
      <c r="AD1458" s="101"/>
      <c r="AE1458" s="101"/>
      <c r="AF1458" s="101"/>
      <c r="AG1458" s="101"/>
      <c r="AH1458" s="101"/>
      <c r="AJ1458" s="101"/>
      <c r="AK1458" s="101"/>
      <c r="AM1458" s="101"/>
      <c r="AN1458" s="42"/>
      <c r="AO1458" s="42"/>
      <c r="AP1458" s="42"/>
      <c r="AQ1458" s="194"/>
      <c r="AR1458" s="42"/>
      <c r="AS1458" s="42"/>
      <c r="AT1458" s="25"/>
      <c r="AU1458" s="44"/>
      <c r="AV1458" s="44"/>
      <c r="AW1458" s="44"/>
      <c r="AX1458" s="25"/>
      <c r="AY1458" s="42"/>
      <c r="AZ1458" s="46"/>
      <c r="BA1458" s="23"/>
      <c r="BB1458" s="25"/>
      <c r="BC1458" s="25"/>
      <c r="BD1458" s="124"/>
      <c r="BE1458" s="24"/>
      <c r="BF1458" s="24"/>
      <c r="BG1458" s="15"/>
      <c r="BI1458" s="15"/>
      <c r="BJ1458" s="15"/>
      <c r="BK1458" s="15"/>
      <c r="BL1458" s="93"/>
    </row>
    <row r="1459" spans="2:64" s="54" customFormat="1" x14ac:dyDescent="0.25">
      <c r="B1459" s="32"/>
      <c r="C1459" s="32"/>
      <c r="D1459" s="32"/>
      <c r="E1459" s="32"/>
      <c r="F1459" s="32"/>
      <c r="G1459" s="32"/>
      <c r="K1459" s="93"/>
      <c r="L1459" s="93"/>
      <c r="M1459" s="25"/>
      <c r="N1459" s="25"/>
      <c r="O1459" s="25"/>
      <c r="P1459" s="25"/>
      <c r="Q1459" s="25"/>
      <c r="R1459" s="25"/>
      <c r="S1459" s="25"/>
      <c r="T1459" s="25"/>
      <c r="U1459" s="101"/>
      <c r="V1459" s="101"/>
      <c r="W1459" s="101"/>
      <c r="X1459" s="101"/>
      <c r="Y1459" s="101"/>
      <c r="AA1459" s="101"/>
      <c r="AB1459" s="101"/>
      <c r="AC1459" s="101"/>
      <c r="AD1459" s="101"/>
      <c r="AE1459" s="101"/>
      <c r="AF1459" s="101"/>
      <c r="AG1459" s="101"/>
      <c r="AH1459" s="101"/>
      <c r="AJ1459" s="101"/>
      <c r="AK1459" s="101"/>
      <c r="AM1459" s="101"/>
      <c r="AN1459" s="42"/>
      <c r="AO1459" s="42"/>
      <c r="AP1459" s="42"/>
      <c r="AQ1459" s="194"/>
      <c r="AR1459" s="42"/>
      <c r="AS1459" s="42"/>
      <c r="AT1459" s="25"/>
      <c r="AU1459" s="44"/>
      <c r="AV1459" s="44"/>
      <c r="AW1459" s="44"/>
      <c r="AX1459" s="25"/>
      <c r="AY1459" s="42"/>
      <c r="AZ1459" s="46"/>
      <c r="BA1459" s="23"/>
      <c r="BB1459" s="25"/>
      <c r="BC1459" s="25"/>
      <c r="BD1459" s="124"/>
      <c r="BE1459" s="24"/>
      <c r="BF1459" s="24"/>
      <c r="BG1459" s="15"/>
      <c r="BI1459" s="15"/>
      <c r="BJ1459" s="15"/>
      <c r="BK1459" s="15"/>
      <c r="BL1459" s="93"/>
    </row>
    <row r="1460" spans="2:64" s="54" customFormat="1" x14ac:dyDescent="0.25">
      <c r="B1460" s="32"/>
      <c r="C1460" s="32"/>
      <c r="D1460" s="32"/>
      <c r="E1460" s="32"/>
      <c r="F1460" s="32"/>
      <c r="G1460" s="32"/>
      <c r="K1460" s="93"/>
      <c r="L1460" s="93"/>
      <c r="M1460" s="25"/>
      <c r="N1460" s="25"/>
      <c r="O1460" s="25"/>
      <c r="P1460" s="25"/>
      <c r="Q1460" s="25"/>
      <c r="R1460" s="25"/>
      <c r="S1460" s="25"/>
      <c r="T1460" s="25"/>
      <c r="U1460" s="101"/>
      <c r="V1460" s="101"/>
      <c r="W1460" s="101"/>
      <c r="X1460" s="101"/>
      <c r="Y1460" s="101"/>
      <c r="AA1460" s="101"/>
      <c r="AB1460" s="101"/>
      <c r="AC1460" s="101"/>
      <c r="AD1460" s="101"/>
      <c r="AE1460" s="101"/>
      <c r="AF1460" s="101"/>
      <c r="AG1460" s="101"/>
      <c r="AH1460" s="101"/>
      <c r="AJ1460" s="101"/>
      <c r="AK1460" s="101"/>
      <c r="AM1460" s="101"/>
      <c r="AN1460" s="42"/>
      <c r="AO1460" s="42"/>
      <c r="AP1460" s="42"/>
      <c r="AQ1460" s="194"/>
      <c r="AR1460" s="42"/>
      <c r="AS1460" s="42"/>
      <c r="AT1460" s="25"/>
      <c r="AU1460" s="44"/>
      <c r="AV1460" s="44"/>
      <c r="AW1460" s="44"/>
      <c r="AX1460" s="25"/>
      <c r="AY1460" s="42"/>
      <c r="AZ1460" s="46"/>
      <c r="BA1460" s="23"/>
      <c r="BB1460" s="25"/>
      <c r="BC1460" s="25"/>
      <c r="BD1460" s="124"/>
      <c r="BE1460" s="24"/>
      <c r="BF1460" s="24"/>
      <c r="BG1460" s="15"/>
      <c r="BI1460" s="15"/>
      <c r="BJ1460" s="15"/>
      <c r="BK1460" s="15"/>
      <c r="BL1460" s="93"/>
    </row>
    <row r="1461" spans="2:64" s="54" customFormat="1" x14ac:dyDescent="0.25">
      <c r="B1461" s="32"/>
      <c r="C1461" s="32"/>
      <c r="D1461" s="32"/>
      <c r="E1461" s="32"/>
      <c r="F1461" s="32"/>
      <c r="G1461" s="32"/>
      <c r="K1461" s="93"/>
      <c r="L1461" s="93"/>
      <c r="M1461" s="25"/>
      <c r="N1461" s="25"/>
      <c r="O1461" s="25"/>
      <c r="P1461" s="25"/>
      <c r="Q1461" s="25"/>
      <c r="R1461" s="25"/>
      <c r="S1461" s="25"/>
      <c r="T1461" s="25"/>
      <c r="U1461" s="101"/>
      <c r="V1461" s="101"/>
      <c r="W1461" s="101"/>
      <c r="X1461" s="101"/>
      <c r="Y1461" s="101"/>
      <c r="AA1461" s="101"/>
      <c r="AB1461" s="101"/>
      <c r="AC1461" s="101"/>
      <c r="AD1461" s="101"/>
      <c r="AE1461" s="101"/>
      <c r="AF1461" s="101"/>
      <c r="AG1461" s="101"/>
      <c r="AH1461" s="101"/>
      <c r="AJ1461" s="101"/>
      <c r="AK1461" s="101"/>
      <c r="AM1461" s="101"/>
      <c r="AN1461" s="42"/>
      <c r="AO1461" s="42"/>
      <c r="AP1461" s="42"/>
      <c r="AQ1461" s="194"/>
      <c r="AR1461" s="42"/>
      <c r="AS1461" s="42"/>
      <c r="AT1461" s="25"/>
      <c r="AU1461" s="44"/>
      <c r="AV1461" s="44"/>
      <c r="AW1461" s="44"/>
      <c r="AX1461" s="25"/>
      <c r="AY1461" s="42"/>
      <c r="AZ1461" s="46"/>
      <c r="BA1461" s="23"/>
      <c r="BB1461" s="25"/>
      <c r="BC1461" s="25"/>
      <c r="BD1461" s="124"/>
      <c r="BE1461" s="24"/>
      <c r="BF1461" s="24"/>
      <c r="BG1461" s="15"/>
      <c r="BI1461" s="15"/>
      <c r="BJ1461" s="15"/>
      <c r="BK1461" s="15"/>
      <c r="BL1461" s="93"/>
    </row>
    <row r="1462" spans="2:64" s="54" customFormat="1" x14ac:dyDescent="0.25">
      <c r="B1462" s="32"/>
      <c r="C1462" s="32"/>
      <c r="D1462" s="32"/>
      <c r="E1462" s="32"/>
      <c r="F1462" s="32"/>
      <c r="G1462" s="32"/>
      <c r="K1462" s="93"/>
      <c r="L1462" s="93"/>
      <c r="M1462" s="25"/>
      <c r="N1462" s="25"/>
      <c r="O1462" s="25"/>
      <c r="P1462" s="25"/>
      <c r="Q1462" s="25"/>
      <c r="R1462" s="25"/>
      <c r="S1462" s="25"/>
      <c r="T1462" s="25"/>
      <c r="U1462" s="101"/>
      <c r="V1462" s="101"/>
      <c r="W1462" s="101"/>
      <c r="X1462" s="101"/>
      <c r="Y1462" s="101"/>
      <c r="AA1462" s="101"/>
      <c r="AB1462" s="101"/>
      <c r="AC1462" s="101"/>
      <c r="AD1462" s="101"/>
      <c r="AE1462" s="101"/>
      <c r="AF1462" s="101"/>
      <c r="AG1462" s="101"/>
      <c r="AH1462" s="101"/>
      <c r="AJ1462" s="101"/>
      <c r="AK1462" s="101"/>
      <c r="AM1462" s="101"/>
      <c r="AN1462" s="42"/>
      <c r="AO1462" s="42"/>
      <c r="AP1462" s="42"/>
      <c r="AQ1462" s="194"/>
      <c r="AR1462" s="42"/>
      <c r="AS1462" s="42"/>
      <c r="AT1462" s="25"/>
      <c r="AU1462" s="44"/>
      <c r="AV1462" s="44"/>
      <c r="AW1462" s="44"/>
      <c r="AX1462" s="25"/>
      <c r="AY1462" s="42"/>
      <c r="AZ1462" s="46"/>
      <c r="BA1462" s="23"/>
      <c r="BB1462" s="25"/>
      <c r="BC1462" s="25"/>
      <c r="BD1462" s="124"/>
      <c r="BE1462" s="24"/>
      <c r="BF1462" s="24"/>
      <c r="BG1462" s="15"/>
      <c r="BI1462" s="15"/>
      <c r="BJ1462" s="15"/>
      <c r="BK1462" s="15"/>
      <c r="BL1462" s="93"/>
    </row>
    <row r="1463" spans="2:64" s="54" customFormat="1" x14ac:dyDescent="0.25">
      <c r="B1463" s="32"/>
      <c r="C1463" s="32"/>
      <c r="D1463" s="32"/>
      <c r="E1463" s="32"/>
      <c r="F1463" s="32"/>
      <c r="G1463" s="32"/>
      <c r="K1463" s="93"/>
      <c r="L1463" s="93"/>
      <c r="M1463" s="25"/>
      <c r="N1463" s="25"/>
      <c r="O1463" s="25"/>
      <c r="P1463" s="25"/>
      <c r="Q1463" s="25"/>
      <c r="R1463" s="25"/>
      <c r="S1463" s="25"/>
      <c r="T1463" s="25"/>
      <c r="U1463" s="101"/>
      <c r="V1463" s="101"/>
      <c r="W1463" s="101"/>
      <c r="X1463" s="101"/>
      <c r="Y1463" s="101"/>
      <c r="AA1463" s="101"/>
      <c r="AB1463" s="101"/>
      <c r="AC1463" s="101"/>
      <c r="AD1463" s="101"/>
      <c r="AE1463" s="101"/>
      <c r="AF1463" s="101"/>
      <c r="AG1463" s="101"/>
      <c r="AH1463" s="101"/>
      <c r="AJ1463" s="101"/>
      <c r="AK1463" s="101"/>
      <c r="AM1463" s="101"/>
      <c r="AN1463" s="42"/>
      <c r="AO1463" s="42"/>
      <c r="AP1463" s="42"/>
      <c r="AQ1463" s="194"/>
      <c r="AR1463" s="42"/>
      <c r="AS1463" s="42"/>
      <c r="AT1463" s="25"/>
      <c r="AU1463" s="44"/>
      <c r="AV1463" s="44"/>
      <c r="AW1463" s="44"/>
      <c r="AX1463" s="25"/>
      <c r="AY1463" s="42"/>
      <c r="AZ1463" s="46"/>
      <c r="BA1463" s="23"/>
      <c r="BB1463" s="25"/>
      <c r="BC1463" s="25"/>
      <c r="BD1463" s="124"/>
      <c r="BE1463" s="24"/>
      <c r="BF1463" s="24"/>
      <c r="BG1463" s="15"/>
      <c r="BI1463" s="15"/>
      <c r="BJ1463" s="15"/>
      <c r="BK1463" s="15"/>
      <c r="BL1463" s="93"/>
    </row>
    <row r="1464" spans="2:64" s="54" customFormat="1" x14ac:dyDescent="0.25">
      <c r="B1464" s="32"/>
      <c r="C1464" s="32"/>
      <c r="D1464" s="32"/>
      <c r="E1464" s="32"/>
      <c r="F1464" s="32"/>
      <c r="G1464" s="32"/>
      <c r="K1464" s="93"/>
      <c r="L1464" s="93"/>
      <c r="M1464" s="25"/>
      <c r="N1464" s="25"/>
      <c r="O1464" s="25"/>
      <c r="P1464" s="25"/>
      <c r="Q1464" s="25"/>
      <c r="R1464" s="25"/>
      <c r="S1464" s="25"/>
      <c r="T1464" s="25"/>
      <c r="U1464" s="101"/>
      <c r="V1464" s="101"/>
      <c r="W1464" s="101"/>
      <c r="X1464" s="101"/>
      <c r="Y1464" s="101"/>
      <c r="AA1464" s="101"/>
      <c r="AB1464" s="101"/>
      <c r="AC1464" s="101"/>
      <c r="AD1464" s="101"/>
      <c r="AE1464" s="101"/>
      <c r="AF1464" s="101"/>
      <c r="AG1464" s="101"/>
      <c r="AH1464" s="101"/>
      <c r="AJ1464" s="101"/>
      <c r="AK1464" s="101"/>
      <c r="AM1464" s="101"/>
      <c r="AN1464" s="42"/>
      <c r="AO1464" s="42"/>
      <c r="AP1464" s="42"/>
      <c r="AQ1464" s="194"/>
      <c r="AR1464" s="42"/>
      <c r="AS1464" s="42"/>
      <c r="AT1464" s="25"/>
      <c r="AU1464" s="44"/>
      <c r="AV1464" s="44"/>
      <c r="AW1464" s="44"/>
      <c r="AX1464" s="25"/>
      <c r="AY1464" s="42"/>
      <c r="AZ1464" s="46"/>
      <c r="BA1464" s="23"/>
      <c r="BB1464" s="25"/>
      <c r="BC1464" s="25"/>
      <c r="BD1464" s="124"/>
      <c r="BE1464" s="24"/>
      <c r="BF1464" s="24"/>
      <c r="BG1464" s="15"/>
      <c r="BI1464" s="15"/>
      <c r="BJ1464" s="15"/>
      <c r="BK1464" s="15"/>
      <c r="BL1464" s="93"/>
    </row>
    <row r="1465" spans="2:64" s="54" customFormat="1" x14ac:dyDescent="0.25">
      <c r="B1465" s="32"/>
      <c r="C1465" s="32"/>
      <c r="D1465" s="32"/>
      <c r="E1465" s="32"/>
      <c r="F1465" s="32"/>
      <c r="G1465" s="32"/>
      <c r="K1465" s="93"/>
      <c r="L1465" s="93"/>
      <c r="M1465" s="25"/>
      <c r="N1465" s="25"/>
      <c r="O1465" s="25"/>
      <c r="P1465" s="25"/>
      <c r="Q1465" s="25"/>
      <c r="R1465" s="25"/>
      <c r="S1465" s="25"/>
      <c r="T1465" s="25"/>
      <c r="U1465" s="101"/>
      <c r="V1465" s="101"/>
      <c r="W1465" s="101"/>
      <c r="X1465" s="101"/>
      <c r="Y1465" s="101"/>
      <c r="AA1465" s="101"/>
      <c r="AB1465" s="101"/>
      <c r="AC1465" s="101"/>
      <c r="AD1465" s="101"/>
      <c r="AE1465" s="101"/>
      <c r="AF1465" s="101"/>
      <c r="AG1465" s="101"/>
      <c r="AH1465" s="101"/>
      <c r="AJ1465" s="101"/>
      <c r="AK1465" s="101"/>
      <c r="AM1465" s="101"/>
      <c r="AN1465" s="42"/>
      <c r="AO1465" s="42"/>
      <c r="AP1465" s="42"/>
      <c r="AQ1465" s="194"/>
      <c r="AR1465" s="42"/>
      <c r="AS1465" s="42"/>
      <c r="AT1465" s="25"/>
      <c r="AU1465" s="44"/>
      <c r="AV1465" s="44"/>
      <c r="AW1465" s="44"/>
      <c r="AX1465" s="25"/>
      <c r="AY1465" s="42"/>
      <c r="AZ1465" s="46"/>
      <c r="BA1465" s="23"/>
      <c r="BB1465" s="25"/>
      <c r="BC1465" s="25"/>
      <c r="BD1465" s="124"/>
      <c r="BE1465" s="24"/>
      <c r="BF1465" s="24"/>
      <c r="BG1465" s="15"/>
      <c r="BI1465" s="15"/>
      <c r="BJ1465" s="15"/>
      <c r="BK1465" s="15"/>
      <c r="BL1465" s="93"/>
    </row>
    <row r="1466" spans="2:64" s="54" customFormat="1" x14ac:dyDescent="0.25">
      <c r="B1466" s="32"/>
      <c r="C1466" s="32"/>
      <c r="D1466" s="32"/>
      <c r="E1466" s="32"/>
      <c r="F1466" s="32"/>
      <c r="G1466" s="32"/>
      <c r="K1466" s="93"/>
      <c r="L1466" s="93"/>
      <c r="M1466" s="25"/>
      <c r="N1466" s="25"/>
      <c r="O1466" s="25"/>
      <c r="P1466" s="25"/>
      <c r="Q1466" s="25"/>
      <c r="R1466" s="25"/>
      <c r="S1466" s="25"/>
      <c r="T1466" s="25"/>
      <c r="U1466" s="101"/>
      <c r="V1466" s="101"/>
      <c r="W1466" s="101"/>
      <c r="X1466" s="101"/>
      <c r="Y1466" s="101"/>
      <c r="AA1466" s="101"/>
      <c r="AB1466" s="101"/>
      <c r="AC1466" s="101"/>
      <c r="AD1466" s="101"/>
      <c r="AE1466" s="101"/>
      <c r="AF1466" s="101"/>
      <c r="AG1466" s="101"/>
      <c r="AH1466" s="101"/>
      <c r="AJ1466" s="101"/>
      <c r="AK1466" s="101"/>
      <c r="AM1466" s="101"/>
      <c r="AN1466" s="42"/>
      <c r="AO1466" s="42"/>
      <c r="AP1466" s="42"/>
      <c r="AQ1466" s="194"/>
      <c r="AR1466" s="42"/>
      <c r="AS1466" s="42"/>
      <c r="AT1466" s="25"/>
      <c r="AU1466" s="44"/>
      <c r="AV1466" s="44"/>
      <c r="AW1466" s="44"/>
      <c r="AX1466" s="25"/>
      <c r="AY1466" s="42"/>
      <c r="AZ1466" s="46"/>
      <c r="BA1466" s="23"/>
      <c r="BB1466" s="25"/>
      <c r="BC1466" s="25"/>
      <c r="BD1466" s="124"/>
      <c r="BE1466" s="24"/>
      <c r="BF1466" s="24"/>
      <c r="BG1466" s="15"/>
      <c r="BI1466" s="15"/>
      <c r="BJ1466" s="15"/>
      <c r="BK1466" s="15"/>
      <c r="BL1466" s="93"/>
    </row>
    <row r="1467" spans="2:64" s="54" customFormat="1" x14ac:dyDescent="0.25">
      <c r="B1467" s="32"/>
      <c r="C1467" s="32"/>
      <c r="D1467" s="32"/>
      <c r="E1467" s="32"/>
      <c r="F1467" s="32"/>
      <c r="G1467" s="32"/>
      <c r="K1467" s="93"/>
      <c r="L1467" s="93"/>
      <c r="M1467" s="25"/>
      <c r="N1467" s="25"/>
      <c r="O1467" s="25"/>
      <c r="P1467" s="25"/>
      <c r="Q1467" s="25"/>
      <c r="R1467" s="25"/>
      <c r="S1467" s="25"/>
      <c r="T1467" s="25"/>
      <c r="U1467" s="101"/>
      <c r="V1467" s="101"/>
      <c r="W1467" s="101"/>
      <c r="X1467" s="101"/>
      <c r="Y1467" s="101"/>
      <c r="AA1467" s="101"/>
      <c r="AB1467" s="101"/>
      <c r="AC1467" s="101"/>
      <c r="AD1467" s="101"/>
      <c r="AE1467" s="101"/>
      <c r="AF1467" s="101"/>
      <c r="AG1467" s="101"/>
      <c r="AH1467" s="101"/>
      <c r="AJ1467" s="101"/>
      <c r="AK1467" s="101"/>
      <c r="AM1467" s="101"/>
      <c r="AN1467" s="42"/>
      <c r="AO1467" s="42"/>
      <c r="AP1467" s="42"/>
      <c r="AQ1467" s="194"/>
      <c r="AR1467" s="42"/>
      <c r="AS1467" s="42"/>
      <c r="AT1467" s="25"/>
      <c r="AU1467" s="44"/>
      <c r="AV1467" s="44"/>
      <c r="AW1467" s="44"/>
      <c r="AX1467" s="25"/>
      <c r="AY1467" s="42"/>
      <c r="AZ1467" s="46"/>
      <c r="BA1467" s="23"/>
      <c r="BB1467" s="25"/>
      <c r="BC1467" s="25"/>
      <c r="BD1467" s="124"/>
      <c r="BE1467" s="24"/>
      <c r="BF1467" s="24"/>
      <c r="BG1467" s="15"/>
      <c r="BI1467" s="15"/>
      <c r="BJ1467" s="15"/>
      <c r="BK1467" s="15"/>
      <c r="BL1467" s="93"/>
    </row>
    <row r="1468" spans="2:64" s="54" customFormat="1" x14ac:dyDescent="0.25">
      <c r="B1468" s="32"/>
      <c r="C1468" s="32"/>
      <c r="D1468" s="32"/>
      <c r="E1468" s="32"/>
      <c r="F1468" s="32"/>
      <c r="G1468" s="32"/>
      <c r="K1468" s="93"/>
      <c r="L1468" s="93"/>
      <c r="M1468" s="25"/>
      <c r="N1468" s="25"/>
      <c r="O1468" s="25"/>
      <c r="P1468" s="25"/>
      <c r="Q1468" s="25"/>
      <c r="R1468" s="25"/>
      <c r="S1468" s="25"/>
      <c r="T1468" s="25"/>
      <c r="U1468" s="101"/>
      <c r="V1468" s="101"/>
      <c r="W1468" s="101"/>
      <c r="X1468" s="101"/>
      <c r="Y1468" s="101"/>
      <c r="AA1468" s="101"/>
      <c r="AB1468" s="101"/>
      <c r="AC1468" s="101"/>
      <c r="AD1468" s="101"/>
      <c r="AE1468" s="101"/>
      <c r="AF1468" s="101"/>
      <c r="AG1468" s="101"/>
      <c r="AH1468" s="101"/>
      <c r="AJ1468" s="101"/>
      <c r="AK1468" s="101"/>
      <c r="AM1468" s="101"/>
      <c r="AN1468" s="42"/>
      <c r="AO1468" s="42"/>
      <c r="AP1468" s="42"/>
      <c r="AQ1468" s="194"/>
      <c r="AR1468" s="42"/>
      <c r="AS1468" s="42"/>
      <c r="AT1468" s="25"/>
      <c r="AU1468" s="44"/>
      <c r="AV1468" s="44"/>
      <c r="AW1468" s="44"/>
      <c r="AX1468" s="25"/>
      <c r="AY1468" s="42"/>
      <c r="AZ1468" s="46"/>
      <c r="BA1468" s="23"/>
      <c r="BB1468" s="25"/>
      <c r="BC1468" s="25"/>
      <c r="BD1468" s="124"/>
      <c r="BE1468" s="24"/>
      <c r="BF1468" s="24"/>
      <c r="BG1468" s="15"/>
      <c r="BI1468" s="15"/>
      <c r="BJ1468" s="15"/>
      <c r="BK1468" s="15"/>
      <c r="BL1468" s="93"/>
    </row>
    <row r="1469" spans="2:64" s="54" customFormat="1" x14ac:dyDescent="0.25">
      <c r="B1469" s="32"/>
      <c r="C1469" s="32"/>
      <c r="D1469" s="32"/>
      <c r="E1469" s="32"/>
      <c r="F1469" s="32"/>
      <c r="G1469" s="32"/>
      <c r="K1469" s="93"/>
      <c r="L1469" s="93"/>
      <c r="M1469" s="25"/>
      <c r="N1469" s="25"/>
      <c r="O1469" s="25"/>
      <c r="P1469" s="25"/>
      <c r="Q1469" s="25"/>
      <c r="R1469" s="25"/>
      <c r="S1469" s="25"/>
      <c r="T1469" s="25"/>
      <c r="U1469" s="101"/>
      <c r="V1469" s="101"/>
      <c r="W1469" s="101"/>
      <c r="X1469" s="101"/>
      <c r="Y1469" s="101"/>
      <c r="AA1469" s="101"/>
      <c r="AB1469" s="101"/>
      <c r="AC1469" s="101"/>
      <c r="AD1469" s="101"/>
      <c r="AE1469" s="101"/>
      <c r="AF1469" s="101"/>
      <c r="AG1469" s="101"/>
      <c r="AH1469" s="101"/>
      <c r="AJ1469" s="101"/>
      <c r="AK1469" s="101"/>
      <c r="AM1469" s="101"/>
      <c r="AN1469" s="42"/>
      <c r="AO1469" s="42"/>
      <c r="AP1469" s="42"/>
      <c r="AQ1469" s="194"/>
      <c r="AR1469" s="42"/>
      <c r="AS1469" s="42"/>
      <c r="AT1469" s="25"/>
      <c r="AU1469" s="44"/>
      <c r="AV1469" s="44"/>
      <c r="AW1469" s="44"/>
      <c r="AX1469" s="25"/>
      <c r="AY1469" s="42"/>
      <c r="AZ1469" s="46"/>
      <c r="BA1469" s="23"/>
      <c r="BB1469" s="25"/>
      <c r="BC1469" s="25"/>
      <c r="BD1469" s="124"/>
      <c r="BE1469" s="24"/>
      <c r="BF1469" s="24"/>
      <c r="BG1469" s="15"/>
      <c r="BI1469" s="15"/>
      <c r="BJ1469" s="15"/>
      <c r="BK1469" s="15"/>
      <c r="BL1469" s="93"/>
    </row>
    <row r="1470" spans="2:64" s="54" customFormat="1" x14ac:dyDescent="0.25">
      <c r="B1470" s="32"/>
      <c r="C1470" s="32"/>
      <c r="D1470" s="32"/>
      <c r="E1470" s="32"/>
      <c r="F1470" s="32"/>
      <c r="G1470" s="32"/>
      <c r="K1470" s="93"/>
      <c r="L1470" s="93"/>
      <c r="M1470" s="25"/>
      <c r="N1470" s="25"/>
      <c r="O1470" s="25"/>
      <c r="P1470" s="25"/>
      <c r="Q1470" s="25"/>
      <c r="R1470" s="25"/>
      <c r="S1470" s="25"/>
      <c r="T1470" s="25"/>
      <c r="U1470" s="101"/>
      <c r="V1470" s="101"/>
      <c r="W1470" s="101"/>
      <c r="X1470" s="101"/>
      <c r="Y1470" s="101"/>
      <c r="AA1470" s="101"/>
      <c r="AB1470" s="101"/>
      <c r="AC1470" s="101"/>
      <c r="AD1470" s="101"/>
      <c r="AE1470" s="101"/>
      <c r="AF1470" s="101"/>
      <c r="AG1470" s="101"/>
      <c r="AH1470" s="101"/>
      <c r="AJ1470" s="101"/>
      <c r="AK1470" s="101"/>
      <c r="AM1470" s="101"/>
      <c r="AN1470" s="42"/>
      <c r="AO1470" s="42"/>
      <c r="AP1470" s="42"/>
      <c r="AQ1470" s="194"/>
      <c r="AR1470" s="42"/>
      <c r="AS1470" s="42"/>
      <c r="AT1470" s="25"/>
      <c r="AU1470" s="44"/>
      <c r="AV1470" s="44"/>
      <c r="AW1470" s="44"/>
      <c r="AX1470" s="25"/>
      <c r="AY1470" s="42"/>
      <c r="AZ1470" s="46"/>
      <c r="BA1470" s="23"/>
      <c r="BB1470" s="25"/>
      <c r="BC1470" s="25"/>
      <c r="BD1470" s="124"/>
      <c r="BE1470" s="24"/>
      <c r="BF1470" s="24"/>
      <c r="BG1470" s="15"/>
      <c r="BI1470" s="15"/>
      <c r="BJ1470" s="15"/>
      <c r="BK1470" s="15"/>
      <c r="BL1470" s="93"/>
    </row>
    <row r="1471" spans="2:64" s="54" customFormat="1" x14ac:dyDescent="0.25">
      <c r="B1471" s="32"/>
      <c r="C1471" s="32"/>
      <c r="D1471" s="32"/>
      <c r="E1471" s="32"/>
      <c r="F1471" s="32"/>
      <c r="G1471" s="32"/>
      <c r="K1471" s="93"/>
      <c r="L1471" s="93"/>
      <c r="M1471" s="25"/>
      <c r="N1471" s="25"/>
      <c r="O1471" s="25"/>
      <c r="P1471" s="25"/>
      <c r="Q1471" s="25"/>
      <c r="R1471" s="25"/>
      <c r="S1471" s="25"/>
      <c r="T1471" s="25"/>
      <c r="U1471" s="101"/>
      <c r="V1471" s="101"/>
      <c r="W1471" s="101"/>
      <c r="X1471" s="101"/>
      <c r="Y1471" s="101"/>
      <c r="AA1471" s="101"/>
      <c r="AB1471" s="101"/>
      <c r="AC1471" s="101"/>
      <c r="AD1471" s="101"/>
      <c r="AE1471" s="101"/>
      <c r="AF1471" s="101"/>
      <c r="AG1471" s="101"/>
      <c r="AH1471" s="101"/>
      <c r="AJ1471" s="101"/>
      <c r="AK1471" s="101"/>
      <c r="AM1471" s="101"/>
      <c r="AN1471" s="42"/>
      <c r="AO1471" s="42"/>
      <c r="AP1471" s="42"/>
      <c r="AQ1471" s="194"/>
      <c r="AR1471" s="42"/>
      <c r="AS1471" s="42"/>
      <c r="AT1471" s="25"/>
      <c r="AU1471" s="44"/>
      <c r="AV1471" s="44"/>
      <c r="AW1471" s="44"/>
      <c r="AX1471" s="25"/>
      <c r="AY1471" s="42"/>
      <c r="AZ1471" s="46"/>
      <c r="BA1471" s="23"/>
      <c r="BB1471" s="25"/>
      <c r="BC1471" s="25"/>
      <c r="BD1471" s="124"/>
      <c r="BE1471" s="24"/>
      <c r="BF1471" s="24"/>
      <c r="BG1471" s="15"/>
      <c r="BI1471" s="15"/>
      <c r="BJ1471" s="15"/>
      <c r="BK1471" s="15"/>
      <c r="BL1471" s="93"/>
    </row>
    <row r="1472" spans="2:64" s="54" customFormat="1" x14ac:dyDescent="0.25">
      <c r="B1472" s="32"/>
      <c r="C1472" s="32"/>
      <c r="D1472" s="32"/>
      <c r="E1472" s="32"/>
      <c r="F1472" s="32"/>
      <c r="G1472" s="32"/>
      <c r="K1472" s="93"/>
      <c r="L1472" s="93"/>
      <c r="M1472" s="25"/>
      <c r="N1472" s="25"/>
      <c r="O1472" s="25"/>
      <c r="P1472" s="25"/>
      <c r="Q1472" s="25"/>
      <c r="R1472" s="25"/>
      <c r="S1472" s="25"/>
      <c r="T1472" s="25"/>
      <c r="U1472" s="101"/>
      <c r="V1472" s="101"/>
      <c r="W1472" s="101"/>
      <c r="X1472" s="101"/>
      <c r="Y1472" s="101"/>
      <c r="AA1472" s="101"/>
      <c r="AB1472" s="101"/>
      <c r="AC1472" s="101"/>
      <c r="AD1472" s="101"/>
      <c r="AE1472" s="101"/>
      <c r="AF1472" s="101"/>
      <c r="AG1472" s="101"/>
      <c r="AH1472" s="101"/>
      <c r="AJ1472" s="101"/>
      <c r="AK1472" s="101"/>
      <c r="AM1472" s="101"/>
      <c r="AN1472" s="42"/>
      <c r="AO1472" s="42"/>
      <c r="AP1472" s="42"/>
      <c r="AQ1472" s="194"/>
      <c r="AR1472" s="42"/>
      <c r="AS1472" s="42"/>
      <c r="AT1472" s="25"/>
      <c r="AU1472" s="44"/>
      <c r="AV1472" s="44"/>
      <c r="AW1472" s="44"/>
      <c r="AX1472" s="25"/>
      <c r="AY1472" s="42"/>
      <c r="AZ1472" s="46"/>
      <c r="BA1472" s="23"/>
      <c r="BB1472" s="25"/>
      <c r="BC1472" s="25"/>
      <c r="BD1472" s="124"/>
      <c r="BE1472" s="24"/>
      <c r="BF1472" s="24"/>
      <c r="BG1472" s="15"/>
      <c r="BI1472" s="15"/>
      <c r="BJ1472" s="15"/>
      <c r="BK1472" s="15"/>
      <c r="BL1472" s="93"/>
    </row>
    <row r="1473" spans="2:64" s="54" customFormat="1" x14ac:dyDescent="0.25">
      <c r="B1473" s="32"/>
      <c r="C1473" s="32"/>
      <c r="D1473" s="32"/>
      <c r="E1473" s="32"/>
      <c r="F1473" s="32"/>
      <c r="G1473" s="32"/>
      <c r="K1473" s="93"/>
      <c r="L1473" s="93"/>
      <c r="M1473" s="25"/>
      <c r="N1473" s="25"/>
      <c r="O1473" s="25"/>
      <c r="P1473" s="25"/>
      <c r="Q1473" s="25"/>
      <c r="R1473" s="25"/>
      <c r="S1473" s="25"/>
      <c r="T1473" s="25"/>
      <c r="U1473" s="101"/>
      <c r="V1473" s="101"/>
      <c r="W1473" s="101"/>
      <c r="X1473" s="101"/>
      <c r="Y1473" s="101"/>
      <c r="AA1473" s="101"/>
      <c r="AB1473" s="101"/>
      <c r="AC1473" s="101"/>
      <c r="AD1473" s="101"/>
      <c r="AE1473" s="101"/>
      <c r="AF1473" s="101"/>
      <c r="AG1473" s="101"/>
      <c r="AH1473" s="101"/>
      <c r="AJ1473" s="101"/>
      <c r="AK1473" s="101"/>
      <c r="AM1473" s="101"/>
      <c r="AN1473" s="42"/>
      <c r="AO1473" s="42"/>
      <c r="AP1473" s="42"/>
      <c r="AQ1473" s="194"/>
      <c r="AR1473" s="42"/>
      <c r="AS1473" s="42"/>
      <c r="AT1473" s="25"/>
      <c r="AU1473" s="44"/>
      <c r="AV1473" s="44"/>
      <c r="AW1473" s="44"/>
      <c r="AX1473" s="25"/>
      <c r="AY1473" s="42"/>
      <c r="AZ1473" s="46"/>
      <c r="BA1473" s="23"/>
      <c r="BB1473" s="25"/>
      <c r="BC1473" s="25"/>
      <c r="BD1473" s="124"/>
      <c r="BE1473" s="24"/>
      <c r="BF1473" s="24"/>
      <c r="BG1473" s="15"/>
      <c r="BI1473" s="15"/>
      <c r="BJ1473" s="15"/>
      <c r="BK1473" s="15"/>
      <c r="BL1473" s="93"/>
    </row>
    <row r="1474" spans="2:64" s="54" customFormat="1" x14ac:dyDescent="0.25">
      <c r="B1474" s="32"/>
      <c r="C1474" s="32"/>
      <c r="D1474" s="32"/>
      <c r="E1474" s="32"/>
      <c r="F1474" s="32"/>
      <c r="G1474" s="32"/>
      <c r="K1474" s="93"/>
      <c r="L1474" s="93"/>
      <c r="M1474" s="25"/>
      <c r="N1474" s="25"/>
      <c r="O1474" s="25"/>
      <c r="P1474" s="25"/>
      <c r="Q1474" s="25"/>
      <c r="R1474" s="25"/>
      <c r="S1474" s="25"/>
      <c r="T1474" s="25"/>
      <c r="U1474" s="101"/>
      <c r="V1474" s="101"/>
      <c r="W1474" s="101"/>
      <c r="X1474" s="101"/>
      <c r="Y1474" s="101"/>
      <c r="AA1474" s="101"/>
      <c r="AB1474" s="101"/>
      <c r="AC1474" s="101"/>
      <c r="AD1474" s="101"/>
      <c r="AE1474" s="101"/>
      <c r="AF1474" s="101"/>
      <c r="AG1474" s="101"/>
      <c r="AH1474" s="101"/>
      <c r="AJ1474" s="101"/>
      <c r="AK1474" s="101"/>
      <c r="AM1474" s="101"/>
      <c r="AN1474" s="42"/>
      <c r="AO1474" s="42"/>
      <c r="AP1474" s="42"/>
      <c r="AQ1474" s="194"/>
      <c r="AR1474" s="42"/>
      <c r="AS1474" s="42"/>
      <c r="AT1474" s="25"/>
      <c r="AU1474" s="44"/>
      <c r="AV1474" s="44"/>
      <c r="AW1474" s="44"/>
      <c r="AX1474" s="25"/>
      <c r="AY1474" s="42"/>
      <c r="AZ1474" s="46"/>
      <c r="BA1474" s="23"/>
      <c r="BB1474" s="25"/>
      <c r="BC1474" s="25"/>
      <c r="BD1474" s="124"/>
      <c r="BE1474" s="24"/>
      <c r="BF1474" s="24"/>
      <c r="BG1474" s="15"/>
      <c r="BI1474" s="15"/>
      <c r="BJ1474" s="15"/>
      <c r="BK1474" s="15"/>
      <c r="BL1474" s="93"/>
    </row>
    <row r="1475" spans="2:64" s="54" customFormat="1" x14ac:dyDescent="0.25">
      <c r="B1475" s="32"/>
      <c r="C1475" s="32"/>
      <c r="D1475" s="32"/>
      <c r="E1475" s="32"/>
      <c r="F1475" s="32"/>
      <c r="G1475" s="32"/>
      <c r="K1475" s="93"/>
      <c r="L1475" s="93"/>
      <c r="M1475" s="25"/>
      <c r="N1475" s="25"/>
      <c r="O1475" s="25"/>
      <c r="P1475" s="25"/>
      <c r="Q1475" s="25"/>
      <c r="R1475" s="25"/>
      <c r="S1475" s="25"/>
      <c r="T1475" s="25"/>
      <c r="U1475" s="101"/>
      <c r="V1475" s="101"/>
      <c r="W1475" s="101"/>
      <c r="X1475" s="101"/>
      <c r="Y1475" s="101"/>
      <c r="AA1475" s="101"/>
      <c r="AB1475" s="101"/>
      <c r="AC1475" s="101"/>
      <c r="AD1475" s="101"/>
      <c r="AE1475" s="101"/>
      <c r="AF1475" s="101"/>
      <c r="AG1475" s="101"/>
      <c r="AH1475" s="101"/>
      <c r="AJ1475" s="101"/>
      <c r="AK1475" s="101"/>
      <c r="AM1475" s="101"/>
      <c r="AN1475" s="42"/>
      <c r="AO1475" s="42"/>
      <c r="AP1475" s="42"/>
      <c r="AQ1475" s="194"/>
      <c r="AR1475" s="42"/>
      <c r="AS1475" s="42"/>
      <c r="AT1475" s="25"/>
      <c r="AU1475" s="44"/>
      <c r="AV1475" s="44"/>
      <c r="AW1475" s="44"/>
      <c r="AX1475" s="25"/>
      <c r="AY1475" s="42"/>
      <c r="AZ1475" s="46"/>
      <c r="BA1475" s="23"/>
      <c r="BB1475" s="25"/>
      <c r="BC1475" s="25"/>
      <c r="BD1475" s="124"/>
      <c r="BE1475" s="24"/>
      <c r="BF1475" s="24"/>
      <c r="BG1475" s="15"/>
      <c r="BI1475" s="15"/>
      <c r="BJ1475" s="15"/>
      <c r="BK1475" s="15"/>
      <c r="BL1475" s="93"/>
    </row>
    <row r="1476" spans="2:64" s="54" customFormat="1" x14ac:dyDescent="0.25">
      <c r="B1476" s="32"/>
      <c r="C1476" s="32"/>
      <c r="D1476" s="32"/>
      <c r="E1476" s="32"/>
      <c r="F1476" s="32"/>
      <c r="G1476" s="32"/>
      <c r="K1476" s="93"/>
      <c r="L1476" s="93"/>
      <c r="M1476" s="25"/>
      <c r="N1476" s="25"/>
      <c r="O1476" s="25"/>
      <c r="P1476" s="25"/>
      <c r="Q1476" s="25"/>
      <c r="R1476" s="25"/>
      <c r="S1476" s="25"/>
      <c r="T1476" s="25"/>
      <c r="U1476" s="101"/>
      <c r="V1476" s="101"/>
      <c r="W1476" s="101"/>
      <c r="X1476" s="101"/>
      <c r="Y1476" s="101"/>
      <c r="AA1476" s="101"/>
      <c r="AB1476" s="101"/>
      <c r="AC1476" s="101"/>
      <c r="AD1476" s="101"/>
      <c r="AE1476" s="101"/>
      <c r="AF1476" s="101"/>
      <c r="AG1476" s="101"/>
      <c r="AH1476" s="101"/>
      <c r="AJ1476" s="101"/>
      <c r="AK1476" s="101"/>
      <c r="AM1476" s="101"/>
      <c r="AN1476" s="42"/>
      <c r="AO1476" s="42"/>
      <c r="AP1476" s="42"/>
      <c r="AQ1476" s="194"/>
      <c r="AR1476" s="42"/>
      <c r="AS1476" s="42"/>
      <c r="AT1476" s="25"/>
      <c r="AU1476" s="44"/>
      <c r="AV1476" s="44"/>
      <c r="AW1476" s="44"/>
      <c r="AX1476" s="25"/>
      <c r="AY1476" s="42"/>
      <c r="AZ1476" s="46"/>
      <c r="BA1476" s="23"/>
      <c r="BB1476" s="25"/>
      <c r="BC1476" s="25"/>
      <c r="BD1476" s="124"/>
      <c r="BE1476" s="24"/>
      <c r="BF1476" s="24"/>
      <c r="BG1476" s="15"/>
      <c r="BI1476" s="15"/>
      <c r="BJ1476" s="15"/>
      <c r="BK1476" s="15"/>
      <c r="BL1476" s="93"/>
    </row>
    <row r="1477" spans="2:64" s="54" customFormat="1" x14ac:dyDescent="0.25">
      <c r="B1477" s="32"/>
      <c r="C1477" s="32"/>
      <c r="D1477" s="32"/>
      <c r="E1477" s="32"/>
      <c r="F1477" s="32"/>
      <c r="G1477" s="32"/>
      <c r="K1477" s="93"/>
      <c r="L1477" s="93"/>
      <c r="M1477" s="25"/>
      <c r="N1477" s="25"/>
      <c r="O1477" s="25"/>
      <c r="P1477" s="25"/>
      <c r="Q1477" s="25"/>
      <c r="R1477" s="25"/>
      <c r="S1477" s="25"/>
      <c r="T1477" s="25"/>
      <c r="U1477" s="101"/>
      <c r="V1477" s="101"/>
      <c r="W1477" s="101"/>
      <c r="X1477" s="101"/>
      <c r="Y1477" s="101"/>
      <c r="AA1477" s="101"/>
      <c r="AB1477" s="101"/>
      <c r="AC1477" s="101"/>
      <c r="AD1477" s="101"/>
      <c r="AE1477" s="101"/>
      <c r="AF1477" s="101"/>
      <c r="AG1477" s="101"/>
      <c r="AH1477" s="101"/>
      <c r="AJ1477" s="101"/>
      <c r="AK1477" s="101"/>
      <c r="AM1477" s="101"/>
      <c r="AN1477" s="42"/>
      <c r="AO1477" s="42"/>
      <c r="AP1477" s="42"/>
      <c r="AQ1477" s="194"/>
      <c r="AR1477" s="42"/>
      <c r="AS1477" s="42"/>
      <c r="AT1477" s="25"/>
      <c r="AU1477" s="44"/>
      <c r="AV1477" s="44"/>
      <c r="AW1477" s="44"/>
      <c r="AX1477" s="25"/>
      <c r="AY1477" s="42"/>
      <c r="AZ1477" s="46"/>
      <c r="BA1477" s="23"/>
      <c r="BB1477" s="25"/>
      <c r="BC1477" s="25"/>
      <c r="BD1477" s="124"/>
      <c r="BE1477" s="24"/>
      <c r="BF1477" s="24"/>
      <c r="BG1477" s="15"/>
      <c r="BI1477" s="15"/>
      <c r="BJ1477" s="15"/>
      <c r="BK1477" s="15"/>
      <c r="BL1477" s="93"/>
    </row>
    <row r="1478" spans="2:64" s="54" customFormat="1" x14ac:dyDescent="0.25">
      <c r="B1478" s="32"/>
      <c r="C1478" s="32"/>
      <c r="D1478" s="32"/>
      <c r="E1478" s="32"/>
      <c r="F1478" s="32"/>
      <c r="G1478" s="32"/>
      <c r="K1478" s="93"/>
      <c r="L1478" s="93"/>
      <c r="M1478" s="25"/>
      <c r="N1478" s="25"/>
      <c r="O1478" s="25"/>
      <c r="P1478" s="25"/>
      <c r="Q1478" s="25"/>
      <c r="R1478" s="25"/>
      <c r="S1478" s="25"/>
      <c r="T1478" s="25"/>
      <c r="U1478" s="101"/>
      <c r="V1478" s="101"/>
      <c r="W1478" s="101"/>
      <c r="X1478" s="101"/>
      <c r="Y1478" s="101"/>
      <c r="AA1478" s="101"/>
      <c r="AB1478" s="101"/>
      <c r="AC1478" s="101"/>
      <c r="AD1478" s="101"/>
      <c r="AE1478" s="101"/>
      <c r="AF1478" s="101"/>
      <c r="AG1478" s="101"/>
      <c r="AH1478" s="101"/>
      <c r="AJ1478" s="101"/>
      <c r="AK1478" s="101"/>
      <c r="AM1478" s="101"/>
      <c r="AN1478" s="42"/>
      <c r="AO1478" s="42"/>
      <c r="AP1478" s="42"/>
      <c r="AQ1478" s="194"/>
      <c r="AR1478" s="42"/>
      <c r="AS1478" s="42"/>
      <c r="AT1478" s="25"/>
      <c r="AU1478" s="44"/>
      <c r="AV1478" s="44"/>
      <c r="AW1478" s="44"/>
      <c r="AX1478" s="25"/>
      <c r="AY1478" s="42"/>
      <c r="AZ1478" s="46"/>
      <c r="BA1478" s="23"/>
      <c r="BB1478" s="25"/>
      <c r="BC1478" s="25"/>
      <c r="BD1478" s="124"/>
      <c r="BE1478" s="24"/>
      <c r="BF1478" s="24"/>
      <c r="BG1478" s="15"/>
      <c r="BI1478" s="15"/>
      <c r="BJ1478" s="15"/>
      <c r="BK1478" s="15"/>
      <c r="BL1478" s="93"/>
    </row>
    <row r="1479" spans="2:64" s="54" customFormat="1" x14ac:dyDescent="0.25">
      <c r="B1479" s="32"/>
      <c r="C1479" s="32"/>
      <c r="D1479" s="32"/>
      <c r="E1479" s="32"/>
      <c r="F1479" s="32"/>
      <c r="G1479" s="32"/>
      <c r="K1479" s="93"/>
      <c r="L1479" s="93"/>
      <c r="M1479" s="25"/>
      <c r="N1479" s="25"/>
      <c r="O1479" s="25"/>
      <c r="P1479" s="25"/>
      <c r="Q1479" s="25"/>
      <c r="R1479" s="25"/>
      <c r="S1479" s="25"/>
      <c r="T1479" s="25"/>
      <c r="U1479" s="101"/>
      <c r="V1479" s="101"/>
      <c r="W1479" s="101"/>
      <c r="X1479" s="101"/>
      <c r="Y1479" s="101"/>
      <c r="AA1479" s="101"/>
      <c r="AB1479" s="101"/>
      <c r="AC1479" s="101"/>
      <c r="AD1479" s="101"/>
      <c r="AE1479" s="101"/>
      <c r="AF1479" s="101"/>
      <c r="AG1479" s="101"/>
      <c r="AH1479" s="101"/>
      <c r="AJ1479" s="101"/>
      <c r="AK1479" s="101"/>
      <c r="AM1479" s="101"/>
      <c r="AN1479" s="42"/>
      <c r="AO1479" s="42"/>
      <c r="AP1479" s="42"/>
      <c r="AQ1479" s="194"/>
      <c r="AR1479" s="42"/>
      <c r="AS1479" s="42"/>
      <c r="AT1479" s="25"/>
      <c r="AU1479" s="44"/>
      <c r="AV1479" s="44"/>
      <c r="AW1479" s="44"/>
      <c r="AX1479" s="25"/>
      <c r="AY1479" s="42"/>
      <c r="AZ1479" s="46"/>
      <c r="BA1479" s="23"/>
      <c r="BB1479" s="25"/>
      <c r="BC1479" s="25"/>
      <c r="BD1479" s="124"/>
      <c r="BE1479" s="24"/>
      <c r="BF1479" s="24"/>
      <c r="BG1479" s="15"/>
      <c r="BI1479" s="15"/>
      <c r="BJ1479" s="15"/>
      <c r="BK1479" s="15"/>
      <c r="BL1479" s="93"/>
    </row>
    <row r="1480" spans="2:64" s="54" customFormat="1" x14ac:dyDescent="0.25">
      <c r="B1480" s="32"/>
      <c r="C1480" s="32"/>
      <c r="D1480" s="32"/>
      <c r="E1480" s="32"/>
      <c r="F1480" s="32"/>
      <c r="G1480" s="32"/>
      <c r="K1480" s="93"/>
      <c r="L1480" s="93"/>
      <c r="M1480" s="25"/>
      <c r="N1480" s="25"/>
      <c r="O1480" s="25"/>
      <c r="P1480" s="25"/>
      <c r="Q1480" s="25"/>
      <c r="R1480" s="25"/>
      <c r="S1480" s="25"/>
      <c r="T1480" s="25"/>
      <c r="U1480" s="101"/>
      <c r="V1480" s="101"/>
      <c r="W1480" s="101"/>
      <c r="X1480" s="101"/>
      <c r="Y1480" s="101"/>
      <c r="AA1480" s="101"/>
      <c r="AB1480" s="101"/>
      <c r="AC1480" s="101"/>
      <c r="AD1480" s="101"/>
      <c r="AE1480" s="101"/>
      <c r="AF1480" s="101"/>
      <c r="AG1480" s="101"/>
      <c r="AH1480" s="101"/>
      <c r="AJ1480" s="101"/>
      <c r="AK1480" s="101"/>
      <c r="AM1480" s="101"/>
      <c r="AN1480" s="42"/>
      <c r="AO1480" s="42"/>
      <c r="AP1480" s="42"/>
      <c r="AQ1480" s="194"/>
      <c r="AR1480" s="42"/>
      <c r="AS1480" s="42"/>
      <c r="AT1480" s="25"/>
      <c r="AU1480" s="44"/>
      <c r="AV1480" s="44"/>
      <c r="AW1480" s="44"/>
      <c r="AX1480" s="25"/>
      <c r="AY1480" s="42"/>
      <c r="AZ1480" s="46"/>
      <c r="BA1480" s="23"/>
      <c r="BB1480" s="25"/>
      <c r="BC1480" s="25"/>
      <c r="BD1480" s="124"/>
      <c r="BE1480" s="24"/>
      <c r="BF1480" s="24"/>
      <c r="BG1480" s="15"/>
      <c r="BI1480" s="15"/>
      <c r="BJ1480" s="15"/>
      <c r="BK1480" s="15"/>
      <c r="BL1480" s="93"/>
    </row>
    <row r="1481" spans="2:64" s="54" customFormat="1" x14ac:dyDescent="0.25">
      <c r="B1481" s="32"/>
      <c r="C1481" s="32"/>
      <c r="D1481" s="32"/>
      <c r="E1481" s="32"/>
      <c r="F1481" s="32"/>
      <c r="G1481" s="32"/>
      <c r="K1481" s="93"/>
      <c r="L1481" s="93"/>
      <c r="M1481" s="25"/>
      <c r="N1481" s="25"/>
      <c r="O1481" s="25"/>
      <c r="P1481" s="25"/>
      <c r="Q1481" s="25"/>
      <c r="R1481" s="25"/>
      <c r="S1481" s="25"/>
      <c r="T1481" s="25"/>
      <c r="U1481" s="101"/>
      <c r="V1481" s="101"/>
      <c r="W1481" s="101"/>
      <c r="X1481" s="101"/>
      <c r="Y1481" s="101"/>
      <c r="AA1481" s="101"/>
      <c r="AB1481" s="101"/>
      <c r="AC1481" s="101"/>
      <c r="AD1481" s="101"/>
      <c r="AE1481" s="101"/>
      <c r="AF1481" s="101"/>
      <c r="AG1481" s="101"/>
      <c r="AH1481" s="101"/>
      <c r="AJ1481" s="101"/>
      <c r="AK1481" s="101"/>
      <c r="AM1481" s="101"/>
      <c r="AN1481" s="42"/>
      <c r="AO1481" s="42"/>
      <c r="AP1481" s="42"/>
      <c r="AQ1481" s="194"/>
      <c r="AR1481" s="42"/>
      <c r="AS1481" s="42"/>
      <c r="AT1481" s="25"/>
      <c r="AU1481" s="44"/>
      <c r="AV1481" s="44"/>
      <c r="AW1481" s="44"/>
      <c r="AX1481" s="25"/>
      <c r="AY1481" s="42"/>
      <c r="AZ1481" s="46"/>
      <c r="BA1481" s="23"/>
      <c r="BB1481" s="25"/>
      <c r="BC1481" s="25"/>
      <c r="BD1481" s="124"/>
      <c r="BE1481" s="24"/>
      <c r="BF1481" s="24"/>
      <c r="BG1481" s="15"/>
      <c r="BI1481" s="15"/>
      <c r="BJ1481" s="15"/>
      <c r="BK1481" s="15"/>
      <c r="BL1481" s="93"/>
    </row>
    <row r="1482" spans="2:64" s="54" customFormat="1" x14ac:dyDescent="0.25">
      <c r="B1482" s="32"/>
      <c r="C1482" s="32"/>
      <c r="D1482" s="32"/>
      <c r="E1482" s="32"/>
      <c r="F1482" s="32"/>
      <c r="G1482" s="32"/>
      <c r="K1482" s="93"/>
      <c r="L1482" s="93"/>
      <c r="M1482" s="25"/>
      <c r="N1482" s="25"/>
      <c r="O1482" s="25"/>
      <c r="P1482" s="25"/>
      <c r="Q1482" s="25"/>
      <c r="R1482" s="25"/>
      <c r="S1482" s="25"/>
      <c r="T1482" s="25"/>
      <c r="U1482" s="101"/>
      <c r="V1482" s="101"/>
      <c r="W1482" s="101"/>
      <c r="X1482" s="101"/>
      <c r="Y1482" s="101"/>
      <c r="AA1482" s="101"/>
      <c r="AB1482" s="101"/>
      <c r="AC1482" s="101"/>
      <c r="AD1482" s="101"/>
      <c r="AE1482" s="101"/>
      <c r="AF1482" s="101"/>
      <c r="AG1482" s="101"/>
      <c r="AH1482" s="101"/>
      <c r="AJ1482" s="101"/>
      <c r="AK1482" s="101"/>
      <c r="AM1482" s="101"/>
      <c r="AN1482" s="42"/>
      <c r="AO1482" s="42"/>
      <c r="AP1482" s="42"/>
      <c r="AQ1482" s="194"/>
      <c r="AR1482" s="42"/>
      <c r="AS1482" s="42"/>
      <c r="AT1482" s="25"/>
      <c r="AU1482" s="44"/>
      <c r="AV1482" s="44"/>
      <c r="AW1482" s="44"/>
      <c r="AX1482" s="25"/>
      <c r="AY1482" s="42"/>
      <c r="AZ1482" s="46"/>
      <c r="BA1482" s="23"/>
      <c r="BB1482" s="25"/>
      <c r="BC1482" s="25"/>
      <c r="BD1482" s="124"/>
      <c r="BE1482" s="24"/>
      <c r="BF1482" s="24"/>
      <c r="BG1482" s="15"/>
      <c r="BI1482" s="15"/>
      <c r="BJ1482" s="15"/>
      <c r="BK1482" s="15"/>
      <c r="BL1482" s="93"/>
    </row>
    <row r="1483" spans="2:64" s="54" customFormat="1" x14ac:dyDescent="0.25">
      <c r="B1483" s="32"/>
      <c r="C1483" s="32"/>
      <c r="D1483" s="32"/>
      <c r="E1483" s="32"/>
      <c r="F1483" s="32"/>
      <c r="G1483" s="32"/>
      <c r="K1483" s="93"/>
      <c r="L1483" s="93"/>
      <c r="M1483" s="25"/>
      <c r="N1483" s="25"/>
      <c r="O1483" s="25"/>
      <c r="P1483" s="25"/>
      <c r="Q1483" s="25"/>
      <c r="R1483" s="25"/>
      <c r="S1483" s="25"/>
      <c r="T1483" s="25"/>
      <c r="U1483" s="101"/>
      <c r="V1483" s="101"/>
      <c r="W1483" s="101"/>
      <c r="X1483" s="101"/>
      <c r="Y1483" s="101"/>
      <c r="AA1483" s="101"/>
      <c r="AB1483" s="101"/>
      <c r="AC1483" s="101"/>
      <c r="AD1483" s="101"/>
      <c r="AE1483" s="101"/>
      <c r="AF1483" s="101"/>
      <c r="AG1483" s="101"/>
      <c r="AH1483" s="101"/>
      <c r="AJ1483" s="101"/>
      <c r="AK1483" s="101"/>
      <c r="AM1483" s="101"/>
      <c r="AN1483" s="42"/>
      <c r="AO1483" s="42"/>
      <c r="AP1483" s="42"/>
      <c r="AQ1483" s="194"/>
      <c r="AR1483" s="42"/>
      <c r="AS1483" s="42"/>
      <c r="AT1483" s="25"/>
      <c r="AU1483" s="44"/>
      <c r="AV1483" s="44"/>
      <c r="AW1483" s="44"/>
      <c r="AX1483" s="25"/>
      <c r="AY1483" s="42"/>
      <c r="AZ1483" s="46"/>
      <c r="BA1483" s="23"/>
      <c r="BB1483" s="25"/>
      <c r="BC1483" s="25"/>
      <c r="BD1483" s="124"/>
      <c r="BE1483" s="24"/>
      <c r="BF1483" s="24"/>
      <c r="BG1483" s="15"/>
      <c r="BI1483" s="15"/>
      <c r="BJ1483" s="15"/>
      <c r="BK1483" s="15"/>
      <c r="BL1483" s="93"/>
    </row>
    <row r="1484" spans="2:64" s="54" customFormat="1" x14ac:dyDescent="0.25">
      <c r="B1484" s="32"/>
      <c r="C1484" s="32"/>
      <c r="D1484" s="32"/>
      <c r="E1484" s="32"/>
      <c r="F1484" s="32"/>
      <c r="G1484" s="32"/>
      <c r="K1484" s="93"/>
      <c r="L1484" s="93"/>
      <c r="M1484" s="25"/>
      <c r="N1484" s="25"/>
      <c r="O1484" s="25"/>
      <c r="P1484" s="25"/>
      <c r="Q1484" s="25"/>
      <c r="R1484" s="25"/>
      <c r="S1484" s="25"/>
      <c r="T1484" s="25"/>
      <c r="U1484" s="101"/>
      <c r="V1484" s="101"/>
      <c r="W1484" s="101"/>
      <c r="X1484" s="101"/>
      <c r="Y1484" s="101"/>
      <c r="AA1484" s="101"/>
      <c r="AB1484" s="101"/>
      <c r="AC1484" s="101"/>
      <c r="AD1484" s="101"/>
      <c r="AE1484" s="101"/>
      <c r="AF1484" s="101"/>
      <c r="AG1484" s="101"/>
      <c r="AH1484" s="101"/>
      <c r="AJ1484" s="101"/>
      <c r="AK1484" s="101"/>
      <c r="AM1484" s="101"/>
      <c r="AN1484" s="42"/>
      <c r="AO1484" s="42"/>
      <c r="AP1484" s="42"/>
      <c r="AQ1484" s="194"/>
      <c r="AR1484" s="42"/>
      <c r="AS1484" s="42"/>
      <c r="AT1484" s="25"/>
      <c r="AU1484" s="44"/>
      <c r="AV1484" s="44"/>
      <c r="AW1484" s="44"/>
      <c r="AX1484" s="25"/>
      <c r="AY1484" s="42"/>
      <c r="AZ1484" s="46"/>
      <c r="BA1484" s="23"/>
      <c r="BB1484" s="25"/>
      <c r="BC1484" s="25"/>
      <c r="BD1484" s="124"/>
      <c r="BE1484" s="24"/>
      <c r="BF1484" s="24"/>
      <c r="BG1484" s="15"/>
      <c r="BI1484" s="15"/>
      <c r="BJ1484" s="15"/>
      <c r="BK1484" s="15"/>
      <c r="BL1484" s="93"/>
    </row>
    <row r="1485" spans="2:64" s="54" customFormat="1" x14ac:dyDescent="0.25">
      <c r="B1485" s="32"/>
      <c r="C1485" s="32"/>
      <c r="D1485" s="32"/>
      <c r="E1485" s="32"/>
      <c r="F1485" s="32"/>
      <c r="G1485" s="32"/>
      <c r="K1485" s="93"/>
      <c r="L1485" s="93"/>
      <c r="M1485" s="25"/>
      <c r="N1485" s="25"/>
      <c r="O1485" s="25"/>
      <c r="P1485" s="25"/>
      <c r="Q1485" s="25"/>
      <c r="R1485" s="25"/>
      <c r="S1485" s="25"/>
      <c r="T1485" s="25"/>
      <c r="U1485" s="101"/>
      <c r="V1485" s="101"/>
      <c r="W1485" s="101"/>
      <c r="X1485" s="101"/>
      <c r="Y1485" s="101"/>
      <c r="AA1485" s="101"/>
      <c r="AB1485" s="101"/>
      <c r="AC1485" s="101"/>
      <c r="AD1485" s="101"/>
      <c r="AE1485" s="101"/>
      <c r="AF1485" s="101"/>
      <c r="AG1485" s="101"/>
      <c r="AH1485" s="101"/>
      <c r="AJ1485" s="101"/>
      <c r="AK1485" s="101"/>
      <c r="AM1485" s="101"/>
      <c r="AN1485" s="42"/>
      <c r="AO1485" s="42"/>
      <c r="AP1485" s="42"/>
      <c r="AQ1485" s="194"/>
      <c r="AR1485" s="42"/>
      <c r="AS1485" s="42"/>
      <c r="AT1485" s="25"/>
      <c r="AU1485" s="44"/>
      <c r="AV1485" s="44"/>
      <c r="AW1485" s="44"/>
      <c r="AX1485" s="25"/>
      <c r="AY1485" s="42"/>
      <c r="AZ1485" s="46"/>
      <c r="BA1485" s="23"/>
      <c r="BB1485" s="25"/>
      <c r="BC1485" s="25"/>
      <c r="BD1485" s="124"/>
      <c r="BE1485" s="24"/>
      <c r="BF1485" s="24"/>
      <c r="BG1485" s="15"/>
      <c r="BI1485" s="15"/>
      <c r="BJ1485" s="15"/>
      <c r="BK1485" s="15"/>
      <c r="BL1485" s="93"/>
    </row>
    <row r="1486" spans="2:64" s="54" customFormat="1" x14ac:dyDescent="0.25">
      <c r="B1486" s="32"/>
      <c r="C1486" s="32"/>
      <c r="D1486" s="32"/>
      <c r="E1486" s="32"/>
      <c r="F1486" s="32"/>
      <c r="G1486" s="32"/>
      <c r="K1486" s="93"/>
      <c r="L1486" s="93"/>
      <c r="M1486" s="25"/>
      <c r="N1486" s="25"/>
      <c r="O1486" s="25"/>
      <c r="P1486" s="25"/>
      <c r="Q1486" s="25"/>
      <c r="R1486" s="25"/>
      <c r="S1486" s="25"/>
      <c r="T1486" s="25"/>
      <c r="U1486" s="101"/>
      <c r="V1486" s="101"/>
      <c r="W1486" s="101"/>
      <c r="X1486" s="101"/>
      <c r="Y1486" s="101"/>
      <c r="AA1486" s="101"/>
      <c r="AB1486" s="101"/>
      <c r="AC1486" s="101"/>
      <c r="AD1486" s="101"/>
      <c r="AE1486" s="101"/>
      <c r="AF1486" s="101"/>
      <c r="AG1486" s="101"/>
      <c r="AH1486" s="101"/>
      <c r="AJ1486" s="101"/>
      <c r="AK1486" s="101"/>
      <c r="AM1486" s="101"/>
      <c r="AN1486" s="42"/>
      <c r="AO1486" s="42"/>
      <c r="AP1486" s="42"/>
      <c r="AQ1486" s="194"/>
      <c r="AR1486" s="42"/>
      <c r="AS1486" s="42"/>
      <c r="AT1486" s="25"/>
      <c r="AU1486" s="44"/>
      <c r="AV1486" s="44"/>
      <c r="AW1486" s="44"/>
      <c r="AX1486" s="25"/>
      <c r="AY1486" s="42"/>
      <c r="AZ1486" s="46"/>
      <c r="BA1486" s="23"/>
      <c r="BB1486" s="25"/>
      <c r="BC1486" s="25"/>
      <c r="BD1486" s="124"/>
      <c r="BE1486" s="24"/>
      <c r="BF1486" s="24"/>
      <c r="BG1486" s="15"/>
      <c r="BI1486" s="15"/>
      <c r="BJ1486" s="15"/>
      <c r="BK1486" s="15"/>
      <c r="BL1486" s="93"/>
    </row>
    <row r="1487" spans="2:64" s="54" customFormat="1" x14ac:dyDescent="0.25">
      <c r="B1487" s="32"/>
      <c r="C1487" s="32"/>
      <c r="D1487" s="32"/>
      <c r="E1487" s="32"/>
      <c r="F1487" s="32"/>
      <c r="G1487" s="32"/>
      <c r="K1487" s="93"/>
      <c r="L1487" s="93"/>
      <c r="M1487" s="25"/>
      <c r="N1487" s="25"/>
      <c r="O1487" s="25"/>
      <c r="P1487" s="25"/>
      <c r="Q1487" s="25"/>
      <c r="R1487" s="25"/>
      <c r="S1487" s="25"/>
      <c r="T1487" s="25"/>
      <c r="U1487" s="101"/>
      <c r="V1487" s="101"/>
      <c r="W1487" s="101"/>
      <c r="X1487" s="101"/>
      <c r="Y1487" s="101"/>
      <c r="AA1487" s="101"/>
      <c r="AB1487" s="101"/>
      <c r="AC1487" s="101"/>
      <c r="AD1487" s="101"/>
      <c r="AE1487" s="101"/>
      <c r="AF1487" s="101"/>
      <c r="AG1487" s="101"/>
      <c r="AH1487" s="101"/>
      <c r="AJ1487" s="101"/>
      <c r="AK1487" s="101"/>
      <c r="AM1487" s="101"/>
      <c r="AN1487" s="42"/>
      <c r="AO1487" s="42"/>
      <c r="AP1487" s="42"/>
      <c r="AQ1487" s="194"/>
      <c r="AR1487" s="42"/>
      <c r="AS1487" s="42"/>
      <c r="AT1487" s="25"/>
      <c r="AU1487" s="44"/>
      <c r="AV1487" s="44"/>
      <c r="AW1487" s="44"/>
      <c r="AX1487" s="25"/>
      <c r="AY1487" s="42"/>
      <c r="AZ1487" s="46"/>
      <c r="BA1487" s="23"/>
      <c r="BB1487" s="25"/>
      <c r="BC1487" s="25"/>
      <c r="BD1487" s="124"/>
      <c r="BE1487" s="24"/>
      <c r="BF1487" s="24"/>
      <c r="BG1487" s="15"/>
      <c r="BI1487" s="15"/>
      <c r="BJ1487" s="15"/>
      <c r="BK1487" s="15"/>
      <c r="BL1487" s="93"/>
    </row>
    <row r="1488" spans="2:64" s="54" customFormat="1" x14ac:dyDescent="0.25">
      <c r="B1488" s="32"/>
      <c r="C1488" s="32"/>
      <c r="D1488" s="32"/>
      <c r="E1488" s="32"/>
      <c r="F1488" s="32"/>
      <c r="G1488" s="32"/>
      <c r="K1488" s="93"/>
      <c r="L1488" s="93"/>
      <c r="M1488" s="25"/>
      <c r="N1488" s="25"/>
      <c r="O1488" s="25"/>
      <c r="P1488" s="25"/>
      <c r="Q1488" s="25"/>
      <c r="R1488" s="25"/>
      <c r="S1488" s="25"/>
      <c r="T1488" s="25"/>
      <c r="U1488" s="101"/>
      <c r="V1488" s="101"/>
      <c r="W1488" s="101"/>
      <c r="X1488" s="101"/>
      <c r="Y1488" s="101"/>
      <c r="AA1488" s="101"/>
      <c r="AB1488" s="101"/>
      <c r="AC1488" s="101"/>
      <c r="AD1488" s="101"/>
      <c r="AE1488" s="101"/>
      <c r="AF1488" s="101"/>
      <c r="AG1488" s="101"/>
      <c r="AH1488" s="101"/>
      <c r="AJ1488" s="101"/>
      <c r="AK1488" s="101"/>
      <c r="AM1488" s="101"/>
      <c r="AN1488" s="42"/>
      <c r="AO1488" s="42"/>
      <c r="AP1488" s="42"/>
      <c r="AQ1488" s="194"/>
      <c r="AR1488" s="42"/>
      <c r="AS1488" s="42"/>
      <c r="AT1488" s="25"/>
      <c r="AU1488" s="44"/>
      <c r="AV1488" s="44"/>
      <c r="AW1488" s="44"/>
      <c r="AX1488" s="25"/>
      <c r="AY1488" s="42"/>
      <c r="AZ1488" s="46"/>
      <c r="BA1488" s="23"/>
      <c r="BB1488" s="25"/>
      <c r="BC1488" s="25"/>
      <c r="BD1488" s="124"/>
      <c r="BE1488" s="24"/>
      <c r="BF1488" s="24"/>
      <c r="BG1488" s="15"/>
      <c r="BI1488" s="15"/>
      <c r="BJ1488" s="15"/>
      <c r="BK1488" s="15"/>
      <c r="BL1488" s="93"/>
    </row>
    <row r="1489" spans="2:64" s="54" customFormat="1" x14ac:dyDescent="0.25">
      <c r="B1489" s="32"/>
      <c r="C1489" s="32"/>
      <c r="D1489" s="32"/>
      <c r="E1489" s="32"/>
      <c r="F1489" s="32"/>
      <c r="G1489" s="32"/>
      <c r="K1489" s="93"/>
      <c r="L1489" s="93"/>
      <c r="M1489" s="25"/>
      <c r="N1489" s="25"/>
      <c r="O1489" s="25"/>
      <c r="P1489" s="25"/>
      <c r="Q1489" s="25"/>
      <c r="R1489" s="25"/>
      <c r="S1489" s="25"/>
      <c r="T1489" s="25"/>
      <c r="U1489" s="101"/>
      <c r="V1489" s="101"/>
      <c r="W1489" s="101"/>
      <c r="X1489" s="101"/>
      <c r="Y1489" s="101"/>
      <c r="AA1489" s="101"/>
      <c r="AB1489" s="101"/>
      <c r="AC1489" s="101"/>
      <c r="AD1489" s="101"/>
      <c r="AE1489" s="101"/>
      <c r="AF1489" s="101"/>
      <c r="AG1489" s="101"/>
      <c r="AH1489" s="101"/>
      <c r="AJ1489" s="101"/>
      <c r="AK1489" s="101"/>
      <c r="AM1489" s="101"/>
      <c r="AN1489" s="42"/>
      <c r="AO1489" s="42"/>
      <c r="AP1489" s="42"/>
      <c r="AQ1489" s="194"/>
      <c r="AR1489" s="42"/>
      <c r="AS1489" s="42"/>
      <c r="AT1489" s="25"/>
      <c r="AU1489" s="44"/>
      <c r="AV1489" s="44"/>
      <c r="AW1489" s="44"/>
      <c r="AX1489" s="25"/>
      <c r="AY1489" s="42"/>
      <c r="AZ1489" s="46"/>
      <c r="BA1489" s="23"/>
      <c r="BB1489" s="25"/>
      <c r="BC1489" s="25"/>
      <c r="BD1489" s="124"/>
      <c r="BE1489" s="24"/>
      <c r="BF1489" s="24"/>
      <c r="BG1489" s="15"/>
      <c r="BI1489" s="15"/>
      <c r="BJ1489" s="15"/>
      <c r="BK1489" s="15"/>
      <c r="BL1489" s="93"/>
    </row>
    <row r="1490" spans="2:64" s="54" customFormat="1" x14ac:dyDescent="0.25">
      <c r="B1490" s="32"/>
      <c r="C1490" s="32"/>
      <c r="D1490" s="32"/>
      <c r="E1490" s="32"/>
      <c r="F1490" s="32"/>
      <c r="G1490" s="32"/>
      <c r="K1490" s="93"/>
      <c r="L1490" s="93"/>
      <c r="M1490" s="25"/>
      <c r="N1490" s="25"/>
      <c r="O1490" s="25"/>
      <c r="P1490" s="25"/>
      <c r="Q1490" s="25"/>
      <c r="R1490" s="25"/>
      <c r="S1490" s="25"/>
      <c r="T1490" s="25"/>
      <c r="U1490" s="101"/>
      <c r="V1490" s="101"/>
      <c r="W1490" s="101"/>
      <c r="X1490" s="101"/>
      <c r="Y1490" s="101"/>
      <c r="AA1490" s="101"/>
      <c r="AB1490" s="101"/>
      <c r="AC1490" s="101"/>
      <c r="AD1490" s="101"/>
      <c r="AE1490" s="101"/>
      <c r="AF1490" s="101"/>
      <c r="AG1490" s="101"/>
      <c r="AH1490" s="101"/>
      <c r="AJ1490" s="101"/>
      <c r="AK1490" s="101"/>
      <c r="AM1490" s="101"/>
      <c r="AN1490" s="42"/>
      <c r="AO1490" s="42"/>
      <c r="AP1490" s="42"/>
      <c r="AQ1490" s="194"/>
      <c r="AR1490" s="42"/>
      <c r="AS1490" s="42"/>
      <c r="AT1490" s="25"/>
      <c r="AU1490" s="44"/>
      <c r="AV1490" s="44"/>
      <c r="AW1490" s="44"/>
      <c r="AX1490" s="25"/>
      <c r="AY1490" s="42"/>
      <c r="AZ1490" s="46"/>
      <c r="BA1490" s="23"/>
      <c r="BB1490" s="25"/>
      <c r="BC1490" s="25"/>
      <c r="BD1490" s="124"/>
      <c r="BE1490" s="24"/>
      <c r="BF1490" s="24"/>
      <c r="BG1490" s="15"/>
      <c r="BI1490" s="15"/>
      <c r="BJ1490" s="15"/>
      <c r="BK1490" s="15"/>
      <c r="BL1490" s="93"/>
    </row>
    <row r="1491" spans="2:64" s="54" customFormat="1" x14ac:dyDescent="0.25">
      <c r="B1491" s="32"/>
      <c r="C1491" s="32"/>
      <c r="D1491" s="32"/>
      <c r="E1491" s="32"/>
      <c r="F1491" s="32"/>
      <c r="G1491" s="32"/>
      <c r="K1491" s="93"/>
      <c r="L1491" s="93"/>
      <c r="M1491" s="25"/>
      <c r="N1491" s="25"/>
      <c r="O1491" s="25"/>
      <c r="P1491" s="25"/>
      <c r="Q1491" s="25"/>
      <c r="R1491" s="25"/>
      <c r="S1491" s="25"/>
      <c r="T1491" s="25"/>
      <c r="U1491" s="101"/>
      <c r="V1491" s="101"/>
      <c r="W1491" s="101"/>
      <c r="X1491" s="101"/>
      <c r="Y1491" s="101"/>
      <c r="AA1491" s="101"/>
      <c r="AB1491" s="101"/>
      <c r="AC1491" s="101"/>
      <c r="AD1491" s="101"/>
      <c r="AE1491" s="101"/>
      <c r="AF1491" s="101"/>
      <c r="AG1491" s="101"/>
      <c r="AH1491" s="101"/>
      <c r="AJ1491" s="101"/>
      <c r="AK1491" s="101"/>
      <c r="AM1491" s="101"/>
      <c r="AN1491" s="42"/>
      <c r="AO1491" s="42"/>
      <c r="AP1491" s="42"/>
      <c r="AQ1491" s="194"/>
      <c r="AR1491" s="42"/>
      <c r="AS1491" s="42"/>
      <c r="AT1491" s="25"/>
      <c r="AU1491" s="44"/>
      <c r="AV1491" s="44"/>
      <c r="AW1491" s="44"/>
      <c r="AX1491" s="25"/>
      <c r="AY1491" s="42"/>
      <c r="AZ1491" s="46"/>
      <c r="BA1491" s="23"/>
      <c r="BB1491" s="25"/>
      <c r="BC1491" s="25"/>
      <c r="BD1491" s="124"/>
      <c r="BE1491" s="24"/>
      <c r="BF1491" s="24"/>
      <c r="BG1491" s="15"/>
      <c r="BI1491" s="15"/>
      <c r="BJ1491" s="15"/>
      <c r="BK1491" s="15"/>
      <c r="BL1491" s="93"/>
    </row>
    <row r="1492" spans="2:64" s="54" customFormat="1" x14ac:dyDescent="0.25">
      <c r="B1492" s="32"/>
      <c r="C1492" s="32"/>
      <c r="D1492" s="32"/>
      <c r="E1492" s="32"/>
      <c r="F1492" s="32"/>
      <c r="G1492" s="32"/>
      <c r="K1492" s="93"/>
      <c r="L1492" s="93"/>
      <c r="M1492" s="25"/>
      <c r="N1492" s="25"/>
      <c r="O1492" s="25"/>
      <c r="P1492" s="25"/>
      <c r="Q1492" s="25"/>
      <c r="R1492" s="25"/>
      <c r="S1492" s="25"/>
      <c r="T1492" s="25"/>
      <c r="U1492" s="101"/>
      <c r="V1492" s="101"/>
      <c r="W1492" s="101"/>
      <c r="X1492" s="101"/>
      <c r="Y1492" s="101"/>
      <c r="AA1492" s="101"/>
      <c r="AB1492" s="101"/>
      <c r="AC1492" s="101"/>
      <c r="AD1492" s="101"/>
      <c r="AE1492" s="101"/>
      <c r="AF1492" s="101"/>
      <c r="AG1492" s="101"/>
      <c r="AH1492" s="101"/>
      <c r="AJ1492" s="101"/>
      <c r="AK1492" s="101"/>
      <c r="AM1492" s="101"/>
      <c r="AN1492" s="42"/>
      <c r="AO1492" s="42"/>
      <c r="AP1492" s="42"/>
      <c r="AQ1492" s="194"/>
      <c r="AR1492" s="42"/>
      <c r="AS1492" s="42"/>
      <c r="AT1492" s="25"/>
      <c r="AU1492" s="44"/>
      <c r="AV1492" s="44"/>
      <c r="AW1492" s="44"/>
      <c r="AX1492" s="25"/>
      <c r="AY1492" s="42"/>
      <c r="AZ1492" s="46"/>
      <c r="BA1492" s="23"/>
      <c r="BB1492" s="25"/>
      <c r="BC1492" s="25"/>
      <c r="BD1492" s="124"/>
      <c r="BE1492" s="24"/>
      <c r="BF1492" s="24"/>
      <c r="BG1492" s="15"/>
      <c r="BI1492" s="15"/>
      <c r="BJ1492" s="15"/>
      <c r="BK1492" s="15"/>
      <c r="BL1492" s="93"/>
    </row>
    <row r="1493" spans="2:64" s="54" customFormat="1" x14ac:dyDescent="0.25">
      <c r="B1493" s="32"/>
      <c r="C1493" s="32"/>
      <c r="D1493" s="32"/>
      <c r="E1493" s="32"/>
      <c r="F1493" s="32"/>
      <c r="G1493" s="32"/>
      <c r="K1493" s="93"/>
      <c r="L1493" s="93"/>
      <c r="M1493" s="25"/>
      <c r="N1493" s="25"/>
      <c r="O1493" s="25"/>
      <c r="P1493" s="25"/>
      <c r="Q1493" s="25"/>
      <c r="R1493" s="25"/>
      <c r="S1493" s="25"/>
      <c r="T1493" s="25"/>
      <c r="U1493" s="101"/>
      <c r="V1493" s="101"/>
      <c r="W1493" s="101"/>
      <c r="X1493" s="101"/>
      <c r="Y1493" s="101"/>
      <c r="AA1493" s="101"/>
      <c r="AB1493" s="101"/>
      <c r="AC1493" s="101"/>
      <c r="AD1493" s="101"/>
      <c r="AE1493" s="101"/>
      <c r="AF1493" s="101"/>
      <c r="AG1493" s="101"/>
      <c r="AH1493" s="101"/>
      <c r="AJ1493" s="101"/>
      <c r="AK1493" s="101"/>
      <c r="AM1493" s="101"/>
      <c r="AN1493" s="42"/>
      <c r="AO1493" s="42"/>
      <c r="AP1493" s="42"/>
      <c r="AQ1493" s="194"/>
      <c r="AR1493" s="42"/>
      <c r="AS1493" s="42"/>
      <c r="AT1493" s="25"/>
      <c r="AU1493" s="44"/>
      <c r="AV1493" s="44"/>
      <c r="AW1493" s="44"/>
      <c r="AX1493" s="25"/>
      <c r="AY1493" s="42"/>
      <c r="AZ1493" s="46"/>
      <c r="BA1493" s="23"/>
      <c r="BB1493" s="25"/>
      <c r="BC1493" s="25"/>
      <c r="BD1493" s="124"/>
      <c r="BE1493" s="24"/>
      <c r="BF1493" s="24"/>
      <c r="BG1493" s="15"/>
      <c r="BI1493" s="15"/>
      <c r="BJ1493" s="15"/>
      <c r="BK1493" s="15"/>
      <c r="BL1493" s="93"/>
    </row>
    <row r="1494" spans="2:64" s="54" customFormat="1" x14ac:dyDescent="0.25">
      <c r="B1494" s="32"/>
      <c r="C1494" s="32"/>
      <c r="D1494" s="32"/>
      <c r="E1494" s="32"/>
      <c r="F1494" s="32"/>
      <c r="G1494" s="32"/>
      <c r="K1494" s="93"/>
      <c r="L1494" s="93"/>
      <c r="M1494" s="25"/>
      <c r="N1494" s="25"/>
      <c r="O1494" s="25"/>
      <c r="P1494" s="25"/>
      <c r="Q1494" s="25"/>
      <c r="R1494" s="25"/>
      <c r="S1494" s="25"/>
      <c r="T1494" s="25"/>
      <c r="U1494" s="101"/>
      <c r="V1494" s="101"/>
      <c r="W1494" s="101"/>
      <c r="X1494" s="101"/>
      <c r="Y1494" s="101"/>
      <c r="AA1494" s="101"/>
      <c r="AB1494" s="101"/>
      <c r="AC1494" s="101"/>
      <c r="AD1494" s="101"/>
      <c r="AE1494" s="101"/>
      <c r="AF1494" s="101"/>
      <c r="AG1494" s="101"/>
      <c r="AH1494" s="101"/>
      <c r="AJ1494" s="101"/>
      <c r="AK1494" s="101"/>
      <c r="AM1494" s="101"/>
      <c r="AN1494" s="42"/>
      <c r="AO1494" s="42"/>
      <c r="AP1494" s="42"/>
      <c r="AQ1494" s="194"/>
      <c r="AR1494" s="42"/>
      <c r="AS1494" s="42"/>
      <c r="AT1494" s="25"/>
      <c r="AU1494" s="44"/>
      <c r="AV1494" s="44"/>
      <c r="AW1494" s="44"/>
      <c r="AX1494" s="25"/>
      <c r="AY1494" s="42"/>
      <c r="AZ1494" s="46"/>
      <c r="BA1494" s="23"/>
      <c r="BB1494" s="25"/>
      <c r="BC1494" s="25"/>
      <c r="BD1494" s="124"/>
      <c r="BE1494" s="24"/>
      <c r="BF1494" s="24"/>
      <c r="BG1494" s="15"/>
      <c r="BI1494" s="15"/>
      <c r="BJ1494" s="15"/>
      <c r="BK1494" s="15"/>
      <c r="BL1494" s="93"/>
    </row>
    <row r="1495" spans="2:64" s="54" customFormat="1" x14ac:dyDescent="0.25">
      <c r="B1495" s="32"/>
      <c r="C1495" s="32"/>
      <c r="D1495" s="32"/>
      <c r="E1495" s="32"/>
      <c r="F1495" s="32"/>
      <c r="G1495" s="32"/>
      <c r="K1495" s="93"/>
      <c r="L1495" s="93"/>
      <c r="M1495" s="25"/>
      <c r="N1495" s="25"/>
      <c r="O1495" s="25"/>
      <c r="P1495" s="25"/>
      <c r="Q1495" s="25"/>
      <c r="R1495" s="25"/>
      <c r="S1495" s="25"/>
      <c r="T1495" s="25"/>
      <c r="U1495" s="101"/>
      <c r="V1495" s="101"/>
      <c r="W1495" s="101"/>
      <c r="X1495" s="101"/>
      <c r="Y1495" s="101"/>
      <c r="AA1495" s="101"/>
      <c r="AB1495" s="101"/>
      <c r="AC1495" s="101"/>
      <c r="AD1495" s="101"/>
      <c r="AE1495" s="101"/>
      <c r="AF1495" s="101"/>
      <c r="AG1495" s="101"/>
      <c r="AH1495" s="101"/>
      <c r="AJ1495" s="101"/>
      <c r="AK1495" s="101"/>
      <c r="AM1495" s="101"/>
      <c r="AN1495" s="42"/>
      <c r="AO1495" s="42"/>
      <c r="AP1495" s="42"/>
      <c r="AQ1495" s="194"/>
      <c r="AR1495" s="42"/>
      <c r="AS1495" s="42"/>
      <c r="AT1495" s="25"/>
      <c r="AU1495" s="44"/>
      <c r="AV1495" s="44"/>
      <c r="AW1495" s="44"/>
      <c r="AX1495" s="25"/>
      <c r="AY1495" s="42"/>
      <c r="AZ1495" s="46"/>
      <c r="BA1495" s="23"/>
      <c r="BB1495" s="25"/>
      <c r="BC1495" s="25"/>
      <c r="BD1495" s="124"/>
      <c r="BE1495" s="24"/>
      <c r="BF1495" s="24"/>
      <c r="BG1495" s="15"/>
      <c r="BI1495" s="15"/>
      <c r="BJ1495" s="15"/>
      <c r="BK1495" s="15"/>
      <c r="BL1495" s="93"/>
    </row>
    <row r="1496" spans="2:64" s="54" customFormat="1" x14ac:dyDescent="0.25">
      <c r="B1496" s="32"/>
      <c r="C1496" s="32"/>
      <c r="D1496" s="32"/>
      <c r="E1496" s="32"/>
      <c r="F1496" s="32"/>
      <c r="G1496" s="32"/>
      <c r="K1496" s="93"/>
      <c r="L1496" s="93"/>
      <c r="M1496" s="25"/>
      <c r="N1496" s="25"/>
      <c r="O1496" s="25"/>
      <c r="P1496" s="25"/>
      <c r="Q1496" s="25"/>
      <c r="R1496" s="25"/>
      <c r="S1496" s="25"/>
      <c r="T1496" s="25"/>
      <c r="U1496" s="101"/>
      <c r="V1496" s="101"/>
      <c r="W1496" s="101"/>
      <c r="X1496" s="101"/>
      <c r="Y1496" s="101"/>
      <c r="AA1496" s="101"/>
      <c r="AB1496" s="101"/>
      <c r="AC1496" s="101"/>
      <c r="AD1496" s="101"/>
      <c r="AE1496" s="101"/>
      <c r="AF1496" s="101"/>
      <c r="AG1496" s="101"/>
      <c r="AH1496" s="101"/>
      <c r="AJ1496" s="101"/>
      <c r="AK1496" s="101"/>
      <c r="AM1496" s="101"/>
      <c r="AN1496" s="42"/>
      <c r="AO1496" s="42"/>
      <c r="AP1496" s="42"/>
      <c r="AQ1496" s="194"/>
      <c r="AR1496" s="42"/>
      <c r="AS1496" s="42"/>
      <c r="AT1496" s="25"/>
      <c r="AU1496" s="44"/>
      <c r="AV1496" s="44"/>
      <c r="AW1496" s="44"/>
      <c r="AX1496" s="25"/>
      <c r="AY1496" s="42"/>
      <c r="AZ1496" s="46"/>
      <c r="BA1496" s="23"/>
      <c r="BB1496" s="25"/>
      <c r="BC1496" s="25"/>
      <c r="BD1496" s="124"/>
      <c r="BE1496" s="24"/>
      <c r="BF1496" s="24"/>
      <c r="BG1496" s="15"/>
      <c r="BI1496" s="15"/>
      <c r="BJ1496" s="15"/>
      <c r="BK1496" s="15"/>
      <c r="BL1496" s="93"/>
    </row>
    <row r="1497" spans="2:64" s="54" customFormat="1" x14ac:dyDescent="0.25">
      <c r="B1497" s="32"/>
      <c r="C1497" s="32"/>
      <c r="D1497" s="32"/>
      <c r="E1497" s="32"/>
      <c r="F1497" s="32"/>
      <c r="G1497" s="32"/>
      <c r="K1497" s="93"/>
      <c r="L1497" s="93"/>
      <c r="M1497" s="25"/>
      <c r="N1497" s="25"/>
      <c r="O1497" s="25"/>
      <c r="P1497" s="25"/>
      <c r="Q1497" s="25"/>
      <c r="R1497" s="25"/>
      <c r="S1497" s="25"/>
      <c r="T1497" s="25"/>
      <c r="U1497" s="101"/>
      <c r="V1497" s="101"/>
      <c r="W1497" s="101"/>
      <c r="X1497" s="101"/>
      <c r="Y1497" s="101"/>
      <c r="AA1497" s="101"/>
      <c r="AB1497" s="101"/>
      <c r="AC1497" s="101"/>
      <c r="AD1497" s="101"/>
      <c r="AE1497" s="101"/>
      <c r="AF1497" s="101"/>
      <c r="AG1497" s="101"/>
      <c r="AH1497" s="101"/>
      <c r="AJ1497" s="101"/>
      <c r="AK1497" s="101"/>
      <c r="AM1497" s="101"/>
      <c r="AN1497" s="42"/>
      <c r="AO1497" s="42"/>
      <c r="AP1497" s="42"/>
      <c r="AQ1497" s="194"/>
      <c r="AR1497" s="42"/>
      <c r="AS1497" s="42"/>
      <c r="AT1497" s="25"/>
      <c r="AU1497" s="44"/>
      <c r="AV1497" s="44"/>
      <c r="AW1497" s="44"/>
      <c r="AX1497" s="25"/>
      <c r="AY1497" s="42"/>
      <c r="AZ1497" s="46"/>
      <c r="BA1497" s="23"/>
      <c r="BB1497" s="25"/>
      <c r="BC1497" s="25"/>
      <c r="BD1497" s="124"/>
      <c r="BE1497" s="24"/>
      <c r="BF1497" s="24"/>
      <c r="BG1497" s="15"/>
      <c r="BI1497" s="15"/>
      <c r="BJ1497" s="15"/>
      <c r="BK1497" s="15"/>
      <c r="BL1497" s="93"/>
    </row>
    <row r="1498" spans="2:64" s="54" customFormat="1" x14ac:dyDescent="0.25">
      <c r="B1498" s="32"/>
      <c r="C1498" s="32"/>
      <c r="D1498" s="32"/>
      <c r="E1498" s="32"/>
      <c r="F1498" s="32"/>
      <c r="G1498" s="32"/>
      <c r="K1498" s="93"/>
      <c r="L1498" s="93"/>
      <c r="M1498" s="25"/>
      <c r="N1498" s="25"/>
      <c r="O1498" s="25"/>
      <c r="P1498" s="25"/>
      <c r="Q1498" s="25"/>
      <c r="R1498" s="25"/>
      <c r="S1498" s="25"/>
      <c r="T1498" s="25"/>
      <c r="U1498" s="101"/>
      <c r="V1498" s="101"/>
      <c r="W1498" s="101"/>
      <c r="X1498" s="101"/>
      <c r="Y1498" s="101"/>
      <c r="AA1498" s="101"/>
      <c r="AB1498" s="101"/>
      <c r="AC1498" s="101"/>
      <c r="AD1498" s="101"/>
      <c r="AE1498" s="101"/>
      <c r="AF1498" s="101"/>
      <c r="AG1498" s="101"/>
      <c r="AH1498" s="101"/>
      <c r="AJ1498" s="101"/>
      <c r="AK1498" s="101"/>
      <c r="AM1498" s="101"/>
      <c r="AN1498" s="42"/>
      <c r="AO1498" s="42"/>
      <c r="AP1498" s="42"/>
      <c r="AQ1498" s="194"/>
      <c r="AR1498" s="42"/>
      <c r="AS1498" s="42"/>
      <c r="AT1498" s="25"/>
      <c r="AU1498" s="44"/>
      <c r="AV1498" s="44"/>
      <c r="AW1498" s="44"/>
      <c r="AX1498" s="25"/>
      <c r="AY1498" s="42"/>
      <c r="AZ1498" s="46"/>
      <c r="BA1498" s="23"/>
      <c r="BB1498" s="25"/>
      <c r="BC1498" s="25"/>
      <c r="BD1498" s="124"/>
      <c r="BE1498" s="24"/>
      <c r="BF1498" s="24"/>
      <c r="BG1498" s="15"/>
      <c r="BI1498" s="15"/>
      <c r="BJ1498" s="15"/>
      <c r="BK1498" s="15"/>
      <c r="BL1498" s="93"/>
    </row>
    <row r="1499" spans="2:64" s="54" customFormat="1" x14ac:dyDescent="0.25">
      <c r="B1499" s="32"/>
      <c r="C1499" s="32"/>
      <c r="D1499" s="32"/>
      <c r="E1499" s="32"/>
      <c r="F1499" s="32"/>
      <c r="G1499" s="32"/>
      <c r="K1499" s="93"/>
      <c r="L1499" s="93"/>
      <c r="M1499" s="25"/>
      <c r="N1499" s="25"/>
      <c r="O1499" s="25"/>
      <c r="P1499" s="25"/>
      <c r="Q1499" s="25"/>
      <c r="R1499" s="25"/>
      <c r="S1499" s="25"/>
      <c r="T1499" s="25"/>
      <c r="U1499" s="101"/>
      <c r="V1499" s="101"/>
      <c r="W1499" s="101"/>
      <c r="X1499" s="101"/>
      <c r="Y1499" s="101"/>
      <c r="AA1499" s="101"/>
      <c r="AB1499" s="101"/>
      <c r="AC1499" s="101"/>
      <c r="AD1499" s="101"/>
      <c r="AE1499" s="101"/>
      <c r="AF1499" s="101"/>
      <c r="AG1499" s="101"/>
      <c r="AH1499" s="101"/>
      <c r="AJ1499" s="101"/>
      <c r="AK1499" s="101"/>
      <c r="AM1499" s="101"/>
      <c r="AN1499" s="42"/>
      <c r="AO1499" s="42"/>
      <c r="AP1499" s="42"/>
      <c r="AQ1499" s="194"/>
      <c r="AR1499" s="42"/>
      <c r="AS1499" s="42"/>
      <c r="AT1499" s="25"/>
      <c r="AU1499" s="44"/>
      <c r="AV1499" s="44"/>
      <c r="AW1499" s="44"/>
      <c r="AX1499" s="25"/>
      <c r="AY1499" s="42"/>
      <c r="AZ1499" s="46"/>
      <c r="BA1499" s="23"/>
      <c r="BB1499" s="25"/>
      <c r="BC1499" s="25"/>
      <c r="BD1499" s="124"/>
      <c r="BE1499" s="24"/>
      <c r="BF1499" s="24"/>
      <c r="BG1499" s="15"/>
      <c r="BI1499" s="15"/>
      <c r="BJ1499" s="15"/>
      <c r="BK1499" s="15"/>
      <c r="BL1499" s="93"/>
    </row>
    <row r="1500" spans="2:64" s="54" customFormat="1" x14ac:dyDescent="0.25">
      <c r="B1500" s="32"/>
      <c r="C1500" s="32"/>
      <c r="D1500" s="32"/>
      <c r="E1500" s="32"/>
      <c r="F1500" s="32"/>
      <c r="G1500" s="32"/>
      <c r="K1500" s="93"/>
      <c r="L1500" s="93"/>
      <c r="M1500" s="25"/>
      <c r="N1500" s="25"/>
      <c r="O1500" s="25"/>
      <c r="P1500" s="25"/>
      <c r="Q1500" s="25"/>
      <c r="R1500" s="25"/>
      <c r="S1500" s="25"/>
      <c r="T1500" s="25"/>
      <c r="U1500" s="101"/>
      <c r="V1500" s="101"/>
      <c r="W1500" s="101"/>
      <c r="X1500" s="101"/>
      <c r="Y1500" s="101"/>
      <c r="AA1500" s="101"/>
      <c r="AB1500" s="101"/>
      <c r="AC1500" s="101"/>
      <c r="AD1500" s="101"/>
      <c r="AE1500" s="101"/>
      <c r="AF1500" s="101"/>
      <c r="AG1500" s="101"/>
      <c r="AH1500" s="101"/>
      <c r="AJ1500" s="101"/>
      <c r="AK1500" s="101"/>
      <c r="AM1500" s="101"/>
      <c r="AN1500" s="42"/>
      <c r="AO1500" s="42"/>
      <c r="AP1500" s="42"/>
      <c r="AQ1500" s="194"/>
      <c r="AR1500" s="42"/>
      <c r="AS1500" s="42"/>
      <c r="AT1500" s="25"/>
      <c r="AU1500" s="44"/>
      <c r="AV1500" s="44"/>
      <c r="AW1500" s="44"/>
      <c r="AX1500" s="25"/>
      <c r="AY1500" s="42"/>
      <c r="AZ1500" s="46"/>
      <c r="BA1500" s="23"/>
      <c r="BB1500" s="25"/>
      <c r="BC1500" s="25"/>
      <c r="BD1500" s="124"/>
      <c r="BE1500" s="24"/>
      <c r="BF1500" s="24"/>
      <c r="BG1500" s="15"/>
      <c r="BI1500" s="15"/>
      <c r="BJ1500" s="15"/>
      <c r="BK1500" s="15"/>
      <c r="BL1500" s="93"/>
    </row>
    <row r="1501" spans="2:64" s="54" customFormat="1" x14ac:dyDescent="0.25">
      <c r="B1501" s="32"/>
      <c r="C1501" s="32"/>
      <c r="D1501" s="32"/>
      <c r="E1501" s="32"/>
      <c r="F1501" s="32"/>
      <c r="G1501" s="32"/>
      <c r="K1501" s="93"/>
      <c r="L1501" s="93"/>
      <c r="M1501" s="25"/>
      <c r="N1501" s="25"/>
      <c r="O1501" s="25"/>
      <c r="P1501" s="25"/>
      <c r="Q1501" s="25"/>
      <c r="R1501" s="25"/>
      <c r="S1501" s="25"/>
      <c r="T1501" s="25"/>
      <c r="U1501" s="101"/>
      <c r="V1501" s="101"/>
      <c r="W1501" s="101"/>
      <c r="X1501" s="101"/>
      <c r="Y1501" s="101"/>
      <c r="AA1501" s="101"/>
      <c r="AB1501" s="101"/>
      <c r="AC1501" s="101"/>
      <c r="AD1501" s="101"/>
      <c r="AE1501" s="101"/>
      <c r="AF1501" s="101"/>
      <c r="AG1501" s="101"/>
      <c r="AH1501" s="101"/>
      <c r="AJ1501" s="101"/>
      <c r="AK1501" s="101"/>
      <c r="AM1501" s="101"/>
      <c r="AN1501" s="42"/>
      <c r="AO1501" s="42"/>
      <c r="AP1501" s="42"/>
      <c r="AQ1501" s="194"/>
      <c r="AR1501" s="42"/>
      <c r="AS1501" s="42"/>
      <c r="AT1501" s="25"/>
      <c r="AU1501" s="44"/>
      <c r="AV1501" s="44"/>
      <c r="AW1501" s="44"/>
      <c r="AX1501" s="25"/>
      <c r="AY1501" s="42"/>
      <c r="AZ1501" s="46"/>
      <c r="BA1501" s="23"/>
      <c r="BB1501" s="25"/>
      <c r="BC1501" s="25"/>
      <c r="BD1501" s="124"/>
      <c r="BE1501" s="24"/>
      <c r="BF1501" s="24"/>
      <c r="BG1501" s="15"/>
      <c r="BI1501" s="15"/>
      <c r="BJ1501" s="15"/>
      <c r="BK1501" s="15"/>
      <c r="BL1501" s="93"/>
    </row>
    <row r="1502" spans="2:64" s="54" customFormat="1" x14ac:dyDescent="0.25">
      <c r="B1502" s="32"/>
      <c r="C1502" s="32"/>
      <c r="D1502" s="32"/>
      <c r="E1502" s="32"/>
      <c r="F1502" s="32"/>
      <c r="G1502" s="32"/>
      <c r="K1502" s="93"/>
      <c r="L1502" s="93"/>
      <c r="M1502" s="25"/>
      <c r="N1502" s="25"/>
      <c r="O1502" s="25"/>
      <c r="P1502" s="25"/>
      <c r="Q1502" s="25"/>
      <c r="R1502" s="25"/>
      <c r="S1502" s="25"/>
      <c r="T1502" s="25"/>
      <c r="U1502" s="101"/>
      <c r="V1502" s="101"/>
      <c r="W1502" s="101"/>
      <c r="X1502" s="101"/>
      <c r="Y1502" s="101"/>
      <c r="AA1502" s="101"/>
      <c r="AB1502" s="101"/>
      <c r="AC1502" s="101"/>
      <c r="AD1502" s="101"/>
      <c r="AE1502" s="101"/>
      <c r="AF1502" s="101"/>
      <c r="AG1502" s="101"/>
      <c r="AH1502" s="101"/>
      <c r="AJ1502" s="101"/>
      <c r="AK1502" s="101"/>
      <c r="AM1502" s="101"/>
      <c r="AN1502" s="42"/>
      <c r="AO1502" s="42"/>
      <c r="AP1502" s="42"/>
      <c r="AQ1502" s="194"/>
      <c r="AR1502" s="42"/>
      <c r="AS1502" s="42"/>
      <c r="AT1502" s="25"/>
      <c r="AU1502" s="44"/>
      <c r="AV1502" s="44"/>
      <c r="AW1502" s="44"/>
      <c r="AX1502" s="25"/>
      <c r="AY1502" s="42"/>
      <c r="AZ1502" s="46"/>
      <c r="BA1502" s="23"/>
      <c r="BB1502" s="25"/>
      <c r="BC1502" s="25"/>
      <c r="BD1502" s="124"/>
      <c r="BE1502" s="24"/>
      <c r="BF1502" s="24"/>
      <c r="BG1502" s="15"/>
      <c r="BI1502" s="15"/>
      <c r="BJ1502" s="15"/>
      <c r="BK1502" s="15"/>
      <c r="BL1502" s="93"/>
    </row>
    <row r="1503" spans="2:64" s="54" customFormat="1" x14ac:dyDescent="0.25">
      <c r="B1503" s="32"/>
      <c r="C1503" s="32"/>
      <c r="D1503" s="32"/>
      <c r="E1503" s="32"/>
      <c r="F1503" s="32"/>
      <c r="G1503" s="32"/>
      <c r="K1503" s="93"/>
      <c r="L1503" s="93"/>
      <c r="M1503" s="25"/>
      <c r="N1503" s="25"/>
      <c r="O1503" s="25"/>
      <c r="P1503" s="25"/>
      <c r="Q1503" s="25"/>
      <c r="R1503" s="25"/>
      <c r="S1503" s="25"/>
      <c r="T1503" s="25"/>
      <c r="U1503" s="101"/>
      <c r="V1503" s="101"/>
      <c r="W1503" s="101"/>
      <c r="X1503" s="101"/>
      <c r="Y1503" s="101"/>
      <c r="AA1503" s="101"/>
      <c r="AB1503" s="101"/>
      <c r="AC1503" s="101"/>
      <c r="AD1503" s="101"/>
      <c r="AE1503" s="101"/>
      <c r="AF1503" s="101"/>
      <c r="AG1503" s="101"/>
      <c r="AH1503" s="101"/>
      <c r="AJ1503" s="101"/>
      <c r="AK1503" s="101"/>
      <c r="AM1503" s="101"/>
      <c r="AN1503" s="42"/>
      <c r="AO1503" s="42"/>
      <c r="AP1503" s="42"/>
      <c r="AQ1503" s="194"/>
      <c r="AR1503" s="42"/>
      <c r="AS1503" s="42"/>
      <c r="AT1503" s="25"/>
      <c r="AU1503" s="44"/>
      <c r="AV1503" s="44"/>
      <c r="AW1503" s="44"/>
      <c r="AX1503" s="25"/>
      <c r="AY1503" s="42"/>
      <c r="AZ1503" s="46"/>
      <c r="BA1503" s="23"/>
      <c r="BB1503" s="25"/>
      <c r="BC1503" s="25"/>
      <c r="BD1503" s="124"/>
      <c r="BE1503" s="24"/>
      <c r="BF1503" s="24"/>
      <c r="BG1503" s="15"/>
      <c r="BI1503" s="15"/>
      <c r="BJ1503" s="15"/>
      <c r="BK1503" s="15"/>
      <c r="BL1503" s="93"/>
    </row>
    <row r="1504" spans="2:64" s="54" customFormat="1" x14ac:dyDescent="0.25">
      <c r="B1504" s="32"/>
      <c r="C1504" s="32"/>
      <c r="D1504" s="32"/>
      <c r="E1504" s="32"/>
      <c r="F1504" s="32"/>
      <c r="G1504" s="32"/>
      <c r="K1504" s="93"/>
      <c r="L1504" s="93"/>
      <c r="M1504" s="25"/>
      <c r="N1504" s="25"/>
      <c r="O1504" s="25"/>
      <c r="P1504" s="25"/>
      <c r="Q1504" s="25"/>
      <c r="R1504" s="25"/>
      <c r="S1504" s="25"/>
      <c r="T1504" s="25"/>
      <c r="U1504" s="101"/>
      <c r="V1504" s="101"/>
      <c r="W1504" s="101"/>
      <c r="X1504" s="101"/>
      <c r="Y1504" s="101"/>
      <c r="AA1504" s="101"/>
      <c r="AB1504" s="101"/>
      <c r="AC1504" s="101"/>
      <c r="AD1504" s="101"/>
      <c r="AE1504" s="101"/>
      <c r="AF1504" s="101"/>
      <c r="AG1504" s="101"/>
      <c r="AH1504" s="101"/>
      <c r="AJ1504" s="101"/>
      <c r="AK1504" s="101"/>
      <c r="AM1504" s="101"/>
      <c r="AN1504" s="42"/>
      <c r="AO1504" s="42"/>
      <c r="AP1504" s="42"/>
      <c r="AQ1504" s="194"/>
      <c r="AR1504" s="42"/>
      <c r="AS1504" s="42"/>
      <c r="AT1504" s="25"/>
      <c r="AU1504" s="44"/>
      <c r="AV1504" s="44"/>
      <c r="AW1504" s="44"/>
      <c r="AX1504" s="25"/>
      <c r="AY1504" s="42"/>
      <c r="AZ1504" s="46"/>
      <c r="BA1504" s="23"/>
      <c r="BB1504" s="25"/>
      <c r="BC1504" s="25"/>
      <c r="BD1504" s="124"/>
      <c r="BE1504" s="24"/>
      <c r="BF1504" s="24"/>
      <c r="BG1504" s="15"/>
      <c r="BI1504" s="15"/>
      <c r="BJ1504" s="15"/>
      <c r="BK1504" s="15"/>
      <c r="BL1504" s="93"/>
    </row>
    <row r="1505" spans="2:64" s="54" customFormat="1" x14ac:dyDescent="0.25">
      <c r="B1505" s="32"/>
      <c r="C1505" s="32"/>
      <c r="D1505" s="32"/>
      <c r="E1505" s="32"/>
      <c r="F1505" s="32"/>
      <c r="G1505" s="32"/>
      <c r="K1505" s="93"/>
      <c r="L1505" s="93"/>
      <c r="M1505" s="25"/>
      <c r="N1505" s="25"/>
      <c r="O1505" s="25"/>
      <c r="P1505" s="25"/>
      <c r="Q1505" s="25"/>
      <c r="R1505" s="25"/>
      <c r="S1505" s="25"/>
      <c r="T1505" s="25"/>
      <c r="U1505" s="101"/>
      <c r="V1505" s="101"/>
      <c r="W1505" s="101"/>
      <c r="X1505" s="101"/>
      <c r="Y1505" s="101"/>
      <c r="AA1505" s="101"/>
      <c r="AB1505" s="101"/>
      <c r="AC1505" s="101"/>
      <c r="AD1505" s="101"/>
      <c r="AE1505" s="101"/>
      <c r="AF1505" s="101"/>
      <c r="AG1505" s="101"/>
      <c r="AH1505" s="101"/>
      <c r="AJ1505" s="101"/>
      <c r="AK1505" s="101"/>
      <c r="AM1505" s="101"/>
      <c r="AN1505" s="42"/>
      <c r="AO1505" s="42"/>
      <c r="AP1505" s="42"/>
      <c r="AQ1505" s="194"/>
      <c r="AR1505" s="42"/>
      <c r="AS1505" s="42"/>
      <c r="AT1505" s="25"/>
      <c r="AU1505" s="44"/>
      <c r="AV1505" s="44"/>
      <c r="AW1505" s="44"/>
      <c r="AX1505" s="25"/>
      <c r="AY1505" s="42"/>
      <c r="AZ1505" s="46"/>
      <c r="BA1505" s="23"/>
      <c r="BB1505" s="25"/>
      <c r="BC1505" s="25"/>
      <c r="BD1505" s="124"/>
      <c r="BE1505" s="24"/>
      <c r="BF1505" s="24"/>
      <c r="BG1505" s="15"/>
      <c r="BI1505" s="15"/>
      <c r="BJ1505" s="15"/>
      <c r="BK1505" s="15"/>
      <c r="BL1505" s="93"/>
    </row>
    <row r="1506" spans="2:64" s="54" customFormat="1" x14ac:dyDescent="0.25">
      <c r="B1506" s="32"/>
      <c r="C1506" s="32"/>
      <c r="D1506" s="32"/>
      <c r="E1506" s="32"/>
      <c r="F1506" s="32"/>
      <c r="G1506" s="32"/>
      <c r="K1506" s="93"/>
      <c r="L1506" s="93"/>
      <c r="M1506" s="25"/>
      <c r="N1506" s="25"/>
      <c r="O1506" s="25"/>
      <c r="P1506" s="25"/>
      <c r="Q1506" s="25"/>
      <c r="R1506" s="25"/>
      <c r="S1506" s="25"/>
      <c r="T1506" s="25"/>
      <c r="U1506" s="101"/>
      <c r="V1506" s="101"/>
      <c r="W1506" s="101"/>
      <c r="X1506" s="101"/>
      <c r="Y1506" s="101"/>
      <c r="AA1506" s="101"/>
      <c r="AB1506" s="101"/>
      <c r="AC1506" s="101"/>
      <c r="AD1506" s="101"/>
      <c r="AE1506" s="101"/>
      <c r="AF1506" s="101"/>
      <c r="AG1506" s="101"/>
      <c r="AH1506" s="101"/>
      <c r="AJ1506" s="101"/>
      <c r="AK1506" s="101"/>
      <c r="AM1506" s="101"/>
      <c r="AN1506" s="42"/>
      <c r="AO1506" s="42"/>
      <c r="AP1506" s="42"/>
      <c r="AQ1506" s="194"/>
      <c r="AR1506" s="42"/>
      <c r="AS1506" s="42"/>
      <c r="AT1506" s="25"/>
      <c r="AU1506" s="44"/>
      <c r="AV1506" s="44"/>
      <c r="AW1506" s="44"/>
      <c r="AX1506" s="25"/>
      <c r="AY1506" s="42"/>
      <c r="AZ1506" s="46"/>
      <c r="BA1506" s="23"/>
      <c r="BB1506" s="25"/>
      <c r="BC1506" s="25"/>
      <c r="BD1506" s="124"/>
      <c r="BE1506" s="24"/>
      <c r="BF1506" s="24"/>
      <c r="BG1506" s="15"/>
      <c r="BI1506" s="15"/>
      <c r="BJ1506" s="15"/>
      <c r="BK1506" s="15"/>
      <c r="BL1506" s="93"/>
    </row>
    <row r="1507" spans="2:64" s="54" customFormat="1" x14ac:dyDescent="0.25">
      <c r="B1507" s="32"/>
      <c r="C1507" s="32"/>
      <c r="D1507" s="32"/>
      <c r="E1507" s="32"/>
      <c r="F1507" s="32"/>
      <c r="G1507" s="32"/>
      <c r="K1507" s="93"/>
      <c r="L1507" s="93"/>
      <c r="M1507" s="25"/>
      <c r="N1507" s="25"/>
      <c r="O1507" s="25"/>
      <c r="P1507" s="25"/>
      <c r="Q1507" s="25"/>
      <c r="R1507" s="25"/>
      <c r="S1507" s="25"/>
      <c r="T1507" s="25"/>
      <c r="U1507" s="101"/>
      <c r="V1507" s="101"/>
      <c r="W1507" s="101"/>
      <c r="X1507" s="101"/>
      <c r="Y1507" s="101"/>
      <c r="AA1507" s="101"/>
      <c r="AB1507" s="101"/>
      <c r="AC1507" s="101"/>
      <c r="AD1507" s="101"/>
      <c r="AE1507" s="101"/>
      <c r="AF1507" s="101"/>
      <c r="AG1507" s="101"/>
      <c r="AH1507" s="101"/>
      <c r="AJ1507" s="101"/>
      <c r="AK1507" s="101"/>
      <c r="AM1507" s="101"/>
      <c r="AN1507" s="42"/>
      <c r="AO1507" s="42"/>
      <c r="AP1507" s="42"/>
      <c r="AQ1507" s="194"/>
      <c r="AR1507" s="42"/>
      <c r="AS1507" s="42"/>
      <c r="AT1507" s="25"/>
      <c r="AU1507" s="44"/>
      <c r="AV1507" s="44"/>
      <c r="AW1507" s="44"/>
      <c r="AX1507" s="25"/>
      <c r="AY1507" s="42"/>
      <c r="AZ1507" s="46"/>
      <c r="BA1507" s="23"/>
      <c r="BB1507" s="25"/>
      <c r="BC1507" s="25"/>
      <c r="BD1507" s="124"/>
      <c r="BE1507" s="24"/>
      <c r="BF1507" s="24"/>
      <c r="BG1507" s="15"/>
      <c r="BI1507" s="15"/>
      <c r="BJ1507" s="15"/>
      <c r="BK1507" s="15"/>
      <c r="BL1507" s="93"/>
    </row>
    <row r="1508" spans="2:64" s="54" customFormat="1" x14ac:dyDescent="0.25">
      <c r="B1508" s="32"/>
      <c r="C1508" s="32"/>
      <c r="D1508" s="32"/>
      <c r="E1508" s="32"/>
      <c r="F1508" s="32"/>
      <c r="G1508" s="32"/>
      <c r="K1508" s="93"/>
      <c r="L1508" s="93"/>
      <c r="M1508" s="25"/>
      <c r="N1508" s="25"/>
      <c r="O1508" s="25"/>
      <c r="P1508" s="25"/>
      <c r="Q1508" s="25"/>
      <c r="R1508" s="25"/>
      <c r="S1508" s="25"/>
      <c r="T1508" s="25"/>
      <c r="U1508" s="101"/>
      <c r="V1508" s="101"/>
      <c r="W1508" s="101"/>
      <c r="X1508" s="101"/>
      <c r="Y1508" s="101"/>
      <c r="AA1508" s="101"/>
      <c r="AB1508" s="101"/>
      <c r="AC1508" s="101"/>
      <c r="AD1508" s="101"/>
      <c r="AE1508" s="101"/>
      <c r="AF1508" s="101"/>
      <c r="AG1508" s="101"/>
      <c r="AH1508" s="101"/>
      <c r="AJ1508" s="101"/>
      <c r="AK1508" s="101"/>
      <c r="AM1508" s="101"/>
      <c r="AN1508" s="42"/>
      <c r="AO1508" s="42"/>
      <c r="AP1508" s="42"/>
      <c r="AQ1508" s="194"/>
      <c r="AR1508" s="42"/>
      <c r="AS1508" s="42"/>
      <c r="AT1508" s="25"/>
      <c r="AU1508" s="44"/>
      <c r="AV1508" s="44"/>
      <c r="AW1508" s="44"/>
      <c r="AX1508" s="25"/>
      <c r="AY1508" s="42"/>
      <c r="AZ1508" s="46"/>
      <c r="BA1508" s="23"/>
      <c r="BB1508" s="25"/>
      <c r="BC1508" s="25"/>
      <c r="BD1508" s="124"/>
      <c r="BE1508" s="24"/>
      <c r="BF1508" s="24"/>
      <c r="BG1508" s="15"/>
      <c r="BI1508" s="15"/>
      <c r="BJ1508" s="15"/>
      <c r="BK1508" s="15"/>
      <c r="BL1508" s="93"/>
    </row>
    <row r="1509" spans="2:64" s="54" customFormat="1" x14ac:dyDescent="0.25">
      <c r="B1509" s="32"/>
      <c r="C1509" s="32"/>
      <c r="D1509" s="32"/>
      <c r="E1509" s="32"/>
      <c r="F1509" s="32"/>
      <c r="G1509" s="32"/>
      <c r="K1509" s="93"/>
      <c r="L1509" s="93"/>
      <c r="M1509" s="25"/>
      <c r="N1509" s="25"/>
      <c r="O1509" s="25"/>
      <c r="P1509" s="25"/>
      <c r="Q1509" s="25"/>
      <c r="R1509" s="25"/>
      <c r="S1509" s="25"/>
      <c r="T1509" s="25"/>
      <c r="U1509" s="101"/>
      <c r="V1509" s="101"/>
      <c r="W1509" s="101"/>
      <c r="X1509" s="101"/>
      <c r="Y1509" s="101"/>
      <c r="AA1509" s="101"/>
      <c r="AB1509" s="101"/>
      <c r="AC1509" s="101"/>
      <c r="AD1509" s="101"/>
      <c r="AE1509" s="101"/>
      <c r="AF1509" s="101"/>
      <c r="AG1509" s="101"/>
      <c r="AH1509" s="101"/>
      <c r="AJ1509" s="101"/>
      <c r="AK1509" s="101"/>
      <c r="AM1509" s="101"/>
      <c r="AN1509" s="42"/>
      <c r="AO1509" s="42"/>
      <c r="AP1509" s="42"/>
      <c r="AQ1509" s="194"/>
      <c r="AR1509" s="42"/>
      <c r="AS1509" s="42"/>
      <c r="AT1509" s="25"/>
      <c r="AU1509" s="44"/>
      <c r="AV1509" s="44"/>
      <c r="AW1509" s="44"/>
      <c r="AX1509" s="25"/>
      <c r="AY1509" s="42"/>
      <c r="AZ1509" s="46"/>
      <c r="BA1509" s="23"/>
      <c r="BB1509" s="25"/>
      <c r="BC1509" s="25"/>
      <c r="BD1509" s="124"/>
      <c r="BE1509" s="24"/>
      <c r="BF1509" s="24"/>
      <c r="BG1509" s="15"/>
      <c r="BI1509" s="15"/>
      <c r="BJ1509" s="15"/>
      <c r="BK1509" s="15"/>
      <c r="BL1509" s="93"/>
    </row>
    <row r="1510" spans="2:64" s="54" customFormat="1" x14ac:dyDescent="0.25">
      <c r="B1510" s="32"/>
      <c r="C1510" s="32"/>
      <c r="D1510" s="32"/>
      <c r="E1510" s="32"/>
      <c r="F1510" s="32"/>
      <c r="G1510" s="32"/>
      <c r="K1510" s="93"/>
      <c r="L1510" s="93"/>
      <c r="M1510" s="25"/>
      <c r="N1510" s="25"/>
      <c r="O1510" s="25"/>
      <c r="P1510" s="25"/>
      <c r="Q1510" s="25"/>
      <c r="R1510" s="25"/>
      <c r="S1510" s="25"/>
      <c r="T1510" s="25"/>
      <c r="U1510" s="101"/>
      <c r="V1510" s="101"/>
      <c r="W1510" s="101"/>
      <c r="X1510" s="101"/>
      <c r="Y1510" s="101"/>
      <c r="AA1510" s="101"/>
      <c r="AB1510" s="101"/>
      <c r="AC1510" s="101"/>
      <c r="AD1510" s="101"/>
      <c r="AE1510" s="101"/>
      <c r="AF1510" s="101"/>
      <c r="AG1510" s="101"/>
      <c r="AH1510" s="101"/>
      <c r="AJ1510" s="101"/>
      <c r="AK1510" s="101"/>
      <c r="AM1510" s="101"/>
      <c r="AN1510" s="42"/>
      <c r="AO1510" s="42"/>
      <c r="AP1510" s="42"/>
      <c r="AQ1510" s="194"/>
      <c r="AR1510" s="42"/>
      <c r="AS1510" s="42"/>
      <c r="AT1510" s="25"/>
      <c r="AU1510" s="44"/>
      <c r="AV1510" s="44"/>
      <c r="AW1510" s="44"/>
      <c r="AX1510" s="25"/>
      <c r="AY1510" s="42"/>
      <c r="AZ1510" s="46"/>
      <c r="BA1510" s="23"/>
      <c r="BB1510" s="25"/>
      <c r="BC1510" s="25"/>
      <c r="BD1510" s="124"/>
      <c r="BE1510" s="24"/>
      <c r="BF1510" s="24"/>
      <c r="BG1510" s="15"/>
      <c r="BI1510" s="15"/>
      <c r="BJ1510" s="15"/>
      <c r="BK1510" s="15"/>
      <c r="BL1510" s="93"/>
    </row>
    <row r="1511" spans="2:64" s="54" customFormat="1" x14ac:dyDescent="0.25">
      <c r="B1511" s="32"/>
      <c r="C1511" s="32"/>
      <c r="D1511" s="32"/>
      <c r="E1511" s="32"/>
      <c r="F1511" s="32"/>
      <c r="G1511" s="32"/>
      <c r="K1511" s="93"/>
      <c r="L1511" s="93"/>
      <c r="M1511" s="25"/>
      <c r="N1511" s="25"/>
      <c r="O1511" s="25"/>
      <c r="P1511" s="25"/>
      <c r="Q1511" s="25"/>
      <c r="R1511" s="25"/>
      <c r="S1511" s="25"/>
      <c r="T1511" s="25"/>
      <c r="U1511" s="101"/>
      <c r="V1511" s="101"/>
      <c r="W1511" s="101"/>
      <c r="X1511" s="101"/>
      <c r="Y1511" s="101"/>
      <c r="AA1511" s="101"/>
      <c r="AB1511" s="101"/>
      <c r="AC1511" s="101"/>
      <c r="AD1511" s="101"/>
      <c r="AE1511" s="101"/>
      <c r="AF1511" s="101"/>
      <c r="AG1511" s="101"/>
      <c r="AH1511" s="101"/>
      <c r="AJ1511" s="101"/>
      <c r="AK1511" s="101"/>
      <c r="AM1511" s="101"/>
      <c r="AN1511" s="42"/>
      <c r="AO1511" s="42"/>
      <c r="AP1511" s="42"/>
      <c r="AQ1511" s="194"/>
      <c r="AR1511" s="42"/>
      <c r="AS1511" s="42"/>
      <c r="AT1511" s="25"/>
      <c r="AU1511" s="44"/>
      <c r="AV1511" s="44"/>
      <c r="AW1511" s="44"/>
      <c r="AX1511" s="25"/>
      <c r="AY1511" s="42"/>
      <c r="AZ1511" s="46"/>
      <c r="BA1511" s="23"/>
      <c r="BB1511" s="25"/>
      <c r="BC1511" s="25"/>
      <c r="BD1511" s="124"/>
      <c r="BE1511" s="24"/>
      <c r="BF1511" s="24"/>
      <c r="BG1511" s="15"/>
      <c r="BI1511" s="15"/>
      <c r="BJ1511" s="15"/>
      <c r="BK1511" s="15"/>
      <c r="BL1511" s="93"/>
    </row>
    <row r="1512" spans="2:64" s="54" customFormat="1" x14ac:dyDescent="0.25">
      <c r="B1512" s="32"/>
      <c r="C1512" s="32"/>
      <c r="D1512" s="32"/>
      <c r="E1512" s="32"/>
      <c r="F1512" s="32"/>
      <c r="G1512" s="32"/>
      <c r="K1512" s="93"/>
      <c r="L1512" s="93"/>
      <c r="M1512" s="25"/>
      <c r="N1512" s="25"/>
      <c r="O1512" s="25"/>
      <c r="P1512" s="25"/>
      <c r="Q1512" s="25"/>
      <c r="R1512" s="25"/>
      <c r="S1512" s="25"/>
      <c r="T1512" s="25"/>
      <c r="U1512" s="101"/>
      <c r="V1512" s="101"/>
      <c r="W1512" s="101"/>
      <c r="X1512" s="101"/>
      <c r="Y1512" s="101"/>
      <c r="AA1512" s="101"/>
      <c r="AB1512" s="101"/>
      <c r="AC1512" s="101"/>
      <c r="AD1512" s="101"/>
      <c r="AE1512" s="101"/>
      <c r="AF1512" s="101"/>
      <c r="AG1512" s="101"/>
      <c r="AH1512" s="101"/>
      <c r="AJ1512" s="101"/>
      <c r="AK1512" s="101"/>
      <c r="AM1512" s="101"/>
      <c r="AN1512" s="42"/>
      <c r="AO1512" s="42"/>
      <c r="AP1512" s="42"/>
      <c r="AQ1512" s="194"/>
      <c r="AR1512" s="42"/>
      <c r="AS1512" s="42"/>
      <c r="AT1512" s="25"/>
      <c r="AU1512" s="44"/>
      <c r="AV1512" s="44"/>
      <c r="AW1512" s="44"/>
      <c r="AX1512" s="25"/>
      <c r="AY1512" s="42"/>
      <c r="AZ1512" s="46"/>
      <c r="BA1512" s="23"/>
      <c r="BB1512" s="25"/>
      <c r="BC1512" s="25"/>
      <c r="BD1512" s="124"/>
      <c r="BE1512" s="24"/>
      <c r="BF1512" s="24"/>
      <c r="BG1512" s="15"/>
      <c r="BI1512" s="15"/>
      <c r="BJ1512" s="15"/>
      <c r="BK1512" s="15"/>
      <c r="BL1512" s="93"/>
    </row>
    <row r="1513" spans="2:64" s="54" customFormat="1" x14ac:dyDescent="0.25">
      <c r="B1513" s="32"/>
      <c r="C1513" s="32"/>
      <c r="D1513" s="32"/>
      <c r="E1513" s="32"/>
      <c r="F1513" s="32"/>
      <c r="G1513" s="32"/>
      <c r="K1513" s="93"/>
      <c r="L1513" s="93"/>
      <c r="M1513" s="25"/>
      <c r="N1513" s="25"/>
      <c r="O1513" s="25"/>
      <c r="P1513" s="25"/>
      <c r="Q1513" s="25"/>
      <c r="R1513" s="25"/>
      <c r="S1513" s="25"/>
      <c r="T1513" s="25"/>
      <c r="U1513" s="101"/>
      <c r="V1513" s="101"/>
      <c r="W1513" s="101"/>
      <c r="X1513" s="101"/>
      <c r="Y1513" s="101"/>
      <c r="AA1513" s="101"/>
      <c r="AB1513" s="101"/>
      <c r="AC1513" s="101"/>
      <c r="AD1513" s="101"/>
      <c r="AE1513" s="101"/>
      <c r="AF1513" s="101"/>
      <c r="AG1513" s="101"/>
      <c r="AH1513" s="101"/>
      <c r="AJ1513" s="101"/>
      <c r="AK1513" s="101"/>
      <c r="AM1513" s="101"/>
      <c r="AN1513" s="42"/>
      <c r="AO1513" s="42"/>
      <c r="AP1513" s="42"/>
      <c r="AQ1513" s="194"/>
      <c r="AR1513" s="42"/>
      <c r="AS1513" s="42"/>
      <c r="AT1513" s="25"/>
      <c r="AU1513" s="44"/>
      <c r="AV1513" s="44"/>
      <c r="AW1513" s="44"/>
      <c r="AX1513" s="25"/>
      <c r="AY1513" s="42"/>
      <c r="AZ1513" s="46"/>
      <c r="BA1513" s="23"/>
      <c r="BB1513" s="25"/>
      <c r="BC1513" s="25"/>
      <c r="BD1513" s="124"/>
      <c r="BE1513" s="24"/>
      <c r="BF1513" s="24"/>
      <c r="BG1513" s="15"/>
      <c r="BI1513" s="15"/>
      <c r="BJ1513" s="15"/>
      <c r="BK1513" s="15"/>
      <c r="BL1513" s="93"/>
    </row>
    <row r="1514" spans="2:64" s="54" customFormat="1" x14ac:dyDescent="0.25">
      <c r="B1514" s="32"/>
      <c r="C1514" s="32"/>
      <c r="D1514" s="32"/>
      <c r="E1514" s="32"/>
      <c r="F1514" s="32"/>
      <c r="G1514" s="32"/>
      <c r="K1514" s="93"/>
      <c r="L1514" s="93"/>
      <c r="M1514" s="25"/>
      <c r="N1514" s="25"/>
      <c r="O1514" s="25"/>
      <c r="P1514" s="25"/>
      <c r="Q1514" s="25"/>
      <c r="R1514" s="25"/>
      <c r="S1514" s="25"/>
      <c r="T1514" s="25"/>
      <c r="U1514" s="101"/>
      <c r="V1514" s="101"/>
      <c r="W1514" s="101"/>
      <c r="X1514" s="101"/>
      <c r="Y1514" s="101"/>
      <c r="AA1514" s="101"/>
      <c r="AB1514" s="101"/>
      <c r="AC1514" s="101"/>
      <c r="AD1514" s="101"/>
      <c r="AE1514" s="101"/>
      <c r="AF1514" s="101"/>
      <c r="AG1514" s="101"/>
      <c r="AH1514" s="101"/>
      <c r="AJ1514" s="101"/>
      <c r="AK1514" s="101"/>
      <c r="AM1514" s="101"/>
      <c r="AN1514" s="42"/>
      <c r="AO1514" s="42"/>
      <c r="AP1514" s="42"/>
      <c r="AQ1514" s="194"/>
      <c r="AR1514" s="42"/>
      <c r="AS1514" s="42"/>
      <c r="AT1514" s="25"/>
      <c r="AU1514" s="44"/>
      <c r="AV1514" s="44"/>
      <c r="AW1514" s="44"/>
      <c r="AX1514" s="25"/>
      <c r="AY1514" s="42"/>
      <c r="AZ1514" s="46"/>
      <c r="BA1514" s="23"/>
      <c r="BB1514" s="25"/>
      <c r="BC1514" s="25"/>
      <c r="BD1514" s="124"/>
      <c r="BE1514" s="24"/>
      <c r="BF1514" s="24"/>
      <c r="BG1514" s="15"/>
      <c r="BI1514" s="15"/>
      <c r="BJ1514" s="15"/>
      <c r="BK1514" s="15"/>
      <c r="BL1514" s="93"/>
    </row>
    <row r="1515" spans="2:64" s="54" customFormat="1" x14ac:dyDescent="0.25">
      <c r="B1515" s="32"/>
      <c r="C1515" s="32"/>
      <c r="D1515" s="32"/>
      <c r="E1515" s="32"/>
      <c r="F1515" s="32"/>
      <c r="G1515" s="32"/>
      <c r="K1515" s="93"/>
      <c r="L1515" s="93"/>
      <c r="M1515" s="25"/>
      <c r="N1515" s="25"/>
      <c r="O1515" s="25"/>
      <c r="P1515" s="25"/>
      <c r="Q1515" s="25"/>
      <c r="R1515" s="25"/>
      <c r="S1515" s="25"/>
      <c r="T1515" s="25"/>
      <c r="U1515" s="101"/>
      <c r="V1515" s="101"/>
      <c r="W1515" s="101"/>
      <c r="X1515" s="101"/>
      <c r="Y1515" s="101"/>
      <c r="AA1515" s="101"/>
      <c r="AB1515" s="101"/>
      <c r="AC1515" s="101"/>
      <c r="AD1515" s="101"/>
      <c r="AE1515" s="101"/>
      <c r="AF1515" s="101"/>
      <c r="AG1515" s="101"/>
      <c r="AH1515" s="101"/>
      <c r="AJ1515" s="101"/>
      <c r="AK1515" s="101"/>
      <c r="AM1515" s="101"/>
      <c r="AN1515" s="42"/>
      <c r="AO1515" s="42"/>
      <c r="AP1515" s="42"/>
      <c r="AQ1515" s="194"/>
      <c r="AR1515" s="42"/>
      <c r="AS1515" s="42"/>
      <c r="AT1515" s="25"/>
      <c r="AU1515" s="44"/>
      <c r="AV1515" s="44"/>
      <c r="AW1515" s="44"/>
      <c r="AX1515" s="25"/>
      <c r="AY1515" s="42"/>
      <c r="AZ1515" s="46"/>
      <c r="BA1515" s="23"/>
      <c r="BB1515" s="25"/>
      <c r="BC1515" s="25"/>
      <c r="BD1515" s="124"/>
      <c r="BE1515" s="24"/>
      <c r="BF1515" s="24"/>
      <c r="BG1515" s="15"/>
      <c r="BI1515" s="15"/>
      <c r="BJ1515" s="15"/>
      <c r="BK1515" s="15"/>
      <c r="BL1515" s="93"/>
    </row>
    <row r="1516" spans="2:64" s="54" customFormat="1" x14ac:dyDescent="0.25">
      <c r="B1516" s="32"/>
      <c r="C1516" s="32"/>
      <c r="D1516" s="32"/>
      <c r="E1516" s="32"/>
      <c r="F1516" s="32"/>
      <c r="G1516" s="32"/>
      <c r="K1516" s="93"/>
      <c r="L1516" s="93"/>
      <c r="M1516" s="25"/>
      <c r="N1516" s="25"/>
      <c r="O1516" s="25"/>
      <c r="P1516" s="25"/>
      <c r="Q1516" s="25"/>
      <c r="R1516" s="25"/>
      <c r="S1516" s="25"/>
      <c r="T1516" s="25"/>
      <c r="U1516" s="101"/>
      <c r="V1516" s="101"/>
      <c r="W1516" s="101"/>
      <c r="X1516" s="101"/>
      <c r="Y1516" s="101"/>
      <c r="AA1516" s="101"/>
      <c r="AB1516" s="101"/>
      <c r="AC1516" s="101"/>
      <c r="AD1516" s="101"/>
      <c r="AE1516" s="101"/>
      <c r="AF1516" s="101"/>
      <c r="AG1516" s="101"/>
      <c r="AH1516" s="101"/>
      <c r="AJ1516" s="101"/>
      <c r="AK1516" s="101"/>
      <c r="AM1516" s="101"/>
      <c r="AN1516" s="42"/>
      <c r="AO1516" s="42"/>
      <c r="AP1516" s="42"/>
      <c r="AQ1516" s="194"/>
      <c r="AR1516" s="42"/>
      <c r="AS1516" s="42"/>
      <c r="AT1516" s="25"/>
      <c r="AU1516" s="44"/>
      <c r="AV1516" s="44"/>
      <c r="AW1516" s="44"/>
      <c r="AX1516" s="25"/>
      <c r="AY1516" s="42"/>
      <c r="AZ1516" s="46"/>
      <c r="BA1516" s="23"/>
      <c r="BB1516" s="25"/>
      <c r="BC1516" s="25"/>
      <c r="BD1516" s="124"/>
      <c r="BE1516" s="24"/>
      <c r="BF1516" s="24"/>
      <c r="BG1516" s="15"/>
      <c r="BI1516" s="15"/>
      <c r="BJ1516" s="15"/>
      <c r="BK1516" s="15"/>
      <c r="BL1516" s="93"/>
    </row>
    <row r="1517" spans="2:64" s="54" customFormat="1" x14ac:dyDescent="0.25">
      <c r="B1517" s="32"/>
      <c r="C1517" s="32"/>
      <c r="D1517" s="32"/>
      <c r="E1517" s="32"/>
      <c r="F1517" s="32"/>
      <c r="G1517" s="32"/>
      <c r="K1517" s="93"/>
      <c r="L1517" s="93"/>
      <c r="M1517" s="25"/>
      <c r="N1517" s="25"/>
      <c r="O1517" s="25"/>
      <c r="P1517" s="25"/>
      <c r="Q1517" s="25"/>
      <c r="R1517" s="25"/>
      <c r="S1517" s="25"/>
      <c r="T1517" s="25"/>
      <c r="U1517" s="101"/>
      <c r="V1517" s="101"/>
      <c r="W1517" s="101"/>
      <c r="X1517" s="101"/>
      <c r="Y1517" s="101"/>
      <c r="AA1517" s="101"/>
      <c r="AB1517" s="101"/>
      <c r="AC1517" s="101"/>
      <c r="AD1517" s="101"/>
      <c r="AE1517" s="101"/>
      <c r="AF1517" s="101"/>
      <c r="AG1517" s="101"/>
      <c r="AH1517" s="101"/>
      <c r="AJ1517" s="101"/>
      <c r="AK1517" s="101"/>
      <c r="AM1517" s="101"/>
      <c r="AN1517" s="42"/>
      <c r="AO1517" s="42"/>
      <c r="AP1517" s="42"/>
      <c r="AQ1517" s="194"/>
      <c r="AR1517" s="42"/>
      <c r="AS1517" s="42"/>
      <c r="AT1517" s="25"/>
      <c r="AU1517" s="44"/>
      <c r="AV1517" s="44"/>
      <c r="AW1517" s="44"/>
      <c r="AX1517" s="25"/>
      <c r="AY1517" s="42"/>
      <c r="AZ1517" s="46"/>
      <c r="BA1517" s="23"/>
      <c r="BB1517" s="25"/>
      <c r="BC1517" s="25"/>
      <c r="BD1517" s="124"/>
      <c r="BE1517" s="24"/>
      <c r="BF1517" s="24"/>
      <c r="BG1517" s="15"/>
      <c r="BI1517" s="15"/>
      <c r="BJ1517" s="15"/>
      <c r="BK1517" s="15"/>
      <c r="BL1517" s="93"/>
    </row>
    <row r="1518" spans="2:64" s="54" customFormat="1" x14ac:dyDescent="0.25">
      <c r="B1518" s="32"/>
      <c r="C1518" s="32"/>
      <c r="D1518" s="32"/>
      <c r="E1518" s="32"/>
      <c r="F1518" s="32"/>
      <c r="G1518" s="32"/>
      <c r="K1518" s="93"/>
      <c r="L1518" s="93"/>
      <c r="M1518" s="25"/>
      <c r="N1518" s="25"/>
      <c r="O1518" s="25"/>
      <c r="P1518" s="25"/>
      <c r="Q1518" s="25"/>
      <c r="R1518" s="25"/>
      <c r="S1518" s="25"/>
      <c r="T1518" s="25"/>
      <c r="U1518" s="101"/>
      <c r="V1518" s="101"/>
      <c r="W1518" s="101"/>
      <c r="X1518" s="101"/>
      <c r="Y1518" s="101"/>
      <c r="AA1518" s="101"/>
      <c r="AB1518" s="101"/>
      <c r="AC1518" s="101"/>
      <c r="AD1518" s="101"/>
      <c r="AE1518" s="101"/>
      <c r="AF1518" s="101"/>
      <c r="AG1518" s="101"/>
      <c r="AH1518" s="101"/>
      <c r="AJ1518" s="101"/>
      <c r="AK1518" s="101"/>
      <c r="AM1518" s="101"/>
      <c r="AN1518" s="42"/>
      <c r="AO1518" s="42"/>
      <c r="AP1518" s="42"/>
      <c r="AQ1518" s="194"/>
      <c r="AR1518" s="42"/>
      <c r="AS1518" s="42"/>
      <c r="AT1518" s="25"/>
      <c r="AU1518" s="44"/>
      <c r="AV1518" s="44"/>
      <c r="AW1518" s="44"/>
      <c r="AX1518" s="25"/>
      <c r="AY1518" s="42"/>
      <c r="AZ1518" s="46"/>
      <c r="BA1518" s="23"/>
      <c r="BB1518" s="25"/>
      <c r="BC1518" s="25"/>
      <c r="BD1518" s="124"/>
      <c r="BE1518" s="24"/>
      <c r="BF1518" s="24"/>
      <c r="BG1518" s="15"/>
      <c r="BI1518" s="15"/>
      <c r="BJ1518" s="15"/>
      <c r="BK1518" s="15"/>
      <c r="BL1518" s="93"/>
    </row>
    <row r="1519" spans="2:64" s="54" customFormat="1" x14ac:dyDescent="0.25">
      <c r="B1519" s="32"/>
      <c r="C1519" s="32"/>
      <c r="D1519" s="32"/>
      <c r="E1519" s="32"/>
      <c r="F1519" s="32"/>
      <c r="G1519" s="32"/>
      <c r="K1519" s="93"/>
      <c r="L1519" s="93"/>
      <c r="M1519" s="25"/>
      <c r="N1519" s="25"/>
      <c r="O1519" s="25"/>
      <c r="P1519" s="25"/>
      <c r="Q1519" s="25"/>
      <c r="R1519" s="25"/>
      <c r="S1519" s="25"/>
      <c r="T1519" s="25"/>
      <c r="U1519" s="101"/>
      <c r="V1519" s="101"/>
      <c r="W1519" s="101"/>
      <c r="X1519" s="101"/>
      <c r="Y1519" s="101"/>
      <c r="AA1519" s="101"/>
      <c r="AB1519" s="101"/>
      <c r="AC1519" s="101"/>
      <c r="AD1519" s="101"/>
      <c r="AE1519" s="101"/>
      <c r="AF1519" s="101"/>
      <c r="AG1519" s="101"/>
      <c r="AH1519" s="101"/>
      <c r="AJ1519" s="101"/>
      <c r="AK1519" s="101"/>
      <c r="AM1519" s="101"/>
      <c r="AN1519" s="42"/>
      <c r="AO1519" s="42"/>
      <c r="AP1519" s="42"/>
      <c r="AQ1519" s="194"/>
      <c r="AR1519" s="42"/>
      <c r="AS1519" s="42"/>
      <c r="AT1519" s="25"/>
      <c r="AU1519" s="44"/>
      <c r="AV1519" s="44"/>
      <c r="AW1519" s="44"/>
      <c r="AX1519" s="25"/>
      <c r="AY1519" s="42"/>
      <c r="AZ1519" s="46"/>
      <c r="BA1519" s="23"/>
      <c r="BB1519" s="25"/>
      <c r="BC1519" s="25"/>
      <c r="BD1519" s="124"/>
      <c r="BE1519" s="24"/>
      <c r="BF1519" s="24"/>
      <c r="BG1519" s="15"/>
      <c r="BI1519" s="15"/>
      <c r="BJ1519" s="15"/>
      <c r="BK1519" s="15"/>
      <c r="BL1519" s="93"/>
    </row>
    <row r="1520" spans="2:64" s="54" customFormat="1" x14ac:dyDescent="0.25">
      <c r="B1520" s="32"/>
      <c r="C1520" s="32"/>
      <c r="D1520" s="32"/>
      <c r="E1520" s="32"/>
      <c r="F1520" s="32"/>
      <c r="G1520" s="32"/>
      <c r="K1520" s="93"/>
      <c r="L1520" s="93"/>
      <c r="M1520" s="25"/>
      <c r="N1520" s="25"/>
      <c r="O1520" s="25"/>
      <c r="P1520" s="25"/>
      <c r="Q1520" s="25"/>
      <c r="R1520" s="25"/>
      <c r="S1520" s="25"/>
      <c r="T1520" s="25"/>
      <c r="U1520" s="101"/>
      <c r="V1520" s="101"/>
      <c r="W1520" s="101"/>
      <c r="X1520" s="101"/>
      <c r="Y1520" s="101"/>
      <c r="AA1520" s="101"/>
      <c r="AB1520" s="101"/>
      <c r="AC1520" s="101"/>
      <c r="AD1520" s="101"/>
      <c r="AE1520" s="101"/>
      <c r="AF1520" s="101"/>
      <c r="AG1520" s="101"/>
      <c r="AH1520" s="101"/>
      <c r="AJ1520" s="101"/>
      <c r="AK1520" s="101"/>
      <c r="AM1520" s="101"/>
      <c r="AN1520" s="42"/>
      <c r="AO1520" s="42"/>
      <c r="AP1520" s="42"/>
      <c r="AQ1520" s="194"/>
      <c r="AR1520" s="42"/>
      <c r="AS1520" s="42"/>
      <c r="AT1520" s="25"/>
      <c r="AU1520" s="44"/>
      <c r="AV1520" s="44"/>
      <c r="AW1520" s="44"/>
      <c r="AX1520" s="25"/>
      <c r="AY1520" s="42"/>
      <c r="AZ1520" s="46"/>
      <c r="BA1520" s="23"/>
      <c r="BB1520" s="25"/>
      <c r="BC1520" s="25"/>
      <c r="BD1520" s="124"/>
      <c r="BE1520" s="24"/>
      <c r="BF1520" s="24"/>
      <c r="BG1520" s="15"/>
      <c r="BI1520" s="15"/>
      <c r="BJ1520" s="15"/>
      <c r="BK1520" s="15"/>
      <c r="BL1520" s="93"/>
    </row>
    <row r="1521" spans="2:64" s="54" customFormat="1" x14ac:dyDescent="0.25">
      <c r="B1521" s="32"/>
      <c r="C1521" s="32"/>
      <c r="D1521" s="32"/>
      <c r="E1521" s="32"/>
      <c r="F1521" s="32"/>
      <c r="G1521" s="32"/>
      <c r="K1521" s="93"/>
      <c r="L1521" s="93"/>
      <c r="M1521" s="25"/>
      <c r="N1521" s="25"/>
      <c r="O1521" s="25"/>
      <c r="P1521" s="25"/>
      <c r="Q1521" s="25"/>
      <c r="R1521" s="25"/>
      <c r="S1521" s="25"/>
      <c r="T1521" s="25"/>
      <c r="U1521" s="101"/>
      <c r="V1521" s="101"/>
      <c r="W1521" s="101"/>
      <c r="X1521" s="101"/>
      <c r="Y1521" s="101"/>
      <c r="AA1521" s="101"/>
      <c r="AB1521" s="101"/>
      <c r="AC1521" s="101"/>
      <c r="AD1521" s="101"/>
      <c r="AE1521" s="101"/>
      <c r="AF1521" s="101"/>
      <c r="AG1521" s="101"/>
      <c r="AH1521" s="101"/>
      <c r="AJ1521" s="101"/>
      <c r="AK1521" s="101"/>
      <c r="AM1521" s="101"/>
      <c r="AN1521" s="42"/>
      <c r="AO1521" s="42"/>
      <c r="AP1521" s="42"/>
      <c r="AQ1521" s="194"/>
      <c r="AR1521" s="42"/>
      <c r="AS1521" s="42"/>
      <c r="AT1521" s="25"/>
      <c r="AU1521" s="44"/>
      <c r="AV1521" s="44"/>
      <c r="AW1521" s="44"/>
      <c r="AX1521" s="25"/>
      <c r="AY1521" s="42"/>
      <c r="AZ1521" s="46"/>
      <c r="BA1521" s="23"/>
      <c r="BB1521" s="25"/>
      <c r="BC1521" s="25"/>
      <c r="BD1521" s="124"/>
      <c r="BE1521" s="24"/>
      <c r="BF1521" s="24"/>
      <c r="BG1521" s="15"/>
      <c r="BI1521" s="15"/>
      <c r="BJ1521" s="15"/>
      <c r="BK1521" s="15"/>
      <c r="BL1521" s="93"/>
    </row>
    <row r="1522" spans="2:64" s="54" customFormat="1" x14ac:dyDescent="0.25">
      <c r="B1522" s="32"/>
      <c r="C1522" s="32"/>
      <c r="D1522" s="32"/>
      <c r="E1522" s="32"/>
      <c r="F1522" s="32"/>
      <c r="G1522" s="32"/>
      <c r="K1522" s="93"/>
      <c r="L1522" s="93"/>
      <c r="M1522" s="25"/>
      <c r="N1522" s="25"/>
      <c r="O1522" s="25"/>
      <c r="P1522" s="25"/>
      <c r="Q1522" s="25"/>
      <c r="R1522" s="25"/>
      <c r="S1522" s="25"/>
      <c r="T1522" s="25"/>
      <c r="U1522" s="101"/>
      <c r="V1522" s="101"/>
      <c r="W1522" s="101"/>
      <c r="X1522" s="101"/>
      <c r="Y1522" s="101"/>
      <c r="AA1522" s="101"/>
      <c r="AB1522" s="101"/>
      <c r="AC1522" s="101"/>
      <c r="AD1522" s="101"/>
      <c r="AE1522" s="101"/>
      <c r="AF1522" s="101"/>
      <c r="AG1522" s="101"/>
      <c r="AH1522" s="101"/>
      <c r="AJ1522" s="101"/>
      <c r="AK1522" s="101"/>
      <c r="AM1522" s="101"/>
      <c r="AN1522" s="42"/>
      <c r="AO1522" s="42"/>
      <c r="AP1522" s="42"/>
      <c r="AQ1522" s="194"/>
      <c r="AR1522" s="42"/>
      <c r="AS1522" s="42"/>
      <c r="AT1522" s="25"/>
      <c r="AU1522" s="44"/>
      <c r="AV1522" s="44"/>
      <c r="AW1522" s="44"/>
      <c r="AX1522" s="25"/>
      <c r="AY1522" s="42"/>
      <c r="AZ1522" s="46"/>
      <c r="BA1522" s="23"/>
      <c r="BB1522" s="25"/>
      <c r="BC1522" s="25"/>
      <c r="BD1522" s="124"/>
      <c r="BE1522" s="24"/>
      <c r="BF1522" s="24"/>
      <c r="BG1522" s="15"/>
      <c r="BI1522" s="15"/>
      <c r="BJ1522" s="15"/>
      <c r="BK1522" s="15"/>
      <c r="BL1522" s="93"/>
    </row>
    <row r="1523" spans="2:64" s="54" customFormat="1" x14ac:dyDescent="0.25">
      <c r="B1523" s="32"/>
      <c r="C1523" s="32"/>
      <c r="D1523" s="32"/>
      <c r="E1523" s="32"/>
      <c r="F1523" s="32"/>
      <c r="G1523" s="32"/>
      <c r="K1523" s="93"/>
      <c r="L1523" s="93"/>
      <c r="M1523" s="25"/>
      <c r="N1523" s="25"/>
      <c r="O1523" s="25"/>
      <c r="P1523" s="25"/>
      <c r="Q1523" s="25"/>
      <c r="R1523" s="25"/>
      <c r="S1523" s="25"/>
      <c r="T1523" s="25"/>
      <c r="U1523" s="101"/>
      <c r="V1523" s="101"/>
      <c r="W1523" s="101"/>
      <c r="X1523" s="101"/>
      <c r="Y1523" s="101"/>
      <c r="AA1523" s="101"/>
      <c r="AB1523" s="101"/>
      <c r="AC1523" s="101"/>
      <c r="AD1523" s="101"/>
      <c r="AE1523" s="101"/>
      <c r="AF1523" s="101"/>
      <c r="AG1523" s="101"/>
      <c r="AH1523" s="101"/>
      <c r="AJ1523" s="101"/>
      <c r="AK1523" s="101"/>
      <c r="AM1523" s="101"/>
      <c r="AN1523" s="42"/>
      <c r="AO1523" s="42"/>
      <c r="AP1523" s="42"/>
      <c r="AQ1523" s="194"/>
      <c r="AR1523" s="42"/>
      <c r="AS1523" s="42"/>
      <c r="AT1523" s="25"/>
      <c r="AU1523" s="44"/>
      <c r="AV1523" s="44"/>
      <c r="AW1523" s="44"/>
      <c r="AX1523" s="25"/>
      <c r="AY1523" s="42"/>
      <c r="AZ1523" s="46"/>
      <c r="BA1523" s="23"/>
      <c r="BB1523" s="25"/>
      <c r="BC1523" s="25"/>
      <c r="BD1523" s="124"/>
      <c r="BE1523" s="24"/>
      <c r="BF1523" s="24"/>
      <c r="BG1523" s="15"/>
      <c r="BI1523" s="15"/>
      <c r="BJ1523" s="15"/>
      <c r="BK1523" s="15"/>
      <c r="BL1523" s="93"/>
    </row>
    <row r="1524" spans="2:64" s="54" customFormat="1" x14ac:dyDescent="0.25">
      <c r="B1524" s="32"/>
      <c r="C1524" s="32"/>
      <c r="D1524" s="32"/>
      <c r="E1524" s="32"/>
      <c r="F1524" s="32"/>
      <c r="G1524" s="32"/>
      <c r="K1524" s="93"/>
      <c r="L1524" s="93"/>
      <c r="M1524" s="25"/>
      <c r="N1524" s="25"/>
      <c r="O1524" s="25"/>
      <c r="P1524" s="25"/>
      <c r="Q1524" s="25"/>
      <c r="R1524" s="25"/>
      <c r="S1524" s="25"/>
      <c r="T1524" s="25"/>
      <c r="U1524" s="101"/>
      <c r="V1524" s="101"/>
      <c r="W1524" s="101"/>
      <c r="X1524" s="101"/>
      <c r="Y1524" s="101"/>
      <c r="AA1524" s="101"/>
      <c r="AB1524" s="101"/>
      <c r="AC1524" s="101"/>
      <c r="AD1524" s="101"/>
      <c r="AE1524" s="101"/>
      <c r="AF1524" s="101"/>
      <c r="AG1524" s="101"/>
      <c r="AH1524" s="101"/>
      <c r="AJ1524" s="101"/>
      <c r="AK1524" s="101"/>
      <c r="AM1524" s="101"/>
      <c r="AN1524" s="42"/>
      <c r="AO1524" s="42"/>
      <c r="AP1524" s="42"/>
      <c r="AQ1524" s="194"/>
      <c r="AR1524" s="42"/>
      <c r="AS1524" s="42"/>
      <c r="AT1524" s="25"/>
      <c r="AU1524" s="44"/>
      <c r="AV1524" s="44"/>
      <c r="AW1524" s="44"/>
      <c r="AX1524" s="25"/>
      <c r="AY1524" s="42"/>
      <c r="AZ1524" s="46"/>
      <c r="BA1524" s="23"/>
      <c r="BB1524" s="25"/>
      <c r="BC1524" s="25"/>
      <c r="BD1524" s="124"/>
      <c r="BE1524" s="24"/>
      <c r="BF1524" s="24"/>
      <c r="BG1524" s="15"/>
      <c r="BI1524" s="15"/>
      <c r="BJ1524" s="15"/>
      <c r="BK1524" s="15"/>
      <c r="BL1524" s="93"/>
    </row>
    <row r="1525" spans="2:64" s="54" customFormat="1" x14ac:dyDescent="0.25">
      <c r="K1525" s="93"/>
      <c r="L1525" s="93"/>
      <c r="M1525" s="25"/>
      <c r="N1525" s="25"/>
      <c r="O1525" s="25"/>
      <c r="P1525" s="25"/>
      <c r="Q1525" s="25"/>
      <c r="R1525" s="25"/>
      <c r="S1525" s="25"/>
      <c r="T1525" s="25"/>
      <c r="U1525" s="101"/>
      <c r="V1525" s="101"/>
      <c r="W1525" s="101"/>
      <c r="X1525" s="101"/>
      <c r="Y1525" s="101"/>
      <c r="AA1525" s="101"/>
      <c r="AB1525" s="101"/>
      <c r="AC1525" s="101"/>
      <c r="AD1525" s="101"/>
      <c r="AE1525" s="101"/>
      <c r="AF1525" s="101"/>
      <c r="AG1525" s="101"/>
      <c r="AH1525" s="101"/>
      <c r="AJ1525" s="101"/>
      <c r="AK1525" s="101"/>
      <c r="AM1525" s="101"/>
      <c r="AN1525" s="25"/>
      <c r="AO1525" s="25"/>
      <c r="AP1525" s="25"/>
      <c r="AQ1525" s="191"/>
      <c r="AR1525" s="25"/>
      <c r="AS1525" s="25"/>
      <c r="AT1525" s="25"/>
      <c r="AU1525" s="25"/>
      <c r="AV1525" s="25"/>
      <c r="AW1525" s="25"/>
      <c r="AX1525" s="25"/>
      <c r="AY1525" s="25"/>
      <c r="AZ1525" s="25"/>
      <c r="BB1525" s="25"/>
      <c r="BC1525" s="25"/>
      <c r="BD1525" s="127"/>
      <c r="BE1525" s="25"/>
      <c r="BF1525" s="25"/>
      <c r="BG1525" s="25"/>
      <c r="BL1525" s="93"/>
    </row>
    <row r="1526" spans="2:64" x14ac:dyDescent="0.25">
      <c r="BD1526" s="125"/>
      <c r="BE1526" s="55"/>
      <c r="BF1526" s="55"/>
      <c r="BG1526" s="55"/>
    </row>
    <row r="1527" spans="2:64" x14ac:dyDescent="0.25">
      <c r="BD1527" s="125"/>
      <c r="BE1527" s="55"/>
      <c r="BF1527" s="55"/>
      <c r="BG1527" s="55"/>
    </row>
    <row r="1528" spans="2:64" x14ac:dyDescent="0.25">
      <c r="BD1528" s="125"/>
      <c r="BE1528" s="55"/>
      <c r="BF1528" s="55"/>
      <c r="BG1528" s="55"/>
    </row>
  </sheetData>
  <customSheetViews>
    <customSheetView guid="{631F6804-8E08-4B2F-9345-3C134C600F36}" scale="85" fitToPage="1" topLeftCell="A22">
      <pane ySplit="4" topLeftCell="A14" activePane="bottomLeft"/>
      <selection pane="bottomLeft" activeCell="U30" sqref="U30"/>
      <pageMargins left="0.70866141732283472" right="0.70866141732283472" top="0.74803149606299213" bottom="0.74803149606299213" header="0.31496062992125984" footer="0.31496062992125984"/>
      <printOptions headings="1" gridLines="1"/>
      <pageSetup paperSize="8" scale="10" fitToWidth="3" orientation="landscape" verticalDpi="1200" r:id="rId1"/>
    </customSheetView>
    <customSheetView guid="{6EA53ED3-DD45-43C7-9D00-1DAD4247774B}" scale="85" fitToPage="1" topLeftCell="A22">
      <pane ySplit="4" topLeftCell="A14" activePane="bottomLeft"/>
      <selection pane="bottomLeft" activeCell="U30" sqref="U30"/>
      <pageMargins left="0.70866141732283472" right="0.70866141732283472" top="0.74803149606299213" bottom="0.74803149606299213" header="0.31496062992125984" footer="0.31496062992125984"/>
      <printOptions headings="1" gridLines="1"/>
      <pageSetup paperSize="8" scale="10" fitToWidth="3" orientation="landscape" verticalDpi="1200" r:id="rId2"/>
    </customSheetView>
    <customSheetView guid="{C18760B8-B28E-4DA3-8AE1-F99984A3CA0A}" scale="85" fitToPage="1" topLeftCell="A22">
      <pane ySplit="4" topLeftCell="A14" activePane="bottomLeft"/>
      <selection pane="bottomLeft" activeCell="U30" sqref="U30"/>
      <pageMargins left="0.70866141732283472" right="0.70866141732283472" top="0.74803149606299213" bottom="0.74803149606299213" header="0.31496062992125984" footer="0.31496062992125984"/>
      <printOptions headings="1" gridLines="1"/>
      <pageSetup paperSize="8" scale="10" fitToWidth="3" orientation="landscape" verticalDpi="1200" r:id="rId3"/>
    </customSheetView>
  </customSheetViews>
  <printOptions headings="1" gridLines="1"/>
  <pageMargins left="0.70866141732283472" right="0.70866141732283472" top="0.74803149606299213" bottom="0.74803149606299213" header="0.31496062992125984" footer="0.31496062992125984"/>
  <pageSetup paperSize="8" scale="10" fitToWidth="3" orientation="landscape" verticalDpi="1200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Baseline</vt:lpstr>
      <vt:lpstr>MostLikely</vt:lpstr>
      <vt:lpstr>Hotter&amp;Drier</vt:lpstr>
      <vt:lpstr>Cooler&amp;Wetter</vt:lpstr>
      <vt:lpstr>Coefficients</vt:lpstr>
      <vt:lpstr>InputData</vt:lpstr>
      <vt:lpstr>Mastersheet</vt:lpstr>
      <vt:lpstr>Mastersheet!_Ref312382258</vt:lpstr>
      <vt:lpstr>RR</vt:lpstr>
      <vt:lpstr>to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Daniel</cp:lastModifiedBy>
  <cp:lastPrinted>2012-09-21T06:41:00Z</cp:lastPrinted>
  <dcterms:created xsi:type="dcterms:W3CDTF">2011-03-27T11:00:21Z</dcterms:created>
  <dcterms:modified xsi:type="dcterms:W3CDTF">2012-10-29T19:36:43Z</dcterms:modified>
</cp:coreProperties>
</file>