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rker/Desktop/Hybrid-H2 Project/OSW H2 (Phase 2)/"/>
    </mc:Choice>
  </mc:AlternateContent>
  <xr:revisionPtr revIDLastSave="0" documentId="8_{09B9E544-8420-FA44-9035-8447540E65B3}" xr6:coauthVersionLast="47" xr6:coauthVersionMax="47" xr10:uidLastSave="{00000000-0000-0000-0000-000000000000}"/>
  <bookViews>
    <workbookView xWindow="19880" yWindow="460" windowWidth="29040" windowHeight="13940" xr2:uid="{0BE0E57E-7BF2-4188-95EF-49DFC633BE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E48" i="1"/>
  <c r="C43" i="1"/>
  <c r="D43" i="1"/>
  <c r="E43" i="1"/>
  <c r="B43" i="1"/>
  <c r="C36" i="1"/>
  <c r="D36" i="1"/>
  <c r="D48" i="1" s="1"/>
  <c r="E36" i="1"/>
  <c r="B36" i="1"/>
  <c r="C16" i="1" l="1"/>
  <c r="D16" i="1"/>
  <c r="E16" i="1"/>
  <c r="B16" i="1"/>
</calcChain>
</file>

<file path=xl/sharedStrings.xml><?xml version="1.0" encoding="utf-8"?>
<sst xmlns="http://schemas.openxmlformats.org/spreadsheetml/2006/main" count="127" uniqueCount="99">
  <si>
    <t>Parameter</t>
  </si>
  <si>
    <t>Site 1</t>
  </si>
  <si>
    <t>Site 2</t>
  </si>
  <si>
    <t>Site 3</t>
  </si>
  <si>
    <t>Site 4</t>
  </si>
  <si>
    <t>Notes</t>
  </si>
  <si>
    <t>Representative region</t>
  </si>
  <si>
    <t>Gulf of Mexico (west portion of Call Area)</t>
  </si>
  <si>
    <t>Central Atlantic (Call Area E)</t>
  </si>
  <si>
    <t>New York Bight (Bright Wind Holdings Lease)</t>
  </si>
  <si>
    <t>California (Humboldt Lease Area)</t>
  </si>
  <si>
    <t>Representative coordinates</t>
  </si>
  <si>
    <t>27.18624, -96.9516</t>
  </si>
  <si>
    <t>37.48358, -73.72925</t>
  </si>
  <si>
    <t>39.53852, -73.1956</t>
  </si>
  <si>
    <t>40.95078, -124.63619</t>
  </si>
  <si>
    <t>Just in case we want to pull wind resource data later for a more robust AEP analysis</t>
  </si>
  <si>
    <t>Substructure technology</t>
  </si>
  <si>
    <t>Fixed - Monopile</t>
  </si>
  <si>
    <t>Floating - semisubmersible</t>
  </si>
  <si>
    <t>Jackets could be the preferred fixed technology choice in Gulf due to softer soils, breaking waves, and proximity to oil &amp; gas labor force with experience building these types of structures. In process of implementing updated jacket cost module. Expected Q4 and could revisit then.</t>
  </si>
  <si>
    <t>Plant capacity</t>
  </si>
  <si>
    <t>996 MW</t>
  </si>
  <si>
    <t>83 turbines</t>
  </si>
  <si>
    <t>Turbine rating</t>
  </si>
  <si>
    <t>12 MW</t>
  </si>
  <si>
    <t>Turbine layout</t>
  </si>
  <si>
    <t>7D x 7D square grid</t>
  </si>
  <si>
    <t>simplistic</t>
  </si>
  <si>
    <t>Approx. water depth</t>
  </si>
  <si>
    <t>45 m</t>
  </si>
  <si>
    <t>2000 m</t>
  </si>
  <si>
    <t>40 m</t>
  </si>
  <si>
    <t>850 m</t>
  </si>
  <si>
    <t>Approx. distance to port</t>
  </si>
  <si>
    <t>80 km</t>
  </si>
  <si>
    <t>110 km</t>
  </si>
  <si>
    <t>100 km</t>
  </si>
  <si>
    <t>55 km</t>
  </si>
  <si>
    <t>Approx. distance to export cable landfall</t>
  </si>
  <si>
    <t>85 km</t>
  </si>
  <si>
    <t>45 km</t>
  </si>
  <si>
    <t>Onshore spur length</t>
  </si>
  <si>
    <t>5 km</t>
  </si>
  <si>
    <t>Export cable voltage</t>
  </si>
  <si>
    <t>220 kV</t>
  </si>
  <si>
    <t>Array cable voltage</t>
  </si>
  <si>
    <t>66kV</t>
  </si>
  <si>
    <t xml:space="preserve">ORCA mean wind speed (100m WTK) </t>
  </si>
  <si>
    <t>8.8 m/s</t>
  </si>
  <si>
    <t>~9.15 m/s</t>
  </si>
  <si>
    <t>~10</t>
  </si>
  <si>
    <t>NY Bight was 9-9.25 m/s</t>
  </si>
  <si>
    <t>ORCA GCF</t>
  </si>
  <si>
    <t>I don't believe this is CA20</t>
  </si>
  <si>
    <t>Assumed NCF</t>
  </si>
  <si>
    <t>Constant 16.7% loss</t>
  </si>
  <si>
    <t>ORCA Port</t>
  </si>
  <si>
    <t>Gulf Marine Fabricators</t>
  </si>
  <si>
    <t>Ocean City</t>
  </si>
  <si>
    <t>Brooklyn Marine Terminal</t>
  </si>
  <si>
    <t>Humboldt Bay</t>
  </si>
  <si>
    <t>Fixed charge rate (nominal)</t>
  </si>
  <si>
    <t>From 2020 COE Review. There could be a case for slight differences in FCR between fixed and floating, but I can point to a justification to keep them the same. This also helps keep it simple</t>
  </si>
  <si>
    <t>Fixed charge rate (real)</t>
  </si>
  <si>
    <t xml:space="preserve">From 2020 COE Review. The argument the ATB made this year was that while short-term inflation is impacting prices, they don't have any basis to support changing the long-term average inflation rate from 2.5%. </t>
  </si>
  <si>
    <t>Turbine CapEx</t>
  </si>
  <si>
    <t>From OSW Market Report 2021 Edition. I wouldn't be surprised if these have increased since then. There could be a case for increasing floating turbine CapEx ~5% for hardening, but again keeping it simple for now</t>
  </si>
  <si>
    <t>BOS</t>
  </si>
  <si>
    <t>LCOE</t>
  </si>
  <si>
    <t>Array System</t>
  </si>
  <si>
    <t>Export System</t>
  </si>
  <si>
    <t>Offshore Substation</t>
  </si>
  <si>
    <t>Scour Protection</t>
  </si>
  <si>
    <t>Substructure</t>
  </si>
  <si>
    <t>Array System Installation</t>
  </si>
  <si>
    <t>Export System Installation</t>
  </si>
  <si>
    <t>Offshore Substation Installation</t>
  </si>
  <si>
    <t>Scour Protection Installation</t>
  </si>
  <si>
    <t>Substructure Installation</t>
  </si>
  <si>
    <t>Turbine Installation</t>
  </si>
  <si>
    <t>Soft</t>
  </si>
  <si>
    <t>construction_insurance_capex</t>
  </si>
  <si>
    <t>decomissioning_costs</t>
  </si>
  <si>
    <t>construction_financing</t>
  </si>
  <si>
    <t>procurement_contingency_costs</t>
  </si>
  <si>
    <t>install_contingency_costs</t>
  </si>
  <si>
    <t>project_completion_capex</t>
  </si>
  <si>
    <t>Total CapEx</t>
  </si>
  <si>
    <t>OpEx, $/kW-yr</t>
  </si>
  <si>
    <t>Costs (all reported in 2020 USD with nominal FCR)</t>
  </si>
  <si>
    <t>Mooring System</t>
  </si>
  <si>
    <t>Mooring System Installation</t>
  </si>
  <si>
    <t>Monopiles have 0 because no mooring lines.</t>
  </si>
  <si>
    <t>Semisubs have 0 because no scour protection.</t>
  </si>
  <si>
    <t>Semisub turbine installation is included in Substructure Installation because of tow-out installation strategy</t>
  </si>
  <si>
    <t>Nominal</t>
  </si>
  <si>
    <t>These will be on the high end. For the next iteration could recalculate with WOMBAT, but that is a significant effort. Took from 2020 COE Review for fixed and floating, respectively (note these values are for a 600 MW plant so another way they will be overestimated). For reference the fixed-bottom Dominion Energy project with COD 2026 has a public reported OpEx of $50/kW-yr in 2021 USD.</t>
  </si>
  <si>
    <t>check Total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</si>
</sst>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0" xfId="0" applyFont="1" applyBorder="1"/>
    <xf numFmtId="164" fontId="0" fillId="0" borderId="0" xfId="1" applyNumberFormat="1" applyFont="1" applyBorder="1"/>
    <xf numFmtId="10" fontId="0" fillId="0" borderId="0" xfId="0" applyNumberFormat="1" applyBorder="1"/>
    <xf numFmtId="1" fontId="0" fillId="0" borderId="0" xfId="0" applyNumberFormat="1" applyBorder="1"/>
    <xf numFmtId="1" fontId="2" fillId="0" borderId="0" xfId="0" applyNumberFormat="1" applyFont="1" applyBorder="1"/>
    <xf numFmtId="0" fontId="5" fillId="0" borderId="0" xfId="0" applyFont="1" applyBorder="1"/>
    <xf numFmtId="0" fontId="0" fillId="0" borderId="10" xfId="0" applyBorder="1"/>
    <xf numFmtId="1" fontId="0" fillId="0" borderId="11" xfId="0" applyNumberFormat="1" applyBorder="1"/>
    <xf numFmtId="0" fontId="0" fillId="2" borderId="4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1" fontId="2" fillId="0" borderId="1" xfId="0" applyNumberFormat="1" applyFont="1" applyBorder="1"/>
    <xf numFmtId="1" fontId="0" fillId="0" borderId="1" xfId="0" applyNumberFormat="1" applyBorder="1"/>
    <xf numFmtId="0" fontId="0" fillId="0" borderId="14" xfId="0" applyBorder="1" applyAlignment="1">
      <alignment wrapText="1"/>
    </xf>
    <xf numFmtId="0" fontId="4" fillId="3" borderId="7" xfId="0" applyFont="1" applyFill="1" applyBorder="1"/>
    <xf numFmtId="1" fontId="6" fillId="3" borderId="8" xfId="0" applyNumberFormat="1" applyFont="1" applyFill="1" applyBorder="1"/>
    <xf numFmtId="1" fontId="4" fillId="3" borderId="8" xfId="0" applyNumberFormat="1" applyFont="1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4" borderId="2" xfId="0" applyFont="1" applyFill="1" applyBorder="1"/>
    <xf numFmtId="1" fontId="4" fillId="4" borderId="3" xfId="0" applyNumberFormat="1" applyFont="1" applyFill="1" applyBorder="1"/>
    <xf numFmtId="0" fontId="4" fillId="5" borderId="2" xfId="0" applyFont="1" applyFill="1" applyBorder="1"/>
    <xf numFmtId="1" fontId="4" fillId="5" borderId="3" xfId="0" applyNumberFormat="1" applyFont="1" applyFill="1" applyBorder="1"/>
    <xf numFmtId="0" fontId="0" fillId="3" borderId="9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4" fillId="4" borderId="5" xfId="0" applyFont="1" applyFill="1" applyBorder="1"/>
    <xf numFmtId="10" fontId="4" fillId="4" borderId="0" xfId="0" applyNumberFormat="1" applyFont="1" applyFill="1" applyBorder="1"/>
    <xf numFmtId="0" fontId="0" fillId="4" borderId="6" xfId="0" applyFill="1" applyBorder="1" applyAlignment="1">
      <alignment wrapText="1"/>
    </xf>
    <xf numFmtId="164" fontId="4" fillId="4" borderId="0" xfId="1" applyNumberFormat="1" applyFont="1" applyFill="1" applyBorder="1"/>
    <xf numFmtId="0" fontId="6" fillId="4" borderId="5" xfId="0" applyFont="1" applyFill="1" applyBorder="1"/>
    <xf numFmtId="0" fontId="6" fillId="4" borderId="0" xfId="0" applyFont="1" applyFill="1" applyBorder="1"/>
    <xf numFmtId="0" fontId="5" fillId="4" borderId="6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0163-94D1-4EC7-AC79-39520D1CD789}">
  <dimension ref="A1:F48"/>
  <sheetViews>
    <sheetView tabSelected="1" topLeftCell="A24" workbookViewId="0">
      <selection activeCell="B48" sqref="B48"/>
    </sheetView>
  </sheetViews>
  <sheetFormatPr baseColWidth="10" defaultColWidth="8.83203125" defaultRowHeight="15" x14ac:dyDescent="0.2"/>
  <cols>
    <col min="1" max="1" width="42" customWidth="1"/>
    <col min="2" max="5" width="19.5" customWidth="1"/>
    <col min="6" max="6" width="128.1640625" style="1" customWidth="1"/>
  </cols>
  <sheetData>
    <row r="1" spans="1:6" ht="17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6" t="s">
        <v>5</v>
      </c>
    </row>
    <row r="2" spans="1:6" ht="32" x14ac:dyDescent="0.2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7"/>
    </row>
    <row r="3" spans="1:6" ht="16" x14ac:dyDescent="0.2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17" t="s">
        <v>16</v>
      </c>
    </row>
    <row r="4" spans="1:6" ht="32" x14ac:dyDescent="0.2">
      <c r="A4" s="5" t="s">
        <v>17</v>
      </c>
      <c r="B4" s="7" t="s">
        <v>18</v>
      </c>
      <c r="C4" s="7" t="s">
        <v>19</v>
      </c>
      <c r="D4" s="7" t="s">
        <v>18</v>
      </c>
      <c r="E4" s="7" t="s">
        <v>19</v>
      </c>
      <c r="F4" s="17" t="s">
        <v>20</v>
      </c>
    </row>
    <row r="5" spans="1:6" ht="16" x14ac:dyDescent="0.2">
      <c r="A5" s="5" t="s">
        <v>21</v>
      </c>
      <c r="B5" s="7" t="s">
        <v>22</v>
      </c>
      <c r="C5" s="7" t="s">
        <v>22</v>
      </c>
      <c r="D5" s="7" t="s">
        <v>22</v>
      </c>
      <c r="E5" s="7" t="s">
        <v>22</v>
      </c>
      <c r="F5" s="17" t="s">
        <v>23</v>
      </c>
    </row>
    <row r="6" spans="1:6" x14ac:dyDescent="0.2">
      <c r="A6" s="5" t="s">
        <v>24</v>
      </c>
      <c r="B6" s="7" t="s">
        <v>25</v>
      </c>
      <c r="C6" s="7" t="s">
        <v>25</v>
      </c>
      <c r="D6" s="7" t="s">
        <v>25</v>
      </c>
      <c r="E6" s="7" t="s">
        <v>25</v>
      </c>
      <c r="F6" s="17"/>
    </row>
    <row r="7" spans="1:6" ht="16" x14ac:dyDescent="0.2">
      <c r="A7" s="5" t="s">
        <v>26</v>
      </c>
      <c r="B7" s="7" t="s">
        <v>27</v>
      </c>
      <c r="C7" s="7" t="s">
        <v>27</v>
      </c>
      <c r="D7" s="7" t="s">
        <v>27</v>
      </c>
      <c r="E7" s="7" t="s">
        <v>27</v>
      </c>
      <c r="F7" s="17" t="s">
        <v>28</v>
      </c>
    </row>
    <row r="8" spans="1:6" x14ac:dyDescent="0.2">
      <c r="A8" s="5" t="s">
        <v>29</v>
      </c>
      <c r="B8" s="7" t="s">
        <v>30</v>
      </c>
      <c r="C8" s="7" t="s">
        <v>31</v>
      </c>
      <c r="D8" s="7" t="s">
        <v>32</v>
      </c>
      <c r="E8" s="7" t="s">
        <v>33</v>
      </c>
      <c r="F8" s="17"/>
    </row>
    <row r="9" spans="1:6" x14ac:dyDescent="0.2">
      <c r="A9" s="5" t="s">
        <v>34</v>
      </c>
      <c r="B9" s="7" t="s">
        <v>35</v>
      </c>
      <c r="C9" s="7" t="s">
        <v>36</v>
      </c>
      <c r="D9" s="7" t="s">
        <v>37</v>
      </c>
      <c r="E9" s="7" t="s">
        <v>38</v>
      </c>
      <c r="F9" s="17"/>
    </row>
    <row r="10" spans="1:6" x14ac:dyDescent="0.2">
      <c r="A10" s="5" t="s">
        <v>39</v>
      </c>
      <c r="B10" s="7" t="s">
        <v>40</v>
      </c>
      <c r="C10" s="13" t="s">
        <v>36</v>
      </c>
      <c r="D10" s="7" t="s">
        <v>35</v>
      </c>
      <c r="E10" s="7" t="s">
        <v>41</v>
      </c>
      <c r="F10" s="17"/>
    </row>
    <row r="11" spans="1:6" x14ac:dyDescent="0.2">
      <c r="A11" s="5" t="s">
        <v>42</v>
      </c>
      <c r="B11" s="7" t="s">
        <v>43</v>
      </c>
      <c r="C11" s="13" t="s">
        <v>43</v>
      </c>
      <c r="D11" s="7" t="s">
        <v>43</v>
      </c>
      <c r="E11" s="7" t="s">
        <v>43</v>
      </c>
      <c r="F11" s="17"/>
    </row>
    <row r="12" spans="1:6" x14ac:dyDescent="0.2">
      <c r="A12" s="5" t="s">
        <v>44</v>
      </c>
      <c r="B12" s="7" t="s">
        <v>45</v>
      </c>
      <c r="C12" s="7" t="s">
        <v>45</v>
      </c>
      <c r="D12" s="7" t="s">
        <v>45</v>
      </c>
      <c r="E12" s="7" t="s">
        <v>45</v>
      </c>
      <c r="F12" s="17"/>
    </row>
    <row r="13" spans="1:6" x14ac:dyDescent="0.2">
      <c r="A13" s="5" t="s">
        <v>46</v>
      </c>
      <c r="B13" s="7" t="s">
        <v>47</v>
      </c>
      <c r="C13" s="7" t="s">
        <v>47</v>
      </c>
      <c r="D13" s="7" t="s">
        <v>47</v>
      </c>
      <c r="E13" s="7" t="s">
        <v>47</v>
      </c>
      <c r="F13" s="17"/>
    </row>
    <row r="14" spans="1:6" ht="16" x14ac:dyDescent="0.2">
      <c r="A14" s="5" t="s">
        <v>48</v>
      </c>
      <c r="B14" s="7" t="s">
        <v>49</v>
      </c>
      <c r="C14" s="8"/>
      <c r="D14" s="7" t="s">
        <v>50</v>
      </c>
      <c r="E14" s="7" t="s">
        <v>51</v>
      </c>
      <c r="F14" s="17" t="s">
        <v>52</v>
      </c>
    </row>
    <row r="15" spans="1:6" ht="16" x14ac:dyDescent="0.2">
      <c r="A15" s="5" t="s">
        <v>53</v>
      </c>
      <c r="B15" s="9">
        <v>0.55600000000000005</v>
      </c>
      <c r="C15" s="9">
        <v>5.1000000000000004E-3</v>
      </c>
      <c r="D15" s="9">
        <v>0.55400000000000005</v>
      </c>
      <c r="E15" s="9">
        <v>0.53100000000000003</v>
      </c>
      <c r="F15" s="17" t="s">
        <v>54</v>
      </c>
    </row>
    <row r="16" spans="1:6" ht="16" x14ac:dyDescent="0.2">
      <c r="A16" s="36" t="s">
        <v>55</v>
      </c>
      <c r="B16" s="39">
        <f>B15*(1-0.167)</f>
        <v>0.463148</v>
      </c>
      <c r="C16" s="39">
        <f t="shared" ref="C16:E16" si="0">C15*(1-0.167)</f>
        <v>4.2483E-3</v>
      </c>
      <c r="D16" s="39">
        <f t="shared" si="0"/>
        <v>0.461482</v>
      </c>
      <c r="E16" s="39">
        <f t="shared" si="0"/>
        <v>0.44232300000000002</v>
      </c>
      <c r="F16" s="38" t="s">
        <v>56</v>
      </c>
    </row>
    <row r="17" spans="1:6" x14ac:dyDescent="0.2">
      <c r="A17" s="5" t="s">
        <v>57</v>
      </c>
      <c r="B17" s="9" t="s">
        <v>58</v>
      </c>
      <c r="C17" s="7" t="s">
        <v>59</v>
      </c>
      <c r="D17" s="7" t="s">
        <v>60</v>
      </c>
      <c r="E17" s="7" t="s">
        <v>61</v>
      </c>
      <c r="F17" s="17"/>
    </row>
    <row r="18" spans="1:6" ht="32" x14ac:dyDescent="0.2">
      <c r="A18" s="36" t="s">
        <v>62</v>
      </c>
      <c r="B18" s="37">
        <v>7.6399999999999996E-2</v>
      </c>
      <c r="C18" s="37">
        <v>7.6399999999999996E-2</v>
      </c>
      <c r="D18" s="37">
        <v>7.6399999999999996E-2</v>
      </c>
      <c r="E18" s="37">
        <v>7.6399999999999996E-2</v>
      </c>
      <c r="F18" s="38" t="s">
        <v>63</v>
      </c>
    </row>
    <row r="19" spans="1:6" ht="32" x14ac:dyDescent="0.2">
      <c r="A19" s="5" t="s">
        <v>64</v>
      </c>
      <c r="B19" s="10">
        <v>5.8200000000000002E-2</v>
      </c>
      <c r="C19" s="10">
        <v>5.8200000000000002E-2</v>
      </c>
      <c r="D19" s="10">
        <v>5.8200000000000002E-2</v>
      </c>
      <c r="E19" s="10">
        <v>5.8200000000000002E-2</v>
      </c>
      <c r="F19" s="17" t="s">
        <v>65</v>
      </c>
    </row>
    <row r="20" spans="1:6" ht="16" thickBot="1" x14ac:dyDescent="0.25">
      <c r="A20" s="5"/>
      <c r="B20" s="7"/>
      <c r="C20" s="7"/>
      <c r="D20" s="7"/>
      <c r="E20" s="7"/>
      <c r="F20" s="17"/>
    </row>
    <row r="21" spans="1:6" ht="16" thickBot="1" x14ac:dyDescent="0.25">
      <c r="A21" s="3" t="s">
        <v>90</v>
      </c>
      <c r="B21" s="4" t="s">
        <v>1</v>
      </c>
      <c r="C21" s="4" t="s">
        <v>2</v>
      </c>
      <c r="D21" s="4" t="s">
        <v>3</v>
      </c>
      <c r="E21" s="4" t="s">
        <v>4</v>
      </c>
      <c r="F21" s="16"/>
    </row>
    <row r="22" spans="1:6" ht="49" thickBot="1" x14ac:dyDescent="0.25">
      <c r="A22" s="40" t="s">
        <v>89</v>
      </c>
      <c r="B22" s="41">
        <v>110</v>
      </c>
      <c r="C22" s="41">
        <v>118</v>
      </c>
      <c r="D22" s="41">
        <v>110</v>
      </c>
      <c r="E22" s="41">
        <v>118</v>
      </c>
      <c r="F22" s="42" t="s">
        <v>97</v>
      </c>
    </row>
    <row r="23" spans="1:6" x14ac:dyDescent="0.2">
      <c r="A23" s="14" t="s">
        <v>70</v>
      </c>
      <c r="B23" s="15">
        <v>69.429598928835304</v>
      </c>
      <c r="C23" s="15">
        <v>171.98173450816901</v>
      </c>
      <c r="D23" s="15">
        <v>69.096265595502004</v>
      </c>
      <c r="E23" s="15">
        <v>111.289256550052</v>
      </c>
      <c r="F23" s="18"/>
    </row>
    <row r="24" spans="1:6" x14ac:dyDescent="0.2">
      <c r="A24" s="5" t="s">
        <v>71</v>
      </c>
      <c r="B24" s="11">
        <v>230.53689759036101</v>
      </c>
      <c r="C24" s="11">
        <v>298.48129436338797</v>
      </c>
      <c r="D24" s="11">
        <v>217.72289156626499</v>
      </c>
      <c r="E24" s="11">
        <v>129.734821188719</v>
      </c>
      <c r="F24" s="17"/>
    </row>
    <row r="25" spans="1:6" x14ac:dyDescent="0.2">
      <c r="A25" s="5" t="s">
        <v>74</v>
      </c>
      <c r="B25" s="11">
        <v>577.376891868641</v>
      </c>
      <c r="C25" s="11">
        <v>1051.18272766666</v>
      </c>
      <c r="D25" s="11">
        <v>557.88550447367197</v>
      </c>
      <c r="E25" s="11">
        <v>1051.18272766666</v>
      </c>
      <c r="F25" s="17"/>
    </row>
    <row r="26" spans="1:6" ht="16" x14ac:dyDescent="0.2">
      <c r="A26" s="5" t="s">
        <v>91</v>
      </c>
      <c r="B26" s="12">
        <v>0</v>
      </c>
      <c r="C26" s="11">
        <v>1287.9317746803299</v>
      </c>
      <c r="D26" s="12">
        <v>0</v>
      </c>
      <c r="E26" s="11">
        <v>523.03150801367201</v>
      </c>
      <c r="F26" s="17" t="s">
        <v>93</v>
      </c>
    </row>
    <row r="27" spans="1:6" x14ac:dyDescent="0.2">
      <c r="A27" s="5" t="s">
        <v>72</v>
      </c>
      <c r="B27" s="11">
        <v>144.099096385542</v>
      </c>
      <c r="C27" s="11">
        <v>144.099096385542</v>
      </c>
      <c r="D27" s="11">
        <v>144.099096385542</v>
      </c>
      <c r="E27" s="11">
        <v>144.099096385542</v>
      </c>
      <c r="F27" s="17"/>
    </row>
    <row r="28" spans="1:6" ht="16" x14ac:dyDescent="0.2">
      <c r="A28" s="5" t="s">
        <v>73</v>
      </c>
      <c r="B28" s="11">
        <v>17.723333333333301</v>
      </c>
      <c r="C28" s="8">
        <v>0</v>
      </c>
      <c r="D28" s="11">
        <v>17.739999999999998</v>
      </c>
      <c r="E28" s="8">
        <v>0</v>
      </c>
      <c r="F28" s="17" t="s">
        <v>94</v>
      </c>
    </row>
    <row r="29" spans="1:6" x14ac:dyDescent="0.2">
      <c r="A29" s="5" t="s">
        <v>75</v>
      </c>
      <c r="B29" s="11">
        <v>31.974969900930699</v>
      </c>
      <c r="C29" s="11">
        <v>42.4058105231694</v>
      </c>
      <c r="D29" s="11">
        <v>32.040788494514402</v>
      </c>
      <c r="E29" s="11">
        <v>35.884028992344497</v>
      </c>
      <c r="F29" s="17"/>
    </row>
    <row r="30" spans="1:6" x14ac:dyDescent="0.2">
      <c r="A30" s="5" t="s">
        <v>76</v>
      </c>
      <c r="B30" s="11">
        <v>189.99504363064301</v>
      </c>
      <c r="C30" s="11">
        <v>194.11102850356201</v>
      </c>
      <c r="D30" s="11">
        <v>187.30928221377999</v>
      </c>
      <c r="E30" s="11">
        <v>183.825995007697</v>
      </c>
      <c r="F30" s="17"/>
    </row>
    <row r="31" spans="1:6" x14ac:dyDescent="0.2">
      <c r="A31" s="5" t="s">
        <v>77</v>
      </c>
      <c r="B31" s="11">
        <v>6.0296496870281704</v>
      </c>
      <c r="C31" s="11">
        <v>7.66612011210748</v>
      </c>
      <c r="D31" s="11">
        <v>6.2565007256684897</v>
      </c>
      <c r="E31" s="11">
        <v>6.00702357156392</v>
      </c>
      <c r="F31" s="17"/>
    </row>
    <row r="32" spans="1:6" ht="16" x14ac:dyDescent="0.2">
      <c r="A32" s="5" t="s">
        <v>78</v>
      </c>
      <c r="B32" s="11">
        <v>37.6508250876959</v>
      </c>
      <c r="C32" s="8">
        <v>0</v>
      </c>
      <c r="D32" s="11">
        <v>43.793464791979403</v>
      </c>
      <c r="E32" s="8">
        <v>0</v>
      </c>
      <c r="F32" s="17" t="s">
        <v>94</v>
      </c>
    </row>
    <row r="33" spans="1:6" x14ac:dyDescent="0.2">
      <c r="A33" s="5" t="s">
        <v>79</v>
      </c>
      <c r="B33" s="11">
        <v>70.156777475330898</v>
      </c>
      <c r="C33" s="11">
        <v>75.961117927897604</v>
      </c>
      <c r="D33" s="11">
        <v>72.049224127957899</v>
      </c>
      <c r="E33" s="11">
        <v>61.569722983039</v>
      </c>
      <c r="F33" s="17"/>
    </row>
    <row r="34" spans="1:6" ht="16" x14ac:dyDescent="0.2">
      <c r="A34" s="5" t="s">
        <v>80</v>
      </c>
      <c r="B34" s="11">
        <v>122.91069829437301</v>
      </c>
      <c r="C34" s="8">
        <v>0</v>
      </c>
      <c r="D34" s="11">
        <v>125.938756930308</v>
      </c>
      <c r="E34" s="12">
        <v>0</v>
      </c>
      <c r="F34" s="17" t="s">
        <v>95</v>
      </c>
    </row>
    <row r="35" spans="1:6" ht="17" thickBot="1" x14ac:dyDescent="0.25">
      <c r="A35" s="19" t="s">
        <v>92</v>
      </c>
      <c r="B35" s="20">
        <v>0</v>
      </c>
      <c r="C35" s="21">
        <v>144.477027483711</v>
      </c>
      <c r="D35" s="20">
        <v>0</v>
      </c>
      <c r="E35" s="21">
        <v>93.1991419690507</v>
      </c>
      <c r="F35" s="22" t="s">
        <v>93</v>
      </c>
    </row>
    <row r="36" spans="1:6" ht="17" thickTop="1" thickBot="1" x14ac:dyDescent="0.25">
      <c r="A36" s="23" t="s">
        <v>68</v>
      </c>
      <c r="B36" s="24">
        <f>SUM(B23:B35)</f>
        <v>1497.8837821827146</v>
      </c>
      <c r="C36" s="24">
        <f t="shared" ref="C36:E36" si="1">SUM(C23:C35)</f>
        <v>3418.2977321545363</v>
      </c>
      <c r="D36" s="24">
        <f t="shared" si="1"/>
        <v>1473.9317753051891</v>
      </c>
      <c r="E36" s="24">
        <f t="shared" si="1"/>
        <v>2339.8233223283401</v>
      </c>
      <c r="F36" s="32"/>
    </row>
    <row r="37" spans="1:6" x14ac:dyDescent="0.2">
      <c r="A37" s="14" t="s">
        <v>82</v>
      </c>
      <c r="B37" s="15">
        <v>32.187163495101203</v>
      </c>
      <c r="C37" s="15">
        <v>54.271923919777301</v>
      </c>
      <c r="D37" s="15">
        <v>31.911715416009599</v>
      </c>
      <c r="E37" s="15">
        <v>41.869468206775998</v>
      </c>
      <c r="F37" s="18"/>
    </row>
    <row r="38" spans="1:6" x14ac:dyDescent="0.2">
      <c r="A38" s="5" t="s">
        <v>83</v>
      </c>
      <c r="B38" s="11">
        <v>79.128848803110401</v>
      </c>
      <c r="C38" s="11">
        <v>80.1471405349523</v>
      </c>
      <c r="D38" s="11">
        <v>80.624432981525999</v>
      </c>
      <c r="E38" s="11">
        <v>65.633819910337493</v>
      </c>
      <c r="F38" s="17"/>
    </row>
    <row r="39" spans="1:6" x14ac:dyDescent="0.2">
      <c r="A39" s="5" t="s">
        <v>84</v>
      </c>
      <c r="B39" s="11">
        <v>139.15391537992599</v>
      </c>
      <c r="C39" s="11">
        <v>228.52176798884</v>
      </c>
      <c r="D39" s="11">
        <v>138.21229127869501</v>
      </c>
      <c r="E39" s="11">
        <v>176.73509862633301</v>
      </c>
      <c r="F39" s="17"/>
    </row>
    <row r="40" spans="1:6" x14ac:dyDescent="0.2">
      <c r="A40" s="5" t="s">
        <v>85</v>
      </c>
      <c r="B40" s="11">
        <v>134.559534541136</v>
      </c>
      <c r="C40" s="11">
        <v>244.64390608723599</v>
      </c>
      <c r="D40" s="11">
        <v>132.68376608620599</v>
      </c>
      <c r="E40" s="11">
        <v>187.46940106376701</v>
      </c>
      <c r="F40" s="17"/>
    </row>
    <row r="41" spans="1:6" x14ac:dyDescent="0.2">
      <c r="A41" s="5" t="s">
        <v>86</v>
      </c>
      <c r="B41" s="11">
        <v>158.25769760622001</v>
      </c>
      <c r="C41" s="11">
        <v>160.294281069904</v>
      </c>
      <c r="D41" s="11">
        <v>161.248865963052</v>
      </c>
      <c r="E41" s="11">
        <v>131.26763982067499</v>
      </c>
      <c r="F41" s="17"/>
    </row>
    <row r="42" spans="1:6" ht="16" thickBot="1" x14ac:dyDescent="0.25">
      <c r="A42" s="19" t="s">
        <v>87</v>
      </c>
      <c r="B42" s="21">
        <v>32.187163495101203</v>
      </c>
      <c r="C42" s="21">
        <v>54.271923919777301</v>
      </c>
      <c r="D42" s="21">
        <v>31.911715416009599</v>
      </c>
      <c r="E42" s="21">
        <v>41.869468206775998</v>
      </c>
      <c r="F42" s="22"/>
    </row>
    <row r="43" spans="1:6" ht="17" thickTop="1" thickBot="1" x14ac:dyDescent="0.25">
      <c r="A43" s="23" t="s">
        <v>81</v>
      </c>
      <c r="B43" s="25">
        <f>SUM(B37:B42)</f>
        <v>575.47432332059475</v>
      </c>
      <c r="C43" s="25">
        <f t="shared" ref="C43:E43" si="2">SUM(C37:C42)</f>
        <v>822.15094352048698</v>
      </c>
      <c r="D43" s="25">
        <f t="shared" si="2"/>
        <v>576.59278714149809</v>
      </c>
      <c r="E43" s="25">
        <f t="shared" si="2"/>
        <v>644.8448958346645</v>
      </c>
      <c r="F43" s="32"/>
    </row>
    <row r="44" spans="1:6" ht="33" thickBot="1" x14ac:dyDescent="0.25">
      <c r="A44" s="26" t="s">
        <v>66</v>
      </c>
      <c r="B44" s="27">
        <v>1301</v>
      </c>
      <c r="C44" s="27">
        <v>1301</v>
      </c>
      <c r="D44" s="27">
        <v>1301</v>
      </c>
      <c r="E44" s="27">
        <v>1301</v>
      </c>
      <c r="F44" s="33" t="s">
        <v>67</v>
      </c>
    </row>
    <row r="45" spans="1:6" ht="16" thickBot="1" x14ac:dyDescent="0.25">
      <c r="A45" s="28" t="s">
        <v>88</v>
      </c>
      <c r="B45" s="29">
        <v>3374.3581055033101</v>
      </c>
      <c r="C45" s="29">
        <v>5541.4486756750402</v>
      </c>
      <c r="D45" s="29">
        <v>3351.5245624466902</v>
      </c>
      <c r="E45" s="29">
        <v>4285.6682181630104</v>
      </c>
      <c r="F45" s="34"/>
    </row>
    <row r="46" spans="1:6" ht="17" thickBot="1" x14ac:dyDescent="0.25">
      <c r="A46" s="30" t="s">
        <v>69</v>
      </c>
      <c r="B46" s="31">
        <v>90.683392817453395</v>
      </c>
      <c r="C46" s="31">
        <v>154.499622951362</v>
      </c>
      <c r="D46" s="31">
        <v>90.644835173418699</v>
      </c>
      <c r="E46" s="31">
        <v>115.03983859884799</v>
      </c>
      <c r="F46" s="35" t="s">
        <v>96</v>
      </c>
    </row>
    <row r="47" spans="1:6" x14ac:dyDescent="0.2">
      <c r="A47" s="5"/>
      <c r="B47" s="7"/>
      <c r="C47" s="7"/>
      <c r="D47" s="7"/>
      <c r="E47" s="7"/>
      <c r="F47" s="6"/>
    </row>
    <row r="48" spans="1:6" x14ac:dyDescent="0.2">
      <c r="A48" t="s">
        <v>98</v>
      </c>
      <c r="B48" s="2">
        <f>SUM(B36,B43,B44)</f>
        <v>3374.3581055033092</v>
      </c>
      <c r="C48" s="2">
        <f t="shared" ref="C48:E48" si="3">SUM(C36,C43,C44)</f>
        <v>5541.448675675023</v>
      </c>
      <c r="D48" s="2">
        <f t="shared" si="3"/>
        <v>3351.524562446687</v>
      </c>
      <c r="E48" s="2">
        <f t="shared" si="3"/>
        <v>4285.668218163004</v>
      </c>
      <c r="F48" s="6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8" ma:contentTypeDescription="Create a new document." ma:contentTypeScope="" ma:versionID="79c66deeb837ddc3efe258f6e978477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af1e334d2e9b3b2f6c72087ba52c7d4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4c3886c-c132-47f6-842f-83b2cfaf00d9}" ma:internalName="TaxCatchAll" ma:showField="CatchAllData" ma:web="9073c3f8-2855-48ea-b895-d99d76b52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167cac-9da6-43f0-b7e7-4775de4a2f66">
      <Terms xmlns="http://schemas.microsoft.com/office/infopath/2007/PartnerControls"/>
    </lcf76f155ced4ddcb4097134ff3c332f>
    <TaxCatchAll xmlns="9073c3f8-2855-48ea-b895-d99d76b52c59" xsi:nil="true"/>
  </documentManagement>
</p:properties>
</file>

<file path=customXml/itemProps1.xml><?xml version="1.0" encoding="utf-8"?>
<ds:datastoreItem xmlns:ds="http://schemas.openxmlformats.org/officeDocument/2006/customXml" ds:itemID="{70305D88-DFE9-4E87-9A29-DC7E7865F257}"/>
</file>

<file path=customXml/itemProps2.xml><?xml version="1.0" encoding="utf-8"?>
<ds:datastoreItem xmlns:ds="http://schemas.openxmlformats.org/officeDocument/2006/customXml" ds:itemID="{CC3BB5E4-732B-4F6D-BBD7-58B22D237A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E5B756-34F6-4DD2-912D-8BE97B958C34}">
  <ds:schemaRefs>
    <ds:schemaRef ds:uri="http://schemas.openxmlformats.org/package/2006/metadata/core-properties"/>
    <ds:schemaRef ds:uri="http://purl.org/dc/dcmitype/"/>
    <ds:schemaRef ds:uri="93e6a319-93db-44e6-941b-e743417af18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8a05db95-ce47-4883-a287-b0ab394196d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Patrick</dc:creator>
  <cp:keywords/>
  <dc:description/>
  <cp:lastModifiedBy>Microsoft Office User</cp:lastModifiedBy>
  <cp:revision/>
  <dcterms:created xsi:type="dcterms:W3CDTF">2022-05-19T21:54:46Z</dcterms:created>
  <dcterms:modified xsi:type="dcterms:W3CDTF">2022-06-08T16:38:32Z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