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erfanhajibandeh/Documents/Documents/Github Repository/Leak Detection/"/>
    </mc:Choice>
  </mc:AlternateContent>
  <xr:revisionPtr revIDLastSave="0" documentId="13_ncr:1_{708B8839-1431-E84F-85DF-0631C7CBBCE3}" xr6:coauthVersionLast="47" xr6:coauthVersionMax="47" xr10:uidLastSave="{00000000-0000-0000-0000-000000000000}"/>
  <bookViews>
    <workbookView xWindow="0" yWindow="500" windowWidth="20500" windowHeight="14920" activeTab="1" xr2:uid="{00000000-000D-0000-FFFF-FFFF00000000}"/>
  </bookViews>
  <sheets>
    <sheet name="Initial Network Data" sheetId="1" r:id="rId1"/>
    <sheet name="ETHA Calculator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I6" i="9"/>
  <c r="I7" i="9"/>
  <c r="I8" i="9"/>
  <c r="I9" i="9"/>
  <c r="I10" i="9"/>
  <c r="I11" i="9"/>
  <c r="I4" i="9"/>
  <c r="H11" i="9"/>
  <c r="H5" i="9"/>
  <c r="H6" i="9"/>
  <c r="H7" i="9"/>
  <c r="H8" i="9"/>
  <c r="H9" i="9"/>
  <c r="H10" i="9"/>
  <c r="H4" i="9"/>
  <c r="G5" i="9"/>
  <c r="G6" i="9"/>
  <c r="G7" i="9"/>
  <c r="G8" i="9"/>
  <c r="G9" i="9"/>
  <c r="G10" i="9"/>
  <c r="G11" i="9"/>
  <c r="G4" i="9"/>
  <c r="G39" i="1" l="1"/>
  <c r="G31" i="1" l="1"/>
  <c r="G25" i="1"/>
  <c r="G4" i="1"/>
</calcChain>
</file>

<file path=xl/sharedStrings.xml><?xml version="1.0" encoding="utf-8"?>
<sst xmlns="http://schemas.openxmlformats.org/spreadsheetml/2006/main" count="33" uniqueCount="27">
  <si>
    <t>Node num#</t>
  </si>
  <si>
    <t>35-Pump</t>
  </si>
  <si>
    <t>36-tank</t>
  </si>
  <si>
    <t>Base Demand LPS</t>
  </si>
  <si>
    <t>Districts</t>
  </si>
  <si>
    <t>Low</t>
  </si>
  <si>
    <t>Medium</t>
  </si>
  <si>
    <t>High</t>
  </si>
  <si>
    <t>Pressure (no leak) network compared</t>
  </si>
  <si>
    <t>Pressure (no leak) district compare</t>
  </si>
  <si>
    <t xml:space="preserve"> P mean</t>
  </si>
  <si>
    <t>total</t>
  </si>
  <si>
    <t>Etha Low</t>
  </si>
  <si>
    <t>Etha Med</t>
  </si>
  <si>
    <t>Etha High</t>
  </si>
  <si>
    <t>Demand</t>
  </si>
  <si>
    <t>Etha Net</t>
  </si>
  <si>
    <t>W1</t>
  </si>
  <si>
    <t>W2</t>
  </si>
  <si>
    <t>Beta</t>
  </si>
  <si>
    <t>pref:  0.9:1.5</t>
  </si>
  <si>
    <t>Pref:  0.15: 0.4</t>
  </si>
  <si>
    <t>Pref : 1</t>
  </si>
  <si>
    <t>=</t>
  </si>
  <si>
    <t>fnal</t>
  </si>
  <si>
    <t>final</t>
  </si>
  <si>
    <t>ETHA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</si>
</sst>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58DCF"/>
        <bgColor indexed="64"/>
      </patternFill>
    </fill>
    <fill>
      <patternFill patternType="solid">
        <fgColor rgb="FFB6D2EC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0" xfId="0" applyNumberFormat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3" borderId="1" xfId="0" applyFill="1" applyBorder="1"/>
    <xf numFmtId="0" fontId="0" fillId="2" borderId="2" xfId="0" applyFill="1" applyBorder="1"/>
    <xf numFmtId="0" fontId="0" fillId="4" borderId="3" xfId="0" applyFill="1" applyBorder="1"/>
    <xf numFmtId="0" fontId="1" fillId="7" borderId="10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0" fillId="5" borderId="0" xfId="0" applyFill="1" applyBorder="1" applyAlignment="1"/>
    <xf numFmtId="0" fontId="0" fillId="5" borderId="7" xfId="0" applyFill="1" applyBorder="1" applyAlignment="1"/>
    <xf numFmtId="0" fontId="0" fillId="0" borderId="13" xfId="0" applyFill="1" applyBorder="1" applyAlignment="1">
      <alignment horizontal="center" vertical="center"/>
    </xf>
    <xf numFmtId="0" fontId="0" fillId="3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/>
    <xf numFmtId="0" fontId="0" fillId="5" borderId="2" xfId="0" applyFill="1" applyBorder="1" applyAlignment="1"/>
    <xf numFmtId="0" fontId="0" fillId="5" borderId="3" xfId="0" applyFill="1" applyBorder="1" applyAlignment="1"/>
    <xf numFmtId="0" fontId="2" fillId="0" borderId="10" xfId="0" applyFont="1" applyFill="1" applyBorder="1" applyAlignment="1">
      <alignment horizontal="right" vertical="center" wrapText="1"/>
    </xf>
    <xf numFmtId="0" fontId="2" fillId="9" borderId="10" xfId="0" applyFont="1" applyFill="1" applyBorder="1" applyAlignment="1">
      <alignment horizontal="right" vertical="center" wrapText="1"/>
    </xf>
    <xf numFmtId="0" fontId="2" fillId="9" borderId="13" xfId="0" applyFont="1" applyFill="1" applyBorder="1" applyAlignment="1">
      <alignment horizontal="right" vertical="center" wrapText="1"/>
    </xf>
    <xf numFmtId="0" fontId="2" fillId="10" borderId="1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1"/>
      <color rgb="FFC9FF93"/>
      <color rgb="FFB6D2EC"/>
      <color rgb="FF458D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2"/>
  <sheetViews>
    <sheetView topLeftCell="A9" zoomScaleNormal="85" workbookViewId="0">
      <selection activeCell="P1" sqref="P1:V1048576"/>
    </sheetView>
  </sheetViews>
  <sheetFormatPr baseColWidth="10" defaultColWidth="8.83203125" defaultRowHeight="15" x14ac:dyDescent="0.2"/>
  <cols>
    <col min="2" max="2" width="15.5" customWidth="1"/>
    <col min="3" max="3" width="13.1640625" customWidth="1"/>
    <col min="4" max="4" width="16.5" customWidth="1"/>
    <col min="5" max="5" width="45" customWidth="1"/>
    <col min="6" max="6" width="38.5" customWidth="1"/>
    <col min="7" max="8" width="10.5" customWidth="1"/>
    <col min="9" max="9" width="11.5" customWidth="1"/>
    <col min="10" max="10" width="15.5" customWidth="1"/>
    <col min="11" max="11" width="12" bestFit="1" customWidth="1"/>
    <col min="12" max="14" width="9.1640625" customWidth="1"/>
  </cols>
  <sheetData>
    <row r="2" spans="2:17" ht="16" thickBot="1" x14ac:dyDescent="0.25"/>
    <row r="3" spans="2:17" ht="16" thickBot="1" x14ac:dyDescent="0.25">
      <c r="B3" s="19" t="s">
        <v>4</v>
      </c>
      <c r="C3" s="20" t="s">
        <v>0</v>
      </c>
      <c r="D3" s="20" t="s">
        <v>3</v>
      </c>
      <c r="E3" s="20" t="s">
        <v>9</v>
      </c>
      <c r="F3" s="21" t="s">
        <v>8</v>
      </c>
      <c r="G3" s="10" t="s">
        <v>10</v>
      </c>
      <c r="H3" s="5"/>
      <c r="I3" s="5"/>
      <c r="J3" s="5"/>
      <c r="K3" s="5"/>
      <c r="L3" s="5"/>
      <c r="M3" s="5"/>
      <c r="N3" s="2"/>
      <c r="P3" s="1"/>
      <c r="Q3" s="1"/>
    </row>
    <row r="4" spans="2:17" x14ac:dyDescent="0.2">
      <c r="B4" s="46" t="s">
        <v>5</v>
      </c>
      <c r="C4" s="12">
        <v>1</v>
      </c>
      <c r="D4" s="12">
        <v>0.3</v>
      </c>
      <c r="E4" s="12">
        <v>42.849906921386697</v>
      </c>
      <c r="F4" s="13">
        <v>42.849906921386697</v>
      </c>
      <c r="G4" s="55">
        <f>SUM(E4:E24)/21</f>
        <v>35.313620067778096</v>
      </c>
      <c r="H4" s="5"/>
      <c r="I4" s="5"/>
      <c r="J4" s="5"/>
      <c r="K4" s="5"/>
      <c r="L4" s="5"/>
      <c r="M4" s="5"/>
      <c r="N4" s="5"/>
      <c r="P4" s="1"/>
      <c r="Q4" s="1"/>
    </row>
    <row r="5" spans="2:17" x14ac:dyDescent="0.2">
      <c r="B5" s="47"/>
      <c r="C5" s="11">
        <v>2</v>
      </c>
      <c r="D5" s="11">
        <v>0.3</v>
      </c>
      <c r="E5" s="11">
        <v>36.623931884765597</v>
      </c>
      <c r="F5" s="14">
        <v>36.623931884765597</v>
      </c>
      <c r="G5" s="57"/>
      <c r="H5" s="5"/>
      <c r="I5" s="5"/>
      <c r="J5" s="5"/>
      <c r="K5" s="5"/>
      <c r="L5" s="5"/>
      <c r="M5" s="5"/>
      <c r="N5" s="5"/>
      <c r="P5" s="1"/>
      <c r="Q5" s="1"/>
    </row>
    <row r="6" spans="2:17" x14ac:dyDescent="0.2">
      <c r="B6" s="47"/>
      <c r="C6" s="11">
        <v>3</v>
      </c>
      <c r="D6" s="11">
        <v>0.3</v>
      </c>
      <c r="E6" s="11">
        <v>35.234001159667997</v>
      </c>
      <c r="F6" s="14">
        <v>35.234001159667997</v>
      </c>
      <c r="G6" s="57"/>
      <c r="H6" s="5"/>
      <c r="I6" s="5"/>
      <c r="J6" s="5"/>
      <c r="K6" s="5"/>
      <c r="L6" s="5"/>
      <c r="M6" s="5"/>
      <c r="N6" s="5"/>
      <c r="P6" s="1"/>
      <c r="Q6" s="1"/>
    </row>
    <row r="7" spans="2:17" x14ac:dyDescent="0.2">
      <c r="B7" s="47"/>
      <c r="C7" s="11">
        <v>4</v>
      </c>
      <c r="D7" s="11">
        <v>0.3</v>
      </c>
      <c r="E7" s="11">
        <v>26.1722011566162</v>
      </c>
      <c r="F7" s="14">
        <v>26.1722011566162</v>
      </c>
      <c r="G7" s="57"/>
      <c r="H7" s="5"/>
      <c r="I7" s="5"/>
      <c r="J7" s="8"/>
      <c r="K7" s="5"/>
      <c r="L7" s="5"/>
      <c r="M7" s="5"/>
      <c r="N7" s="5"/>
      <c r="P7" s="1"/>
      <c r="Q7" s="1"/>
    </row>
    <row r="8" spans="2:17" x14ac:dyDescent="0.2">
      <c r="B8" s="47"/>
      <c r="C8" s="11">
        <v>5</v>
      </c>
      <c r="D8" s="11">
        <v>0.3</v>
      </c>
      <c r="E8" s="11">
        <v>25.8473510742188</v>
      </c>
      <c r="F8" s="14">
        <v>25.8473510742188</v>
      </c>
      <c r="G8" s="57"/>
      <c r="H8" s="5"/>
      <c r="I8" s="5"/>
      <c r="J8" s="5"/>
      <c r="K8" s="5"/>
      <c r="L8" s="5"/>
      <c r="M8" s="5"/>
      <c r="N8" s="5"/>
      <c r="P8" s="1"/>
      <c r="Q8" s="1"/>
    </row>
    <row r="9" spans="2:17" x14ac:dyDescent="0.2">
      <c r="B9" s="47"/>
      <c r="C9" s="11">
        <v>6</v>
      </c>
      <c r="D9" s="11">
        <v>0.3</v>
      </c>
      <c r="E9" s="11">
        <v>28.6868782043457</v>
      </c>
      <c r="F9" s="14">
        <v>28.6868782043457</v>
      </c>
      <c r="G9" s="57"/>
      <c r="H9" s="5"/>
      <c r="I9" s="5"/>
      <c r="J9" s="5"/>
      <c r="K9" s="5"/>
      <c r="L9" s="5"/>
      <c r="M9" s="5"/>
      <c r="N9" s="5"/>
      <c r="P9" s="1"/>
      <c r="Q9" s="1"/>
    </row>
    <row r="10" spans="2:17" x14ac:dyDescent="0.2">
      <c r="B10" s="47"/>
      <c r="C10" s="11">
        <v>7</v>
      </c>
      <c r="D10" s="11">
        <v>0.3</v>
      </c>
      <c r="E10" s="11">
        <v>31.578413009643601</v>
      </c>
      <c r="F10" s="14">
        <v>31.578413009643601</v>
      </c>
      <c r="G10" s="57"/>
      <c r="H10" s="5"/>
      <c r="I10" s="5"/>
      <c r="J10" s="5"/>
      <c r="K10" s="5"/>
      <c r="L10" s="5"/>
      <c r="M10" s="5"/>
      <c r="N10" s="5"/>
      <c r="P10" s="1"/>
      <c r="Q10" s="1"/>
    </row>
    <row r="11" spans="2:17" x14ac:dyDescent="0.2">
      <c r="B11" s="47"/>
      <c r="C11" s="11">
        <v>8</v>
      </c>
      <c r="D11" s="11">
        <v>0.3</v>
      </c>
      <c r="E11" s="11">
        <v>34.665321350097699</v>
      </c>
      <c r="F11" s="14">
        <v>34.665321350097699</v>
      </c>
      <c r="G11" s="57"/>
      <c r="H11" s="5"/>
      <c r="I11" s="5"/>
      <c r="J11" s="5"/>
      <c r="K11" s="5"/>
      <c r="L11" s="5"/>
      <c r="M11" s="5"/>
      <c r="N11" s="5"/>
      <c r="P11" s="1"/>
      <c r="Q11" s="1"/>
    </row>
    <row r="12" spans="2:17" x14ac:dyDescent="0.2">
      <c r="B12" s="47"/>
      <c r="C12" s="11">
        <v>9</v>
      </c>
      <c r="D12" s="11">
        <v>0.3</v>
      </c>
      <c r="E12" s="11">
        <v>43.690418243408203</v>
      </c>
      <c r="F12" s="14">
        <v>43.690418243408203</v>
      </c>
      <c r="G12" s="57"/>
      <c r="H12" s="5"/>
      <c r="I12" s="5"/>
      <c r="J12" s="5"/>
      <c r="K12" s="5"/>
      <c r="L12" s="5"/>
      <c r="M12" s="5"/>
      <c r="N12" s="5"/>
      <c r="P12" s="1"/>
      <c r="Q12" s="1"/>
    </row>
    <row r="13" spans="2:17" x14ac:dyDescent="0.2">
      <c r="B13" s="47"/>
      <c r="C13" s="11">
        <v>10</v>
      </c>
      <c r="D13" s="11">
        <v>0.3</v>
      </c>
      <c r="E13" s="11">
        <v>43.671009063720703</v>
      </c>
      <c r="F13" s="14">
        <v>43.671009063720703</v>
      </c>
      <c r="G13" s="57"/>
      <c r="H13" s="5"/>
      <c r="I13" s="5"/>
      <c r="J13" s="5"/>
      <c r="K13" s="5"/>
      <c r="L13" s="5"/>
      <c r="M13" s="5"/>
      <c r="N13" s="5"/>
      <c r="P13" s="1"/>
      <c r="Q13" s="1"/>
    </row>
    <row r="14" spans="2:17" x14ac:dyDescent="0.2">
      <c r="B14" s="47"/>
      <c r="C14" s="11">
        <v>11</v>
      </c>
      <c r="D14" s="11">
        <v>0.3</v>
      </c>
      <c r="E14" s="11">
        <v>56.666019439697301</v>
      </c>
      <c r="F14" s="14">
        <v>56.666019439697301</v>
      </c>
      <c r="G14" s="57"/>
      <c r="H14" s="5"/>
      <c r="I14" s="5"/>
      <c r="J14" s="5"/>
      <c r="K14" s="5"/>
      <c r="L14" s="5"/>
      <c r="M14" s="5"/>
      <c r="N14" s="5"/>
      <c r="P14" s="1"/>
      <c r="Q14" s="1"/>
    </row>
    <row r="15" spans="2:17" x14ac:dyDescent="0.2">
      <c r="B15" s="47"/>
      <c r="C15" s="11">
        <v>12</v>
      </c>
      <c r="D15" s="11">
        <v>0.3</v>
      </c>
      <c r="E15" s="11">
        <v>58.6657104492188</v>
      </c>
      <c r="F15" s="14">
        <v>58.6657104492188</v>
      </c>
      <c r="G15" s="57"/>
      <c r="H15" s="5"/>
      <c r="I15" s="5"/>
      <c r="J15" s="5"/>
      <c r="K15" s="5"/>
      <c r="L15" s="5"/>
      <c r="M15" s="5"/>
      <c r="N15" s="5"/>
      <c r="P15" s="1"/>
      <c r="Q15" s="1"/>
    </row>
    <row r="16" spans="2:17" x14ac:dyDescent="0.2">
      <c r="B16" s="47"/>
      <c r="C16" s="11">
        <v>13</v>
      </c>
      <c r="D16" s="11">
        <v>0.3</v>
      </c>
      <c r="E16" s="11">
        <v>37.685432434082003</v>
      </c>
      <c r="F16" s="14">
        <v>37.685432434082003</v>
      </c>
      <c r="G16" s="57"/>
      <c r="H16" s="5"/>
      <c r="I16" s="5"/>
      <c r="J16" s="5"/>
      <c r="K16" s="5"/>
      <c r="L16" s="5"/>
      <c r="M16" s="5"/>
      <c r="N16" s="5"/>
      <c r="P16" s="1"/>
      <c r="Q16" s="1"/>
    </row>
    <row r="17" spans="2:17" x14ac:dyDescent="0.2">
      <c r="B17" s="47"/>
      <c r="C17" s="11">
        <v>14</v>
      </c>
      <c r="D17" s="11">
        <v>0.3</v>
      </c>
      <c r="E17" s="11">
        <v>43.683422088623097</v>
      </c>
      <c r="F17" s="14">
        <v>43.683422088623097</v>
      </c>
      <c r="G17" s="57"/>
      <c r="H17" s="5"/>
      <c r="I17" s="5"/>
      <c r="J17" s="5"/>
      <c r="K17" s="5"/>
      <c r="L17" s="5"/>
      <c r="M17" s="5"/>
      <c r="N17" s="5"/>
      <c r="P17" s="1"/>
      <c r="Q17" s="1"/>
    </row>
    <row r="18" spans="2:17" x14ac:dyDescent="0.2">
      <c r="B18" s="47"/>
      <c r="C18" s="11">
        <v>15</v>
      </c>
      <c r="D18" s="11">
        <v>0.3</v>
      </c>
      <c r="E18" s="11">
        <v>28.682926177978501</v>
      </c>
      <c r="F18" s="14">
        <v>28.682926177978501</v>
      </c>
      <c r="G18" s="57"/>
      <c r="H18" s="5"/>
      <c r="I18" s="5"/>
      <c r="J18" s="5"/>
      <c r="K18" s="5"/>
      <c r="L18" s="5"/>
      <c r="M18" s="5"/>
      <c r="N18" s="5"/>
      <c r="P18" s="1"/>
      <c r="Q18" s="1"/>
    </row>
    <row r="19" spans="2:17" x14ac:dyDescent="0.2">
      <c r="B19" s="47"/>
      <c r="C19" s="11">
        <v>16</v>
      </c>
      <c r="D19" s="11">
        <v>0.3</v>
      </c>
      <c r="E19" s="11">
        <v>34.681194305419901</v>
      </c>
      <c r="F19" s="14">
        <v>34.681194305419901</v>
      </c>
      <c r="G19" s="57"/>
      <c r="H19" s="5"/>
      <c r="I19" s="5"/>
      <c r="J19" s="5"/>
      <c r="K19" s="5"/>
      <c r="L19" s="5"/>
      <c r="M19" s="5"/>
      <c r="N19" s="5"/>
      <c r="P19" s="1"/>
      <c r="Q19" s="1"/>
    </row>
    <row r="20" spans="2:17" x14ac:dyDescent="0.2">
      <c r="B20" s="47"/>
      <c r="C20" s="11">
        <v>17</v>
      </c>
      <c r="D20" s="11">
        <v>0.3</v>
      </c>
      <c r="E20" s="11">
        <v>31.681001663208001</v>
      </c>
      <c r="F20" s="14">
        <v>31.681001663208001</v>
      </c>
      <c r="G20" s="57"/>
      <c r="H20" s="5"/>
      <c r="I20" s="5"/>
      <c r="J20" s="5"/>
      <c r="K20" s="5"/>
      <c r="L20" s="5"/>
      <c r="M20" s="5"/>
      <c r="N20" s="5"/>
      <c r="P20" s="1"/>
      <c r="Q20" s="1"/>
    </row>
    <row r="21" spans="2:17" x14ac:dyDescent="0.2">
      <c r="B21" s="47"/>
      <c r="C21" s="11">
        <v>18</v>
      </c>
      <c r="D21" s="11">
        <v>0.3</v>
      </c>
      <c r="E21" s="11">
        <v>31.4672031402588</v>
      </c>
      <c r="F21" s="14">
        <v>31.4672031402588</v>
      </c>
      <c r="G21" s="57"/>
      <c r="H21" s="5"/>
      <c r="I21" s="5"/>
      <c r="J21" s="5"/>
      <c r="K21" s="5"/>
      <c r="L21" s="5"/>
      <c r="M21" s="5"/>
      <c r="N21" s="5"/>
      <c r="P21" s="1"/>
      <c r="Q21" s="1"/>
    </row>
    <row r="22" spans="2:17" x14ac:dyDescent="0.2">
      <c r="B22" s="47"/>
      <c r="C22" s="11">
        <v>19</v>
      </c>
      <c r="D22" s="11">
        <v>0.3</v>
      </c>
      <c r="E22" s="11">
        <v>19.204536437988299</v>
      </c>
      <c r="F22" s="14">
        <v>19.204536437988299</v>
      </c>
      <c r="G22" s="57"/>
      <c r="H22" s="5"/>
      <c r="I22" s="5"/>
      <c r="J22" s="5"/>
      <c r="K22" s="5"/>
      <c r="L22" s="5"/>
      <c r="M22" s="5"/>
      <c r="N22" s="5"/>
      <c r="P22" s="1"/>
      <c r="Q22" s="1"/>
    </row>
    <row r="23" spans="2:17" x14ac:dyDescent="0.2">
      <c r="B23" s="47"/>
      <c r="C23" s="11">
        <v>20</v>
      </c>
      <c r="D23" s="11">
        <v>0.3</v>
      </c>
      <c r="E23" s="11">
        <v>19.0753059387207</v>
      </c>
      <c r="F23" s="14">
        <v>19.0753059387207</v>
      </c>
      <c r="G23" s="57"/>
      <c r="H23" s="5"/>
      <c r="I23" s="5"/>
      <c r="J23" s="5"/>
      <c r="K23" s="5"/>
      <c r="L23" s="5"/>
      <c r="M23" s="5"/>
      <c r="N23" s="5"/>
      <c r="P23" s="1"/>
      <c r="Q23" s="1"/>
    </row>
    <row r="24" spans="2:17" ht="16" thickBot="1" x14ac:dyDescent="0.25">
      <c r="B24" s="48"/>
      <c r="C24" s="15">
        <v>21</v>
      </c>
      <c r="D24" s="15">
        <v>0.3</v>
      </c>
      <c r="E24" s="15">
        <v>31.073837280273398</v>
      </c>
      <c r="F24" s="16">
        <v>31.073837280273398</v>
      </c>
      <c r="G24" s="56"/>
      <c r="H24" s="5"/>
      <c r="I24" s="5"/>
      <c r="J24" s="5"/>
      <c r="K24" s="5"/>
      <c r="L24" s="5"/>
      <c r="M24" s="5"/>
      <c r="N24" s="5"/>
      <c r="P24" s="1"/>
      <c r="Q24" s="1"/>
    </row>
    <row r="25" spans="2:17" x14ac:dyDescent="0.2">
      <c r="B25" s="52" t="s">
        <v>6</v>
      </c>
      <c r="C25" s="12">
        <v>22</v>
      </c>
      <c r="D25" s="12">
        <v>0.3</v>
      </c>
      <c r="E25" s="12">
        <v>49.068534851074197</v>
      </c>
      <c r="F25" s="13">
        <v>49.068534851074197</v>
      </c>
      <c r="G25" s="55">
        <f>SUM(E25:E30)/6</f>
        <v>53.064598083496094</v>
      </c>
      <c r="H25" s="5"/>
      <c r="I25" s="5"/>
      <c r="J25" s="5"/>
      <c r="K25" s="5"/>
      <c r="L25" s="5"/>
      <c r="M25" s="5"/>
      <c r="N25" s="5"/>
      <c r="P25" s="1"/>
      <c r="Q25" s="1"/>
    </row>
    <row r="26" spans="2:17" x14ac:dyDescent="0.2">
      <c r="B26" s="53"/>
      <c r="C26" s="11">
        <v>23</v>
      </c>
      <c r="D26" s="11">
        <v>0.3</v>
      </c>
      <c r="E26" s="11">
        <v>55.064746856689503</v>
      </c>
      <c r="F26" s="14">
        <v>55.064746856689503</v>
      </c>
      <c r="G26" s="57"/>
      <c r="H26" s="5"/>
      <c r="I26" s="5"/>
      <c r="J26" s="5"/>
      <c r="K26" s="5"/>
      <c r="L26" s="5"/>
      <c r="M26" s="5"/>
      <c r="N26" s="5"/>
      <c r="P26" s="1"/>
      <c r="Q26" s="1"/>
    </row>
    <row r="27" spans="2:17" x14ac:dyDescent="0.2">
      <c r="B27" s="53"/>
      <c r="C27" s="11">
        <v>24</v>
      </c>
      <c r="D27" s="11">
        <v>0.3</v>
      </c>
      <c r="E27" s="11">
        <v>55.063735961914098</v>
      </c>
      <c r="F27" s="14">
        <v>55.063735961914098</v>
      </c>
      <c r="G27" s="57"/>
      <c r="H27" s="5"/>
      <c r="I27" s="5"/>
      <c r="J27" s="5"/>
      <c r="K27" s="5"/>
      <c r="L27" s="5"/>
      <c r="M27" s="5"/>
      <c r="N27" s="5"/>
      <c r="P27" s="1"/>
      <c r="Q27" s="1"/>
    </row>
    <row r="28" spans="2:17" x14ac:dyDescent="0.2">
      <c r="B28" s="53"/>
      <c r="C28" s="11">
        <v>25</v>
      </c>
      <c r="D28" s="11">
        <v>0.3</v>
      </c>
      <c r="E28" s="11">
        <v>49.063255310058601</v>
      </c>
      <c r="F28" s="14">
        <v>49.063255310058601</v>
      </c>
      <c r="G28" s="57"/>
      <c r="H28" s="5"/>
      <c r="I28" s="5"/>
      <c r="J28" s="5"/>
      <c r="K28" s="5"/>
      <c r="L28" s="5"/>
      <c r="M28" s="5"/>
      <c r="N28" s="5"/>
      <c r="P28" s="1"/>
      <c r="Q28" s="1"/>
    </row>
    <row r="29" spans="2:17" x14ac:dyDescent="0.2">
      <c r="B29" s="53"/>
      <c r="C29" s="11">
        <v>26</v>
      </c>
      <c r="D29" s="11">
        <v>0.3</v>
      </c>
      <c r="E29" s="11">
        <v>55.063728332519503</v>
      </c>
      <c r="F29" s="14">
        <v>55.063728332519503</v>
      </c>
      <c r="G29" s="57"/>
      <c r="H29" s="5"/>
      <c r="I29" s="5"/>
      <c r="J29" s="5"/>
      <c r="K29" s="5"/>
      <c r="L29" s="5"/>
      <c r="M29" s="5"/>
      <c r="N29" s="5"/>
      <c r="P29" s="1"/>
      <c r="Q29" s="1"/>
    </row>
    <row r="30" spans="2:17" ht="16" thickBot="1" x14ac:dyDescent="0.25">
      <c r="B30" s="54"/>
      <c r="C30" s="15">
        <v>27</v>
      </c>
      <c r="D30" s="15">
        <v>0.3</v>
      </c>
      <c r="E30" s="15">
        <v>55.063587188720703</v>
      </c>
      <c r="F30" s="16">
        <v>55.063587188720703</v>
      </c>
      <c r="G30" s="56"/>
      <c r="H30" s="5"/>
      <c r="I30" s="5"/>
      <c r="J30" s="5"/>
      <c r="K30" s="5"/>
      <c r="L30" s="5"/>
      <c r="M30" s="5"/>
      <c r="N30" s="5"/>
      <c r="P30" s="1"/>
      <c r="Q30" s="1"/>
    </row>
    <row r="31" spans="2:17" x14ac:dyDescent="0.2">
      <c r="B31" s="49" t="s">
        <v>7</v>
      </c>
      <c r="C31" s="12">
        <v>28</v>
      </c>
      <c r="D31" s="12">
        <v>0.3</v>
      </c>
      <c r="E31" s="12">
        <v>57.849754333496101</v>
      </c>
      <c r="F31" s="13">
        <v>57.849754333496101</v>
      </c>
      <c r="G31" s="55">
        <f>SUM(E31:E37)/7</f>
        <v>63.488077436174656</v>
      </c>
      <c r="H31" s="5"/>
      <c r="I31" s="5"/>
      <c r="J31" s="5"/>
      <c r="K31" s="5"/>
      <c r="L31" s="5"/>
      <c r="M31" s="5"/>
      <c r="N31" s="5"/>
      <c r="P31" s="1"/>
      <c r="Q31" s="1"/>
    </row>
    <row r="32" spans="2:17" x14ac:dyDescent="0.2">
      <c r="B32" s="50"/>
      <c r="C32" s="11">
        <v>29</v>
      </c>
      <c r="D32" s="11">
        <v>0.3</v>
      </c>
      <c r="E32" s="11">
        <v>51.849494934082003</v>
      </c>
      <c r="F32" s="14">
        <v>51.849494934082003</v>
      </c>
      <c r="G32" s="57"/>
      <c r="H32" s="5"/>
      <c r="I32" s="5"/>
      <c r="J32" s="5"/>
      <c r="K32" s="5"/>
      <c r="L32" s="5"/>
      <c r="M32" s="5"/>
      <c r="N32" s="5"/>
      <c r="P32" s="1"/>
      <c r="Q32" s="1"/>
    </row>
    <row r="33" spans="2:17" x14ac:dyDescent="0.2">
      <c r="B33" s="50"/>
      <c r="C33" s="11">
        <v>30</v>
      </c>
      <c r="D33" s="11">
        <v>0.3</v>
      </c>
      <c r="E33" s="11">
        <v>55.4596138000488</v>
      </c>
      <c r="F33" s="14">
        <v>55.4596138000488</v>
      </c>
      <c r="G33" s="57"/>
      <c r="H33" s="5"/>
      <c r="I33" s="5"/>
      <c r="J33" s="5"/>
      <c r="K33" s="5"/>
      <c r="L33" s="5"/>
      <c r="M33" s="5"/>
      <c r="N33" s="5"/>
      <c r="P33" s="1"/>
      <c r="Q33" s="1"/>
    </row>
    <row r="34" spans="2:17" x14ac:dyDescent="0.2">
      <c r="B34" s="50"/>
      <c r="C34" s="11">
        <v>31</v>
      </c>
      <c r="D34" s="11">
        <v>0.3</v>
      </c>
      <c r="E34" s="11">
        <v>63.176029205322301</v>
      </c>
      <c r="F34" s="14">
        <v>63.176029205322301</v>
      </c>
      <c r="G34" s="57"/>
      <c r="H34" s="5"/>
      <c r="I34" s="5"/>
      <c r="J34" s="5"/>
      <c r="K34" s="5"/>
      <c r="L34" s="5"/>
      <c r="M34" s="5"/>
      <c r="N34" s="5"/>
      <c r="P34" s="1"/>
      <c r="Q34" s="1"/>
    </row>
    <row r="35" spans="2:17" x14ac:dyDescent="0.2">
      <c r="B35" s="50"/>
      <c r="C35" s="11">
        <v>32</v>
      </c>
      <c r="D35" s="11">
        <v>0.3</v>
      </c>
      <c r="E35" s="11">
        <v>76.192573547363295</v>
      </c>
      <c r="F35" s="14">
        <v>76.192573547363295</v>
      </c>
      <c r="G35" s="57"/>
      <c r="H35" s="5"/>
      <c r="I35" s="5"/>
      <c r="J35" s="5"/>
      <c r="K35" s="5"/>
      <c r="L35" s="5"/>
      <c r="M35" s="5"/>
      <c r="N35" s="5"/>
      <c r="P35" s="1"/>
      <c r="Q35" s="1"/>
    </row>
    <row r="36" spans="2:17" x14ac:dyDescent="0.2">
      <c r="B36" s="50"/>
      <c r="C36" s="11">
        <v>33</v>
      </c>
      <c r="D36" s="11">
        <v>0.3</v>
      </c>
      <c r="E36" s="11">
        <v>76.349418640136705</v>
      </c>
      <c r="F36" s="14">
        <v>76.349418640136705</v>
      </c>
      <c r="G36" s="57"/>
      <c r="H36" s="5"/>
      <c r="I36" s="5"/>
      <c r="J36" s="5"/>
      <c r="K36" s="5"/>
      <c r="L36" s="5"/>
      <c r="M36" s="5"/>
      <c r="N36" s="5"/>
      <c r="P36" s="1"/>
      <c r="Q36" s="1"/>
    </row>
    <row r="37" spans="2:17" ht="16" thickBot="1" x14ac:dyDescent="0.25">
      <c r="B37" s="51"/>
      <c r="C37" s="15">
        <v>34</v>
      </c>
      <c r="D37" s="15">
        <v>0.3</v>
      </c>
      <c r="E37" s="15">
        <v>63.539657592773402</v>
      </c>
      <c r="F37" s="16">
        <v>63.539657592773402</v>
      </c>
      <c r="G37" s="56"/>
      <c r="H37" s="5"/>
      <c r="I37" s="5"/>
      <c r="J37" s="5"/>
      <c r="K37" s="5"/>
      <c r="L37" s="5"/>
      <c r="M37" s="5"/>
      <c r="N37" s="5"/>
      <c r="P37" s="1"/>
      <c r="Q37" s="1"/>
    </row>
    <row r="38" spans="2:17" x14ac:dyDescent="0.2">
      <c r="B38" s="55"/>
      <c r="C38" s="3" t="s">
        <v>1</v>
      </c>
      <c r="D38" s="3">
        <v>-43.8</v>
      </c>
      <c r="E38" s="3">
        <v>89.616127014160199</v>
      </c>
      <c r="F38" s="4">
        <v>89.616127014160199</v>
      </c>
      <c r="G38" s="17" t="s">
        <v>11</v>
      </c>
      <c r="H38" s="5"/>
      <c r="I38" s="5"/>
      <c r="J38" s="5"/>
      <c r="K38" s="5"/>
      <c r="L38" s="5"/>
      <c r="M38" s="5"/>
      <c r="N38" s="5"/>
      <c r="O38" s="2"/>
      <c r="P38" s="1"/>
      <c r="Q38" s="1"/>
    </row>
    <row r="39" spans="2:17" ht="16" thickBot="1" x14ac:dyDescent="0.25">
      <c r="B39" s="56"/>
      <c r="C39" s="6" t="s">
        <v>2</v>
      </c>
      <c r="D39" s="6">
        <v>0</v>
      </c>
      <c r="E39" s="6">
        <v>17</v>
      </c>
      <c r="F39" s="9">
        <v>17</v>
      </c>
      <c r="G39" s="18">
        <f>SUM(F4:F37)/34</f>
        <v>44.24676917580998</v>
      </c>
      <c r="H39" s="5"/>
      <c r="I39" s="5"/>
      <c r="J39" s="5"/>
      <c r="K39" s="5"/>
      <c r="L39" s="5"/>
      <c r="M39" s="5"/>
      <c r="N39" s="5"/>
      <c r="O39" s="2"/>
      <c r="P39" s="1"/>
      <c r="Q39" s="1"/>
    </row>
    <row r="40" spans="2:1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  <c r="Q40" s="1"/>
    </row>
    <row r="41" spans="2:17" x14ac:dyDescent="0.2">
      <c r="P41" s="1"/>
      <c r="Q41" s="1"/>
    </row>
    <row r="42" spans="2:17" x14ac:dyDescent="0.2">
      <c r="P42" s="1"/>
      <c r="Q42" s="1"/>
    </row>
    <row r="43" spans="2:17" x14ac:dyDescent="0.2">
      <c r="C43" s="45"/>
      <c r="D43" s="45"/>
      <c r="E43" s="45"/>
      <c r="F43" s="45"/>
      <c r="G43" s="45"/>
      <c r="H43" s="45"/>
      <c r="I43" s="45"/>
      <c r="J43" s="45"/>
      <c r="P43" s="1"/>
      <c r="Q43" s="1"/>
    </row>
    <row r="44" spans="2:17" x14ac:dyDescent="0.2">
      <c r="C44" s="45"/>
      <c r="D44" s="45"/>
      <c r="E44" s="45"/>
      <c r="F44" s="45"/>
      <c r="G44" s="45"/>
      <c r="H44" s="45"/>
      <c r="I44" s="45"/>
      <c r="J44" s="45"/>
    </row>
    <row r="45" spans="2:17" x14ac:dyDescent="0.2">
      <c r="C45" s="45"/>
      <c r="D45" s="45"/>
      <c r="E45" s="45"/>
      <c r="F45" s="45"/>
      <c r="G45" s="45"/>
      <c r="H45" s="45"/>
      <c r="I45" s="45"/>
      <c r="J45" s="45"/>
    </row>
    <row r="46" spans="2:17" x14ac:dyDescent="0.2">
      <c r="C46" s="45"/>
      <c r="D46" s="45"/>
      <c r="E46" s="45"/>
      <c r="F46" s="45"/>
      <c r="G46" s="45"/>
      <c r="H46" s="45"/>
      <c r="I46" s="45"/>
      <c r="J46" s="45"/>
    </row>
    <row r="49" spans="4:6" x14ac:dyDescent="0.2">
      <c r="D49" s="7"/>
    </row>
    <row r="51" spans="4:6" x14ac:dyDescent="0.2">
      <c r="D51" s="7"/>
    </row>
    <row r="53" spans="4:6" x14ac:dyDescent="0.2">
      <c r="D53" s="7"/>
    </row>
    <row r="62" spans="4:6" x14ac:dyDescent="0.2">
      <c r="F62" s="7"/>
    </row>
  </sheetData>
  <mergeCells count="11">
    <mergeCell ref="G4:G24"/>
    <mergeCell ref="G25:G30"/>
    <mergeCell ref="G31:G37"/>
    <mergeCell ref="C43:J43"/>
    <mergeCell ref="C45:J45"/>
    <mergeCell ref="C44:J44"/>
    <mergeCell ref="C46:J46"/>
    <mergeCell ref="B4:B24"/>
    <mergeCell ref="B31:B37"/>
    <mergeCell ref="B25:B30"/>
    <mergeCell ref="B38:B39"/>
  </mergeCells>
  <conditionalFormatting sqref="E4:E24">
    <cfRule type="cellIs" dxfId="3" priority="6" operator="greaterThan">
      <formula>$G$4</formula>
    </cfRule>
  </conditionalFormatting>
  <conditionalFormatting sqref="E25:E30">
    <cfRule type="cellIs" dxfId="2" priority="7" operator="greaterThan">
      <formula>$G$25</formula>
    </cfRule>
  </conditionalFormatting>
  <conditionalFormatting sqref="E31:E37">
    <cfRule type="cellIs" dxfId="1" priority="8" operator="greaterThan">
      <formula>$G$31</formula>
    </cfRule>
  </conditionalFormatting>
  <conditionalFormatting sqref="F4:F37">
    <cfRule type="cellIs" dxfId="0" priority="1" operator="greaterThan">
      <formula>$G$39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abSelected="1" zoomScale="110" workbookViewId="0">
      <selection activeCell="F27" sqref="F27"/>
    </sheetView>
  </sheetViews>
  <sheetFormatPr baseColWidth="10" defaultColWidth="8.83203125" defaultRowHeight="15" x14ac:dyDescent="0.2"/>
  <cols>
    <col min="3" max="4" width="9.1640625" customWidth="1"/>
    <col min="5" max="5" width="9" bestFit="1" customWidth="1"/>
    <col min="6" max="6" width="13.6640625" customWidth="1"/>
    <col min="7" max="9" width="13.1640625" bestFit="1" customWidth="1"/>
  </cols>
  <sheetData>
    <row r="1" spans="1:11" ht="16" thickBot="1" x14ac:dyDescent="0.25">
      <c r="A1" s="75" t="s">
        <v>15</v>
      </c>
      <c r="B1" s="76"/>
      <c r="C1" s="38" t="s">
        <v>12</v>
      </c>
      <c r="D1" s="38" t="s">
        <v>13</v>
      </c>
      <c r="E1" s="38" t="s">
        <v>14</v>
      </c>
      <c r="F1" s="64" t="s">
        <v>23</v>
      </c>
      <c r="G1" s="66"/>
      <c r="H1" s="66"/>
      <c r="I1" s="66"/>
      <c r="J1" s="39"/>
      <c r="K1" s="40"/>
    </row>
    <row r="2" spans="1:11" ht="17" thickBot="1" x14ac:dyDescent="0.25">
      <c r="A2" s="73">
        <v>0.3</v>
      </c>
      <c r="B2" s="74"/>
      <c r="C2" s="28">
        <v>1</v>
      </c>
      <c r="D2" s="29">
        <v>1</v>
      </c>
      <c r="E2" s="29">
        <v>1</v>
      </c>
      <c r="F2" s="65"/>
      <c r="G2" s="25" t="s">
        <v>12</v>
      </c>
      <c r="H2" s="26" t="s">
        <v>13</v>
      </c>
      <c r="I2" s="27" t="s">
        <v>14</v>
      </c>
      <c r="J2" s="58" t="s">
        <v>15</v>
      </c>
      <c r="K2" s="59"/>
    </row>
    <row r="3" spans="1:11" ht="17" thickBot="1" x14ac:dyDescent="0.25">
      <c r="A3" s="75">
        <v>0.4</v>
      </c>
      <c r="B3" s="76"/>
      <c r="C3" s="22">
        <v>1</v>
      </c>
      <c r="D3" s="23">
        <v>0.33</v>
      </c>
      <c r="E3" s="23">
        <v>0.33</v>
      </c>
      <c r="F3" s="65"/>
      <c r="G3" s="34" t="s">
        <v>24</v>
      </c>
      <c r="H3" s="35" t="s">
        <v>25</v>
      </c>
      <c r="I3" s="36" t="s">
        <v>25</v>
      </c>
      <c r="J3" s="60"/>
      <c r="K3" s="61"/>
    </row>
    <row r="4" spans="1:11" ht="17" thickBot="1" x14ac:dyDescent="0.25">
      <c r="A4" s="73">
        <v>0.5</v>
      </c>
      <c r="B4" s="74"/>
      <c r="C4" s="28">
        <v>1</v>
      </c>
      <c r="D4" s="29">
        <v>0.66</v>
      </c>
      <c r="E4" s="29">
        <v>0.33</v>
      </c>
      <c r="F4" s="65"/>
      <c r="G4" s="43">
        <f>((C2*$E$13+C13*$E$15)/2)^$E$17</f>
        <v>0.48911586576355365</v>
      </c>
      <c r="H4" s="43">
        <f>((D2*$E$13+C13*$E$15)/2)^$E$17</f>
        <v>0.48911586576355365</v>
      </c>
      <c r="I4" s="43">
        <f>((E2*$E$13+C13*$E$15)/2)^$E$17</f>
        <v>0.48911586576355365</v>
      </c>
      <c r="J4" s="73">
        <v>0.3</v>
      </c>
      <c r="K4" s="74"/>
    </row>
    <row r="5" spans="1:11" ht="17" thickBot="1" x14ac:dyDescent="0.25">
      <c r="A5" s="75">
        <v>0.6</v>
      </c>
      <c r="B5" s="76"/>
      <c r="C5" s="22">
        <v>1</v>
      </c>
      <c r="D5" s="23">
        <v>1</v>
      </c>
      <c r="E5" s="23">
        <v>0.66</v>
      </c>
      <c r="F5" s="65"/>
      <c r="G5" s="42">
        <f t="shared" ref="G5:G11" si="0">((C3*$E$13+C14*$E$15)/2)^$E$17</f>
        <v>0.47490967726778172</v>
      </c>
      <c r="H5" s="41">
        <f t="shared" ref="H5:H10" si="1">((D3*$E$13+C14*$E$15)/2)^$E$17</f>
        <v>0.14560152893122552</v>
      </c>
      <c r="I5" s="41">
        <f t="shared" ref="I5:I11" si="2">((E3*$E$13+C14*$E$15)/2)^$E$17</f>
        <v>0.14560152893122552</v>
      </c>
      <c r="J5" s="75">
        <v>0.4</v>
      </c>
      <c r="K5" s="76"/>
    </row>
    <row r="6" spans="1:11" ht="17" thickBot="1" x14ac:dyDescent="0.25">
      <c r="A6" s="73">
        <v>0.7</v>
      </c>
      <c r="B6" s="74"/>
      <c r="C6" s="28">
        <v>0.66</v>
      </c>
      <c r="D6" s="29">
        <v>1</v>
      </c>
      <c r="E6" s="29">
        <v>0.66</v>
      </c>
      <c r="F6" s="65"/>
      <c r="G6" s="42">
        <f t="shared" si="0"/>
        <v>0.46082388671321256</v>
      </c>
      <c r="H6" s="44">
        <f t="shared" si="1"/>
        <v>0.2821220510244602</v>
      </c>
      <c r="I6" s="41">
        <f t="shared" si="2"/>
        <v>0.13561125602374888</v>
      </c>
      <c r="J6" s="73">
        <v>0.5</v>
      </c>
      <c r="K6" s="74"/>
    </row>
    <row r="7" spans="1:11" ht="17" thickBot="1" x14ac:dyDescent="0.25">
      <c r="A7" s="75">
        <v>0.8</v>
      </c>
      <c r="B7" s="76"/>
      <c r="C7" s="22">
        <v>0.66</v>
      </c>
      <c r="D7" s="23">
        <v>1</v>
      </c>
      <c r="E7" s="23">
        <v>1</v>
      </c>
      <c r="F7" s="65"/>
      <c r="G7" s="42">
        <f t="shared" si="0"/>
        <v>0.44686005794246769</v>
      </c>
      <c r="H7" s="42">
        <f t="shared" si="1"/>
        <v>0.44686005794246769</v>
      </c>
      <c r="I7" s="44">
        <f t="shared" si="2"/>
        <v>0.27000731210947015</v>
      </c>
      <c r="J7" s="75">
        <v>0.6</v>
      </c>
      <c r="K7" s="76"/>
    </row>
    <row r="8" spans="1:11" ht="17" thickBot="1" x14ac:dyDescent="0.25">
      <c r="A8" s="73">
        <v>0.9</v>
      </c>
      <c r="B8" s="74"/>
      <c r="C8" s="28">
        <v>0.33</v>
      </c>
      <c r="D8" s="29">
        <v>0.66</v>
      </c>
      <c r="E8" s="29">
        <v>1</v>
      </c>
      <c r="F8" s="65"/>
      <c r="G8" s="44">
        <f t="shared" si="0"/>
        <v>0.25804594287199639</v>
      </c>
      <c r="H8" s="42">
        <f t="shared" si="1"/>
        <v>0.43301981016928359</v>
      </c>
      <c r="I8" s="44">
        <f t="shared" si="2"/>
        <v>0.25804594287199639</v>
      </c>
      <c r="J8" s="73">
        <v>0.7</v>
      </c>
      <c r="K8" s="74"/>
    </row>
    <row r="9" spans="1:11" ht="17" thickBot="1" x14ac:dyDescent="0.25">
      <c r="A9" s="75">
        <v>1</v>
      </c>
      <c r="B9" s="76"/>
      <c r="C9" s="22">
        <v>0.33</v>
      </c>
      <c r="D9" s="23">
        <v>0.33</v>
      </c>
      <c r="E9" s="23">
        <v>1</v>
      </c>
      <c r="F9" s="65"/>
      <c r="G9" s="44">
        <f t="shared" si="0"/>
        <v>0.24624095157923562</v>
      </c>
      <c r="H9" s="42">
        <f t="shared" si="1"/>
        <v>0.41930482123680346</v>
      </c>
      <c r="I9" s="42">
        <f t="shared" si="2"/>
        <v>0.41930482123680346</v>
      </c>
      <c r="J9" s="75">
        <v>0.8</v>
      </c>
      <c r="K9" s="76"/>
    </row>
    <row r="10" spans="1:11" ht="16.5" customHeight="1" thickBot="1" x14ac:dyDescent="0.25">
      <c r="A10" s="77"/>
      <c r="B10" s="79"/>
      <c r="C10" s="79"/>
      <c r="D10" s="79"/>
      <c r="E10" s="79"/>
      <c r="F10" s="81"/>
      <c r="G10" s="41">
        <f t="shared" si="0"/>
        <v>9.7781127632970199E-2</v>
      </c>
      <c r="H10" s="44">
        <f t="shared" si="1"/>
        <v>0.23459550920153929</v>
      </c>
      <c r="I10" s="42">
        <f t="shared" si="2"/>
        <v>0.40571683114752261</v>
      </c>
      <c r="J10" s="73">
        <v>0.9</v>
      </c>
      <c r="K10" s="74"/>
    </row>
    <row r="11" spans="1:11" ht="16" thickBot="1" x14ac:dyDescent="0.25">
      <c r="A11" s="77"/>
      <c r="B11" s="79"/>
      <c r="C11" s="79"/>
      <c r="D11" s="79"/>
      <c r="E11" s="79"/>
      <c r="F11" s="81"/>
      <c r="G11" s="41">
        <f t="shared" si="0"/>
        <v>8.8895074931428911E-2</v>
      </c>
      <c r="H11" s="41">
        <f>((D9*$E$13+C20*$E$15)/2)^$E$17</f>
        <v>8.8895074931428911E-2</v>
      </c>
      <c r="I11" s="42">
        <f t="shared" si="2"/>
        <v>0.39225764589451428</v>
      </c>
      <c r="J11" s="75">
        <v>1</v>
      </c>
      <c r="K11" s="76"/>
    </row>
    <row r="12" spans="1:11" ht="16" thickBot="1" x14ac:dyDescent="0.25">
      <c r="A12" s="75" t="s">
        <v>15</v>
      </c>
      <c r="B12" s="76"/>
      <c r="C12" s="38" t="s">
        <v>16</v>
      </c>
      <c r="D12" s="77"/>
      <c r="E12" s="37" t="s">
        <v>17</v>
      </c>
      <c r="F12" s="62" t="s">
        <v>22</v>
      </c>
      <c r="G12" s="67" t="s">
        <v>26</v>
      </c>
      <c r="H12" s="67"/>
      <c r="I12" s="67"/>
      <c r="J12" s="67"/>
      <c r="K12" s="68"/>
    </row>
    <row r="13" spans="1:11" ht="17" thickBot="1" x14ac:dyDescent="0.25">
      <c r="A13" s="73">
        <v>0.3</v>
      </c>
      <c r="B13" s="74"/>
      <c r="C13" s="28">
        <v>1</v>
      </c>
      <c r="D13" s="77"/>
      <c r="E13" s="33">
        <v>1</v>
      </c>
      <c r="F13" s="63"/>
      <c r="G13" s="69"/>
      <c r="H13" s="69"/>
      <c r="I13" s="69"/>
      <c r="J13" s="69"/>
      <c r="K13" s="70"/>
    </row>
    <row r="14" spans="1:11" ht="17" thickBot="1" x14ac:dyDescent="0.25">
      <c r="A14" s="75">
        <v>0.4</v>
      </c>
      <c r="B14" s="76"/>
      <c r="C14" s="24">
        <v>0.875</v>
      </c>
      <c r="D14" s="77"/>
      <c r="E14" s="37" t="s">
        <v>18</v>
      </c>
      <c r="F14" s="62" t="s">
        <v>21</v>
      </c>
      <c r="G14" s="69"/>
      <c r="H14" s="69"/>
      <c r="I14" s="69"/>
      <c r="J14" s="69"/>
      <c r="K14" s="70"/>
    </row>
    <row r="15" spans="1:11" ht="17" thickBot="1" x14ac:dyDescent="0.25">
      <c r="A15" s="73">
        <v>0.5</v>
      </c>
      <c r="B15" s="74"/>
      <c r="C15" s="30">
        <v>0.75</v>
      </c>
      <c r="D15" s="77"/>
      <c r="E15" s="33">
        <v>0.2</v>
      </c>
      <c r="F15" s="63"/>
      <c r="G15" s="69"/>
      <c r="H15" s="69"/>
      <c r="I15" s="69"/>
      <c r="J15" s="69"/>
      <c r="K15" s="70"/>
    </row>
    <row r="16" spans="1:11" ht="17" thickBot="1" x14ac:dyDescent="0.25">
      <c r="A16" s="75">
        <v>0.6</v>
      </c>
      <c r="B16" s="76"/>
      <c r="C16" s="24">
        <v>0.625</v>
      </c>
      <c r="D16" s="77"/>
      <c r="E16" s="37" t="s">
        <v>19</v>
      </c>
      <c r="F16" s="62" t="s">
        <v>20</v>
      </c>
      <c r="G16" s="69"/>
      <c r="H16" s="69"/>
      <c r="I16" s="69"/>
      <c r="J16" s="69"/>
      <c r="K16" s="70"/>
    </row>
    <row r="17" spans="1:11" ht="17" thickBot="1" x14ac:dyDescent="0.25">
      <c r="A17" s="73">
        <v>0.7</v>
      </c>
      <c r="B17" s="74"/>
      <c r="C17" s="30">
        <v>0.5</v>
      </c>
      <c r="D17" s="77"/>
      <c r="E17" s="33">
        <v>1.4</v>
      </c>
      <c r="F17" s="63"/>
      <c r="G17" s="69"/>
      <c r="H17" s="69"/>
      <c r="I17" s="69"/>
      <c r="J17" s="69"/>
      <c r="K17" s="70"/>
    </row>
    <row r="18" spans="1:11" ht="17" thickBot="1" x14ac:dyDescent="0.25">
      <c r="A18" s="75">
        <v>0.8</v>
      </c>
      <c r="B18" s="76"/>
      <c r="C18" s="24">
        <v>0.375</v>
      </c>
      <c r="D18" s="77"/>
      <c r="E18" s="79"/>
      <c r="F18" s="31"/>
      <c r="G18" s="69"/>
      <c r="H18" s="69"/>
      <c r="I18" s="69"/>
      <c r="J18" s="69"/>
      <c r="K18" s="70"/>
    </row>
    <row r="19" spans="1:11" ht="17" thickBot="1" x14ac:dyDescent="0.25">
      <c r="A19" s="73">
        <v>0.9</v>
      </c>
      <c r="B19" s="74"/>
      <c r="C19" s="30">
        <v>0.25</v>
      </c>
      <c r="D19" s="77"/>
      <c r="E19" s="79"/>
      <c r="F19" s="31"/>
      <c r="G19" s="69"/>
      <c r="H19" s="69"/>
      <c r="I19" s="69"/>
      <c r="J19" s="69"/>
      <c r="K19" s="70"/>
    </row>
    <row r="20" spans="1:11" ht="17" thickBot="1" x14ac:dyDescent="0.25">
      <c r="A20" s="75">
        <v>1</v>
      </c>
      <c r="B20" s="76"/>
      <c r="C20" s="24">
        <v>0.125</v>
      </c>
      <c r="D20" s="78"/>
      <c r="E20" s="80"/>
      <c r="F20" s="32"/>
      <c r="G20" s="71"/>
      <c r="H20" s="71"/>
      <c r="I20" s="71"/>
      <c r="J20" s="71"/>
      <c r="K20" s="72"/>
    </row>
  </sheetData>
  <mergeCells count="36">
    <mergeCell ref="D12:D20"/>
    <mergeCell ref="E18:E20"/>
    <mergeCell ref="A9:B9"/>
    <mergeCell ref="A12:B12"/>
    <mergeCell ref="A13:B13"/>
    <mergeCell ref="A14:B14"/>
    <mergeCell ref="A15:B15"/>
    <mergeCell ref="A10:F11"/>
    <mergeCell ref="A16:B16"/>
    <mergeCell ref="A17:B17"/>
    <mergeCell ref="A18:B18"/>
    <mergeCell ref="A6:B6"/>
    <mergeCell ref="A7:B7"/>
    <mergeCell ref="A8:B8"/>
    <mergeCell ref="A19:B19"/>
    <mergeCell ref="A20:B20"/>
    <mergeCell ref="A1:B1"/>
    <mergeCell ref="A2:B2"/>
    <mergeCell ref="A3:B3"/>
    <mergeCell ref="A4:B4"/>
    <mergeCell ref="A5:B5"/>
    <mergeCell ref="J2:K3"/>
    <mergeCell ref="F16:F17"/>
    <mergeCell ref="F14:F15"/>
    <mergeCell ref="F12:F13"/>
    <mergeCell ref="F1:F9"/>
    <mergeCell ref="G1:I1"/>
    <mergeCell ref="G12:K20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Network Data</vt:lpstr>
      <vt:lpstr>ETHA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Erfan-user</dc:creator>
  <cp:lastModifiedBy>Microsoft Office User</cp:lastModifiedBy>
  <dcterms:created xsi:type="dcterms:W3CDTF">2015-08-23T07:00:08Z</dcterms:created>
  <dcterms:modified xsi:type="dcterms:W3CDTF">2023-06-11T09:32:43Z</dcterms:modified>
</cp:coreProperties>
</file>