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del Mar\Desktop\LabAi2\Smart4All\"/>
    </mc:Choice>
  </mc:AlternateContent>
  <xr:revisionPtr revIDLastSave="0" documentId="13_ncr:1_{29868222-1486-4D9B-91CB-05E6DF698AA1}" xr6:coauthVersionLast="47" xr6:coauthVersionMax="47" xr10:uidLastSave="{00000000-0000-0000-0000-000000000000}"/>
  <bookViews>
    <workbookView xWindow="28680" yWindow="-120" windowWidth="29040" windowHeight="15840" activeTab="1" xr2:uid="{91DF10E8-CBE5-49E7-941E-BA5FE1AF5514}"/>
  </bookViews>
  <sheets>
    <sheet name="WP2" sheetId="1" r:id="rId1"/>
    <sheet name="WP3" sheetId="2" r:id="rId2"/>
    <sheet name="WP4" sheetId="3" r:id="rId3"/>
    <sheet name="WP5" sheetId="4" r:id="rId4"/>
    <sheet name="WP6" sheetId="5" r:id="rId5"/>
    <sheet name="Task8.8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P19" i="5" l="1"/>
  <c r="P20" i="5"/>
  <c r="P21" i="5"/>
  <c r="P22" i="5"/>
  <c r="P23" i="5"/>
  <c r="P24" i="5"/>
  <c r="P25" i="5"/>
  <c r="P26" i="5"/>
  <c r="P27" i="5"/>
  <c r="P28" i="5"/>
  <c r="P29" i="5"/>
  <c r="P30" i="5"/>
  <c r="P31" i="5"/>
  <c r="P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18" i="5"/>
  <c r="K24" i="5"/>
  <c r="J21" i="5"/>
  <c r="F21" i="5"/>
  <c r="E21" i="5"/>
</calcChain>
</file>

<file path=xl/sharedStrings.xml><?xml version="1.0" encoding="utf-8"?>
<sst xmlns="http://schemas.openxmlformats.org/spreadsheetml/2006/main" count="212" uniqueCount="151">
  <si>
    <t>INDICATOR</t>
  </si>
  <si>
    <t>THRESHOLD</t>
  </si>
  <si>
    <t>KPI Code</t>
  </si>
  <si>
    <t>SMEs, startups, and mid-caps reached</t>
  </si>
  <si>
    <t>WP2-1</t>
  </si>
  <si>
    <t>SMEs, startups, and mid-caps in SMART4ALL DIH</t>
  </si>
  <si>
    <t>WP2-2</t>
  </si>
  <si>
    <t>SMEs in SMART4ALL Consortium</t>
  </si>
  <si>
    <t>WP2-3</t>
  </si>
  <si>
    <t>WP2-4</t>
  </si>
  <si>
    <t>WP2-5</t>
  </si>
  <si>
    <t>INDICATORS</t>
  </si>
  <si>
    <t>Participation in pitching events for each PAE</t>
  </si>
  <si>
    <t>WP3-1</t>
  </si>
  <si>
    <t>-- Website hits</t>
  </si>
  <si>
    <t>WP3-2.1</t>
  </si>
  <si>
    <t>-- Social media followers</t>
  </si>
  <si>
    <t>1000+</t>
  </si>
  <si>
    <t>WP3-2.2</t>
  </si>
  <si>
    <t>-- Project newsletters</t>
  </si>
  <si>
    <t>WP3-2.3</t>
  </si>
  <si>
    <t>-- Pillar specific newsletters</t>
  </si>
  <si>
    <t>WP3-2.4</t>
  </si>
  <si>
    <t>-- Newsletter subscribers</t>
  </si>
  <si>
    <t>WP3-2.5</t>
  </si>
  <si>
    <t>-- Press release</t>
  </si>
  <si>
    <t>WP3-2.6</t>
  </si>
  <si>
    <t>-- Whitepapers</t>
  </si>
  <si>
    <t>WP3-2.7</t>
  </si>
  <si>
    <t>-- Distributed printed material</t>
  </si>
  <si>
    <t>WP3-2.8</t>
  </si>
  <si>
    <t>-- Professional Videos</t>
  </si>
  <si>
    <t>WP3-2.9</t>
  </si>
  <si>
    <t>-- Participation in Pitching Events</t>
  </si>
  <si>
    <t>1 per year</t>
  </si>
  <si>
    <t>WP3-2.10</t>
  </si>
  <si>
    <t>-- Webinars</t>
  </si>
  <si>
    <t>WP3-2.11</t>
  </si>
  <si>
    <t>-- Participation in innovation Events</t>
  </si>
  <si>
    <t>WP3-2.12</t>
  </si>
  <si>
    <t>-- Participation in events organized by the EEN or H2020 NCP</t>
  </si>
  <si>
    <t>WP3-2.13</t>
  </si>
  <si>
    <t>-- Interaction with other SAE initiatives</t>
  </si>
  <si>
    <t>WP3-2.14</t>
  </si>
  <si>
    <t>Business Coaching Sessions in each PAE</t>
  </si>
  <si>
    <t>WP4-1</t>
  </si>
  <si>
    <t>Private Investors reached  into SMART4ALL activities through SMART4ALL MaaS service</t>
  </si>
  <si>
    <t>WP4-2</t>
  </si>
  <si>
    <t>Private Investors in SMART4ALL DIH</t>
  </si>
  <si>
    <t>WP4-3</t>
  </si>
  <si>
    <t>Representatives from Public Funding Sectors reached</t>
  </si>
  <si>
    <t>WP4-4</t>
  </si>
  <si>
    <t>Representatives from Public Funding Sectors in SMART4ALL DIH</t>
  </si>
  <si>
    <t>WP4-5</t>
  </si>
  <si>
    <t>Entrepreneurs reached</t>
  </si>
  <si>
    <t>WP4-6</t>
  </si>
  <si>
    <t>Entrepreneurs in SMART4ALL DIH</t>
  </si>
  <si>
    <t>WP4-7</t>
  </si>
  <si>
    <t>Organization of Business Development webinars</t>
  </si>
  <si>
    <t>WP4-8</t>
  </si>
  <si>
    <t>Organization of “How to write a Business Plan” workshops</t>
  </si>
  <si>
    <t>WP4-9</t>
  </si>
  <si>
    <t>Organization of “How to become an Entrepreneur” workshops</t>
  </si>
  <si>
    <t>WP4-10</t>
  </si>
  <si>
    <t>Agriculture number of artifacts</t>
  </si>
  <si>
    <t>WP5-1</t>
  </si>
  <si>
    <t>Transport number of artifacts</t>
  </si>
  <si>
    <t>WP5-2</t>
  </si>
  <si>
    <t>Environment number of artifacts</t>
  </si>
  <si>
    <t>WP5-3</t>
  </si>
  <si>
    <t>Anything number of artifacts</t>
  </si>
  <si>
    <t>WP5-4</t>
  </si>
  <si>
    <t>Number of users</t>
  </si>
  <si>
    <t>WP5-5</t>
  </si>
  <si>
    <t>Activity statistics: number of countries</t>
  </si>
  <si>
    <t>WP5-6</t>
  </si>
  <si>
    <t>1st OC</t>
  </si>
  <si>
    <t>2nd OC</t>
  </si>
  <si>
    <t>3rd OC</t>
  </si>
  <si>
    <t>SMEs, startups, and mid-caps participating in granted PAEs</t>
  </si>
  <si>
    <t>WP6-1</t>
  </si>
  <si>
    <t>SMEs, startups, and mid-caps participating in granted PAEs from South and Eastern European countries</t>
  </si>
  <si>
    <t>WP6-2</t>
  </si>
  <si>
    <t>Industrial beneficiaries participating in granted PAEs</t>
  </si>
  <si>
    <t>WP6-3</t>
  </si>
  <si>
    <t>SMEs, start-ups, and mid-caps participation in Open Calls</t>
  </si>
  <si>
    <t>WP6-4</t>
  </si>
  <si>
    <t>&gt;50%</t>
  </si>
  <si>
    <t>WP6-5</t>
  </si>
  <si>
    <t>Industrial partners participating in open calls</t>
  </si>
  <si>
    <t>WP6-6</t>
  </si>
  <si>
    <t>Submitted applications against started applications.</t>
  </si>
  <si>
    <t>Not defined</t>
  </si>
  <si>
    <t>WP6-7</t>
  </si>
  <si>
    <t>Participation of each Task Force. Environment, Transport, Anything and Agriculture</t>
  </si>
  <si>
    <t>WP6-8</t>
  </si>
  <si>
    <t>Profile participants. Industrial SMEs / Slightly bigger, System integrator and Technology provider, University/Research/Academic</t>
  </si>
  <si>
    <t>WP6-9</t>
  </si>
  <si>
    <t>1st KTE</t>
  </si>
  <si>
    <t>1st FTTE</t>
  </si>
  <si>
    <t>1st CTTE</t>
  </si>
  <si>
    <t>2nd KTE</t>
  </si>
  <si>
    <t>2nd FTTE</t>
  </si>
  <si>
    <t>2nd CTTE</t>
  </si>
  <si>
    <t>3rd  KTE</t>
  </si>
  <si>
    <t>3rd FTTE</t>
  </si>
  <si>
    <t>3rd CTTE</t>
  </si>
  <si>
    <r>
      <t>SMEs, startups, and mid-caps participating in</t>
    </r>
    <r>
      <rPr>
        <sz val="11"/>
        <color rgb="FFC00000"/>
        <rFont val="Calibri"/>
        <family val="2"/>
        <scheme val="minor"/>
      </rPr>
      <t xml:space="preserve"> granted PAEs</t>
    </r>
  </si>
  <si>
    <t>-</t>
  </si>
  <si>
    <r>
      <t xml:space="preserve">SMEs, startups, and mid-caps participating in </t>
    </r>
    <r>
      <rPr>
        <sz val="11"/>
        <color rgb="FFC00000"/>
        <rFont val="Calibri"/>
        <family val="2"/>
        <scheme val="minor"/>
      </rPr>
      <t>granted PAEs</t>
    </r>
    <r>
      <rPr>
        <sz val="11"/>
        <color theme="1"/>
        <rFont val="Calibri"/>
        <family val="2"/>
        <scheme val="minor"/>
      </rPr>
      <t xml:space="preserve"> from South and Eastern European countries</t>
    </r>
  </si>
  <si>
    <r>
      <t xml:space="preserve">Industrial beneficiaries participating in </t>
    </r>
    <r>
      <rPr>
        <sz val="11"/>
        <color rgb="FFC00000"/>
        <rFont val="Calibri"/>
        <family val="2"/>
        <scheme val="minor"/>
      </rPr>
      <t>granted PAEs</t>
    </r>
  </si>
  <si>
    <t>SMEs, startups, and mid-caps participating in open calls from South and Eastern European counties</t>
  </si>
  <si>
    <t>Participation of each Task Forces. Environment</t>
  </si>
  <si>
    <t>Environment</t>
  </si>
  <si>
    <t>Participation of each Task Forces. Transport</t>
  </si>
  <si>
    <t>Transport</t>
  </si>
  <si>
    <t>Participation of each Task Forces. Anything</t>
  </si>
  <si>
    <t>Anything</t>
  </si>
  <si>
    <t>Participation of each Task Forces. Agriculture</t>
  </si>
  <si>
    <t>Agriculture</t>
  </si>
  <si>
    <t>Profile participants. Industrial SMEs / Slightly bigger</t>
  </si>
  <si>
    <t>SMEs</t>
  </si>
  <si>
    <t>Profile participants. System integrator and Technology provider</t>
  </si>
  <si>
    <t>Technology provider</t>
  </si>
  <si>
    <t>Profile participants. University/Research/Academic</t>
  </si>
  <si>
    <t>Academic</t>
  </si>
  <si>
    <t>Total submitted applications</t>
  </si>
  <si>
    <t>Total applications started</t>
  </si>
  <si>
    <t>Eligible applications</t>
  </si>
  <si>
    <t>Number of projects selected</t>
  </si>
  <si>
    <t>KPI</t>
  </si>
  <si>
    <t>TARGET</t>
  </si>
  <si>
    <t>Sensitive social groups are engaged in SMART4ALL</t>
  </si>
  <si>
    <t>&gt;50 people from sensitive social groups (SSG's) have been reached and engaged.</t>
  </si>
  <si>
    <t>SMART4ALL addresses the needs of sensitive social groups through low-energy computing powering CPS and IoT products and services.</t>
  </si>
  <si>
    <t>60% positive answers in respective questionnaires</t>
  </si>
  <si>
    <t>Increase the number of services for people from sensitive social groups that utilize low energy computing powering CPS and IoT products and services</t>
  </si>
  <si>
    <t>&gt;10 funded PAEs</t>
  </si>
  <si>
    <t>PAEs for people from sensitive social groups</t>
  </si>
  <si>
    <t>&gt;10</t>
  </si>
  <si>
    <t>1st Period</t>
  </si>
  <si>
    <t>3rd Period</t>
  </si>
  <si>
    <t>4 for each thematic pillar</t>
  </si>
  <si>
    <t>25000 (4000+unique visitors)</t>
  </si>
  <si>
    <t>9 press release made at strategic moments of the project</t>
  </si>
  <si>
    <t>10 SMART4ALL Teaser videos+ 30 (at least) for selected PAE success stories</t>
  </si>
  <si>
    <t>12 web-based</t>
  </si>
  <si>
    <t>9 similar projects (5 unnning projects under the Call 2016 + other 4 approved under the Call 2019)</t>
  </si>
  <si>
    <t>Total amount</t>
  </si>
  <si>
    <t>Digital skills growth: organization of summer school</t>
  </si>
  <si>
    <t>Digital skills growth: organization of technology training oriented open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</si>
</sst>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1"/>
      <color rgb="FFFFFFFF"/>
      <name val="Calibri"/>
      <family val="2"/>
    </font>
    <font>
      <sz val="18"/>
      <name val="Arial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548235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70AD47"/>
      <name val="Calibri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C00000"/>
      <name val="Calibri"/>
      <family val="2"/>
      <scheme val="minor"/>
    </font>
    <font>
      <sz val="12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4" fillId="5" borderId="0" applyNumberFormat="0" applyBorder="0" applyAlignment="0" applyProtection="0"/>
  </cellStyleXfs>
  <cellXfs count="18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4" fillId="3" borderId="5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left" vertical="top" wrapText="1" readingOrder="1"/>
    </xf>
    <xf numFmtId="0" fontId="4" fillId="3" borderId="7" xfId="0" applyFont="1" applyFill="1" applyBorder="1" applyAlignment="1">
      <alignment horizontal="center" vertical="top" wrapText="1" readingOrder="1"/>
    </xf>
    <xf numFmtId="0" fontId="4" fillId="3" borderId="8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left" vertical="top" wrapText="1" readingOrder="1"/>
    </xf>
    <xf numFmtId="0" fontId="4" fillId="3" borderId="12" xfId="0" applyFont="1" applyFill="1" applyBorder="1" applyAlignment="1">
      <alignment horizontal="center" vertical="top" wrapText="1" readingOrder="1"/>
    </xf>
    <xf numFmtId="0" fontId="1" fillId="0" borderId="13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top" wrapText="1" readingOrder="1"/>
    </xf>
    <xf numFmtId="0" fontId="8" fillId="3" borderId="14" xfId="0" applyFont="1" applyFill="1" applyBorder="1" applyAlignment="1">
      <alignment horizontal="left" vertical="top" wrapText="1" readingOrder="1"/>
    </xf>
    <xf numFmtId="0" fontId="8" fillId="3" borderId="14" xfId="0" applyFont="1" applyFill="1" applyBorder="1" applyAlignment="1">
      <alignment horizontal="center" vertical="top" wrapText="1" readingOrder="1"/>
    </xf>
    <xf numFmtId="0" fontId="8" fillId="3" borderId="7" xfId="0" applyFont="1" applyFill="1" applyBorder="1" applyAlignment="1">
      <alignment horizontal="center" vertical="top" wrapText="1" readingOrder="1"/>
    </xf>
    <xf numFmtId="0" fontId="8" fillId="3" borderId="8" xfId="0" applyFont="1" applyFill="1" applyBorder="1" applyAlignment="1">
      <alignment horizontal="left" vertical="top" wrapText="1" readingOrder="1"/>
    </xf>
    <xf numFmtId="0" fontId="9" fillId="3" borderId="8" xfId="0" applyFont="1" applyFill="1" applyBorder="1" applyAlignment="1">
      <alignment horizontal="center" vertical="top" wrapText="1" readingOrder="1"/>
    </xf>
    <xf numFmtId="0" fontId="8" fillId="3" borderId="8" xfId="0" applyFont="1" applyFill="1" applyBorder="1" applyAlignment="1">
      <alignment horizontal="center" vertical="top" wrapText="1" readingOrder="1"/>
    </xf>
    <xf numFmtId="0" fontId="8" fillId="3" borderId="12" xfId="0" applyFont="1" applyFill="1" applyBorder="1" applyAlignment="1">
      <alignment horizontal="center" vertical="top" wrapText="1" readingOrder="1"/>
    </xf>
    <xf numFmtId="0" fontId="8" fillId="3" borderId="15" xfId="0" applyFont="1" applyFill="1" applyBorder="1" applyAlignment="1">
      <alignment horizontal="left" vertical="top" wrapText="1" readingOrder="1"/>
    </xf>
    <xf numFmtId="0" fontId="8" fillId="3" borderId="15" xfId="0" applyFont="1" applyFill="1" applyBorder="1" applyAlignment="1">
      <alignment horizontal="center" vertical="top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1" fillId="3" borderId="7" xfId="0" applyFont="1" applyFill="1" applyBorder="1" applyAlignment="1">
      <alignment horizontal="center" vertical="center" wrapText="1" readingOrder="1"/>
    </xf>
    <xf numFmtId="0" fontId="11" fillId="3" borderId="8" xfId="0" applyFont="1" applyFill="1" applyBorder="1" applyAlignment="1">
      <alignment horizontal="left" vertical="center" wrapText="1" readingOrder="1"/>
    </xf>
    <xf numFmtId="0" fontId="11" fillId="3" borderId="6" xfId="0" applyFont="1" applyFill="1" applyBorder="1" applyAlignment="1">
      <alignment horizontal="center" vertical="center" wrapText="1" readingOrder="1"/>
    </xf>
    <xf numFmtId="0" fontId="12" fillId="3" borderId="6" xfId="0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 readingOrder="1"/>
    </xf>
    <xf numFmtId="0" fontId="11" fillId="3" borderId="15" xfId="0" applyFont="1" applyFill="1" applyBorder="1" applyAlignment="1">
      <alignment horizontal="left" vertical="center" wrapText="1" readingOrder="1"/>
    </xf>
    <xf numFmtId="0" fontId="6" fillId="3" borderId="1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 readingOrder="1"/>
    </xf>
    <xf numFmtId="0" fontId="8" fillId="3" borderId="8" xfId="0" applyFont="1" applyFill="1" applyBorder="1" applyAlignment="1">
      <alignment horizontal="left" vertical="center" wrapText="1" readingOrder="1"/>
    </xf>
    <xf numFmtId="0" fontId="8" fillId="3" borderId="15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 readingOrder="1"/>
    </xf>
    <xf numFmtId="0" fontId="7" fillId="2" borderId="3" xfId="0" applyFont="1" applyFill="1" applyBorder="1" applyAlignment="1">
      <alignment horizontal="left" vertical="center" wrapText="1" readingOrder="1"/>
    </xf>
    <xf numFmtId="0" fontId="8" fillId="3" borderId="5" xfId="0" applyFont="1" applyFill="1" applyBorder="1" applyAlignment="1">
      <alignment horizontal="left" vertical="center" wrapText="1" readingOrder="1"/>
    </xf>
    <xf numFmtId="9" fontId="9" fillId="3" borderId="14" xfId="0" applyNumberFormat="1" applyFont="1" applyFill="1" applyBorder="1" applyAlignment="1">
      <alignment horizontal="left" vertical="center" wrapText="1" readingOrder="1"/>
    </xf>
    <xf numFmtId="0" fontId="8" fillId="3" borderId="7" xfId="0" applyFont="1" applyFill="1" applyBorder="1" applyAlignment="1">
      <alignment horizontal="left" vertical="center" wrapText="1" readingOrder="1"/>
    </xf>
    <xf numFmtId="9" fontId="9" fillId="3" borderId="8" xfId="0" applyNumberFormat="1" applyFont="1" applyFill="1" applyBorder="1" applyAlignment="1">
      <alignment horizontal="left" vertical="center" wrapText="1" readingOrder="1"/>
    </xf>
    <xf numFmtId="9" fontId="8" fillId="3" borderId="8" xfId="0" applyNumberFormat="1" applyFont="1" applyFill="1" applyBorder="1" applyAlignment="1">
      <alignment horizontal="left" vertical="center" wrapText="1" readingOrder="1"/>
    </xf>
    <xf numFmtId="0" fontId="8" fillId="3" borderId="12" xfId="0" applyFont="1" applyFill="1" applyBorder="1" applyAlignment="1">
      <alignment horizontal="left" vertical="center" wrapText="1" readingOrder="1"/>
    </xf>
    <xf numFmtId="0" fontId="7" fillId="2" borderId="16" xfId="0" applyFont="1" applyFill="1" applyBorder="1" applyAlignment="1">
      <alignment horizontal="left" vertical="center" wrapText="1" readingOrder="1"/>
    </xf>
    <xf numFmtId="0" fontId="8" fillId="3" borderId="17" xfId="0" applyFont="1" applyFill="1" applyBorder="1" applyAlignment="1">
      <alignment horizontal="left" vertical="center" wrapText="1" readingOrder="1"/>
    </xf>
    <xf numFmtId="0" fontId="8" fillId="3" borderId="14" xfId="0" applyFont="1" applyFill="1" applyBorder="1" applyAlignment="1">
      <alignment horizontal="left" vertical="center" wrapText="1" readingOrder="1"/>
    </xf>
    <xf numFmtId="0" fontId="8" fillId="3" borderId="18" xfId="0" applyFont="1" applyFill="1" applyBorder="1" applyAlignment="1">
      <alignment horizontal="left" vertical="center" wrapText="1" readingOrder="1"/>
    </xf>
    <xf numFmtId="0" fontId="8" fillId="3" borderId="19" xfId="0" applyFont="1" applyFill="1" applyBorder="1" applyAlignment="1">
      <alignment horizontal="left" vertical="center" wrapText="1" readingOrder="1"/>
    </xf>
    <xf numFmtId="0" fontId="9" fillId="3" borderId="15" xfId="0" applyFont="1" applyFill="1" applyBorder="1" applyAlignment="1">
      <alignment horizontal="left" vertical="center" wrapText="1" readingOrder="1"/>
    </xf>
    <xf numFmtId="0" fontId="7" fillId="2" borderId="20" xfId="0" applyFont="1" applyFill="1" applyBorder="1" applyAlignment="1">
      <alignment horizontal="left" vertical="center" wrapText="1" readingOrder="1"/>
    </xf>
    <xf numFmtId="0" fontId="8" fillId="3" borderId="21" xfId="0" applyFont="1" applyFill="1" applyBorder="1" applyAlignment="1">
      <alignment horizontal="left" vertical="center" wrapText="1" readingOrder="1"/>
    </xf>
    <xf numFmtId="0" fontId="8" fillId="3" borderId="22" xfId="0" applyFont="1" applyFill="1" applyBorder="1" applyAlignment="1">
      <alignment horizontal="left" vertical="center" wrapText="1" readingOrder="1"/>
    </xf>
    <xf numFmtId="0" fontId="8" fillId="3" borderId="23" xfId="0" applyFont="1" applyFill="1" applyBorder="1" applyAlignment="1">
      <alignment horizontal="left" vertical="center" wrapText="1" readingOrder="1"/>
    </xf>
    <xf numFmtId="0" fontId="7" fillId="2" borderId="21" xfId="0" applyFont="1" applyFill="1" applyBorder="1" applyAlignment="1">
      <alignment horizontal="left" vertical="center" wrapText="1" readingOrder="1"/>
    </xf>
    <xf numFmtId="0" fontId="7" fillId="2" borderId="24" xfId="0" applyFont="1" applyFill="1" applyBorder="1" applyAlignment="1">
      <alignment horizontal="left" vertical="center" wrapText="1" readingOrder="1"/>
    </xf>
    <xf numFmtId="9" fontId="8" fillId="3" borderId="25" xfId="0" applyNumberFormat="1" applyFont="1" applyFill="1" applyBorder="1" applyAlignment="1">
      <alignment horizontal="left" vertical="center" wrapText="1" readingOrder="1"/>
    </xf>
    <xf numFmtId="9" fontId="8" fillId="3" borderId="26" xfId="0" applyNumberFormat="1" applyFont="1" applyFill="1" applyBorder="1" applyAlignment="1">
      <alignment horizontal="left" vertical="center" wrapText="1" readingOrder="1"/>
    </xf>
    <xf numFmtId="0" fontId="8" fillId="3" borderId="26" xfId="0" applyFont="1" applyFill="1" applyBorder="1" applyAlignment="1">
      <alignment horizontal="left" vertical="center" wrapText="1" readingOrder="1"/>
    </xf>
    <xf numFmtId="0" fontId="8" fillId="3" borderId="27" xfId="0" applyFont="1" applyFill="1" applyBorder="1" applyAlignment="1">
      <alignment horizontal="left" vertical="center" wrapText="1" readingOrder="1"/>
    </xf>
    <xf numFmtId="9" fontId="0" fillId="0" borderId="0" xfId="1" applyFont="1" applyAlignment="1">
      <alignment horizontal="left" vertical="center"/>
    </xf>
    <xf numFmtId="0" fontId="16" fillId="3" borderId="14" xfId="0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0" fillId="8" borderId="28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horizontal="center" vertical="center" wrapText="1"/>
    </xf>
    <xf numFmtId="0" fontId="0" fillId="8" borderId="31" xfId="0" applyFill="1" applyBorder="1" applyAlignment="1">
      <alignment horizontal="right" wrapText="1"/>
    </xf>
    <xf numFmtId="0" fontId="0" fillId="8" borderId="0" xfId="0" applyFill="1" applyAlignment="1">
      <alignment horizontal="right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8" borderId="33" xfId="0" applyFill="1" applyBorder="1" applyAlignment="1">
      <alignment horizontal="right" wrapText="1"/>
    </xf>
    <xf numFmtId="0" fontId="0" fillId="8" borderId="34" xfId="0" applyFill="1" applyBorder="1" applyAlignment="1">
      <alignment horizontal="right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4" xfId="0" applyBorder="1" applyAlignment="1">
      <alignment horizontal="right" wrapText="1"/>
    </xf>
    <xf numFmtId="0" fontId="0" fillId="0" borderId="35" xfId="0" applyBorder="1" applyAlignment="1">
      <alignment horizontal="center" vertical="center" wrapText="1"/>
    </xf>
    <xf numFmtId="9" fontId="13" fillId="7" borderId="36" xfId="1" applyFont="1" applyFill="1" applyBorder="1" applyAlignment="1">
      <alignment wrapText="1"/>
    </xf>
    <xf numFmtId="9" fontId="14" fillId="9" borderId="36" xfId="2" applyNumberFormat="1" applyFill="1" applyBorder="1" applyAlignment="1">
      <alignment wrapText="1"/>
    </xf>
    <xf numFmtId="9" fontId="15" fillId="6" borderId="36" xfId="1" applyFont="1" applyFill="1" applyBorder="1" applyAlignment="1">
      <alignment wrapText="1"/>
    </xf>
    <xf numFmtId="9" fontId="15" fillId="6" borderId="36" xfId="1" applyFont="1" applyFill="1" applyBorder="1" applyAlignment="1">
      <alignment horizontal="right" vertical="center" wrapText="1"/>
    </xf>
    <xf numFmtId="9" fontId="14" fillId="5" borderId="36" xfId="2" applyNumberFormat="1" applyBorder="1" applyAlignment="1">
      <alignment wrapText="1"/>
    </xf>
    <xf numFmtId="9" fontId="13" fillId="7" borderId="36" xfId="1" applyFont="1" applyFill="1" applyBorder="1" applyAlignment="1">
      <alignment horizontal="right" wrapText="1"/>
    </xf>
    <xf numFmtId="9" fontId="14" fillId="9" borderId="36" xfId="2" applyNumberFormat="1" applyFill="1" applyBorder="1" applyAlignment="1">
      <alignment horizontal="right" wrapText="1"/>
    </xf>
    <xf numFmtId="9" fontId="15" fillId="6" borderId="36" xfId="1" applyFont="1" applyFill="1" applyBorder="1" applyAlignment="1">
      <alignment horizontal="right" wrapText="1"/>
    </xf>
    <xf numFmtId="9" fontId="14" fillId="5" borderId="36" xfId="2" applyNumberFormat="1" applyBorder="1" applyAlignment="1">
      <alignment horizontal="right" wrapText="1"/>
    </xf>
    <xf numFmtId="9" fontId="13" fillId="7" borderId="38" xfId="1" applyFont="1" applyFill="1" applyBorder="1" applyAlignment="1">
      <alignment horizontal="right" wrapText="1"/>
    </xf>
    <xf numFmtId="0" fontId="14" fillId="5" borderId="39" xfId="2" applyBorder="1" applyAlignment="1">
      <alignment horizontal="center" vertical="center" wrapText="1"/>
    </xf>
    <xf numFmtId="0" fontId="14" fillId="5" borderId="40" xfId="2" applyBorder="1" applyAlignment="1">
      <alignment horizontal="center" vertical="center" wrapText="1"/>
    </xf>
    <xf numFmtId="0" fontId="14" fillId="5" borderId="41" xfId="2" applyBorder="1" applyAlignment="1">
      <alignment horizontal="center" vertical="center" wrapText="1"/>
    </xf>
    <xf numFmtId="0" fontId="14" fillId="5" borderId="28" xfId="2" applyBorder="1" applyAlignment="1">
      <alignment horizontal="center" vertical="center" wrapText="1"/>
    </xf>
    <xf numFmtId="0" fontId="14" fillId="5" borderId="29" xfId="2" applyBorder="1" applyAlignment="1">
      <alignment wrapText="1"/>
    </xf>
    <xf numFmtId="0" fontId="14" fillId="5" borderId="42" xfId="2" applyBorder="1" applyAlignment="1">
      <alignment horizontal="center" vertical="center" wrapText="1"/>
    </xf>
    <xf numFmtId="0" fontId="14" fillId="5" borderId="43" xfId="2" applyBorder="1" applyAlignment="1">
      <alignment horizontal="center" vertical="center" wrapText="1"/>
    </xf>
    <xf numFmtId="0" fontId="14" fillId="5" borderId="44" xfId="2" applyBorder="1" applyAlignment="1">
      <alignment horizontal="center" vertical="center" wrapText="1"/>
    </xf>
    <xf numFmtId="0" fontId="0" fillId="8" borderId="45" xfId="0" applyFill="1" applyBorder="1" applyAlignment="1">
      <alignment wrapText="1"/>
    </xf>
    <xf numFmtId="9" fontId="13" fillId="7" borderId="46" xfId="1" applyFont="1" applyFill="1" applyBorder="1" applyAlignment="1">
      <alignment wrapText="1"/>
    </xf>
    <xf numFmtId="9" fontId="13" fillId="7" borderId="46" xfId="1" applyFont="1" applyFill="1" applyBorder="1" applyAlignment="1">
      <alignment horizontal="right" wrapText="1"/>
    </xf>
    <xf numFmtId="9" fontId="13" fillId="7" borderId="47" xfId="1" applyFont="1" applyFill="1" applyBorder="1" applyAlignment="1">
      <alignment horizontal="center" vertical="center" wrapText="1"/>
    </xf>
    <xf numFmtId="0" fontId="0" fillId="8" borderId="48" xfId="0" applyFill="1" applyBorder="1" applyAlignment="1">
      <alignment wrapText="1"/>
    </xf>
    <xf numFmtId="9" fontId="13" fillId="7" borderId="49" xfId="1" applyFont="1" applyFill="1" applyBorder="1" applyAlignment="1">
      <alignment horizontal="center" vertical="center" wrapText="1"/>
    </xf>
    <xf numFmtId="9" fontId="14" fillId="9" borderId="49" xfId="2" applyNumberFormat="1" applyFill="1" applyBorder="1" applyAlignment="1">
      <alignment horizontal="center" vertical="center" wrapText="1"/>
    </xf>
    <xf numFmtId="9" fontId="15" fillId="6" borderId="49" xfId="1" applyFont="1" applyFill="1" applyBorder="1" applyAlignment="1">
      <alignment horizontal="center" vertical="center" wrapText="1"/>
    </xf>
    <xf numFmtId="9" fontId="14" fillId="5" borderId="49" xfId="2" applyNumberFormat="1" applyBorder="1" applyAlignment="1">
      <alignment horizontal="center" vertical="center" wrapText="1"/>
    </xf>
    <xf numFmtId="0" fontId="0" fillId="8" borderId="50" xfId="0" applyFill="1" applyBorder="1" applyAlignment="1">
      <alignment wrapText="1"/>
    </xf>
    <xf numFmtId="9" fontId="14" fillId="5" borderId="51" xfId="2" applyNumberFormat="1" applyBorder="1" applyAlignment="1">
      <alignment wrapText="1"/>
    </xf>
    <xf numFmtId="9" fontId="14" fillId="5" borderId="51" xfId="2" applyNumberFormat="1" applyBorder="1" applyAlignment="1">
      <alignment horizontal="right" wrapText="1"/>
    </xf>
    <xf numFmtId="9" fontId="14" fillId="5" borderId="52" xfId="2" applyNumberFormat="1" applyBorder="1" applyAlignment="1">
      <alignment horizontal="center" vertical="center" wrapText="1"/>
    </xf>
    <xf numFmtId="9" fontId="0" fillId="8" borderId="53" xfId="0" applyNumberFormat="1" applyFill="1" applyBorder="1" applyAlignment="1">
      <alignment horizontal="right" wrapText="1"/>
    </xf>
    <xf numFmtId="9" fontId="0" fillId="8" borderId="54" xfId="0" applyNumberFormat="1" applyFill="1" applyBorder="1" applyAlignment="1">
      <alignment horizontal="right" wrapText="1"/>
    </xf>
    <xf numFmtId="9" fontId="0" fillId="8" borderId="55" xfId="0" applyNumberFormat="1" applyFill="1" applyBorder="1" applyAlignment="1">
      <alignment horizontal="right" wrapText="1"/>
    </xf>
    <xf numFmtId="0" fontId="14" fillId="5" borderId="56" xfId="2" applyBorder="1" applyAlignment="1">
      <alignment horizontal="center" vertical="center" wrapText="1"/>
    </xf>
    <xf numFmtId="9" fontId="13" fillId="7" borderId="57" xfId="1" applyFont="1" applyFill="1" applyBorder="1" applyAlignment="1">
      <alignment wrapText="1"/>
    </xf>
    <xf numFmtId="9" fontId="13" fillId="7" borderId="58" xfId="1" applyFont="1" applyFill="1" applyBorder="1" applyAlignment="1">
      <alignment wrapText="1"/>
    </xf>
    <xf numFmtId="9" fontId="14" fillId="9" borderId="58" xfId="2" applyNumberFormat="1" applyFill="1" applyBorder="1" applyAlignment="1">
      <alignment wrapText="1"/>
    </xf>
    <xf numFmtId="9" fontId="15" fillId="6" borderId="58" xfId="1" applyFont="1" applyFill="1" applyBorder="1" applyAlignment="1">
      <alignment wrapText="1"/>
    </xf>
    <xf numFmtId="9" fontId="15" fillId="6" borderId="58" xfId="1" applyFont="1" applyFill="1" applyBorder="1" applyAlignment="1">
      <alignment horizontal="right" vertical="center" wrapText="1"/>
    </xf>
    <xf numFmtId="9" fontId="14" fillId="5" borderId="58" xfId="2" applyNumberFormat="1" applyBorder="1" applyAlignment="1">
      <alignment wrapText="1"/>
    </xf>
    <xf numFmtId="9" fontId="14" fillId="5" borderId="59" xfId="2" applyNumberFormat="1" applyBorder="1" applyAlignment="1">
      <alignment wrapText="1"/>
    </xf>
    <xf numFmtId="9" fontId="13" fillId="7" borderId="45" xfId="1" applyFont="1" applyFill="1" applyBorder="1" applyAlignment="1">
      <alignment wrapText="1"/>
    </xf>
    <xf numFmtId="9" fontId="13" fillId="7" borderId="47" xfId="1" applyFont="1" applyFill="1" applyBorder="1" applyAlignment="1">
      <alignment wrapText="1"/>
    </xf>
    <xf numFmtId="9" fontId="13" fillId="7" borderId="48" xfId="1" applyFont="1" applyFill="1" applyBorder="1" applyAlignment="1">
      <alignment wrapText="1"/>
    </xf>
    <xf numFmtId="9" fontId="13" fillId="7" borderId="49" xfId="1" applyFont="1" applyFill="1" applyBorder="1" applyAlignment="1">
      <alignment wrapText="1"/>
    </xf>
    <xf numFmtId="9" fontId="13" fillId="7" borderId="49" xfId="1" applyFont="1" applyFill="1" applyBorder="1" applyAlignment="1">
      <alignment horizontal="right" vertical="center" wrapText="1"/>
    </xf>
    <xf numFmtId="9" fontId="14" fillId="9" borderId="48" xfId="2" applyNumberFormat="1" applyFill="1" applyBorder="1" applyAlignment="1">
      <alignment wrapText="1"/>
    </xf>
    <xf numFmtId="9" fontId="14" fillId="9" borderId="49" xfId="2" applyNumberFormat="1" applyFill="1" applyBorder="1" applyAlignment="1">
      <alignment wrapText="1"/>
    </xf>
    <xf numFmtId="9" fontId="15" fillId="6" borderId="48" xfId="1" applyFont="1" applyFill="1" applyBorder="1" applyAlignment="1">
      <alignment wrapText="1"/>
    </xf>
    <xf numFmtId="9" fontId="15" fillId="6" borderId="49" xfId="1" applyFont="1" applyFill="1" applyBorder="1" applyAlignment="1">
      <alignment wrapText="1"/>
    </xf>
    <xf numFmtId="9" fontId="14" fillId="5" borderId="48" xfId="2" applyNumberFormat="1" applyBorder="1" applyAlignment="1">
      <alignment wrapText="1"/>
    </xf>
    <xf numFmtId="9" fontId="14" fillId="5" borderId="49" xfId="2" applyNumberFormat="1" applyBorder="1" applyAlignment="1">
      <alignment wrapText="1"/>
    </xf>
    <xf numFmtId="9" fontId="14" fillId="5" borderId="50" xfId="2" applyNumberFormat="1" applyBorder="1" applyAlignment="1">
      <alignment wrapText="1"/>
    </xf>
    <xf numFmtId="9" fontId="14" fillId="5" borderId="52" xfId="2" applyNumberFormat="1" applyBorder="1" applyAlignment="1">
      <alignment wrapText="1"/>
    </xf>
    <xf numFmtId="0" fontId="14" fillId="5" borderId="60" xfId="2" applyBorder="1" applyAlignment="1">
      <alignment horizontal="center" vertical="center" wrapText="1"/>
    </xf>
    <xf numFmtId="9" fontId="13" fillId="7" borderId="53" xfId="1" applyFont="1" applyFill="1" applyBorder="1" applyAlignment="1">
      <alignment wrapText="1"/>
    </xf>
    <xf numFmtId="9" fontId="13" fillId="7" borderId="54" xfId="1" applyFont="1" applyFill="1" applyBorder="1" applyAlignment="1">
      <alignment wrapText="1"/>
    </xf>
    <xf numFmtId="9" fontId="14" fillId="9" borderId="54" xfId="2" applyNumberFormat="1" applyFill="1" applyBorder="1" applyAlignment="1">
      <alignment wrapText="1"/>
    </xf>
    <xf numFmtId="9" fontId="15" fillId="6" borderId="54" xfId="1" applyFont="1" applyFill="1" applyBorder="1" applyAlignment="1">
      <alignment wrapText="1"/>
    </xf>
    <xf numFmtId="9" fontId="14" fillId="5" borderId="54" xfId="2" applyNumberFormat="1" applyBorder="1" applyAlignment="1">
      <alignment wrapText="1"/>
    </xf>
    <xf numFmtId="9" fontId="14" fillId="5" borderId="55" xfId="2" applyNumberFormat="1" applyBorder="1" applyAlignment="1">
      <alignment wrapText="1"/>
    </xf>
    <xf numFmtId="9" fontId="13" fillId="7" borderId="48" xfId="1" applyFont="1" applyFill="1" applyBorder="1" applyAlignment="1">
      <alignment horizontal="right" wrapText="1"/>
    </xf>
    <xf numFmtId="9" fontId="13" fillId="7" borderId="49" xfId="1" applyFont="1" applyFill="1" applyBorder="1" applyAlignment="1">
      <alignment horizontal="right" wrapText="1"/>
    </xf>
    <xf numFmtId="9" fontId="14" fillId="9" borderId="48" xfId="2" applyNumberFormat="1" applyFill="1" applyBorder="1" applyAlignment="1">
      <alignment horizontal="right" wrapText="1"/>
    </xf>
    <xf numFmtId="9" fontId="14" fillId="9" borderId="49" xfId="2" applyNumberFormat="1" applyFill="1" applyBorder="1" applyAlignment="1">
      <alignment horizontal="right" wrapText="1"/>
    </xf>
    <xf numFmtId="9" fontId="15" fillId="6" borderId="48" xfId="1" applyFont="1" applyFill="1" applyBorder="1" applyAlignment="1">
      <alignment horizontal="right" wrapText="1"/>
    </xf>
    <xf numFmtId="9" fontId="15" fillId="6" borderId="49" xfId="1" applyFont="1" applyFill="1" applyBorder="1" applyAlignment="1">
      <alignment horizontal="right" wrapText="1"/>
    </xf>
    <xf numFmtId="9" fontId="14" fillId="5" borderId="48" xfId="2" applyNumberFormat="1" applyBorder="1" applyAlignment="1">
      <alignment horizontal="right" wrapText="1"/>
    </xf>
    <xf numFmtId="9" fontId="14" fillId="5" borderId="49" xfId="2" applyNumberFormat="1" applyBorder="1" applyAlignment="1">
      <alignment horizontal="right" wrapText="1"/>
    </xf>
    <xf numFmtId="9" fontId="14" fillId="5" borderId="50" xfId="2" applyNumberFormat="1" applyBorder="1" applyAlignment="1">
      <alignment horizontal="right" wrapText="1"/>
    </xf>
    <xf numFmtId="9" fontId="14" fillId="5" borderId="52" xfId="2" applyNumberFormat="1" applyBorder="1" applyAlignment="1">
      <alignment horizontal="right" wrapText="1"/>
    </xf>
    <xf numFmtId="9" fontId="13" fillId="7" borderId="61" xfId="1" applyFont="1" applyFill="1" applyBorder="1" applyAlignment="1">
      <alignment horizontal="right" wrapText="1"/>
    </xf>
    <xf numFmtId="9" fontId="13" fillId="7" borderId="62" xfId="1" applyFont="1" applyFill="1" applyBorder="1" applyAlignment="1">
      <alignment horizontal="right" wrapText="1"/>
    </xf>
    <xf numFmtId="0" fontId="0" fillId="10" borderId="63" xfId="0" applyFill="1" applyBorder="1" applyAlignment="1">
      <alignment vertical="center"/>
    </xf>
    <xf numFmtId="0" fontId="0" fillId="10" borderId="37" xfId="0" applyFill="1" applyBorder="1" applyAlignment="1">
      <alignment vertical="center"/>
    </xf>
    <xf numFmtId="0" fontId="0" fillId="10" borderId="64" xfId="0" applyFill="1" applyBorder="1" applyAlignment="1">
      <alignment vertical="center"/>
    </xf>
    <xf numFmtId="0" fontId="0" fillId="10" borderId="65" xfId="0" applyFill="1" applyBorder="1" applyAlignment="1">
      <alignment vertical="center"/>
    </xf>
    <xf numFmtId="0" fontId="4" fillId="3" borderId="36" xfId="0" applyFont="1" applyFill="1" applyBorder="1" applyAlignment="1">
      <alignment horizontal="left" vertical="top" wrapText="1" readingOrder="1"/>
    </xf>
    <xf numFmtId="0" fontId="4" fillId="3" borderId="45" xfId="0" applyFont="1" applyFill="1" applyBorder="1" applyAlignment="1">
      <alignment horizontal="left" vertical="top" wrapText="1" readingOrder="1"/>
    </xf>
    <xf numFmtId="0" fontId="4" fillId="3" borderId="46" xfId="0" applyFont="1" applyFill="1" applyBorder="1" applyAlignment="1">
      <alignment horizontal="left" vertical="top" wrapText="1" readingOrder="1"/>
    </xf>
    <xf numFmtId="0" fontId="4" fillId="3" borderId="47" xfId="0" applyFont="1" applyFill="1" applyBorder="1" applyAlignment="1">
      <alignment horizontal="left" vertical="top" wrapText="1" readingOrder="1"/>
    </xf>
    <xf numFmtId="0" fontId="4" fillId="3" borderId="48" xfId="0" applyFont="1" applyFill="1" applyBorder="1" applyAlignment="1">
      <alignment horizontal="left" vertical="top" wrapText="1" readingOrder="1"/>
    </xf>
    <xf numFmtId="0" fontId="4" fillId="3" borderId="49" xfId="0" applyFont="1" applyFill="1" applyBorder="1" applyAlignment="1">
      <alignment horizontal="left" vertical="top" wrapText="1" readingOrder="1"/>
    </xf>
    <xf numFmtId="0" fontId="4" fillId="3" borderId="50" xfId="0" applyFont="1" applyFill="1" applyBorder="1" applyAlignment="1">
      <alignment horizontal="left" vertical="top" wrapText="1" readingOrder="1"/>
    </xf>
    <xf numFmtId="0" fontId="4" fillId="3" borderId="51" xfId="0" applyFont="1" applyFill="1" applyBorder="1" applyAlignment="1">
      <alignment horizontal="left" vertical="top" wrapText="1" readingOrder="1"/>
    </xf>
    <xf numFmtId="0" fontId="4" fillId="3" borderId="52" xfId="0" applyFont="1" applyFill="1" applyBorder="1" applyAlignment="1">
      <alignment horizontal="left" vertical="top" wrapText="1" readingOrder="1"/>
    </xf>
    <xf numFmtId="0" fontId="2" fillId="2" borderId="68" xfId="0" applyFont="1" applyFill="1" applyBorder="1" applyAlignment="1">
      <alignment horizontal="center" vertical="center" wrapText="1" readingOrder="1"/>
    </xf>
    <xf numFmtId="0" fontId="2" fillId="2" borderId="69" xfId="0" applyFont="1" applyFill="1" applyBorder="1" applyAlignment="1">
      <alignment horizontal="center" vertical="center" wrapText="1" readingOrder="1"/>
    </xf>
    <xf numFmtId="0" fontId="2" fillId="2" borderId="70" xfId="0" applyFont="1" applyFill="1" applyBorder="1" applyAlignment="1">
      <alignment horizontal="center" vertical="center" wrapText="1" readingOrder="1"/>
    </xf>
    <xf numFmtId="0" fontId="18" fillId="2" borderId="3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18" fillId="2" borderId="3" xfId="0" applyFont="1" applyFill="1" applyBorder="1" applyAlignment="1">
      <alignment horizontal="left" vertical="center" wrapText="1" readingOrder="1"/>
    </xf>
    <xf numFmtId="9" fontId="0" fillId="8" borderId="71" xfId="0" applyNumberFormat="1" applyFill="1" applyBorder="1" applyAlignment="1">
      <alignment horizontal="right" wrapText="1"/>
    </xf>
    <xf numFmtId="9" fontId="0" fillId="8" borderId="72" xfId="0" applyNumberFormat="1" applyFill="1" applyBorder="1" applyAlignment="1">
      <alignment horizontal="right" wrapText="1"/>
    </xf>
    <xf numFmtId="9" fontId="0" fillId="8" borderId="73" xfId="0" applyNumberFormat="1" applyFill="1" applyBorder="1" applyAlignment="1">
      <alignment horizontal="right" wrapText="1"/>
    </xf>
    <xf numFmtId="9" fontId="8" fillId="3" borderId="22" xfId="0" applyNumberFormat="1" applyFont="1" applyFill="1" applyBorder="1" applyAlignment="1">
      <alignment horizontal="left" vertical="center" wrapText="1" readingOrder="1"/>
    </xf>
    <xf numFmtId="0" fontId="4" fillId="3" borderId="9" xfId="0" applyFont="1" applyFill="1" applyBorder="1" applyAlignment="1">
      <alignment horizontal="center" vertical="top" wrapText="1" readingOrder="1"/>
    </xf>
    <xf numFmtId="0" fontId="4" fillId="3" borderId="10" xfId="0" applyFont="1" applyFill="1" applyBorder="1" applyAlignment="1">
      <alignment horizontal="center" vertical="top" wrapText="1" readingOrder="1"/>
    </xf>
    <xf numFmtId="0" fontId="4" fillId="3" borderId="66" xfId="0" applyFont="1" applyFill="1" applyBorder="1" applyAlignment="1">
      <alignment horizontal="center" vertical="top" wrapText="1" readingOrder="1"/>
    </xf>
    <xf numFmtId="0" fontId="4" fillId="3" borderId="67" xfId="0" applyFont="1" applyFill="1" applyBorder="1" applyAlignment="1">
      <alignment horizontal="center" vertical="top" wrapText="1" readingOrder="1"/>
    </xf>
    <xf numFmtId="0" fontId="1" fillId="4" borderId="13" xfId="0" applyFont="1" applyFill="1" applyBorder="1" applyAlignment="1">
      <alignment horizontal="center"/>
    </xf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'WP2'!$D$3</c:f>
            </c:numRef>
          </c:val>
          <c:extLst>
            <c:ext xmlns:c16="http://schemas.microsoft.com/office/drawing/2014/chart" uri="{C3380CC4-5D6E-409C-BE32-E72D297353CC}">
              <c16:uniqueId val="{00000001-1CB3-435D-9EA1-DEC8303EAF59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435D-9EA1-DEC8303EAF59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'WP2'!$F$3</c:f>
            </c:numRef>
          </c:val>
          <c:extLst>
            <c:ext xmlns:c16="http://schemas.microsoft.com/office/drawing/2014/chart" uri="{C3380CC4-5D6E-409C-BE32-E72D297353CC}">
              <c16:uniqueId val="{00000003-1CB3-435D-9EA1-DEC8303E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53168"/>
        <c:axId val="148785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'WP2'!$C$3</c15:sqref>
                        </c15:formulaRef>
                      </c:ext>
                    </c:extLst>
                    <c:strCache>
                      <c:ptCount val="1"/>
                      <c:pt idx="0">
                        <c:v>WP2-1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B3-435D-9EA1-DEC8303EAF59}"/>
                  </c:ext>
                </c:extLst>
              </c15:ser>
            </c15:filteredBarSeries>
          </c:ext>
        </c:extLst>
      </c:barChart>
      <c:catAx>
        <c:axId val="14878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852752"/>
        <c:crosses val="autoZero"/>
        <c:auto val="1"/>
        <c:lblAlgn val="ctr"/>
        <c:lblOffset val="100"/>
        <c:noMultiLvlLbl val="0"/>
      </c:catAx>
      <c:valAx>
        <c:axId val="1487852752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8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B8F1-4794-A3C9-68EF00711FCD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794-A3C9-68EF00711FCD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B8F1-4794-A3C9-68EF007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01A6-4EC0-935C-547B88F1C4CE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6-4EC0-935C-547B88F1C4CE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01A6-4EC0-935C-547B88F1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A879-4A83-A1C3-23D1F548284E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9-4A83-A1C3-23D1F548284E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A879-4A83-A1C3-23D1F54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C52A-428E-B267-4F533E2A3351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28E-B267-4F533E2A3351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C52A-428E-B267-4F533E2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A8D5-4876-97DE-E6A829C8D1EA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5-4876-97DE-E6A829C8D1EA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A8D5-4876-97DE-E6A829C8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55AB-468E-A083-706E4C143A00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B-468E-A083-706E4C143A00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55AB-468E-A083-706E4C14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797D-4CF8-805B-817D752913D3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D-4CF8-805B-817D752913D3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797D-4CF8-805B-817D7529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'WP4'!$D$3:$D$4</c:f>
            </c:numRef>
          </c:val>
          <c:extLst>
            <c:ext xmlns:c16="http://schemas.microsoft.com/office/drawing/2014/chart" uri="{C3380CC4-5D6E-409C-BE32-E72D297353CC}">
              <c16:uniqueId val="{00000000-B62F-4198-B61C-259848CD575B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198-B61C-259848CD575B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'WP4'!$F$3:$F$4</c:f>
            </c:numRef>
          </c:val>
          <c:extLst>
            <c:ext xmlns:c16="http://schemas.microsoft.com/office/drawing/2014/chart" uri="{C3380CC4-5D6E-409C-BE32-E72D297353CC}">
              <c16:uniqueId val="{00000002-B62F-4198-B61C-259848CD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'WP4'!$D$3:$D$4</c:f>
            </c:numRef>
          </c:val>
          <c:extLst>
            <c:ext xmlns:c16="http://schemas.microsoft.com/office/drawing/2014/chart" uri="{C3380CC4-5D6E-409C-BE32-E72D297353CC}">
              <c16:uniqueId val="{00000000-F426-43C9-B56B-937DA989752D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3C9-B56B-937DA989752D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'WP4'!$F$3:$F$4</c:f>
            </c:numRef>
          </c:val>
          <c:extLst>
            <c:ext xmlns:c16="http://schemas.microsoft.com/office/drawing/2014/chart" uri="{C3380CC4-5D6E-409C-BE32-E72D297353CC}">
              <c16:uniqueId val="{00000002-F426-43C9-B56B-937DA98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E2F9-4C9F-AD68-D9F156019CF0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9-4C9F-AD68-D9F156019CF0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E2F9-4C9F-AD68-D9F15601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'WP2'!$D$4</c:f>
            </c:numRef>
          </c:val>
          <c:extLst>
            <c:ext xmlns:c16="http://schemas.microsoft.com/office/drawing/2014/chart" uri="{C3380CC4-5D6E-409C-BE32-E72D297353CC}">
              <c16:uniqueId val="{00000001-2E1B-41A9-8DE9-816BBEF5DDE3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1A9-8DE9-816BBEF5DDE3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'WP2'!$F$4</c:f>
            </c:numRef>
          </c:val>
          <c:extLst>
            <c:ext xmlns:c16="http://schemas.microsoft.com/office/drawing/2014/chart" uri="{C3380CC4-5D6E-409C-BE32-E72D297353CC}">
              <c16:uniqueId val="{00000003-2E1B-41A9-8DE9-816BBEF5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929872"/>
        <c:axId val="179791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'WP2'!$C$4</c15:sqref>
                        </c15:formulaRef>
                      </c:ext>
                    </c:extLst>
                    <c:strCache>
                      <c:ptCount val="1"/>
                      <c:pt idx="0">
                        <c:v>WP2-2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1B-41A9-8DE9-816BBEF5DDE3}"/>
                  </c:ext>
                </c:extLst>
              </c15:ser>
            </c15:filteredBarSeries>
          </c:ext>
        </c:extLst>
      </c:barChart>
      <c:catAx>
        <c:axId val="17979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11568"/>
        <c:crosses val="autoZero"/>
        <c:auto val="1"/>
        <c:lblAlgn val="ctr"/>
        <c:lblOffset val="100"/>
        <c:noMultiLvlLbl val="0"/>
      </c:catAx>
      <c:valAx>
        <c:axId val="179791156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1B9E-4D11-82CF-CDCB1C488CCE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E-4D11-82CF-CDCB1C488CCE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1B9E-4D11-82CF-CDCB1C4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FE4D-4C14-A09B-0A8EC574188C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D-4C14-A09B-0A8EC574188C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FE4D-4C14-A09B-0A8EC574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6E27-4A1A-815F-497A93016B76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7-4A1A-815F-497A93016B76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6E27-4A1A-815F-497A9301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C0C3-44C6-851A-E20AC99EFB4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44C6-851A-E20AC99EFB4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C0C3-44C6-851A-E20AC99E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9C7A-4FF1-9CFF-90FF1F0C68D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A-4FF1-9CFF-90FF1F0C68D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9C7A-4FF1-9CFF-90FF1F0C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BDF0-4FAC-A1A5-080AF41765D5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0-4FAC-A1A5-080AF41765D5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BDF0-4FAC-A1A5-080AF417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'WP4'!$D$3:$D$12</c:f>
            </c:numRef>
          </c:val>
          <c:extLst>
            <c:ext xmlns:c16="http://schemas.microsoft.com/office/drawing/2014/chart" uri="{C3380CC4-5D6E-409C-BE32-E72D297353CC}">
              <c16:uniqueId val="{00000000-9340-4755-9C13-9898D55BB2F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0-4755-9C13-9898D55BB2F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'WP4'!$C$3:$C$12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'WP4'!$F$3:$F$12</c:f>
            </c:numRef>
          </c:val>
          <c:extLst>
            <c:ext xmlns:c16="http://schemas.microsoft.com/office/drawing/2014/chart" uri="{C3380CC4-5D6E-409C-BE32-E72D297353CC}">
              <c16:uniqueId val="{00000002-9340-4755-9C13-9898D55B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WP5-1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6484-4E68-9C5D-1BD95E12D6F4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E68-9C5D-1BD95E12D6F4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6484-4E68-9C5D-1BD95E12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WP5-2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67AC-4DEF-9E1C-8E5732612290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C-4DEF-9E1C-8E5732612290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67AC-4DEF-9E1C-8E573261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WP5-3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13A4-40C3-9F54-8D8D81E88C5B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4-40C3-9F54-8D8D81E88C5B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13A4-40C3-9F54-8D8D81E8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WP2-3</a:t>
            </a:r>
          </a:p>
        </c:rich>
      </c:tx>
      <c:layout>
        <c:manualLayout>
          <c:xMode val="edge"/>
          <c:yMode val="edge"/>
          <c:x val="0.35690266841644797"/>
          <c:y val="2.784222737819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'WP2'!$D$5</c:f>
            </c:numRef>
          </c:val>
          <c:extLst>
            <c:ext xmlns:c16="http://schemas.microsoft.com/office/drawing/2014/chart" uri="{C3380CC4-5D6E-409C-BE32-E72D297353CC}">
              <c16:uniqueId val="{00000001-9A5F-4699-838B-C1B8BE4A69B1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F-4699-838B-C1B8BE4A69B1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'WP2'!$F$5</c:f>
            </c:numRef>
          </c:val>
          <c:extLst>
            <c:ext xmlns:c16="http://schemas.microsoft.com/office/drawing/2014/chart" uri="{C3380CC4-5D6E-409C-BE32-E72D297353CC}">
              <c16:uniqueId val="{00000003-9A5F-4699-838B-C1B8BE4A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633520"/>
        <c:axId val="136163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'WP2'!$C$5</c15:sqref>
                        </c15:formulaRef>
                      </c:ext>
                    </c:extLst>
                    <c:strCache>
                      <c:ptCount val="1"/>
                      <c:pt idx="0">
                        <c:v>WP2-3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5F-4699-838B-C1B8BE4A69B1}"/>
                  </c:ext>
                </c:extLst>
              </c15:ser>
            </c15:filteredBarSeries>
          </c:ext>
        </c:extLst>
      </c:barChart>
      <c:catAx>
        <c:axId val="13616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633936"/>
        <c:crosses val="autoZero"/>
        <c:auto val="1"/>
        <c:lblAlgn val="ctr"/>
        <c:lblOffset val="100"/>
        <c:noMultiLvlLbl val="0"/>
      </c:catAx>
      <c:valAx>
        <c:axId val="1361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6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WP5-4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9564-4E36-8C87-F4685592BDA4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4-4E36-8C87-F4685592BDA4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9564-4E36-8C87-F468559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WP5-5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4107-4C57-93D4-05219CEC63F7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C57-93D4-05219CEC63F7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4107-4C57-93D4-05219CEC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WP5-6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'WP5'!$D$3:$D$8</c:f>
            </c:numRef>
          </c:val>
          <c:extLst>
            <c:ext xmlns:c16="http://schemas.microsoft.com/office/drawing/2014/chart" uri="{C3380CC4-5D6E-409C-BE32-E72D297353CC}">
              <c16:uniqueId val="{00000000-744F-4460-87AF-F371A02C3712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F-4460-87AF-F371A02C3712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'WP5'!$C$3:$C$8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'WP5'!$F$3:$F$8</c:f>
            </c:numRef>
          </c:val>
          <c:extLst>
            <c:ext xmlns:c16="http://schemas.microsoft.com/office/drawing/2014/chart" uri="{C3380CC4-5D6E-409C-BE32-E72D297353CC}">
              <c16:uniqueId val="{00000002-744F-4460-87AF-F371A02C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'WP6'!$E$3</c:f>
              <c:numCache>
                <c:formatCode>0%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5-4E72-B951-C81C7439F14E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'WP6'!$F$3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01-4F42-8CB5-4964B718C53A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'WP6'!$G$3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01-4F42-8CB5-4964B718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DF3-8C99-086B50CB76FF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'WP6'!$F$4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C-4DF3-8C99-086B50CB76FF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'WP6'!$G$4</c:f>
              <c:numCache>
                <c:formatCode>0%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C-4DF3-8C99-086B50CB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'WP6'!$E$5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8A0-84F4-8E9F8F541992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'WP6'!$F$5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A-48A0-84F4-8E9F8F541992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'WP6'!$G$5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A-48A0-84F4-8E9F8F54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'WP6'!$E$6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7F-87B9-D9CE08BBD519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7F-87B9-D9CE08BBD519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7F-87B9-D9CE08B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'WP6'!$E$7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1CA-890B-4D03AC6B0490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'WP6'!$F$7</c:f>
              <c:numCache>
                <c:formatCode>0%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0-41CA-890B-4D03AC6B0490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'WP6'!$G$7</c:f>
              <c:numCache>
                <c:formatCode>0%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0-41CA-890B-4D03AC6B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'WP6'!$E$8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E9-9DE1-8299ADF46DDA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'WP6'!$F$8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D-4BE9-9DE1-8299ADF46DDA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'WP6'!$G$8</c:f>
              <c:numCache>
                <c:formatCode>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D-4BE9-9DE1-8299ADF4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F36-8080-2DC7E5038676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'WP6'!$F$9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C-4F36-8080-2DC7E5038676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'WP6'!$G$9</c:f>
              <c:numCache>
                <c:formatCode>0%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F36-8080-2DC7E503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WP2-4/5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'WP2'!$D$6</c:f>
            </c:numRef>
          </c:val>
          <c:extLst>
            <c:ext xmlns:c16="http://schemas.microsoft.com/office/drawing/2014/chart" uri="{C3380CC4-5D6E-409C-BE32-E72D297353CC}">
              <c16:uniqueId val="{00000001-0D9F-471F-B525-03F136B56306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F-471F-B525-03F136B56306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WP2-1</c:v>
                </c:pt>
                <c:pt idx="1">
                  <c:v>WP2-2</c:v>
                </c:pt>
                <c:pt idx="2">
                  <c:v>WP2-3</c:v>
                </c:pt>
                <c:pt idx="3">
                  <c:v>WP2-4</c:v>
                </c:pt>
                <c:pt idx="4">
                  <c:v>WP2-5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'WP2'!$F$6</c:f>
            </c:numRef>
          </c:val>
          <c:extLst>
            <c:ext xmlns:c16="http://schemas.microsoft.com/office/drawing/2014/chart" uri="{C3380CC4-5D6E-409C-BE32-E72D297353CC}">
              <c16:uniqueId val="{00000003-0D9F-471F-B525-03F136B5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71584"/>
        <c:axId val="1794372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'WP2'!$C$6</c15:sqref>
                        </c15:formulaRef>
                      </c:ext>
                    </c:extLst>
                    <c:strCache>
                      <c:ptCount val="1"/>
                      <c:pt idx="0">
                        <c:v>WP2-4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9F-471F-B525-03F136B56306}"/>
                  </c:ext>
                </c:extLst>
              </c15:ser>
            </c15:filteredBarSeries>
          </c:ext>
        </c:extLst>
      </c:barChart>
      <c:catAx>
        <c:axId val="17943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372000"/>
        <c:crosses val="autoZero"/>
        <c:auto val="1"/>
        <c:lblAlgn val="ctr"/>
        <c:lblOffset val="100"/>
        <c:noMultiLvlLbl val="0"/>
      </c:catAx>
      <c:valAx>
        <c:axId val="1794372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1st OC - Participation</a:t>
            </a:r>
            <a:r>
              <a:rPr lang="es-ES" baseline="0"/>
              <a:t> per vertical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'WP6'!$N$25:$N$28</c:f>
              <c:strCache>
                <c:ptCount val="4"/>
                <c:pt idx="0">
                  <c:v>15%</c:v>
                </c:pt>
                <c:pt idx="1">
                  <c:v>14%</c:v>
                </c:pt>
                <c:pt idx="2">
                  <c:v>46%</c:v>
                </c:pt>
                <c:pt idx="3">
                  <c:v>25%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D-46E9-A4C0-AE2FAAAE2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D-46E9-A4C0-AE2FAAAE2F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D-46E9-A4C0-AE2FAAAE2F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D-46E9-A4C0-AE2FAAAE2F07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'WP6'!$N$25:$N$28</c:f>
              <c:numCache>
                <c:formatCode>0%</c:formatCode>
                <c:ptCount val="4"/>
                <c:pt idx="0">
                  <c:v>0.14500766666666667</c:v>
                </c:pt>
                <c:pt idx="1">
                  <c:v>0.14439066666666667</c:v>
                </c:pt>
                <c:pt idx="2">
                  <c:v>0.45826666666666666</c:v>
                </c:pt>
                <c:pt idx="3">
                  <c:v>0.25231666666666669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CE1-9F16-5DABC53A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2nd OC - Participation per vertical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D7-4092-A8F9-6D465AB5E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D7-4092-A8F9-6D465AB5E5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D7-4092-A8F9-6D465AB5E5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D7-4092-A8F9-6D465AB5E596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'WP6'!$O$25:$O$28</c:f>
              <c:numCache>
                <c:formatCode>0%</c:formatCode>
                <c:ptCount val="4"/>
                <c:pt idx="0">
                  <c:v>0.28904266666666661</c:v>
                </c:pt>
                <c:pt idx="1">
                  <c:v>0.16177341999999997</c:v>
                </c:pt>
                <c:pt idx="2">
                  <c:v>0.38416033333333327</c:v>
                </c:pt>
                <c:pt idx="3">
                  <c:v>0.16502066666666668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059-9208-86C211A1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3rd OC - Participation per vertical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8-4BA8-A44E-52EA37487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8-4BA8-A44E-52EA37487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8-4BA8-A44E-52EA37487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8-4BA8-A44E-52EA37487A3D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'WP6'!$P$25:$P$28</c:f>
              <c:numCache>
                <c:formatCode>0%</c:formatCode>
                <c:ptCount val="4"/>
                <c:pt idx="0">
                  <c:v>0.18609999999999999</c:v>
                </c:pt>
                <c:pt idx="1">
                  <c:v>0.18944</c:v>
                </c:pt>
                <c:pt idx="2">
                  <c:v>0.44111099999999998</c:v>
                </c:pt>
                <c:pt idx="3">
                  <c:v>0.18332999999999999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083-8EAA-5A8CCBAA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1st OC - Participation per profile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6-4DD5-88B7-5D36F90305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6-4DD5-88B7-5D36F9030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6-4DD5-88B7-5D36F90305CF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'WP6'!$N$29:$N$31</c:f>
              <c:numCache>
                <c:formatCode>0%</c:formatCode>
                <c:ptCount val="3"/>
                <c:pt idx="0">
                  <c:v>0.63666666666666671</c:v>
                </c:pt>
                <c:pt idx="1">
                  <c:v>0.13</c:v>
                </c:pt>
                <c:pt idx="2">
                  <c:v>0.23333333333333331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E-44BC-8ECC-BD76F86F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2nd OC - Participation per profile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7-4CD8-8DAE-4781A511F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7-4CD8-8DAE-4781A511F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87-4CD8-8DAE-4781A511FE24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'WP6'!$O$29:$O$31</c:f>
              <c:numCache>
                <c:formatCode>0%</c:formatCode>
                <c:ptCount val="3"/>
                <c:pt idx="0">
                  <c:v>0.59443333333333337</c:v>
                </c:pt>
                <c:pt idx="1">
                  <c:v>0.19443333333333335</c:v>
                </c:pt>
                <c:pt idx="2">
                  <c:v>0.2089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7-46E1-BCF6-F3FF71E8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3rd OC - Participation per profile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0-45F8-8AC7-8AEFDAD650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0-45F8-8AC7-8AEFDAD650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60-45F8-8AC7-8AEFDAD65006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'WP6'!$P$29:$P$31</c:f>
              <c:numCache>
                <c:formatCode>0%</c:formatCode>
                <c:ptCount val="3"/>
                <c:pt idx="0">
                  <c:v>0.75363599999999997</c:v>
                </c:pt>
                <c:pt idx="1">
                  <c:v>0</c:v>
                </c:pt>
                <c:pt idx="2">
                  <c:v>0.24636350000000001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F-41E6-8F2D-58ED3945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Task8.8!$E$3:$E$6</c:f>
            </c:numRef>
          </c:val>
          <c:extLst>
            <c:ext xmlns:c16="http://schemas.microsoft.com/office/drawing/2014/chart" uri="{C3380CC4-5D6E-409C-BE32-E72D297353CC}">
              <c16:uniqueId val="{00000000-45D7-4579-8318-B1E6D8A1D17B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Task8.8!$F$3:$F$6</c:f>
              <c:numCache>
                <c:formatCode>0%</c:formatCode>
                <c:ptCount val="4"/>
                <c:pt idx="0" formatCode="General">
                  <c:v>18</c:v>
                </c:pt>
                <c:pt idx="1">
                  <c:v>0.75</c:v>
                </c:pt>
                <c:pt idx="2" formatCode="General">
                  <c:v>6</c:v>
                </c:pt>
                <c:pt idx="3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7-4579-8318-B1E6D8A1D17B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Task8.8!$G$3:$G$6</c:f>
            </c:numRef>
          </c:val>
          <c:extLst>
            <c:ext xmlns:c16="http://schemas.microsoft.com/office/drawing/2014/chart" uri="{C3380CC4-5D6E-409C-BE32-E72D297353CC}">
              <c16:uniqueId val="{00000002-45D7-4579-8318-B1E6D8A1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Task8.8!$E$3:$E$6</c:f>
            </c:numRef>
          </c:val>
          <c:extLst>
            <c:ext xmlns:c16="http://schemas.microsoft.com/office/drawing/2014/chart" uri="{C3380CC4-5D6E-409C-BE32-E72D297353CC}">
              <c16:uniqueId val="{00000000-DECA-4A4A-A4FD-0CBD9D349D90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Task8.8!$F$3:$F$6</c:f>
              <c:numCache>
                <c:formatCode>0%</c:formatCode>
                <c:ptCount val="4"/>
                <c:pt idx="0" formatCode="General">
                  <c:v>18</c:v>
                </c:pt>
                <c:pt idx="1">
                  <c:v>0.75</c:v>
                </c:pt>
                <c:pt idx="2" formatCode="General">
                  <c:v>6</c:v>
                </c:pt>
                <c:pt idx="3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A4A-A4FD-0CBD9D349D90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Task8.8!$G$3:$G$6</c:f>
            </c:numRef>
          </c:val>
          <c:extLst>
            <c:ext xmlns:c16="http://schemas.microsoft.com/office/drawing/2014/chart" uri="{C3380CC4-5D6E-409C-BE32-E72D297353CC}">
              <c16:uniqueId val="{00000002-DECA-4A4A-A4FD-0CBD9D34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Task8.8!$E$3:$E$6</c:f>
            </c:numRef>
          </c:val>
          <c:extLst>
            <c:ext xmlns:c16="http://schemas.microsoft.com/office/drawing/2014/chart" uri="{C3380CC4-5D6E-409C-BE32-E72D297353CC}">
              <c16:uniqueId val="{00000000-ABC0-40E0-8EE9-CF9025FF4FAB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Task8.8!$F$3:$F$6</c:f>
              <c:numCache>
                <c:formatCode>0%</c:formatCode>
                <c:ptCount val="4"/>
                <c:pt idx="0" formatCode="General">
                  <c:v>18</c:v>
                </c:pt>
                <c:pt idx="1">
                  <c:v>0.75</c:v>
                </c:pt>
                <c:pt idx="2" formatCode="General">
                  <c:v>6</c:v>
                </c:pt>
                <c:pt idx="3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0-40E0-8EE9-CF9025FF4FAB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Task8.8!$G$3:$G$6</c:f>
            </c:numRef>
          </c:val>
          <c:extLst>
            <c:ext xmlns:c16="http://schemas.microsoft.com/office/drawing/2014/chart" uri="{C3380CC4-5D6E-409C-BE32-E72D297353CC}">
              <c16:uniqueId val="{00000002-ABC0-40E0-8EE9-CF9025FF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KP4</a:t>
            </a:r>
          </a:p>
        </c:rich>
      </c:tx>
      <c:layout>
        <c:manualLayout>
          <c:xMode val="edge"/>
          <c:yMode val="edge"/>
          <c:x val="0.447539267015706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Task8.8!$E$3:$E$6</c:f>
            </c:numRef>
          </c:val>
          <c:extLst>
            <c:ext xmlns:c16="http://schemas.microsoft.com/office/drawing/2014/chart" uri="{C3380CC4-5D6E-409C-BE32-E72D297353CC}">
              <c16:uniqueId val="{00000000-B857-46F6-9B81-63269BFA7221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Task8.8!$F$3:$F$6</c:f>
              <c:numCache>
                <c:formatCode>0%</c:formatCode>
                <c:ptCount val="4"/>
                <c:pt idx="0" formatCode="General">
                  <c:v>18</c:v>
                </c:pt>
                <c:pt idx="1">
                  <c:v>0.75</c:v>
                </c:pt>
                <c:pt idx="2" formatCode="General">
                  <c:v>6</c:v>
                </c:pt>
                <c:pt idx="3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7-46F6-9B81-63269BFA7221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Task8.8!$D$3:$D$6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Task8.8!$G$3:$G$6</c:f>
            </c:numRef>
          </c:val>
          <c:extLst>
            <c:ext xmlns:c16="http://schemas.microsoft.com/office/drawing/2014/chart" uri="{C3380CC4-5D6E-409C-BE32-E72D297353CC}">
              <c16:uniqueId val="{00000002-B857-46F6-9B81-63269BFA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E18D-4B2E-9763-9FD49FD72DBF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D-4B2E-9763-9FD49FD72DBF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E18D-4B2E-9763-9FD49FD7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F344-4263-9C54-0D136D906533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263-9C54-0D136D906533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F344-4263-9C54-0D136D90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B451-4B7B-B41F-327923BA7858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B7B-B41F-327923BA7858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B451-4B7B-B41F-327923BA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0EDD-435F-B45C-4A853422DBFF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D-435F-B45C-4A853422DBFF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0EDD-435F-B45C-4A853422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'WP3'!$E$3:$E$17</c:f>
            </c:numRef>
          </c:val>
          <c:extLst>
            <c:ext xmlns:c16="http://schemas.microsoft.com/office/drawing/2014/chart" uri="{C3380CC4-5D6E-409C-BE32-E72D297353CC}">
              <c16:uniqueId val="{00000000-54D7-4C4E-83B2-FA2A3BBF2FB8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'WP3'!$F$3:$F$17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7-4C4E-83B2-FA2A3BBF2FB8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'WP3'!$D$3:$D$17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'WP3'!$G$3:$G$17</c:f>
            </c:numRef>
          </c:val>
          <c:extLst>
            <c:ext xmlns:c16="http://schemas.microsoft.com/office/drawing/2014/chart" uri="{C3380CC4-5D6E-409C-BE32-E72D297353CC}">
              <c16:uniqueId val="{00000002-54D7-4C4E-83B2-FA2A3BBF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354609</xdr:colOff>
      <xdr:row>0</xdr:row>
      <xdr:rowOff>131949</xdr:rowOff>
    </xdr:from>
    <xdr:to>
      <xdr:col>16</xdr:col>
      <xdr:colOff>447221</xdr:colOff>
      <xdr:row>7</xdr:row>
      <xdr:rowOff>84366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B9011217-E0D3-3850-A405-3A95D6F5C11A}"/>
            </a:ext>
          </a:extLst>
        </xdr:cNvPr>
        <xdr:cNvGrpSpPr/>
      </xdr:nvGrpSpPr>
      <xdr:grpSpPr>
        <a:xfrm>
          <a:off x="5274746" y="131949"/>
          <a:ext cx="8139546" cy="3406858"/>
          <a:chOff x="6523181" y="346364"/>
          <a:chExt cx="7685975" cy="343065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EF8C8D2E-3827-2334-896E-73F556F16536}"/>
              </a:ext>
            </a:extLst>
          </xdr:cNvPr>
          <xdr:cNvSpPr/>
        </xdr:nvSpPr>
        <xdr:spPr>
          <a:xfrm>
            <a:off x="6523181" y="346364"/>
            <a:ext cx="7685975" cy="3430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0668A10-B6D7-D8DF-9A33-6D0B892BFDD2}"/>
              </a:ext>
            </a:extLst>
          </xdr:cNvPr>
          <xdr:cNvGraphicFramePr/>
        </xdr:nvGraphicFramePr>
        <xdr:xfrm>
          <a:off x="6836619" y="657987"/>
          <a:ext cx="1760290" cy="28128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5764A412-66AA-F0F1-44C8-18413BEE3EE2}"/>
              </a:ext>
            </a:extLst>
          </xdr:cNvPr>
          <xdr:cNvCxnSpPr/>
        </xdr:nvCxnSpPr>
        <xdr:spPr>
          <a:xfrm>
            <a:off x="7239153" y="1638438"/>
            <a:ext cx="1206376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58579D6A-ADF1-9AC2-D111-3BC72C30317A}"/>
              </a:ext>
            </a:extLst>
          </xdr:cNvPr>
          <xdr:cNvGraphicFramePr/>
        </xdr:nvGraphicFramePr>
        <xdr:xfrm>
          <a:off x="8652472" y="654812"/>
          <a:ext cx="1699842" cy="28143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28" name="Conector recto 27">
            <a:extLst>
              <a:ext uri="{FF2B5EF4-FFF2-40B4-BE49-F238E27FC236}">
                <a16:creationId xmlns:a16="http://schemas.microsoft.com/office/drawing/2014/main" id="{DFBE974E-0018-4112-B7A6-A1FA9E1F0CAA}"/>
              </a:ext>
            </a:extLst>
          </xdr:cNvPr>
          <xdr:cNvCxnSpPr/>
        </xdr:nvCxnSpPr>
        <xdr:spPr>
          <a:xfrm>
            <a:off x="9002499" y="2441673"/>
            <a:ext cx="1209551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ADF3F112-D2FB-A3F8-3ABE-74526B8A7733}"/>
              </a:ext>
            </a:extLst>
          </xdr:cNvPr>
          <xdr:cNvGraphicFramePr/>
        </xdr:nvGraphicFramePr>
        <xdr:xfrm>
          <a:off x="10397153" y="657987"/>
          <a:ext cx="1668216" cy="2811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B3BDF643-DF05-476B-92F8-D261E065158C}"/>
              </a:ext>
            </a:extLst>
          </xdr:cNvPr>
          <xdr:cNvCxnSpPr/>
        </xdr:nvCxnSpPr>
        <xdr:spPr>
          <a:xfrm>
            <a:off x="10716020" y="1417630"/>
            <a:ext cx="119990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B4430A6E-CD70-C3DF-73E7-6AB14F9B5AF2}"/>
              </a:ext>
            </a:extLst>
          </xdr:cNvPr>
          <xdr:cNvGraphicFramePr/>
        </xdr:nvGraphicFramePr>
        <xdr:xfrm>
          <a:off x="12123486" y="654811"/>
          <a:ext cx="1751672" cy="28175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A7B39090-516A-44E9-87BB-902CB7B2518A}"/>
              </a:ext>
            </a:extLst>
          </xdr:cNvPr>
          <xdr:cNvCxnSpPr/>
        </xdr:nvCxnSpPr>
        <xdr:spPr>
          <a:xfrm>
            <a:off x="12450221" y="1897347"/>
            <a:ext cx="1206252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0</xdr:row>
      <xdr:rowOff>85726</xdr:rowOff>
    </xdr:from>
    <xdr:to>
      <xdr:col>17</xdr:col>
      <xdr:colOff>358775</xdr:colOff>
      <xdr:row>12</xdr:row>
      <xdr:rowOff>797718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335F1E51-64BB-5239-8B50-B825E18DAE19}"/>
            </a:ext>
          </a:extLst>
        </xdr:cNvPr>
        <xdr:cNvGrpSpPr/>
      </xdr:nvGrpSpPr>
      <xdr:grpSpPr>
        <a:xfrm>
          <a:off x="6669088" y="82551"/>
          <a:ext cx="8358187" cy="5608636"/>
          <a:chOff x="5664200" y="63501"/>
          <a:chExt cx="7810500" cy="5664199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42CB96B4-284E-4D4A-8B79-819DEA0D19C4}"/>
              </a:ext>
            </a:extLst>
          </xdr:cNvPr>
          <xdr:cNvSpPr/>
        </xdr:nvSpPr>
        <xdr:spPr>
          <a:xfrm>
            <a:off x="5664200" y="63501"/>
            <a:ext cx="7810500" cy="56641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57FDA778-4930-640C-2020-EE53D539870F}"/>
              </a:ext>
            </a:extLst>
          </xdr:cNvPr>
          <xdr:cNvGrpSpPr/>
        </xdr:nvGrpSpPr>
        <xdr:grpSpPr>
          <a:xfrm>
            <a:off x="6029325" y="390525"/>
            <a:ext cx="6997700" cy="4927600"/>
            <a:chOff x="5807075" y="187325"/>
            <a:chExt cx="6997700" cy="492760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3472B9B-9B87-2DBF-7A73-1032D255FB3D}"/>
                </a:ext>
              </a:extLst>
            </xdr:cNvPr>
            <xdr:cNvGraphicFramePr/>
          </xdr:nvGraphicFramePr>
          <xdr:xfrm>
            <a:off x="5807075" y="187325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A413D82-DDB9-4CF3-B8EA-BB92C01ED247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19050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1410917-F160-446B-A071-1B848965B655}"/>
                </a:ext>
              </a:extLst>
            </xdr:cNvPr>
            <xdr:cNvGraphicFramePr>
              <a:graphicFrameLocks/>
            </xdr:cNvGraphicFramePr>
          </xdr:nvGraphicFramePr>
          <xdr:xfrm>
            <a:off x="931545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E94E1AF-8214-4A95-A2CC-6D1E996B8AE7}"/>
                </a:ext>
              </a:extLst>
            </xdr:cNvPr>
            <xdr:cNvGraphicFramePr>
              <a:graphicFrameLocks/>
            </xdr:cNvGraphicFramePr>
          </xdr:nvGraphicFramePr>
          <xdr:xfrm>
            <a:off x="1107440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D41A2C2-E822-4ADE-B9CD-29009F8D70C6}"/>
                </a:ext>
              </a:extLst>
            </xdr:cNvPr>
            <xdr:cNvGraphicFramePr>
              <a:graphicFrameLocks/>
            </xdr:cNvGraphicFramePr>
          </xdr:nvGraphicFramePr>
          <xdr:xfrm>
            <a:off x="5810250" y="276225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0EA1BA9-8C8A-44B2-A874-B8ECEEE28223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27559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D6766CB-2D28-43B9-949F-D19B3B7044CB}"/>
                </a:ext>
              </a:extLst>
            </xdr:cNvPr>
            <xdr:cNvGraphicFramePr>
              <a:graphicFrameLocks/>
            </xdr:cNvGraphicFramePr>
          </xdr:nvGraphicFramePr>
          <xdr:xfrm>
            <a:off x="9309100" y="27686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DC780CF9-B1EB-4134-B124-EA14E4711297}"/>
                </a:ext>
              </a:extLst>
            </xdr:cNvPr>
            <xdr:cNvCxnSpPr/>
          </xdr:nvCxnSpPr>
          <xdr:spPr>
            <a:xfrm>
              <a:off x="11499554" y="1425919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49943FF2-3969-4DD6-A001-FE0C609E2445}"/>
                </a:ext>
              </a:extLst>
            </xdr:cNvPr>
            <xdr:cNvCxnSpPr/>
          </xdr:nvCxnSpPr>
          <xdr:spPr>
            <a:xfrm>
              <a:off x="6236291" y="3869698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Conector recto 13">
              <a:extLst>
                <a:ext uri="{FF2B5EF4-FFF2-40B4-BE49-F238E27FC236}">
                  <a16:creationId xmlns:a16="http://schemas.microsoft.com/office/drawing/2014/main" id="{E4D603DE-AF1B-4778-92ED-E637D498241C}"/>
                </a:ext>
              </a:extLst>
            </xdr:cNvPr>
            <xdr:cNvCxnSpPr/>
          </xdr:nvCxnSpPr>
          <xdr:spPr>
            <a:xfrm>
              <a:off x="8001886" y="3743023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205185</xdr:colOff>
      <xdr:row>15</xdr:row>
      <xdr:rowOff>167083</xdr:rowOff>
    </xdr:from>
    <xdr:to>
      <xdr:col>23</xdr:col>
      <xdr:colOff>178991</xdr:colOff>
      <xdr:row>21</xdr:row>
      <xdr:rowOff>683814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A16CC8-9413-FD44-B0EB-91920F17B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202406</xdr:colOff>
      <xdr:row>22</xdr:row>
      <xdr:rowOff>54371</xdr:rowOff>
    </xdr:from>
    <xdr:to>
      <xdr:col>23</xdr:col>
      <xdr:colOff>190499</xdr:colOff>
      <xdr:row>29</xdr:row>
      <xdr:rowOff>207565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F58B28A-1C2B-18CE-907E-29438F18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202406</xdr:colOff>
      <xdr:row>29</xdr:row>
      <xdr:rowOff>250428</xdr:rowOff>
    </xdr:from>
    <xdr:to>
      <xdr:col>23</xdr:col>
      <xdr:colOff>190499</xdr:colOff>
      <xdr:row>43</xdr:row>
      <xdr:rowOff>85328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EE49BD5-FB7D-50B3-E766-02D49DE8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342502</xdr:colOff>
      <xdr:row>16</xdr:row>
      <xdr:rowOff>12302</xdr:rowOff>
    </xdr:from>
    <xdr:to>
      <xdr:col>29</xdr:col>
      <xdr:colOff>128190</xdr:colOff>
      <xdr:row>21</xdr:row>
      <xdr:rowOff>722708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20C8F5B-9B01-1C05-0D88-4605D3B0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336152</xdr:colOff>
      <xdr:row>22</xdr:row>
      <xdr:rowOff>95646</xdr:rowOff>
    </xdr:from>
    <xdr:to>
      <xdr:col>29</xdr:col>
      <xdr:colOff>125015</xdr:colOff>
      <xdr:row>29</xdr:row>
      <xdr:rowOff>258365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C53C06D-B5E5-6B49-6C7B-3C3853A28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324246</xdr:colOff>
      <xdr:row>29</xdr:row>
      <xdr:rowOff>309959</xdr:rowOff>
    </xdr:from>
    <xdr:to>
      <xdr:col>29</xdr:col>
      <xdr:colOff>113109</xdr:colOff>
      <xdr:row>43</xdr:row>
      <xdr:rowOff>151209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B57D580-C9A4-0D0E-1930-E335CDEC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0.22568</cdr:x>
      <cdr:y>0.41642</cdr:y>
    </cdr:from>
    <cdr:to>
      <cdr:x>0.93143</cdr:x>
      <cdr:y>0.41917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1B12D3B-023C-32B4-8563-F2F3968138D6}"/>
            </a:ext>
          </a:extLst>
        </cdr:cNvPr>
        <cdr:cNvCxnSpPr/>
      </cdr:nvCxnSpPr>
      <cdr:spPr>
        <a:xfrm xmlns:a="http://schemas.openxmlformats.org/drawingml/2006/main">
          <a:off x="409569" y="1023400"/>
          <a:ext cx="1280770" cy="677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0.25718</cdr:x>
      <cdr:y>0.53527</cdr:y>
    </cdr:from>
    <cdr:to>
      <cdr:x>0.90306</cdr:x>
      <cdr:y>0.53527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466719" y="1315500"/>
          <a:ext cx="1172132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0.24472</cdr:x>
      <cdr:y>0.38797</cdr:y>
    </cdr:from>
    <cdr:to>
      <cdr:x>0.89059</cdr:x>
      <cdr:y>0.38797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444121" y="953495"/>
          <a:ext cx="1172114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120651</xdr:rowOff>
    </xdr:from>
    <xdr:to>
      <xdr:col>17</xdr:col>
      <xdr:colOff>673100</xdr:colOff>
      <xdr:row>5</xdr:row>
      <xdr:rowOff>139701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734BB65-A950-EA91-F919-CAA3EA6BB82B}"/>
            </a:ext>
          </a:extLst>
        </xdr:cNvPr>
        <xdr:cNvGrpSpPr/>
      </xdr:nvGrpSpPr>
      <xdr:grpSpPr>
        <a:xfrm>
          <a:off x="5905500" y="1028701"/>
          <a:ext cx="8477250" cy="3371850"/>
          <a:chOff x="5645150" y="723901"/>
          <a:chExt cx="8096250" cy="33655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5CEABE4-2C8A-448D-B0B3-35FA0A930BAA}"/>
              </a:ext>
            </a:extLst>
          </xdr:cNvPr>
          <xdr:cNvSpPr/>
        </xdr:nvSpPr>
        <xdr:spPr>
          <a:xfrm>
            <a:off x="5645150" y="723901"/>
            <a:ext cx="8096250" cy="3365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C7B3773-7192-F006-99AF-5A1FBB22A2EF}"/>
              </a:ext>
            </a:extLst>
          </xdr:cNvPr>
          <xdr:cNvGraphicFramePr/>
        </xdr:nvGraphicFramePr>
        <xdr:xfrm>
          <a:off x="5940425" y="1000125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8B8591A-ED40-4378-A5DD-3D1A574DB58A}"/>
              </a:ext>
            </a:extLst>
          </xdr:cNvPr>
          <xdr:cNvGraphicFramePr>
            <a:graphicFrameLocks/>
          </xdr:cNvGraphicFramePr>
        </xdr:nvGraphicFramePr>
        <xdr:xfrm>
          <a:off x="7829550" y="10033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6DC5BC0-953B-4F2D-97BC-AF9AD22A0311}"/>
              </a:ext>
            </a:extLst>
          </xdr:cNvPr>
          <xdr:cNvGraphicFramePr>
            <a:graphicFrameLocks/>
          </xdr:cNvGraphicFramePr>
        </xdr:nvGraphicFramePr>
        <xdr:xfrm>
          <a:off x="9702800" y="100965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F39D75D-8B4F-43B9-A3A2-757201338D33}"/>
              </a:ext>
            </a:extLst>
          </xdr:cNvPr>
          <xdr:cNvGraphicFramePr>
            <a:graphicFrameLocks/>
          </xdr:cNvGraphicFramePr>
        </xdr:nvGraphicFramePr>
        <xdr:xfrm>
          <a:off x="11563350" y="10160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8</xdr:col>
      <xdr:colOff>57150</xdr:colOff>
      <xdr:row>3</xdr:row>
      <xdr:rowOff>561975</xdr:rowOff>
    </xdr:from>
    <xdr:to>
      <xdr:col>9</xdr:col>
      <xdr:colOff>619125</xdr:colOff>
      <xdr:row>3</xdr:row>
      <xdr:rowOff>561975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2E5E1CE-5EF5-42B8-8CD5-B96E60FD75E0}"/>
            </a:ext>
          </a:extLst>
        </xdr:cNvPr>
        <xdr:cNvCxnSpPr/>
      </xdr:nvCxnSpPr>
      <xdr:spPr>
        <a:xfrm>
          <a:off x="6057900" y="1943100"/>
          <a:ext cx="13620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3</xdr:row>
      <xdr:rowOff>736600</xdr:rowOff>
    </xdr:from>
    <xdr:to>
      <xdr:col>12</xdr:col>
      <xdr:colOff>234950</xdr:colOff>
      <xdr:row>3</xdr:row>
      <xdr:rowOff>736600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99928B2-8C7D-4F51-A780-1B8B0C12CEC7}"/>
            </a:ext>
          </a:extLst>
        </xdr:cNvPr>
        <xdr:cNvCxnSpPr/>
      </xdr:nvCxnSpPr>
      <xdr:spPr>
        <a:xfrm>
          <a:off x="8172450" y="2114550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</xdr:colOff>
      <xdr:row>3</xdr:row>
      <xdr:rowOff>371476</xdr:rowOff>
    </xdr:from>
    <xdr:to>
      <xdr:col>14</xdr:col>
      <xdr:colOff>571500</xdr:colOff>
      <xdr:row>3</xdr:row>
      <xdr:rowOff>371476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3377677-B4C9-4839-B7F1-74B4857BDF57}"/>
            </a:ext>
          </a:extLst>
        </xdr:cNvPr>
        <xdr:cNvCxnSpPr/>
      </xdr:nvCxnSpPr>
      <xdr:spPr>
        <a:xfrm>
          <a:off x="10007600" y="1752601"/>
          <a:ext cx="13652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3</xdr:row>
      <xdr:rowOff>828675</xdr:rowOff>
    </xdr:from>
    <xdr:to>
      <xdr:col>17</xdr:col>
      <xdr:colOff>123825</xdr:colOff>
      <xdr:row>3</xdr:row>
      <xdr:rowOff>828675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E39EBDD-CCFB-4E0A-BB51-7486476FD719}"/>
            </a:ext>
          </a:extLst>
        </xdr:cNvPr>
        <xdr:cNvCxnSpPr/>
      </xdr:nvCxnSpPr>
      <xdr:spPr>
        <a:xfrm>
          <a:off x="11925300" y="2209800"/>
          <a:ext cx="14001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164393</xdr:rowOff>
    </xdr:from>
    <xdr:to>
      <xdr:col>20</xdr:col>
      <xdr:colOff>161924</xdr:colOff>
      <xdr:row>33</xdr:row>
      <xdr:rowOff>114653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65E601CE-D6E9-3B67-51DE-CEBE15186A5C}"/>
            </a:ext>
          </a:extLst>
        </xdr:cNvPr>
        <xdr:cNvGrpSpPr/>
      </xdr:nvGrpSpPr>
      <xdr:grpSpPr>
        <a:xfrm>
          <a:off x="7234464" y="161218"/>
          <a:ext cx="10443028" cy="11601149"/>
          <a:chOff x="6438195" y="114652"/>
          <a:chExt cx="9860138" cy="9004654"/>
        </a:xfrm>
      </xdr:grpSpPr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4C433B2C-4C1A-4FB8-BD40-934B1A14786E}"/>
              </a:ext>
            </a:extLst>
          </xdr:cNvPr>
          <xdr:cNvSpPr/>
        </xdr:nvSpPr>
        <xdr:spPr>
          <a:xfrm>
            <a:off x="6438195" y="114652"/>
            <a:ext cx="9860138" cy="900465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69" name="Grupo 68">
            <a:extLst>
              <a:ext uri="{FF2B5EF4-FFF2-40B4-BE49-F238E27FC236}">
                <a16:creationId xmlns:a16="http://schemas.microsoft.com/office/drawing/2014/main" id="{9D4F54A7-D5DF-4C6D-52DF-B67747140AA4}"/>
              </a:ext>
            </a:extLst>
          </xdr:cNvPr>
          <xdr:cNvGrpSpPr/>
        </xdr:nvGrpSpPr>
        <xdr:grpSpPr>
          <a:xfrm>
            <a:off x="6718652" y="396875"/>
            <a:ext cx="9272762" cy="8385172"/>
            <a:chOff x="6674556" y="388056"/>
            <a:chExt cx="9272762" cy="8385172"/>
          </a:xfrm>
        </xdr:grpSpPr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0103E438-8773-4D0F-B169-2C5E3256D4D3}"/>
                </a:ext>
              </a:extLst>
            </xdr:cNvPr>
            <xdr:cNvGraphicFramePr>
              <a:graphicFrameLocks/>
            </xdr:cNvGraphicFramePr>
          </xdr:nvGraphicFramePr>
          <xdr:xfrm>
            <a:off x="13687777" y="6006042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1" name="Gráfico 50">
              <a:extLst>
                <a:ext uri="{FF2B5EF4-FFF2-40B4-BE49-F238E27FC236}">
                  <a16:creationId xmlns:a16="http://schemas.microsoft.com/office/drawing/2014/main" id="{76BA9DB2-282A-ECBE-4406-658CB275647D}"/>
                </a:ext>
              </a:extLst>
            </xdr:cNvPr>
            <xdr:cNvGraphicFramePr/>
          </xdr:nvGraphicFramePr>
          <xdr:xfrm>
            <a:off x="6674556" y="399169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2" name="Gráfico 51">
              <a:extLst>
                <a:ext uri="{FF2B5EF4-FFF2-40B4-BE49-F238E27FC236}">
                  <a16:creationId xmlns:a16="http://schemas.microsoft.com/office/drawing/2014/main" id="{E0EEAB40-7813-DBF2-456C-47FAF6DFD5FE}"/>
                </a:ext>
              </a:extLst>
            </xdr:cNvPr>
            <xdr:cNvGraphicFramePr>
              <a:graphicFrameLocks/>
            </xdr:cNvGraphicFramePr>
          </xdr:nvGraphicFramePr>
          <xdr:xfrm>
            <a:off x="8995833" y="40569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3" name="Gráfico 52">
              <a:extLst>
                <a:ext uri="{FF2B5EF4-FFF2-40B4-BE49-F238E27FC236}">
                  <a16:creationId xmlns:a16="http://schemas.microsoft.com/office/drawing/2014/main" id="{77605D49-9FC6-0868-2D99-DD93A4F8E37B}"/>
                </a:ext>
              </a:extLst>
            </xdr:cNvPr>
            <xdr:cNvGraphicFramePr>
              <a:graphicFrameLocks/>
            </xdr:cNvGraphicFramePr>
          </xdr:nvGraphicFramePr>
          <xdr:xfrm>
            <a:off x="11324167" y="39687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4" name="Gráfico 53">
              <a:extLst>
                <a:ext uri="{FF2B5EF4-FFF2-40B4-BE49-F238E27FC236}">
                  <a16:creationId xmlns:a16="http://schemas.microsoft.com/office/drawing/2014/main" id="{9ED5C75F-0CF7-753A-3ED4-BF98C95A5617}"/>
                </a:ext>
              </a:extLst>
            </xdr:cNvPr>
            <xdr:cNvGraphicFramePr>
              <a:graphicFrameLocks/>
            </xdr:cNvGraphicFramePr>
          </xdr:nvGraphicFramePr>
          <xdr:xfrm>
            <a:off x="13652500" y="388056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55" name="Gráfico 54">
              <a:extLst>
                <a:ext uri="{FF2B5EF4-FFF2-40B4-BE49-F238E27FC236}">
                  <a16:creationId xmlns:a16="http://schemas.microsoft.com/office/drawing/2014/main" id="{6CC55465-177E-CCE5-45F6-F0FC1F079704}"/>
                </a:ext>
              </a:extLst>
            </xdr:cNvPr>
            <xdr:cNvGraphicFramePr>
              <a:graphicFrameLocks/>
            </xdr:cNvGraphicFramePr>
          </xdr:nvGraphicFramePr>
          <xdr:xfrm>
            <a:off x="6676319" y="320145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25136EEE-8D29-24E9-CAE7-D4BEDFB54C63}"/>
                </a:ext>
              </a:extLst>
            </xdr:cNvPr>
            <xdr:cNvGraphicFramePr>
              <a:graphicFrameLocks/>
            </xdr:cNvGraphicFramePr>
          </xdr:nvGraphicFramePr>
          <xdr:xfrm>
            <a:off x="9013472" y="32102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57" name="Gráfico 56">
              <a:extLst>
                <a:ext uri="{FF2B5EF4-FFF2-40B4-BE49-F238E27FC236}">
                  <a16:creationId xmlns:a16="http://schemas.microsoft.com/office/drawing/2014/main" id="{0A2AD623-9084-A824-1EA5-7771C8893304}"/>
                </a:ext>
              </a:extLst>
            </xdr:cNvPr>
            <xdr:cNvGraphicFramePr>
              <a:graphicFrameLocks/>
            </xdr:cNvGraphicFramePr>
          </xdr:nvGraphicFramePr>
          <xdr:xfrm>
            <a:off x="11332987" y="3219097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DAACDB7D-4BA1-6605-6032-58B1AE2B452D}"/>
                </a:ext>
              </a:extLst>
            </xdr:cNvPr>
            <xdr:cNvGraphicFramePr>
              <a:graphicFrameLocks/>
            </xdr:cNvGraphicFramePr>
          </xdr:nvGraphicFramePr>
          <xdr:xfrm>
            <a:off x="13670131" y="3201451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59" name="Gráfico 58">
              <a:extLst>
                <a:ext uri="{FF2B5EF4-FFF2-40B4-BE49-F238E27FC236}">
                  <a16:creationId xmlns:a16="http://schemas.microsoft.com/office/drawing/2014/main" id="{F784A7F8-95EF-B94B-3983-9FDA666E91CD}"/>
                </a:ext>
              </a:extLst>
            </xdr:cNvPr>
            <xdr:cNvGraphicFramePr>
              <a:graphicFrameLocks/>
            </xdr:cNvGraphicFramePr>
          </xdr:nvGraphicFramePr>
          <xdr:xfrm>
            <a:off x="6676311" y="6014865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60" name="Gráfico 59">
              <a:extLst>
                <a:ext uri="{FF2B5EF4-FFF2-40B4-BE49-F238E27FC236}">
                  <a16:creationId xmlns:a16="http://schemas.microsoft.com/office/drawing/2014/main" id="{005C3AB0-0CBD-9B48-9ADF-DE67BD729D82}"/>
                </a:ext>
              </a:extLst>
            </xdr:cNvPr>
            <xdr:cNvGraphicFramePr>
              <a:graphicFrameLocks/>
            </xdr:cNvGraphicFramePr>
          </xdr:nvGraphicFramePr>
          <xdr:xfrm>
            <a:off x="9013471" y="6014860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61" name="Gráfico 60">
              <a:extLst>
                <a:ext uri="{FF2B5EF4-FFF2-40B4-BE49-F238E27FC236}">
                  <a16:creationId xmlns:a16="http://schemas.microsoft.com/office/drawing/2014/main" id="{775D13BA-5E17-580E-4982-41AD43F9D736}"/>
                </a:ext>
              </a:extLst>
            </xdr:cNvPr>
            <xdr:cNvGraphicFramePr>
              <a:graphicFrameLocks/>
            </xdr:cNvGraphicFramePr>
          </xdr:nvGraphicFramePr>
          <xdr:xfrm>
            <a:off x="11341806" y="60236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 macro="">
          <xdr:nvCxnSpPr>
            <xdr:cNvPr id="62" name="Conector recto 61">
              <a:extLst>
                <a:ext uri="{FF2B5EF4-FFF2-40B4-BE49-F238E27FC236}">
                  <a16:creationId xmlns:a16="http://schemas.microsoft.com/office/drawing/2014/main" id="{EB63E94C-55A0-0AE1-B7EF-590D4D561661}"/>
                </a:ext>
              </a:extLst>
            </xdr:cNvPr>
            <xdr:cNvCxnSpPr/>
          </xdr:nvCxnSpPr>
          <xdr:spPr>
            <a:xfrm flipV="1">
              <a:off x="6973557" y="2362703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Conector recto 62">
              <a:extLst>
                <a:ext uri="{FF2B5EF4-FFF2-40B4-BE49-F238E27FC236}">
                  <a16:creationId xmlns:a16="http://schemas.microsoft.com/office/drawing/2014/main" id="{0AAAB8D2-73AE-BFEB-E318-A5B425464346}"/>
                </a:ext>
              </a:extLst>
            </xdr:cNvPr>
            <xdr:cNvCxnSpPr/>
          </xdr:nvCxnSpPr>
          <xdr:spPr>
            <a:xfrm>
              <a:off x="9527189" y="1126677"/>
              <a:ext cx="1524749" cy="1151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FC27C942-7D0E-9B96-1EDB-F1015B5E5A67}"/>
                </a:ext>
              </a:extLst>
            </xdr:cNvPr>
            <xdr:cNvCxnSpPr/>
          </xdr:nvCxnSpPr>
          <xdr:spPr>
            <a:xfrm flipV="1">
              <a:off x="11712773" y="1898028"/>
              <a:ext cx="1715428" cy="525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Conector recto 64">
              <a:extLst>
                <a:ext uri="{FF2B5EF4-FFF2-40B4-BE49-F238E27FC236}">
                  <a16:creationId xmlns:a16="http://schemas.microsoft.com/office/drawing/2014/main" id="{774FAEF4-B1C2-B389-F68F-52142FA3264B}"/>
                </a:ext>
              </a:extLst>
            </xdr:cNvPr>
            <xdr:cNvCxnSpPr/>
          </xdr:nvCxnSpPr>
          <xdr:spPr>
            <a:xfrm flipV="1">
              <a:off x="13957390" y="1160187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Conector recto 65">
              <a:extLst>
                <a:ext uri="{FF2B5EF4-FFF2-40B4-BE49-F238E27FC236}">
                  <a16:creationId xmlns:a16="http://schemas.microsoft.com/office/drawing/2014/main" id="{DD80E235-7025-55EB-572C-4978BB33E159}"/>
                </a:ext>
              </a:extLst>
            </xdr:cNvPr>
            <xdr:cNvCxnSpPr/>
          </xdr:nvCxnSpPr>
          <xdr:spPr>
            <a:xfrm flipV="1">
              <a:off x="6969713" y="4688857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Conector recto 66">
              <a:extLst>
                <a:ext uri="{FF2B5EF4-FFF2-40B4-BE49-F238E27FC236}">
                  <a16:creationId xmlns:a16="http://schemas.microsoft.com/office/drawing/2014/main" id="{718F2B54-E33D-4EE7-912E-C4378B958AD9}"/>
                </a:ext>
              </a:extLst>
            </xdr:cNvPr>
            <xdr:cNvCxnSpPr/>
          </xdr:nvCxnSpPr>
          <xdr:spPr>
            <a:xfrm flipV="1">
              <a:off x="13949731" y="3631901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67">
              <a:extLst>
                <a:ext uri="{FF2B5EF4-FFF2-40B4-BE49-F238E27FC236}">
                  <a16:creationId xmlns:a16="http://schemas.microsoft.com/office/drawing/2014/main" id="{4B24DA22-EFE9-3EB7-4F31-9BAB301C4511}"/>
                </a:ext>
              </a:extLst>
            </xdr:cNvPr>
            <xdr:cNvCxnSpPr/>
          </xdr:nvCxnSpPr>
          <xdr:spPr>
            <a:xfrm flipV="1">
              <a:off x="7001455" y="6804059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0.13177</cdr:x>
      <cdr:y>0.22437</cdr:y>
    </cdr:from>
    <cdr:to>
      <cdr:x>0.91632</cdr:x>
      <cdr:y>0.22437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311783" y="662052"/>
          <a:ext cx="1856317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0.20709</cdr:x>
      <cdr:y>0.26659</cdr:y>
    </cdr:from>
    <cdr:to>
      <cdr:x>0.92231</cdr:x>
      <cdr:y>0.26736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>
          <a:off x="490002" y="786644"/>
          <a:ext cx="1692276" cy="227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0.12281</cdr:x>
      <cdr:y>0.5594</cdr:y>
    </cdr:from>
    <cdr:to>
      <cdr:x>0.90735</cdr:x>
      <cdr:y>0.5594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 flipV="1">
          <a:off x="290571" y="1650653"/>
          <a:ext cx="1856293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0.11226</cdr:x>
      <cdr:y>0.67217</cdr:y>
    </cdr:from>
    <cdr:to>
      <cdr:x>0.8968</cdr:x>
      <cdr:y>0.67217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A61DB83-12AA-43CC-A6E4-509948BFBFD6}"/>
            </a:ext>
          </a:extLst>
        </cdr:cNvPr>
        <cdr:cNvCxnSpPr/>
      </cdr:nvCxnSpPr>
      <cdr:spPr>
        <a:xfrm xmlns:a="http://schemas.openxmlformats.org/drawingml/2006/main" flipV="1">
          <a:off x="265617" y="1983409"/>
          <a:ext cx="1856293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0.14348</cdr:x>
      <cdr:y>0.16923</cdr:y>
    </cdr:from>
    <cdr:to>
      <cdr:x>0.92803</cdr:x>
      <cdr:y>0.16923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324202" y="465314"/>
          <a:ext cx="1772709" cy="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97014</xdr:colOff>
      <xdr:row>0</xdr:row>
      <xdr:rowOff>97014</xdr:rowOff>
    </xdr:from>
    <xdr:to>
      <xdr:col>19</xdr:col>
      <xdr:colOff>97013</xdr:colOff>
      <xdr:row>32</xdr:row>
      <xdr:rowOff>64205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5FCDB49-F990-0AF2-1459-F8345708A162}"/>
            </a:ext>
          </a:extLst>
        </xdr:cNvPr>
        <xdr:cNvGrpSpPr/>
      </xdr:nvGrpSpPr>
      <xdr:grpSpPr>
        <a:xfrm>
          <a:off x="4621389" y="97014"/>
          <a:ext cx="10318749" cy="9402762"/>
          <a:chOff x="6605764" y="97014"/>
          <a:chExt cx="9860138" cy="9207499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C1BF84AD-6063-452F-89E9-150E5C60BE26}"/>
              </a:ext>
            </a:extLst>
          </xdr:cNvPr>
          <xdr:cNvSpPr/>
        </xdr:nvSpPr>
        <xdr:spPr>
          <a:xfrm>
            <a:off x="6605764" y="97014"/>
            <a:ext cx="9860138" cy="92074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560CE0CB-E421-7D45-B529-99584C516210}"/>
              </a:ext>
            </a:extLst>
          </xdr:cNvPr>
          <xdr:cNvGrpSpPr/>
        </xdr:nvGrpSpPr>
        <xdr:grpSpPr>
          <a:xfrm>
            <a:off x="7071422" y="531618"/>
            <a:ext cx="8875887" cy="8314620"/>
            <a:chOff x="6692196" y="187677"/>
            <a:chExt cx="8875887" cy="831462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BA2ACF-22DF-A3DE-C477-0647C1CF3AD2}"/>
                </a:ext>
              </a:extLst>
            </xdr:cNvPr>
            <xdr:cNvGraphicFramePr/>
          </xdr:nvGraphicFramePr>
          <xdr:xfrm>
            <a:off x="6692196" y="202671"/>
            <a:ext cx="218016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480BA5-6977-4B8D-A4F6-4C081914055A}"/>
                </a:ext>
              </a:extLst>
            </xdr:cNvPr>
            <xdr:cNvGraphicFramePr>
              <a:graphicFrameLocks/>
            </xdr:cNvGraphicFramePr>
          </xdr:nvGraphicFramePr>
          <xdr:xfrm>
            <a:off x="8916457" y="211667"/>
            <a:ext cx="22048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9C03C3D-7D90-128B-A47B-710BD32AE186}"/>
                </a:ext>
              </a:extLst>
            </xdr:cNvPr>
            <xdr:cNvGraphicFramePr/>
          </xdr:nvGraphicFramePr>
          <xdr:xfrm>
            <a:off x="11163654" y="202671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3E3D032-322D-49A3-A4C7-B1BD2C1FEF68}"/>
                </a:ext>
              </a:extLst>
            </xdr:cNvPr>
            <xdr:cNvGraphicFramePr>
              <a:graphicFrameLocks/>
            </xdr:cNvGraphicFramePr>
          </xdr:nvGraphicFramePr>
          <xdr:xfrm>
            <a:off x="13387918" y="187677"/>
            <a:ext cx="2171347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8C91784-B9CD-4F27-B2D7-17D432DD23B0}"/>
                </a:ext>
              </a:extLst>
            </xdr:cNvPr>
            <xdr:cNvGraphicFramePr>
              <a:graphicFrameLocks/>
            </xdr:cNvGraphicFramePr>
          </xdr:nvGraphicFramePr>
          <xdr:xfrm>
            <a:off x="671159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2D274AE-452E-4AD3-B9BB-7367DE378A2C}"/>
                </a:ext>
              </a:extLst>
            </xdr:cNvPr>
            <xdr:cNvGraphicFramePr>
              <a:graphicFrameLocks/>
            </xdr:cNvGraphicFramePr>
          </xdr:nvGraphicFramePr>
          <xdr:xfrm>
            <a:off x="8916458" y="2972153"/>
            <a:ext cx="221369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21609A5-069E-4AAC-9633-D866F4E24C66}"/>
                </a:ext>
              </a:extLst>
            </xdr:cNvPr>
            <xdr:cNvGraphicFramePr>
              <a:graphicFrameLocks/>
            </xdr:cNvGraphicFramePr>
          </xdr:nvGraphicFramePr>
          <xdr:xfrm>
            <a:off x="1117423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63AE8F9E-F40C-4FBB-A135-9F627707A28A}"/>
                </a:ext>
              </a:extLst>
            </xdr:cNvPr>
            <xdr:cNvGraphicFramePr>
              <a:graphicFrameLocks/>
            </xdr:cNvGraphicFramePr>
          </xdr:nvGraphicFramePr>
          <xdr:xfrm>
            <a:off x="13396736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481FC1E-2499-4D7D-A8A2-43B9537A2B4E}"/>
                </a:ext>
              </a:extLst>
            </xdr:cNvPr>
            <xdr:cNvGraphicFramePr>
              <a:graphicFrameLocks/>
            </xdr:cNvGraphicFramePr>
          </xdr:nvGraphicFramePr>
          <xdr:xfrm>
            <a:off x="6702779" y="5759097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A623024-5F5C-4722-9A7E-08E26F27D8BA}"/>
                </a:ext>
              </a:extLst>
            </xdr:cNvPr>
            <xdr:cNvGraphicFramePr>
              <a:graphicFrameLocks/>
            </xdr:cNvGraphicFramePr>
          </xdr:nvGraphicFramePr>
          <xdr:xfrm>
            <a:off x="8916459" y="5750278"/>
            <a:ext cx="223132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28B02EEE-966B-43BE-B542-D9B97CDCC230}"/>
                </a:ext>
              </a:extLst>
            </xdr:cNvPr>
            <xdr:cNvCxnSpPr/>
          </xdr:nvCxnSpPr>
          <xdr:spPr>
            <a:xfrm>
              <a:off x="7002639" y="1514702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Conector recto 14">
              <a:extLst>
                <a:ext uri="{FF2B5EF4-FFF2-40B4-BE49-F238E27FC236}">
                  <a16:creationId xmlns:a16="http://schemas.microsoft.com/office/drawing/2014/main" id="{4C5A3506-61E3-46AF-94D6-99D1FC276C89}"/>
                </a:ext>
              </a:extLst>
            </xdr:cNvPr>
            <xdr:cNvCxnSpPr/>
          </xdr:nvCxnSpPr>
          <xdr:spPr>
            <a:xfrm>
              <a:off x="9278056" y="946471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ector recto 15">
              <a:extLst>
                <a:ext uri="{FF2B5EF4-FFF2-40B4-BE49-F238E27FC236}">
                  <a16:creationId xmlns:a16="http://schemas.microsoft.com/office/drawing/2014/main" id="{31E9C7C2-8170-4BB2-87EB-F2CC3C80C112}"/>
                </a:ext>
              </a:extLst>
            </xdr:cNvPr>
            <xdr:cNvCxnSpPr/>
          </xdr:nvCxnSpPr>
          <xdr:spPr>
            <a:xfrm>
              <a:off x="11508200" y="985895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ector recto 16">
              <a:extLst>
                <a:ext uri="{FF2B5EF4-FFF2-40B4-BE49-F238E27FC236}">
                  <a16:creationId xmlns:a16="http://schemas.microsoft.com/office/drawing/2014/main" id="{66747801-3948-4ED7-86D2-D9865E686C98}"/>
                </a:ext>
              </a:extLst>
            </xdr:cNvPr>
            <xdr:cNvCxnSpPr/>
          </xdr:nvCxnSpPr>
          <xdr:spPr>
            <a:xfrm>
              <a:off x="13678667" y="837575"/>
              <a:ext cx="1613958" cy="882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onector recto 18">
              <a:extLst>
                <a:ext uri="{FF2B5EF4-FFF2-40B4-BE49-F238E27FC236}">
                  <a16:creationId xmlns:a16="http://schemas.microsoft.com/office/drawing/2014/main" id="{80D93D00-D78A-4D85-8E60-7B97058C38AF}"/>
                </a:ext>
              </a:extLst>
            </xdr:cNvPr>
            <xdr:cNvCxnSpPr/>
          </xdr:nvCxnSpPr>
          <xdr:spPr>
            <a:xfrm>
              <a:off x="7072018" y="3626497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cto 19">
              <a:extLst>
                <a:ext uri="{FF2B5EF4-FFF2-40B4-BE49-F238E27FC236}">
                  <a16:creationId xmlns:a16="http://schemas.microsoft.com/office/drawing/2014/main" id="{9C0A8729-0F87-4285-90F6-AB1CB6604867}"/>
                </a:ext>
              </a:extLst>
            </xdr:cNvPr>
            <xdr:cNvCxnSpPr/>
          </xdr:nvCxnSpPr>
          <xdr:spPr>
            <a:xfrm>
              <a:off x="9312157" y="3669257"/>
              <a:ext cx="1622778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cto 21">
              <a:extLst>
                <a:ext uri="{FF2B5EF4-FFF2-40B4-BE49-F238E27FC236}">
                  <a16:creationId xmlns:a16="http://schemas.microsoft.com/office/drawing/2014/main" id="{9C14BF43-4528-48ED-9A90-6E6EC468BC2C}"/>
                </a:ext>
              </a:extLst>
            </xdr:cNvPr>
            <xdr:cNvCxnSpPr/>
          </xdr:nvCxnSpPr>
          <xdr:spPr>
            <a:xfrm>
              <a:off x="11544653" y="4988218"/>
              <a:ext cx="1666875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cto 23">
              <a:extLst>
                <a:ext uri="{FF2B5EF4-FFF2-40B4-BE49-F238E27FC236}">
                  <a16:creationId xmlns:a16="http://schemas.microsoft.com/office/drawing/2014/main" id="{FCD67B41-F7A8-4A0F-98A3-626D60F1F90D}"/>
                </a:ext>
              </a:extLst>
            </xdr:cNvPr>
            <xdr:cNvCxnSpPr/>
          </xdr:nvCxnSpPr>
          <xdr:spPr>
            <a:xfrm>
              <a:off x="13715413" y="3768553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cto 24">
              <a:extLst>
                <a:ext uri="{FF2B5EF4-FFF2-40B4-BE49-F238E27FC236}">
                  <a16:creationId xmlns:a16="http://schemas.microsoft.com/office/drawing/2014/main" id="{60B0D8A1-E0D1-4450-86D1-8F4D06B063AB}"/>
                </a:ext>
              </a:extLst>
            </xdr:cNvPr>
            <xdr:cNvCxnSpPr/>
          </xdr:nvCxnSpPr>
          <xdr:spPr>
            <a:xfrm>
              <a:off x="7077135" y="6564496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cto 25">
              <a:extLst>
                <a:ext uri="{FF2B5EF4-FFF2-40B4-BE49-F238E27FC236}">
                  <a16:creationId xmlns:a16="http://schemas.microsoft.com/office/drawing/2014/main" id="{16D73C0D-A769-415F-9C40-56643DFDBB36}"/>
                </a:ext>
              </a:extLst>
            </xdr:cNvPr>
            <xdr:cNvCxnSpPr/>
          </xdr:nvCxnSpPr>
          <xdr:spPr>
            <a:xfrm>
              <a:off x="9271884" y="6187319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123826</xdr:rowOff>
    </xdr:from>
    <xdr:to>
      <xdr:col>13</xdr:col>
      <xdr:colOff>561975</xdr:colOff>
      <xdr:row>23</xdr:row>
      <xdr:rowOff>114300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D26E8D6A-C33F-ECD2-7FFE-7C8C8AB0B9F9}"/>
            </a:ext>
          </a:extLst>
        </xdr:cNvPr>
        <xdr:cNvGrpSpPr/>
      </xdr:nvGrpSpPr>
      <xdr:grpSpPr>
        <a:xfrm>
          <a:off x="3987800" y="120651"/>
          <a:ext cx="5886450" cy="5784849"/>
          <a:chOff x="4883150" y="133351"/>
          <a:chExt cx="5626100" cy="5480049"/>
        </a:xfrm>
      </xdr:grpSpPr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D51F457A-2817-496A-B345-705431565609}"/>
              </a:ext>
            </a:extLst>
          </xdr:cNvPr>
          <xdr:cNvSpPr/>
        </xdr:nvSpPr>
        <xdr:spPr>
          <a:xfrm>
            <a:off x="4883150" y="133351"/>
            <a:ext cx="5626100" cy="548004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200A578A-DA8F-0335-6AF0-DDCAA9796EA5}"/>
              </a:ext>
            </a:extLst>
          </xdr:cNvPr>
          <xdr:cNvGrpSpPr/>
        </xdr:nvGrpSpPr>
        <xdr:grpSpPr>
          <a:xfrm>
            <a:off x="5241925" y="492125"/>
            <a:ext cx="4876800" cy="4705350"/>
            <a:chOff x="4930775" y="187325"/>
            <a:chExt cx="4876800" cy="470535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3C46991-1748-B4C8-518D-468F5233F37E}"/>
                </a:ext>
              </a:extLst>
            </xdr:cNvPr>
            <xdr:cNvGraphicFramePr/>
          </xdr:nvGraphicFramePr>
          <xdr:xfrm>
            <a:off x="4930775" y="187325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2F4060D-00BE-4A03-BC4F-FDBF79E52ADE}"/>
                </a:ext>
              </a:extLst>
            </xdr:cNvPr>
            <xdr:cNvGraphicFramePr>
              <a:graphicFrameLocks/>
            </xdr:cNvGraphicFramePr>
          </xdr:nvGraphicFramePr>
          <xdr:xfrm>
            <a:off x="6565900" y="1905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5BF47C1-1D04-489F-8DB6-12C1F050BA5A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1968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442DF5-97AB-4E99-AAB4-28D999C2A53E}"/>
                </a:ext>
              </a:extLst>
            </xdr:cNvPr>
            <xdr:cNvGraphicFramePr>
              <a:graphicFrameLocks/>
            </xdr:cNvGraphicFramePr>
          </xdr:nvGraphicFramePr>
          <xdr:xfrm>
            <a:off x="4933950" y="25527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4007B62-6603-47AF-8D68-5E269D0DA6E4}"/>
                </a:ext>
              </a:extLst>
            </xdr:cNvPr>
            <xdr:cNvGraphicFramePr>
              <a:graphicFrameLocks/>
            </xdr:cNvGraphicFramePr>
          </xdr:nvGraphicFramePr>
          <xdr:xfrm>
            <a:off x="657225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36ABF14-51EE-4547-A068-D1E370117954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 macro="">
          <xdr:nvCxnSpPr>
            <xdr:cNvPr id="8" name="Conector recto 7">
              <a:extLst>
                <a:ext uri="{FF2B5EF4-FFF2-40B4-BE49-F238E27FC236}">
                  <a16:creationId xmlns:a16="http://schemas.microsoft.com/office/drawing/2014/main" id="{6960AE6F-2F7D-41F5-8A02-C64209265C72}"/>
                </a:ext>
              </a:extLst>
            </xdr:cNvPr>
            <xdr:cNvCxnSpPr/>
          </xdr:nvCxnSpPr>
          <xdr:spPr>
            <a:xfrm>
              <a:off x="5226050" y="9334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C812ACE3-44E1-482E-AA14-33F1E8E72B79}"/>
                </a:ext>
              </a:extLst>
            </xdr:cNvPr>
            <xdr:cNvCxnSpPr/>
          </xdr:nvCxnSpPr>
          <xdr:spPr>
            <a:xfrm>
              <a:off x="6870700" y="1205073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972375EC-579C-4A9E-9DE2-F06AF531562D}"/>
                </a:ext>
              </a:extLst>
            </xdr:cNvPr>
            <xdr:cNvCxnSpPr/>
          </xdr:nvCxnSpPr>
          <xdr:spPr>
            <a:xfrm>
              <a:off x="8533558" y="67633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08CA24A8-3512-429B-A5D9-B0D3F0C2EB2C}"/>
                </a:ext>
              </a:extLst>
            </xdr:cNvPr>
            <xdr:cNvCxnSpPr/>
          </xdr:nvCxnSpPr>
          <xdr:spPr>
            <a:xfrm>
              <a:off x="5234927" y="356412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3DEF-8C8A-4048-9DA1-5BEE1502A01A}">
  <dimension ref="A1:F26"/>
  <sheetViews>
    <sheetView zoomScale="77" zoomScaleNormal="77" workbookViewId="0">
      <selection activeCell="E15" sqref="E15"/>
    </sheetView>
  </sheetViews>
  <sheetFormatPr baseColWidth="10" defaultColWidth="11.453125" defaultRowHeight="14.5" x14ac:dyDescent="0.35"/>
  <cols>
    <col min="1" max="1" width="32.7265625" customWidth="1"/>
    <col min="2" max="2" width="15" customWidth="1"/>
    <col min="3" max="3" width="10.54296875" customWidth="1"/>
    <col min="4" max="4" width="7.6328125" hidden="1" customWidth="1"/>
    <col min="5" max="5" width="12.1796875" customWidth="1"/>
    <col min="6" max="6" width="12.26953125" hidden="1" customWidth="1"/>
    <col min="18" max="18" width="9.453125" customWidth="1"/>
    <col min="19" max="19" width="41.7265625" customWidth="1"/>
  </cols>
  <sheetData>
    <row r="1" spans="1:6" ht="15" thickBot="1" x14ac:dyDescent="0.4">
      <c r="A1" s="14"/>
      <c r="B1" s="14"/>
      <c r="C1" s="14"/>
      <c r="D1" s="14"/>
      <c r="E1" s="14"/>
      <c r="F1" s="14"/>
    </row>
    <row r="2" spans="1:6" ht="36" customHeight="1" thickBot="1" x14ac:dyDescent="0.4">
      <c r="A2" s="1" t="s">
        <v>0</v>
      </c>
      <c r="B2" s="2" t="s">
        <v>1</v>
      </c>
      <c r="C2" s="1" t="s">
        <v>2</v>
      </c>
      <c r="D2" s="3" t="s">
        <v>140</v>
      </c>
      <c r="E2" s="173" t="s">
        <v>148</v>
      </c>
      <c r="F2" s="3" t="s">
        <v>141</v>
      </c>
    </row>
    <row r="3" spans="1:6" ht="39" customHeight="1" x14ac:dyDescent="0.35">
      <c r="A3" s="5" t="s">
        <v>3</v>
      </c>
      <c r="B3" s="6">
        <v>1500</v>
      </c>
      <c r="C3" s="4" t="s">
        <v>4</v>
      </c>
      <c r="D3" s="10">
        <v>1400</v>
      </c>
      <c r="E3" s="10">
        <v>1500</v>
      </c>
      <c r="F3" s="10"/>
    </row>
    <row r="4" spans="1:6" ht="39" customHeight="1" x14ac:dyDescent="0.35">
      <c r="A4" s="8" t="s">
        <v>5</v>
      </c>
      <c r="B4" s="9">
        <v>100</v>
      </c>
      <c r="C4" s="7" t="s">
        <v>6</v>
      </c>
      <c r="D4" s="10">
        <v>467</v>
      </c>
      <c r="E4" s="10">
        <v>557</v>
      </c>
      <c r="F4" s="10"/>
    </row>
    <row r="5" spans="1:6" ht="36.65" customHeight="1" x14ac:dyDescent="0.35">
      <c r="A5" s="8" t="s">
        <v>7</v>
      </c>
      <c r="B5" s="9">
        <v>10</v>
      </c>
      <c r="C5" s="7" t="s">
        <v>8</v>
      </c>
      <c r="D5" s="10">
        <v>10</v>
      </c>
      <c r="E5" s="10">
        <v>10</v>
      </c>
      <c r="F5" s="10"/>
    </row>
    <row r="6" spans="1:6" ht="44.5" customHeight="1" x14ac:dyDescent="0.35">
      <c r="A6" s="8" t="s">
        <v>149</v>
      </c>
      <c r="B6" s="9">
        <v>4</v>
      </c>
      <c r="C6" s="7" t="s">
        <v>9</v>
      </c>
      <c r="D6" s="181">
        <v>5</v>
      </c>
      <c r="E6" s="181">
        <v>8</v>
      </c>
      <c r="F6" s="183"/>
    </row>
    <row r="7" spans="1:6" ht="62.5" customHeight="1" thickBot="1" x14ac:dyDescent="0.4">
      <c r="A7" s="12" t="s">
        <v>150</v>
      </c>
      <c r="B7" s="13">
        <v>4</v>
      </c>
      <c r="C7" s="11" t="s">
        <v>10</v>
      </c>
      <c r="D7" s="182"/>
      <c r="E7" s="182"/>
      <c r="F7" s="184"/>
    </row>
    <row r="10" spans="1:6" ht="16" customHeight="1" x14ac:dyDescent="0.35"/>
    <row r="11" spans="1:6" ht="16" customHeight="1" x14ac:dyDescent="0.35"/>
    <row r="12" spans="1:6" ht="16" customHeight="1" x14ac:dyDescent="0.35"/>
    <row r="13" spans="1:6" ht="131.15" customHeight="1" x14ac:dyDescent="0.35"/>
    <row r="14" spans="1:6" ht="15.65" customHeight="1" x14ac:dyDescent="0.35"/>
    <row r="15" spans="1:6" ht="16" customHeight="1" x14ac:dyDescent="0.35"/>
    <row r="16" spans="1:6" ht="16" customHeight="1" x14ac:dyDescent="0.35"/>
    <row r="17" ht="16" customHeight="1" x14ac:dyDescent="0.35"/>
    <row r="18" ht="16" customHeight="1" x14ac:dyDescent="0.35"/>
    <row r="19" ht="16" customHeight="1" x14ac:dyDescent="0.35"/>
    <row r="20" ht="16" customHeight="1" x14ac:dyDescent="0.35"/>
    <row r="21" ht="16" customHeight="1" x14ac:dyDescent="0.35"/>
    <row r="22" ht="16" customHeight="1" x14ac:dyDescent="0.35"/>
    <row r="23" ht="16" customHeight="1" x14ac:dyDescent="0.35"/>
    <row r="24" ht="16" customHeight="1" x14ac:dyDescent="0.35"/>
    <row r="25" ht="16" customHeight="1" x14ac:dyDescent="0.35"/>
    <row r="26" ht="16" customHeight="1" x14ac:dyDescent="0.35"/>
  </sheetData>
  <mergeCells count="3">
    <mergeCell ref="D6:D7"/>
    <mergeCell ref="E6:E7"/>
    <mergeCell ref="F6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B5D8-224A-4D5F-87D0-9FF7CE290902}">
  <dimension ref="A1:G17"/>
  <sheetViews>
    <sheetView tabSelected="1" zoomScale="70" zoomScaleNormal="70" workbookViewId="0">
      <selection activeCell="B23" sqref="B23"/>
    </sheetView>
  </sheetViews>
  <sheetFormatPr baseColWidth="10" defaultColWidth="11.453125" defaultRowHeight="14.5" x14ac:dyDescent="0.35"/>
  <cols>
    <col min="1" max="1" width="29.7265625" customWidth="1"/>
    <col min="2" max="2" width="27.6328125" customWidth="1"/>
    <col min="3" max="3" width="17.1796875" customWidth="1"/>
    <col min="5" max="5" width="15.54296875" hidden="1" customWidth="1"/>
    <col min="6" max="6" width="15.1796875" customWidth="1"/>
    <col min="7" max="7" width="15.453125" hidden="1" customWidth="1"/>
  </cols>
  <sheetData>
    <row r="1" spans="1:7" ht="15" thickBot="1" x14ac:dyDescent="0.4"/>
    <row r="2" spans="1:7" ht="35.5" customHeight="1" thickBot="1" x14ac:dyDescent="0.4">
      <c r="A2" s="172" t="s">
        <v>11</v>
      </c>
      <c r="B2" s="173" t="s">
        <v>1</v>
      </c>
      <c r="C2" s="173"/>
      <c r="D2" s="173" t="s">
        <v>2</v>
      </c>
      <c r="E2" s="173" t="s">
        <v>140</v>
      </c>
      <c r="F2" s="173" t="s">
        <v>148</v>
      </c>
      <c r="G2" s="171" t="s">
        <v>141</v>
      </c>
    </row>
    <row r="3" spans="1:7" ht="37" x14ac:dyDescent="0.35">
      <c r="A3" s="163" t="s">
        <v>12</v>
      </c>
      <c r="B3" s="164">
        <v>2</v>
      </c>
      <c r="C3" s="164">
        <v>2</v>
      </c>
      <c r="D3" s="164" t="s">
        <v>13</v>
      </c>
      <c r="E3" s="164">
        <v>11</v>
      </c>
      <c r="F3" s="164">
        <v>2</v>
      </c>
      <c r="G3" s="165"/>
    </row>
    <row r="4" spans="1:7" ht="63" customHeight="1" x14ac:dyDescent="0.35">
      <c r="A4" s="166" t="s">
        <v>14</v>
      </c>
      <c r="B4" s="162" t="s">
        <v>143</v>
      </c>
      <c r="C4" s="162">
        <v>25000</v>
      </c>
      <c r="D4" s="162" t="s">
        <v>15</v>
      </c>
      <c r="E4" s="162">
        <v>4164</v>
      </c>
      <c r="F4" s="162">
        <v>27527</v>
      </c>
      <c r="G4" s="167"/>
    </row>
    <row r="5" spans="1:7" ht="18.5" x14ac:dyDescent="0.35">
      <c r="A5" s="166" t="s">
        <v>16</v>
      </c>
      <c r="B5" s="162" t="s">
        <v>17</v>
      </c>
      <c r="C5" s="162">
        <v>1000</v>
      </c>
      <c r="D5" s="162" t="s">
        <v>18</v>
      </c>
      <c r="E5" s="162">
        <v>938</v>
      </c>
      <c r="F5" s="162">
        <f>725+361+781+367+54</f>
        <v>2288</v>
      </c>
      <c r="G5" s="167"/>
    </row>
    <row r="6" spans="1:7" ht="18.5" x14ac:dyDescent="0.35">
      <c r="A6" s="166" t="s">
        <v>19</v>
      </c>
      <c r="B6" s="162">
        <v>8</v>
      </c>
      <c r="C6" s="162">
        <v>8</v>
      </c>
      <c r="D6" s="162" t="s">
        <v>20</v>
      </c>
      <c r="E6" s="162">
        <v>1</v>
      </c>
      <c r="F6" s="162">
        <v>5</v>
      </c>
      <c r="G6" s="167"/>
    </row>
    <row r="7" spans="1:7" ht="20.5" customHeight="1" x14ac:dyDescent="0.35">
      <c r="A7" s="166" t="s">
        <v>21</v>
      </c>
      <c r="B7" s="162" t="s">
        <v>142</v>
      </c>
      <c r="C7" s="162">
        <v>4</v>
      </c>
      <c r="D7" s="162" t="s">
        <v>22</v>
      </c>
      <c r="E7" s="162">
        <v>3</v>
      </c>
      <c r="F7" s="162">
        <v>0</v>
      </c>
      <c r="G7" s="167"/>
    </row>
    <row r="8" spans="1:7" ht="17.149999999999999" customHeight="1" x14ac:dyDescent="0.35">
      <c r="A8" s="166" t="s">
        <v>23</v>
      </c>
      <c r="B8" s="162" t="s">
        <v>17</v>
      </c>
      <c r="C8" s="162">
        <v>1000</v>
      </c>
      <c r="D8" s="162" t="s">
        <v>24</v>
      </c>
      <c r="E8" s="162">
        <v>380</v>
      </c>
      <c r="F8" s="162">
        <v>684</v>
      </c>
      <c r="G8" s="167"/>
    </row>
    <row r="9" spans="1:7" ht="60.5" customHeight="1" x14ac:dyDescent="0.35">
      <c r="A9" s="166" t="s">
        <v>25</v>
      </c>
      <c r="B9" s="162" t="s">
        <v>144</v>
      </c>
      <c r="C9" s="162">
        <v>3</v>
      </c>
      <c r="D9" s="162" t="s">
        <v>26</v>
      </c>
      <c r="E9" s="162"/>
      <c r="F9" s="162">
        <v>7</v>
      </c>
      <c r="G9" s="167"/>
    </row>
    <row r="10" spans="1:7" ht="18.5" x14ac:dyDescent="0.35">
      <c r="A10" s="166" t="s">
        <v>27</v>
      </c>
      <c r="B10" s="162">
        <v>2</v>
      </c>
      <c r="C10" s="162">
        <v>2</v>
      </c>
      <c r="D10" s="162" t="s">
        <v>28</v>
      </c>
      <c r="E10" s="162"/>
      <c r="F10" s="162"/>
      <c r="G10" s="167"/>
    </row>
    <row r="11" spans="1:7" ht="37" x14ac:dyDescent="0.35">
      <c r="A11" s="166" t="s">
        <v>29</v>
      </c>
      <c r="B11" s="162">
        <v>3000</v>
      </c>
      <c r="C11" s="162">
        <v>3000</v>
      </c>
      <c r="D11" s="162" t="s">
        <v>30</v>
      </c>
      <c r="E11" s="162"/>
      <c r="F11" s="162">
        <v>1000</v>
      </c>
      <c r="G11" s="167"/>
    </row>
    <row r="12" spans="1:7" ht="81" customHeight="1" x14ac:dyDescent="0.35">
      <c r="A12" s="166" t="s">
        <v>31</v>
      </c>
      <c r="B12" s="162" t="s">
        <v>145</v>
      </c>
      <c r="C12" s="162">
        <v>40</v>
      </c>
      <c r="D12" s="162" t="s">
        <v>32</v>
      </c>
      <c r="E12" s="162"/>
      <c r="F12" s="162">
        <v>14</v>
      </c>
      <c r="G12" s="167"/>
    </row>
    <row r="13" spans="1:7" ht="42.5" customHeight="1" x14ac:dyDescent="0.35">
      <c r="A13" s="166" t="s">
        <v>33</v>
      </c>
      <c r="B13" s="162" t="s">
        <v>34</v>
      </c>
      <c r="C13" s="162">
        <v>4</v>
      </c>
      <c r="D13" s="162" t="s">
        <v>35</v>
      </c>
      <c r="E13" s="162">
        <v>1</v>
      </c>
      <c r="F13" s="162">
        <v>4</v>
      </c>
      <c r="G13" s="167"/>
    </row>
    <row r="14" spans="1:7" ht="18.5" x14ac:dyDescent="0.35">
      <c r="A14" s="166" t="s">
        <v>36</v>
      </c>
      <c r="B14" s="162" t="s">
        <v>146</v>
      </c>
      <c r="C14" s="162">
        <v>12</v>
      </c>
      <c r="D14" s="162" t="s">
        <v>37</v>
      </c>
      <c r="E14" s="162">
        <v>6</v>
      </c>
      <c r="F14" s="162">
        <v>16</v>
      </c>
      <c r="G14" s="167"/>
    </row>
    <row r="15" spans="1:7" ht="47" customHeight="1" x14ac:dyDescent="0.35">
      <c r="A15" s="166" t="s">
        <v>38</v>
      </c>
      <c r="B15" s="162" t="s">
        <v>34</v>
      </c>
      <c r="C15" s="162">
        <v>4</v>
      </c>
      <c r="D15" s="162" t="s">
        <v>39</v>
      </c>
      <c r="E15" s="162"/>
      <c r="F15" s="162">
        <v>4</v>
      </c>
      <c r="G15" s="167"/>
    </row>
    <row r="16" spans="1:7" ht="58" customHeight="1" x14ac:dyDescent="0.35">
      <c r="A16" s="166" t="s">
        <v>40</v>
      </c>
      <c r="B16" s="162">
        <v>32</v>
      </c>
      <c r="C16" s="162">
        <v>32</v>
      </c>
      <c r="D16" s="162" t="s">
        <v>41</v>
      </c>
      <c r="E16" s="162"/>
      <c r="F16" s="162">
        <v>5</v>
      </c>
      <c r="G16" s="167"/>
    </row>
    <row r="17" spans="1:7" ht="103" customHeight="1" thickBot="1" x14ac:dyDescent="0.4">
      <c r="A17" s="168" t="s">
        <v>42</v>
      </c>
      <c r="B17" s="169" t="s">
        <v>147</v>
      </c>
      <c r="C17" s="169">
        <v>9</v>
      </c>
      <c r="D17" s="169" t="s">
        <v>43</v>
      </c>
      <c r="E17" s="169"/>
      <c r="F17" s="169">
        <v>7</v>
      </c>
      <c r="G17" s="1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58FC-788E-4B92-B69F-DB102DAEAF1A}">
  <dimension ref="A1:F12"/>
  <sheetViews>
    <sheetView zoomScale="72" zoomScaleNormal="72" workbookViewId="0">
      <selection activeCell="C25" sqref="C25"/>
    </sheetView>
  </sheetViews>
  <sheetFormatPr baseColWidth="10" defaultColWidth="11.453125" defaultRowHeight="14.5" x14ac:dyDescent="0.35"/>
  <cols>
    <col min="1" max="1" width="24.81640625" customWidth="1"/>
    <col min="2" max="2" width="13.90625" customWidth="1"/>
    <col min="3" max="3" width="11.26953125" customWidth="1"/>
    <col min="4" max="4" width="13.7265625" hidden="1" customWidth="1"/>
    <col min="5" max="5" width="14.81640625" customWidth="1"/>
    <col min="6" max="6" width="15.54296875" hidden="1" customWidth="1"/>
    <col min="21" max="21" width="9.81640625" customWidth="1"/>
  </cols>
  <sheetData>
    <row r="1" spans="1:6" ht="23.5" customHeight="1" thickBot="1" x14ac:dyDescent="0.4"/>
    <row r="2" spans="1:6" ht="37.5" thickBot="1" x14ac:dyDescent="0.4">
      <c r="A2" s="16" t="s">
        <v>11</v>
      </c>
      <c r="B2" s="15" t="s">
        <v>1</v>
      </c>
      <c r="C2" s="15" t="s">
        <v>2</v>
      </c>
      <c r="D2" s="174" t="s">
        <v>140</v>
      </c>
      <c r="E2" s="173" t="s">
        <v>148</v>
      </c>
      <c r="F2" s="174" t="s">
        <v>141</v>
      </c>
    </row>
    <row r="3" spans="1:6" ht="31" x14ac:dyDescent="0.35">
      <c r="A3" s="18" t="s">
        <v>44</v>
      </c>
      <c r="B3" s="17">
        <v>3</v>
      </c>
      <c r="C3" s="17" t="s">
        <v>45</v>
      </c>
      <c r="D3" s="19"/>
      <c r="E3" s="19">
        <v>5</v>
      </c>
      <c r="F3" s="67"/>
    </row>
    <row r="4" spans="1:6" ht="62" x14ac:dyDescent="0.35">
      <c r="A4" s="21" t="s">
        <v>46</v>
      </c>
      <c r="B4" s="20">
        <v>100</v>
      </c>
      <c r="C4" s="20" t="s">
        <v>47</v>
      </c>
      <c r="D4" s="22"/>
      <c r="E4" s="22">
        <v>100</v>
      </c>
      <c r="F4" s="22"/>
    </row>
    <row r="5" spans="1:6" ht="31" x14ac:dyDescent="0.35">
      <c r="A5" s="21" t="s">
        <v>48</v>
      </c>
      <c r="B5" s="20">
        <v>20</v>
      </c>
      <c r="C5" s="20" t="s">
        <v>49</v>
      </c>
      <c r="D5" s="22"/>
      <c r="E5" s="22">
        <v>20</v>
      </c>
      <c r="F5" s="22"/>
    </row>
    <row r="6" spans="1:6" ht="46.5" x14ac:dyDescent="0.35">
      <c r="A6" s="21" t="s">
        <v>50</v>
      </c>
      <c r="B6" s="20">
        <v>80</v>
      </c>
      <c r="C6" s="20" t="s">
        <v>51</v>
      </c>
      <c r="D6" s="22"/>
      <c r="E6" s="22">
        <v>80</v>
      </c>
      <c r="F6" s="22"/>
    </row>
    <row r="7" spans="1:6" ht="46.5" x14ac:dyDescent="0.35">
      <c r="A7" s="21" t="s">
        <v>52</v>
      </c>
      <c r="B7" s="20">
        <v>80</v>
      </c>
      <c r="C7" s="20" t="s">
        <v>53</v>
      </c>
      <c r="D7" s="22"/>
      <c r="E7" s="22">
        <v>80</v>
      </c>
      <c r="F7" s="22"/>
    </row>
    <row r="8" spans="1:6" ht="15.5" x14ac:dyDescent="0.35">
      <c r="A8" s="21" t="s">
        <v>54</v>
      </c>
      <c r="B8" s="20">
        <v>30</v>
      </c>
      <c r="C8" s="20" t="s">
        <v>55</v>
      </c>
      <c r="D8" s="22"/>
      <c r="E8" s="22">
        <v>30</v>
      </c>
      <c r="F8" s="22"/>
    </row>
    <row r="9" spans="1:6" ht="31" x14ac:dyDescent="0.35">
      <c r="A9" s="21" t="s">
        <v>56</v>
      </c>
      <c r="B9" s="20">
        <v>10</v>
      </c>
      <c r="C9" s="20" t="s">
        <v>57</v>
      </c>
      <c r="D9" s="22"/>
      <c r="E9" s="22">
        <v>100</v>
      </c>
      <c r="F9" s="22"/>
    </row>
    <row r="10" spans="1:6" ht="31" x14ac:dyDescent="0.35">
      <c r="A10" s="21" t="s">
        <v>58</v>
      </c>
      <c r="B10" s="20">
        <v>4</v>
      </c>
      <c r="C10" s="20" t="s">
        <v>59</v>
      </c>
      <c r="D10" s="23"/>
      <c r="E10" s="23">
        <v>1</v>
      </c>
      <c r="F10" s="23"/>
    </row>
    <row r="11" spans="1:6" ht="46.5" x14ac:dyDescent="0.35">
      <c r="A11" s="21" t="s">
        <v>60</v>
      </c>
      <c r="B11" s="20">
        <v>2</v>
      </c>
      <c r="C11" s="20" t="s">
        <v>61</v>
      </c>
      <c r="D11" s="23"/>
      <c r="E11" s="23">
        <v>2</v>
      </c>
      <c r="F11" s="23"/>
    </row>
    <row r="12" spans="1:6" ht="47" thickBot="1" x14ac:dyDescent="0.4">
      <c r="A12" s="25" t="s">
        <v>62</v>
      </c>
      <c r="B12" s="24">
        <v>2</v>
      </c>
      <c r="C12" s="24" t="s">
        <v>63</v>
      </c>
      <c r="D12" s="26"/>
      <c r="E12" s="26">
        <v>0</v>
      </c>
      <c r="F12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D611-B410-490C-8149-3CB9F85E93D8}">
  <dimension ref="A1:F8"/>
  <sheetViews>
    <sheetView workbookViewId="0">
      <selection activeCell="B22" sqref="B22"/>
    </sheetView>
  </sheetViews>
  <sheetFormatPr baseColWidth="10" defaultColWidth="11.453125" defaultRowHeight="14.5" x14ac:dyDescent="0.35"/>
  <cols>
    <col min="1" max="1" width="23.54296875" customWidth="1"/>
    <col min="3" max="3" width="8.7265625" customWidth="1"/>
    <col min="4" max="4" width="8.54296875" hidden="1" customWidth="1"/>
    <col min="5" max="5" width="9.453125" customWidth="1"/>
    <col min="6" max="6" width="9" hidden="1" customWidth="1"/>
  </cols>
  <sheetData>
    <row r="1" spans="1:6" ht="15" thickBot="1" x14ac:dyDescent="0.4"/>
    <row r="2" spans="1:6" ht="55.5" x14ac:dyDescent="0.35">
      <c r="A2" s="28" t="s">
        <v>11</v>
      </c>
      <c r="B2" s="29" t="s">
        <v>1</v>
      </c>
      <c r="C2" s="27" t="s">
        <v>2</v>
      </c>
      <c r="D2" s="175" t="s">
        <v>140</v>
      </c>
      <c r="E2" s="173" t="s">
        <v>148</v>
      </c>
      <c r="F2" s="175" t="s">
        <v>141</v>
      </c>
    </row>
    <row r="3" spans="1:6" ht="29.15" customHeight="1" x14ac:dyDescent="0.35">
      <c r="A3" s="31" t="s">
        <v>64</v>
      </c>
      <c r="B3" s="32">
        <v>30</v>
      </c>
      <c r="C3" s="30" t="s">
        <v>65</v>
      </c>
      <c r="D3" s="32">
        <v>7</v>
      </c>
      <c r="E3" s="32">
        <v>10</v>
      </c>
      <c r="F3" s="32"/>
    </row>
    <row r="4" spans="1:6" ht="30" customHeight="1" x14ac:dyDescent="0.35">
      <c r="A4" s="31" t="s">
        <v>66</v>
      </c>
      <c r="B4" s="32">
        <v>20</v>
      </c>
      <c r="C4" s="30" t="s">
        <v>67</v>
      </c>
      <c r="D4" s="32">
        <v>3</v>
      </c>
      <c r="E4" s="32">
        <v>5</v>
      </c>
      <c r="F4" s="32"/>
    </row>
    <row r="5" spans="1:6" ht="30.65" customHeight="1" x14ac:dyDescent="0.35">
      <c r="A5" s="31" t="s">
        <v>68</v>
      </c>
      <c r="B5" s="32">
        <v>40</v>
      </c>
      <c r="C5" s="30" t="s">
        <v>69</v>
      </c>
      <c r="D5" s="32">
        <v>2</v>
      </c>
      <c r="E5" s="32">
        <v>2</v>
      </c>
      <c r="F5" s="32"/>
    </row>
    <row r="6" spans="1:6" ht="29.15" customHeight="1" x14ac:dyDescent="0.35">
      <c r="A6" s="31" t="s">
        <v>70</v>
      </c>
      <c r="B6" s="32">
        <v>40</v>
      </c>
      <c r="C6" s="30" t="s">
        <v>71</v>
      </c>
      <c r="D6" s="33">
        <v>53</v>
      </c>
      <c r="E6" s="33">
        <v>70</v>
      </c>
      <c r="F6" s="33"/>
    </row>
    <row r="7" spans="1:6" ht="19.5" customHeight="1" x14ac:dyDescent="0.35">
      <c r="A7" s="31" t="s">
        <v>72</v>
      </c>
      <c r="B7" s="34"/>
      <c r="C7" s="30" t="s">
        <v>73</v>
      </c>
      <c r="D7" s="32">
        <v>772</v>
      </c>
      <c r="E7" s="32">
        <v>772</v>
      </c>
      <c r="F7" s="32"/>
    </row>
    <row r="8" spans="1:6" ht="33" customHeight="1" thickBot="1" x14ac:dyDescent="0.4">
      <c r="A8" s="36" t="s">
        <v>74</v>
      </c>
      <c r="B8" s="37"/>
      <c r="C8" s="35" t="s">
        <v>75</v>
      </c>
      <c r="D8" s="38">
        <v>54</v>
      </c>
      <c r="E8" s="38">
        <v>54</v>
      </c>
      <c r="F8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8D3-67A1-4A9C-81E5-D13898406C9D}">
  <dimension ref="A1:Q36"/>
  <sheetViews>
    <sheetView zoomScale="80" zoomScaleNormal="80" workbookViewId="0">
      <selection activeCell="C7" sqref="C7"/>
    </sheetView>
  </sheetViews>
  <sheetFormatPr baseColWidth="10" defaultColWidth="11.453125" defaultRowHeight="14.5" x14ac:dyDescent="0.35"/>
  <cols>
    <col min="1" max="1" width="30.453125" style="41" customWidth="1"/>
    <col min="2" max="3" width="12.1796875" style="41" customWidth="1"/>
    <col min="4" max="4" width="10.81640625" style="41"/>
    <col min="5" max="5" width="9.453125" style="41" customWidth="1"/>
    <col min="6" max="6" width="9.54296875" style="41" customWidth="1"/>
    <col min="7" max="7" width="8.81640625" style="41" customWidth="1"/>
    <col min="17" max="17" width="14.1796875" customWidth="1"/>
  </cols>
  <sheetData>
    <row r="1" spans="1:14" ht="15" thickBot="1" x14ac:dyDescent="0.4">
      <c r="F1" s="185"/>
      <c r="G1" s="185"/>
    </row>
    <row r="2" spans="1:14" ht="16" thickBot="1" x14ac:dyDescent="0.4">
      <c r="A2" s="60" t="s">
        <v>11</v>
      </c>
      <c r="B2" s="61" t="s">
        <v>1</v>
      </c>
      <c r="C2" s="61"/>
      <c r="D2" s="42" t="s">
        <v>2</v>
      </c>
      <c r="E2" s="43" t="s">
        <v>76</v>
      </c>
      <c r="F2" s="43" t="s">
        <v>77</v>
      </c>
      <c r="G2" s="43" t="s">
        <v>78</v>
      </c>
    </row>
    <row r="3" spans="1:14" ht="31" x14ac:dyDescent="0.35">
      <c r="A3" s="58" t="s">
        <v>79</v>
      </c>
      <c r="B3" s="62">
        <v>0.6</v>
      </c>
      <c r="C3" s="62">
        <v>0.6</v>
      </c>
      <c r="D3" s="44" t="s">
        <v>80</v>
      </c>
      <c r="E3" s="45">
        <v>0.68</v>
      </c>
      <c r="F3" s="45">
        <v>0.64</v>
      </c>
      <c r="G3" s="45">
        <v>0.73</v>
      </c>
    </row>
    <row r="4" spans="1:14" ht="62" x14ac:dyDescent="0.35">
      <c r="A4" s="58" t="s">
        <v>81</v>
      </c>
      <c r="B4" s="63">
        <v>0.4</v>
      </c>
      <c r="C4" s="63">
        <v>0.4</v>
      </c>
      <c r="D4" s="46" t="s">
        <v>82</v>
      </c>
      <c r="E4" s="47">
        <v>0.4</v>
      </c>
      <c r="F4" s="47">
        <v>0.47</v>
      </c>
      <c r="G4" s="47">
        <v>0.51</v>
      </c>
    </row>
    <row r="5" spans="1:14" ht="31" x14ac:dyDescent="0.35">
      <c r="A5" s="58" t="s">
        <v>83</v>
      </c>
      <c r="B5" s="63">
        <v>0.65</v>
      </c>
      <c r="C5" s="63">
        <v>0.65</v>
      </c>
      <c r="D5" s="46" t="s">
        <v>84</v>
      </c>
      <c r="E5" s="47">
        <v>0.75</v>
      </c>
      <c r="F5" s="47">
        <v>0.79</v>
      </c>
      <c r="G5" s="47">
        <v>0.73</v>
      </c>
    </row>
    <row r="6" spans="1:14" ht="31" x14ac:dyDescent="0.35">
      <c r="A6" s="58" t="s">
        <v>85</v>
      </c>
      <c r="B6" s="63">
        <v>0.5</v>
      </c>
      <c r="C6" s="63">
        <v>0.5</v>
      </c>
      <c r="D6" s="46" t="s">
        <v>86</v>
      </c>
      <c r="E6" s="47">
        <v>0.64</v>
      </c>
      <c r="F6" s="47">
        <v>0.6</v>
      </c>
      <c r="G6" s="47">
        <v>0.75</v>
      </c>
    </row>
    <row r="7" spans="1:14" ht="62" x14ac:dyDescent="0.35">
      <c r="A7" s="58" t="s">
        <v>81</v>
      </c>
      <c r="B7" s="64" t="s">
        <v>87</v>
      </c>
      <c r="C7" s="63">
        <v>0.5</v>
      </c>
      <c r="D7" s="46" t="s">
        <v>88</v>
      </c>
      <c r="E7" s="48">
        <v>0.47</v>
      </c>
      <c r="F7" s="48">
        <v>0.49</v>
      </c>
      <c r="G7" s="48">
        <v>0.44</v>
      </c>
    </row>
    <row r="8" spans="1:14" ht="31" x14ac:dyDescent="0.35">
      <c r="A8" s="58" t="s">
        <v>89</v>
      </c>
      <c r="B8" s="63">
        <v>0.6</v>
      </c>
      <c r="C8" s="63">
        <v>0.6</v>
      </c>
      <c r="D8" s="46" t="s">
        <v>90</v>
      </c>
      <c r="E8" s="47">
        <v>0.81</v>
      </c>
      <c r="F8" s="47">
        <v>0.79</v>
      </c>
      <c r="G8" s="47">
        <v>0.76</v>
      </c>
    </row>
    <row r="9" spans="1:14" ht="31" x14ac:dyDescent="0.35">
      <c r="A9" s="58" t="s">
        <v>91</v>
      </c>
      <c r="B9" s="64" t="s">
        <v>92</v>
      </c>
      <c r="C9" s="64" t="s">
        <v>92</v>
      </c>
      <c r="D9" s="46" t="s">
        <v>93</v>
      </c>
      <c r="E9" s="48">
        <v>0.45</v>
      </c>
      <c r="F9" s="48">
        <v>0.36</v>
      </c>
      <c r="G9" s="48">
        <v>0.53</v>
      </c>
    </row>
    <row r="10" spans="1:14" ht="46.5" hidden="1" customHeight="1" x14ac:dyDescent="0.35">
      <c r="A10" s="58" t="s">
        <v>94</v>
      </c>
      <c r="B10" s="64" t="s">
        <v>92</v>
      </c>
      <c r="C10" s="64"/>
      <c r="D10" s="46" t="s">
        <v>95</v>
      </c>
      <c r="E10" s="39"/>
      <c r="F10" s="39"/>
      <c r="G10" s="39"/>
    </row>
    <row r="11" spans="1:14" ht="78" hidden="1" customHeight="1" thickBot="1" x14ac:dyDescent="0.4">
      <c r="A11" s="59" t="s">
        <v>96</v>
      </c>
      <c r="B11" s="65" t="s">
        <v>92</v>
      </c>
      <c r="C11" s="65"/>
      <c r="D11" s="49" t="s">
        <v>97</v>
      </c>
      <c r="E11" s="40"/>
      <c r="F11" s="40"/>
      <c r="G11" s="40"/>
    </row>
    <row r="12" spans="1:14" ht="75.650000000000006" customHeight="1" x14ac:dyDescent="0.35"/>
    <row r="13" spans="1:14" ht="69.650000000000006" customHeight="1" x14ac:dyDescent="0.35">
      <c r="H13" s="41"/>
      <c r="I13" s="41"/>
      <c r="J13" s="41"/>
      <c r="K13" s="41"/>
      <c r="L13" s="41"/>
      <c r="M13" s="41"/>
      <c r="N13" s="41"/>
    </row>
    <row r="14" spans="1:14" x14ac:dyDescent="0.35">
      <c r="H14" s="41"/>
      <c r="I14" s="41"/>
      <c r="J14" s="41"/>
      <c r="K14" s="41"/>
      <c r="L14" s="41"/>
      <c r="M14" s="41"/>
      <c r="N14" s="41"/>
    </row>
    <row r="15" spans="1:14" x14ac:dyDescent="0.35">
      <c r="D15" s="66"/>
      <c r="E15" s="66"/>
      <c r="H15" s="41"/>
      <c r="I15" s="41"/>
      <c r="J15" s="41"/>
      <c r="K15" s="41"/>
      <c r="L15" s="41"/>
      <c r="M15" s="41"/>
      <c r="N15" s="41"/>
    </row>
    <row r="16" spans="1:14" ht="15" thickBot="1" x14ac:dyDescent="0.4">
      <c r="H16" s="41"/>
      <c r="I16" s="41"/>
      <c r="J16" s="41"/>
      <c r="K16" s="41"/>
      <c r="L16" s="41"/>
      <c r="M16" s="41"/>
      <c r="N16" s="41"/>
    </row>
    <row r="17" spans="1:17" ht="15" thickBot="1" x14ac:dyDescent="0.4">
      <c r="A17" s="97" t="s">
        <v>11</v>
      </c>
      <c r="B17" s="98"/>
      <c r="C17" s="98"/>
      <c r="D17" s="99" t="s">
        <v>98</v>
      </c>
      <c r="E17" s="100" t="s">
        <v>99</v>
      </c>
      <c r="F17" s="101" t="s">
        <v>100</v>
      </c>
      <c r="G17" s="118" t="s">
        <v>101</v>
      </c>
      <c r="H17" s="100" t="s">
        <v>102</v>
      </c>
      <c r="I17" s="139" t="s">
        <v>103</v>
      </c>
      <c r="J17" s="99" t="s">
        <v>104</v>
      </c>
      <c r="K17" s="100" t="s">
        <v>105</v>
      </c>
      <c r="L17" s="101" t="s">
        <v>106</v>
      </c>
      <c r="N17" s="94" t="s">
        <v>76</v>
      </c>
      <c r="O17" s="95" t="s">
        <v>77</v>
      </c>
      <c r="P17" s="96" t="s">
        <v>78</v>
      </c>
    </row>
    <row r="18" spans="1:17" ht="29" x14ac:dyDescent="0.35">
      <c r="A18" s="102" t="s">
        <v>107</v>
      </c>
      <c r="B18" s="115">
        <v>0.6</v>
      </c>
      <c r="C18" s="177"/>
      <c r="D18" s="126">
        <v>0.63</v>
      </c>
      <c r="E18" s="103">
        <v>0.75</v>
      </c>
      <c r="F18" s="127">
        <v>0.67</v>
      </c>
      <c r="G18" s="119">
        <v>0.5</v>
      </c>
      <c r="H18" s="103">
        <v>0.75</v>
      </c>
      <c r="I18" s="140">
        <v>0.67</v>
      </c>
      <c r="J18" s="126">
        <v>0.70588200000000001</v>
      </c>
      <c r="K18" s="104">
        <v>0.75</v>
      </c>
      <c r="L18" s="105" t="s">
        <v>108</v>
      </c>
      <c r="N18" s="156">
        <f>(D18+E18+F18)/3</f>
        <v>0.68333333333333324</v>
      </c>
      <c r="O18" s="93">
        <f>(G18+H18+I18)/3</f>
        <v>0.64</v>
      </c>
      <c r="P18" s="157">
        <f>(J18+K18)/2</f>
        <v>0.72794099999999995</v>
      </c>
    </row>
    <row r="19" spans="1:17" ht="58" x14ac:dyDescent="0.35">
      <c r="A19" s="106" t="s">
        <v>109</v>
      </c>
      <c r="B19" s="116">
        <v>0.4</v>
      </c>
      <c r="C19" s="178"/>
      <c r="D19" s="128">
        <v>0.31</v>
      </c>
      <c r="E19" s="84">
        <v>0.63</v>
      </c>
      <c r="F19" s="129">
        <v>0.25</v>
      </c>
      <c r="G19" s="120">
        <v>0.5</v>
      </c>
      <c r="H19" s="84">
        <v>0.5</v>
      </c>
      <c r="I19" s="141">
        <v>0.42</v>
      </c>
      <c r="J19" s="128">
        <v>0.52941199999999999</v>
      </c>
      <c r="K19" s="89">
        <v>0.5</v>
      </c>
      <c r="L19" s="107" t="s">
        <v>108</v>
      </c>
      <c r="N19" s="146">
        <f t="shared" ref="N19:N31" si="0">(D19+E19+F19)/3</f>
        <v>0.39666666666666667</v>
      </c>
      <c r="O19" s="89">
        <f t="shared" ref="O19:O31" si="1">(G19+H19+I19)/3</f>
        <v>0.47333333333333333</v>
      </c>
      <c r="P19" s="147">
        <f t="shared" ref="P19:P31" si="2">(J19+K19)/2</f>
        <v>0.514706</v>
      </c>
    </row>
    <row r="20" spans="1:17" ht="29" x14ac:dyDescent="0.35">
      <c r="A20" s="106" t="s">
        <v>110</v>
      </c>
      <c r="B20" s="116">
        <v>0.65</v>
      </c>
      <c r="C20" s="178"/>
      <c r="D20" s="128">
        <v>0.63</v>
      </c>
      <c r="E20" s="84">
        <v>0.88</v>
      </c>
      <c r="F20" s="129">
        <v>0.75</v>
      </c>
      <c r="G20" s="120">
        <v>0.73</v>
      </c>
      <c r="H20" s="84">
        <v>0.88</v>
      </c>
      <c r="I20" s="141">
        <v>0.75</v>
      </c>
      <c r="J20" s="128">
        <v>0.71</v>
      </c>
      <c r="K20" s="89">
        <v>0.75</v>
      </c>
      <c r="L20" s="107" t="s">
        <v>108</v>
      </c>
      <c r="N20" s="146">
        <f t="shared" si="0"/>
        <v>0.7533333333333333</v>
      </c>
      <c r="O20" s="89">
        <f t="shared" si="1"/>
        <v>0.78666666666666663</v>
      </c>
      <c r="P20" s="147">
        <f t="shared" si="2"/>
        <v>0.73</v>
      </c>
    </row>
    <row r="21" spans="1:17" ht="29" x14ac:dyDescent="0.35">
      <c r="A21" s="106" t="s">
        <v>85</v>
      </c>
      <c r="B21" s="116">
        <v>0.5</v>
      </c>
      <c r="C21" s="178"/>
      <c r="D21" s="128">
        <v>0.62</v>
      </c>
      <c r="E21" s="84">
        <f>E29</f>
        <v>0.62</v>
      </c>
      <c r="F21" s="130">
        <f>F29</f>
        <v>0.67</v>
      </c>
      <c r="G21" s="120">
        <v>0.5</v>
      </c>
      <c r="H21" s="84">
        <v>0.63329999999999997</v>
      </c>
      <c r="I21" s="141">
        <v>0.66</v>
      </c>
      <c r="J21" s="128">
        <f>J29</f>
        <v>0.72727200000000003</v>
      </c>
      <c r="K21" s="89">
        <v>0.78</v>
      </c>
      <c r="L21" s="107" t="s">
        <v>108</v>
      </c>
      <c r="N21" s="146">
        <f t="shared" si="0"/>
        <v>0.63666666666666671</v>
      </c>
      <c r="O21" s="89">
        <f t="shared" si="1"/>
        <v>0.59776666666666667</v>
      </c>
      <c r="P21" s="147">
        <f t="shared" si="2"/>
        <v>0.75363599999999997</v>
      </c>
    </row>
    <row r="22" spans="1:17" ht="58" x14ac:dyDescent="0.35">
      <c r="A22" s="106" t="s">
        <v>111</v>
      </c>
      <c r="B22" s="116">
        <v>0.5</v>
      </c>
      <c r="C22" s="178"/>
      <c r="D22" s="128">
        <v>0.27</v>
      </c>
      <c r="E22" s="84">
        <v>0.27</v>
      </c>
      <c r="F22" s="129">
        <v>0.88</v>
      </c>
      <c r="G22" s="120">
        <v>0.38</v>
      </c>
      <c r="H22" s="84">
        <v>0.67200000000000004</v>
      </c>
      <c r="I22" s="141">
        <v>0.43</v>
      </c>
      <c r="J22" s="128">
        <v>0.5</v>
      </c>
      <c r="K22" s="89">
        <v>0.38</v>
      </c>
      <c r="L22" s="107" t="s">
        <v>108</v>
      </c>
      <c r="N22" s="146">
        <f t="shared" si="0"/>
        <v>0.47333333333333333</v>
      </c>
      <c r="O22" s="89">
        <f t="shared" si="1"/>
        <v>0.49399999999999999</v>
      </c>
      <c r="P22" s="147">
        <f t="shared" si="2"/>
        <v>0.44</v>
      </c>
    </row>
    <row r="23" spans="1:17" ht="29" x14ac:dyDescent="0.35">
      <c r="A23" s="106" t="s">
        <v>89</v>
      </c>
      <c r="B23" s="116">
        <v>0.6</v>
      </c>
      <c r="C23" s="178"/>
      <c r="D23" s="128">
        <v>0.73870000000000002</v>
      </c>
      <c r="E23" s="84">
        <v>0.88</v>
      </c>
      <c r="F23" s="129">
        <v>0.82</v>
      </c>
      <c r="G23" s="120">
        <v>0.78</v>
      </c>
      <c r="H23" s="84">
        <v>0.82669999999999999</v>
      </c>
      <c r="I23" s="141">
        <v>0.76</v>
      </c>
      <c r="J23" s="128">
        <v>0.73</v>
      </c>
      <c r="K23" s="89">
        <v>0.78</v>
      </c>
      <c r="L23" s="107" t="s">
        <v>108</v>
      </c>
      <c r="N23" s="146">
        <f t="shared" si="0"/>
        <v>0.81289999999999996</v>
      </c>
      <c r="O23" s="89">
        <f t="shared" si="1"/>
        <v>0.78889999999999993</v>
      </c>
      <c r="P23" s="147">
        <f t="shared" si="2"/>
        <v>0.755</v>
      </c>
    </row>
    <row r="24" spans="1:17" ht="29.5" thickBot="1" x14ac:dyDescent="0.4">
      <c r="A24" s="106" t="s">
        <v>91</v>
      </c>
      <c r="B24" s="116" t="s">
        <v>108</v>
      </c>
      <c r="C24" s="178"/>
      <c r="D24" s="131">
        <v>0.12</v>
      </c>
      <c r="E24" s="85">
        <v>0.4</v>
      </c>
      <c r="F24" s="132">
        <v>0.35</v>
      </c>
      <c r="G24" s="121">
        <v>0.26</v>
      </c>
      <c r="H24" s="85">
        <v>0.41</v>
      </c>
      <c r="I24" s="142">
        <v>0.42</v>
      </c>
      <c r="J24" s="131">
        <v>0.55000000000000004</v>
      </c>
      <c r="K24" s="90">
        <f>K33/K34</f>
        <v>0.51298701298701299</v>
      </c>
      <c r="L24" s="108" t="s">
        <v>108</v>
      </c>
      <c r="N24" s="148">
        <f t="shared" si="0"/>
        <v>0.28999999999999998</v>
      </c>
      <c r="O24" s="90">
        <f t="shared" si="1"/>
        <v>0.36333333333333329</v>
      </c>
      <c r="P24" s="149">
        <f t="shared" si="2"/>
        <v>0.53149350649350646</v>
      </c>
    </row>
    <row r="25" spans="1:17" ht="29.5" thickBot="1" x14ac:dyDescent="0.4">
      <c r="A25" s="106" t="s">
        <v>112</v>
      </c>
      <c r="B25" s="116" t="s">
        <v>108</v>
      </c>
      <c r="C25" s="178"/>
      <c r="D25" s="133">
        <v>0</v>
      </c>
      <c r="E25" s="86">
        <v>0.232323</v>
      </c>
      <c r="F25" s="134">
        <v>0.20269999999999999</v>
      </c>
      <c r="G25" s="122">
        <v>0.34782600000000002</v>
      </c>
      <c r="H25" s="86">
        <v>0.24657499999999999</v>
      </c>
      <c r="I25" s="143">
        <v>0.272727</v>
      </c>
      <c r="J25" s="133">
        <v>0.22220000000000001</v>
      </c>
      <c r="K25" s="91">
        <v>0.15</v>
      </c>
      <c r="L25" s="109" t="s">
        <v>108</v>
      </c>
      <c r="N25" s="150">
        <f t="shared" si="0"/>
        <v>0.14500766666666667</v>
      </c>
      <c r="O25" s="91">
        <f t="shared" si="1"/>
        <v>0.28904266666666661</v>
      </c>
      <c r="P25" s="151">
        <f t="shared" si="2"/>
        <v>0.18609999999999999</v>
      </c>
      <c r="Q25" s="158" t="s">
        <v>113</v>
      </c>
    </row>
    <row r="26" spans="1:17" ht="29.5" thickBot="1" x14ac:dyDescent="0.4">
      <c r="A26" s="106" t="s">
        <v>114</v>
      </c>
      <c r="B26" s="116" t="s">
        <v>108</v>
      </c>
      <c r="C26" s="178"/>
      <c r="D26" s="133">
        <v>0.17</v>
      </c>
      <c r="E26" s="86">
        <v>0.10101</v>
      </c>
      <c r="F26" s="134">
        <v>0.162162</v>
      </c>
      <c r="G26" s="122">
        <v>4.3478259999999998E-2</v>
      </c>
      <c r="H26" s="86">
        <v>0.20547899999999999</v>
      </c>
      <c r="I26" s="143">
        <v>0.23636299999999999</v>
      </c>
      <c r="J26" s="133">
        <v>0.13888</v>
      </c>
      <c r="K26" s="91">
        <v>0.24</v>
      </c>
      <c r="L26" s="109" t="s">
        <v>108</v>
      </c>
      <c r="N26" s="150">
        <f t="shared" si="0"/>
        <v>0.14439066666666667</v>
      </c>
      <c r="O26" s="91">
        <f t="shared" si="1"/>
        <v>0.16177341999999997</v>
      </c>
      <c r="P26" s="151">
        <f t="shared" si="2"/>
        <v>0.18944</v>
      </c>
      <c r="Q26" s="159" t="s">
        <v>115</v>
      </c>
    </row>
    <row r="27" spans="1:17" ht="29.5" thickBot="1" x14ac:dyDescent="0.4">
      <c r="A27" s="106" t="s">
        <v>116</v>
      </c>
      <c r="B27" s="116" t="s">
        <v>108</v>
      </c>
      <c r="C27" s="178"/>
      <c r="D27" s="133">
        <v>0.66</v>
      </c>
      <c r="E27" s="87">
        <v>0.40400000000000003</v>
      </c>
      <c r="F27" s="134">
        <v>0.31080000000000002</v>
      </c>
      <c r="G27" s="123">
        <v>0.47826000000000002</v>
      </c>
      <c r="H27" s="86">
        <v>0.32876699999999998</v>
      </c>
      <c r="I27" s="143">
        <v>0.34545399999999998</v>
      </c>
      <c r="J27" s="133">
        <v>0.47222199999999998</v>
      </c>
      <c r="K27" s="91">
        <v>0.41</v>
      </c>
      <c r="L27" s="109" t="s">
        <v>108</v>
      </c>
      <c r="N27" s="150">
        <f t="shared" si="0"/>
        <v>0.45826666666666666</v>
      </c>
      <c r="O27" s="91">
        <f t="shared" si="1"/>
        <v>0.38416033333333327</v>
      </c>
      <c r="P27" s="151">
        <f t="shared" si="2"/>
        <v>0.44111099999999998</v>
      </c>
      <c r="Q27" s="160" t="s">
        <v>117</v>
      </c>
    </row>
    <row r="28" spans="1:17" ht="29.5" thickBot="1" x14ac:dyDescent="0.4">
      <c r="A28" s="106" t="s">
        <v>118</v>
      </c>
      <c r="B28" s="116" t="s">
        <v>108</v>
      </c>
      <c r="C28" s="178"/>
      <c r="D28" s="133">
        <v>0.17</v>
      </c>
      <c r="E28" s="86">
        <v>0.26262600000000003</v>
      </c>
      <c r="F28" s="134">
        <v>0.324324</v>
      </c>
      <c r="G28" s="122">
        <v>0.13042999999999999</v>
      </c>
      <c r="H28" s="86">
        <v>0.21917800000000001</v>
      </c>
      <c r="I28" s="143">
        <v>0.145454</v>
      </c>
      <c r="J28" s="133">
        <v>0.16666</v>
      </c>
      <c r="K28" s="91">
        <v>0.2</v>
      </c>
      <c r="L28" s="109" t="s">
        <v>108</v>
      </c>
      <c r="N28" s="150">
        <f t="shared" si="0"/>
        <v>0.25231666666666669</v>
      </c>
      <c r="O28" s="91">
        <f t="shared" si="1"/>
        <v>0.16502066666666668</v>
      </c>
      <c r="P28" s="151">
        <f t="shared" si="2"/>
        <v>0.18332999999999999</v>
      </c>
      <c r="Q28" s="159" t="s">
        <v>119</v>
      </c>
    </row>
    <row r="29" spans="1:17" ht="29.5" thickBot="1" x14ac:dyDescent="0.4">
      <c r="A29" s="106" t="s">
        <v>120</v>
      </c>
      <c r="B29" s="116" t="s">
        <v>108</v>
      </c>
      <c r="C29" s="178"/>
      <c r="D29" s="135">
        <v>0.62</v>
      </c>
      <c r="E29" s="88">
        <v>0.62</v>
      </c>
      <c r="F29" s="136">
        <v>0.67</v>
      </c>
      <c r="G29" s="124">
        <v>0.5</v>
      </c>
      <c r="H29" s="88">
        <v>0.63329999999999997</v>
      </c>
      <c r="I29" s="144">
        <v>0.65</v>
      </c>
      <c r="J29" s="135">
        <v>0.72727200000000003</v>
      </c>
      <c r="K29" s="92">
        <v>0.78</v>
      </c>
      <c r="L29" s="110" t="s">
        <v>108</v>
      </c>
      <c r="N29" s="152">
        <f t="shared" si="0"/>
        <v>0.63666666666666671</v>
      </c>
      <c r="O29" s="92">
        <f t="shared" si="1"/>
        <v>0.59443333333333337</v>
      </c>
      <c r="P29" s="153">
        <f t="shared" si="2"/>
        <v>0.75363599999999997</v>
      </c>
      <c r="Q29" s="158" t="s">
        <v>121</v>
      </c>
    </row>
    <row r="30" spans="1:17" ht="29.5" thickBot="1" x14ac:dyDescent="0.4">
      <c r="A30" s="106" t="s">
        <v>122</v>
      </c>
      <c r="B30" s="116" t="s">
        <v>108</v>
      </c>
      <c r="C30" s="178"/>
      <c r="D30" s="135">
        <v>0.12</v>
      </c>
      <c r="E30" s="88">
        <v>0.12</v>
      </c>
      <c r="F30" s="136">
        <v>0.15</v>
      </c>
      <c r="G30" s="124">
        <v>0.28000000000000003</v>
      </c>
      <c r="H30" s="88">
        <v>0.1933</v>
      </c>
      <c r="I30" s="144">
        <v>0.11</v>
      </c>
      <c r="J30" s="135">
        <v>0</v>
      </c>
      <c r="K30" s="92">
        <v>0</v>
      </c>
      <c r="L30" s="110" t="s">
        <v>108</v>
      </c>
      <c r="N30" s="152">
        <f t="shared" si="0"/>
        <v>0.13</v>
      </c>
      <c r="O30" s="92">
        <f t="shared" si="1"/>
        <v>0.19443333333333335</v>
      </c>
      <c r="P30" s="153">
        <f t="shared" si="2"/>
        <v>0</v>
      </c>
      <c r="Q30" s="159" t="s">
        <v>123</v>
      </c>
    </row>
    <row r="31" spans="1:17" ht="29.5" thickBot="1" x14ac:dyDescent="0.4">
      <c r="A31" s="111" t="s">
        <v>124</v>
      </c>
      <c r="B31" s="117" t="s">
        <v>108</v>
      </c>
      <c r="C31" s="179"/>
      <c r="D31" s="137">
        <v>0.26</v>
      </c>
      <c r="E31" s="112">
        <v>0.26</v>
      </c>
      <c r="F31" s="138">
        <v>0.18</v>
      </c>
      <c r="G31" s="125">
        <v>0.22</v>
      </c>
      <c r="H31" s="112">
        <v>0.16669999999999999</v>
      </c>
      <c r="I31" s="145">
        <v>0.24</v>
      </c>
      <c r="J31" s="137">
        <v>0.272727</v>
      </c>
      <c r="K31" s="113">
        <v>0.22</v>
      </c>
      <c r="L31" s="114" t="s">
        <v>108</v>
      </c>
      <c r="N31" s="154">
        <f t="shared" si="0"/>
        <v>0.23333333333333331</v>
      </c>
      <c r="O31" s="113">
        <f t="shared" si="1"/>
        <v>0.2089</v>
      </c>
      <c r="P31" s="155">
        <f t="shared" si="2"/>
        <v>0.24636350000000001</v>
      </c>
      <c r="Q31" s="161" t="s">
        <v>125</v>
      </c>
    </row>
    <row r="32" spans="1:17" ht="15" thickBot="1" x14ac:dyDescent="0.4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x14ac:dyDescent="0.35">
      <c r="A33" s="69" t="s">
        <v>126</v>
      </c>
      <c r="B33" s="70"/>
      <c r="C33" s="70"/>
      <c r="D33" s="71">
        <v>12</v>
      </c>
      <c r="E33" s="72">
        <v>99</v>
      </c>
      <c r="F33" s="72">
        <v>85</v>
      </c>
      <c r="G33" s="72">
        <v>24</v>
      </c>
      <c r="H33" s="72">
        <v>75</v>
      </c>
      <c r="I33" s="72">
        <v>61</v>
      </c>
      <c r="J33" s="72">
        <v>36</v>
      </c>
      <c r="K33" s="72">
        <v>79</v>
      </c>
      <c r="L33" s="73" t="s">
        <v>108</v>
      </c>
    </row>
    <row r="34" spans="1:12" x14ac:dyDescent="0.35">
      <c r="A34" s="74" t="s">
        <v>127</v>
      </c>
      <c r="B34" s="75"/>
      <c r="C34" s="75"/>
      <c r="D34" s="76">
        <v>97</v>
      </c>
      <c r="E34" s="68">
        <v>247</v>
      </c>
      <c r="F34" s="68">
        <v>245</v>
      </c>
      <c r="G34" s="68">
        <v>92</v>
      </c>
      <c r="H34" s="68">
        <v>182</v>
      </c>
      <c r="I34" s="68">
        <v>145</v>
      </c>
      <c r="J34" s="68">
        <v>65</v>
      </c>
      <c r="K34" s="68">
        <v>154</v>
      </c>
      <c r="L34" s="77" t="s">
        <v>108</v>
      </c>
    </row>
    <row r="35" spans="1:12" x14ac:dyDescent="0.35">
      <c r="A35" s="74" t="s">
        <v>128</v>
      </c>
      <c r="B35" s="75"/>
      <c r="C35" s="75"/>
      <c r="D35" s="76">
        <v>11</v>
      </c>
      <c r="E35" s="68">
        <v>97</v>
      </c>
      <c r="F35" s="68">
        <v>74</v>
      </c>
      <c r="G35" s="68">
        <v>23</v>
      </c>
      <c r="H35" s="68">
        <v>71</v>
      </c>
      <c r="I35" s="68">
        <v>55</v>
      </c>
      <c r="J35" s="68">
        <v>36</v>
      </c>
      <c r="K35" s="68">
        <v>59</v>
      </c>
      <c r="L35" s="77" t="s">
        <v>108</v>
      </c>
    </row>
    <row r="36" spans="1:12" ht="15" thickBot="1" x14ac:dyDescent="0.4">
      <c r="A36" s="78" t="s">
        <v>129</v>
      </c>
      <c r="B36" s="79"/>
      <c r="C36" s="79"/>
      <c r="D36" s="80">
        <v>8</v>
      </c>
      <c r="E36" s="81">
        <v>4</v>
      </c>
      <c r="F36" s="81">
        <v>4</v>
      </c>
      <c r="G36" s="81">
        <v>17</v>
      </c>
      <c r="H36" s="81">
        <v>4</v>
      </c>
      <c r="I36" s="81">
        <v>4</v>
      </c>
      <c r="J36" s="81">
        <v>18</v>
      </c>
      <c r="K36" s="82">
        <v>4</v>
      </c>
      <c r="L36" s="83" t="s">
        <v>108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47F-08FD-4980-B0A3-FCC544A36B6B}">
  <dimension ref="A1:G6"/>
  <sheetViews>
    <sheetView workbookViewId="0">
      <selection activeCell="C12" sqref="C12"/>
    </sheetView>
  </sheetViews>
  <sheetFormatPr baseColWidth="10" defaultColWidth="11.453125" defaultRowHeight="14.5" x14ac:dyDescent="0.35"/>
  <cols>
    <col min="1" max="1" width="25.81640625" customWidth="1"/>
    <col min="2" max="3" width="22.54296875" customWidth="1"/>
    <col min="4" max="4" width="2.81640625" customWidth="1"/>
    <col min="5" max="5" width="7.1796875" hidden="1" customWidth="1"/>
    <col min="6" max="6" width="8" customWidth="1"/>
    <col min="7" max="7" width="8.08984375" hidden="1" customWidth="1"/>
  </cols>
  <sheetData>
    <row r="1" spans="1:7" ht="15" thickBot="1" x14ac:dyDescent="0.4"/>
    <row r="2" spans="1:7" ht="56" thickBot="1" x14ac:dyDescent="0.4">
      <c r="A2" s="42" t="s">
        <v>130</v>
      </c>
      <c r="B2" s="50" t="s">
        <v>131</v>
      </c>
      <c r="C2" s="56"/>
      <c r="D2" s="56"/>
      <c r="E2" s="176" t="s">
        <v>140</v>
      </c>
      <c r="F2" s="173" t="s">
        <v>148</v>
      </c>
      <c r="G2" s="176" t="s">
        <v>141</v>
      </c>
    </row>
    <row r="3" spans="1:7" ht="62" x14ac:dyDescent="0.35">
      <c r="A3" s="44" t="s">
        <v>132</v>
      </c>
      <c r="B3" s="51" t="s">
        <v>133</v>
      </c>
      <c r="C3" s="57">
        <v>50</v>
      </c>
      <c r="D3" s="57">
        <v>1</v>
      </c>
      <c r="E3" s="52"/>
      <c r="F3" s="52">
        <v>18</v>
      </c>
      <c r="G3" s="52"/>
    </row>
    <row r="4" spans="1:7" ht="93" x14ac:dyDescent="0.35">
      <c r="A4" s="46" t="s">
        <v>134</v>
      </c>
      <c r="B4" s="53" t="s">
        <v>135</v>
      </c>
      <c r="C4" s="180">
        <v>0.6</v>
      </c>
      <c r="D4" s="58">
        <v>2</v>
      </c>
      <c r="E4" s="47"/>
      <c r="F4" s="47">
        <v>0.75</v>
      </c>
      <c r="G4" s="47"/>
    </row>
    <row r="5" spans="1:7" ht="108.5" x14ac:dyDescent="0.35">
      <c r="A5" s="46" t="s">
        <v>136</v>
      </c>
      <c r="B5" s="53" t="s">
        <v>137</v>
      </c>
      <c r="C5" s="58">
        <v>10</v>
      </c>
      <c r="D5" s="58">
        <v>3</v>
      </c>
      <c r="E5" s="39"/>
      <c r="F5" s="39">
        <v>6</v>
      </c>
      <c r="G5" s="39"/>
    </row>
    <row r="6" spans="1:7" ht="31.5" thickBot="1" x14ac:dyDescent="0.4">
      <c r="A6" s="49" t="s">
        <v>138</v>
      </c>
      <c r="B6" s="54" t="s">
        <v>139</v>
      </c>
      <c r="C6" s="59">
        <v>10</v>
      </c>
      <c r="D6" s="59">
        <v>4</v>
      </c>
      <c r="E6" s="55"/>
      <c r="F6" s="55">
        <v>17</v>
      </c>
      <c r="G6" s="5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WP2</vt:lpstr>
      <vt:lpstr>WP3</vt:lpstr>
      <vt:lpstr>WP4</vt:lpstr>
      <vt:lpstr>WP5</vt:lpstr>
      <vt:lpstr>WP6</vt:lpstr>
      <vt:lpstr>Task8.8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del Mar</dc:creator>
  <cp:keywords/>
  <dc:description/>
  <cp:lastModifiedBy>Maria del Mar</cp:lastModifiedBy>
  <cp:revision/>
  <dcterms:created xsi:type="dcterms:W3CDTF">2022-09-19T07:18:31Z</dcterms:created>
  <dcterms:modified xsi:type="dcterms:W3CDTF">2023-03-21T08:05:09Z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