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itta Capital\"/>
    </mc:Choice>
  </mc:AlternateContent>
  <xr:revisionPtr revIDLastSave="0" documentId="13_ncr:1_{1DCF3803-9EFD-4170-BB6C-07EA0B2E54B9}" xr6:coauthVersionLast="47" xr6:coauthVersionMax="47" xr10:uidLastSave="{00000000-0000-0000-0000-000000000000}"/>
  <bookViews>
    <workbookView xWindow="34290" yWindow="-110" windowWidth="25820" windowHeight="28420" xr2:uid="{B7D7DF08-B4E8-413E-85CD-B3F6FACA55F4}"/>
  </bookViews>
  <sheets>
    <sheet name="Crypto" sheetId="3" r:id="rId1"/>
  </sheets>
  <externalReferences>
    <externalReference r:id="rId2"/>
  </externalReferences>
  <definedNames>
    <definedName name="solver_adj" localSheetId="0" hidden="1">Crypto!$Q$2:$Q$8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Crypto!$Q$2</definedName>
    <definedName name="solver_lhs2" localSheetId="0" hidden="1">Crypto!$Q$3</definedName>
    <definedName name="solver_lhs3" localSheetId="0" hidden="1">Crypto!$Q$4</definedName>
    <definedName name="solver_lhs4" localSheetId="0" hidden="1">Crypto!$Q$5</definedName>
    <definedName name="solver_lhs5" localSheetId="0" hidden="1">Crypto!$Q$6</definedName>
    <definedName name="solver_lhs6" localSheetId="0" hidden="1">Crypto!$Q$7</definedName>
    <definedName name="solver_lhs7" localSheetId="0" hidden="1">Crypto!$Q$8</definedName>
    <definedName name="solver_lhs8" localSheetId="0" hidden="1">Crypto!$Q$9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8</definedName>
    <definedName name="solver_nwt" localSheetId="0" hidden="1">1</definedName>
    <definedName name="solver_opt" localSheetId="0" hidden="1">Crypto!$T$2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2</definedName>
    <definedName name="solver_rhs1" localSheetId="0" hidden="1">0.25</definedName>
    <definedName name="solver_rhs2" localSheetId="0" hidden="1">0.25</definedName>
    <definedName name="solver_rhs3" localSheetId="0" hidden="1">0.25</definedName>
    <definedName name="solver_rhs4" localSheetId="0" hidden="1">0.25</definedName>
    <definedName name="solver_rhs5" localSheetId="0" hidden="1">0.25</definedName>
    <definedName name="solver_rhs6" localSheetId="0" hidden="1">0.25</definedName>
    <definedName name="solver_rhs7" localSheetId="0" hidden="1">0.25</definedName>
    <definedName name="solver_rhs8" localSheetId="0" hidden="1">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1.5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3" l="1"/>
  <c r="I8" i="3"/>
  <c r="K7" i="3"/>
  <c r="I7" i="3"/>
  <c r="K6" i="3"/>
  <c r="I6" i="3"/>
  <c r="K5" i="3"/>
  <c r="I5" i="3"/>
  <c r="O4" i="3"/>
  <c r="K4" i="3"/>
  <c r="I4" i="3"/>
  <c r="K3" i="3"/>
  <c r="I3" i="3"/>
  <c r="K2" i="3"/>
  <c r="I2" i="3"/>
  <c r="N2" i="3" l="1"/>
  <c r="O2" i="3" s="1"/>
  <c r="N6" i="3"/>
  <c r="O6" i="3" s="1"/>
  <c r="N4" i="3"/>
  <c r="N3" i="3"/>
  <c r="O3" i="3" s="1"/>
  <c r="N7" i="3"/>
  <c r="O7" i="3" s="1"/>
  <c r="N5" i="3"/>
  <c r="O5" i="3" s="1"/>
  <c r="N8" i="3"/>
  <c r="O8" i="3" s="1"/>
</calcChain>
</file>

<file path=xl/sharedStrings.xml><?xml version="1.0" encoding="utf-8"?>
<sst xmlns="http://schemas.openxmlformats.org/spreadsheetml/2006/main" count="50" uniqueCount="37">
  <si>
    <t>Strategy Code</t>
    <phoneticPr fontId="3" type="noConversion"/>
  </si>
  <si>
    <t>Spot</t>
    <phoneticPr fontId="3" type="noConversion"/>
  </si>
  <si>
    <t>Exchange</t>
    <phoneticPr fontId="3" type="noConversion"/>
  </si>
  <si>
    <t>Time Frame</t>
    <phoneticPr fontId="3" type="noConversion"/>
  </si>
  <si>
    <t>Indicators (Plus Filters)</t>
    <phoneticPr fontId="3" type="noConversion"/>
  </si>
  <si>
    <t>Percent Profitable (%)</t>
    <phoneticPr fontId="3" type="noConversion"/>
  </si>
  <si>
    <t>Profit Factor</t>
    <phoneticPr fontId="3" type="noConversion"/>
  </si>
  <si>
    <t xml:space="preserve">Net Profit (%) </t>
    <phoneticPr fontId="3" type="noConversion"/>
  </si>
  <si>
    <t>Net Profit (%) adjusted for cost</t>
    <phoneticPr fontId="3" type="noConversion"/>
  </si>
  <si>
    <t>Max DD (%)</t>
    <phoneticPr fontId="3" type="noConversion"/>
  </si>
  <si>
    <t>Profit Max DD Ratio</t>
    <phoneticPr fontId="3" type="noConversion"/>
  </si>
  <si>
    <t>Sortino Ratio</t>
    <phoneticPr fontId="3" type="noConversion"/>
  </si>
  <si>
    <t>First Available Date</t>
    <phoneticPr fontId="3" type="noConversion"/>
  </si>
  <si>
    <t>Number of Backtested Years</t>
    <phoneticPr fontId="3" type="noConversion"/>
  </si>
  <si>
    <t>Unweighted Annualized Return</t>
    <phoneticPr fontId="3" type="noConversion"/>
  </si>
  <si>
    <t>X1</t>
    <phoneticPr fontId="3" type="noConversion"/>
  </si>
  <si>
    <t>Solana</t>
    <phoneticPr fontId="3" type="noConversion"/>
  </si>
  <si>
    <t>BINANCE</t>
    <phoneticPr fontId="3" type="noConversion"/>
  </si>
  <si>
    <t>1H</t>
    <phoneticPr fontId="3" type="noConversion"/>
  </si>
  <si>
    <t>MA BB ATR</t>
    <phoneticPr fontId="3" type="noConversion"/>
  </si>
  <si>
    <t>X2</t>
    <phoneticPr fontId="3" type="noConversion"/>
  </si>
  <si>
    <t>ETH</t>
    <phoneticPr fontId="3" type="noConversion"/>
  </si>
  <si>
    <t>3H</t>
    <phoneticPr fontId="3" type="noConversion"/>
  </si>
  <si>
    <t>MA RSI</t>
    <phoneticPr fontId="3" type="noConversion"/>
  </si>
  <si>
    <t>X3</t>
    <phoneticPr fontId="3" type="noConversion"/>
  </si>
  <si>
    <t>BTC</t>
    <phoneticPr fontId="3" type="noConversion"/>
  </si>
  <si>
    <t>BYBIT</t>
    <phoneticPr fontId="3" type="noConversion"/>
  </si>
  <si>
    <t>15M</t>
    <phoneticPr fontId="3" type="noConversion"/>
  </si>
  <si>
    <t>Statistical Distribution Martingale</t>
    <phoneticPr fontId="3" type="noConversion"/>
  </si>
  <si>
    <t>X4</t>
    <phoneticPr fontId="3" type="noConversion"/>
  </si>
  <si>
    <t>BITSTAMP</t>
    <phoneticPr fontId="3" type="noConversion"/>
  </si>
  <si>
    <t>8H</t>
    <phoneticPr fontId="3" type="noConversion"/>
  </si>
  <si>
    <t>FlexiMA Variance</t>
    <phoneticPr fontId="3" type="noConversion"/>
  </si>
  <si>
    <t>X5</t>
    <phoneticPr fontId="3" type="noConversion"/>
  </si>
  <si>
    <t>X6</t>
    <phoneticPr fontId="3" type="noConversion"/>
  </si>
  <si>
    <t>KRAKEN</t>
    <phoneticPr fontId="3" type="noConversion"/>
  </si>
  <si>
    <t>X7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</si>
</sst>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0_ "/>
  </numFmts>
  <fonts count="7" x14ac:knownFonts="1"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0"/>
      <name val="Arial"/>
      <family val="2"/>
    </font>
    <font>
      <b/>
      <sz val="11"/>
      <color theme="0" tint="-4.9989318521683403E-2"/>
      <name val="新細明體"/>
      <family val="1"/>
      <charset val="136"/>
      <scheme val="minor"/>
    </font>
    <font>
      <b/>
      <sz val="11"/>
      <color theme="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0" borderId="0"/>
  </cellStyleXfs>
  <cellXfs count="1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9" fontId="5" fillId="0" borderId="0" xfId="1" applyFont="1" applyFill="1" applyAlignment="1">
      <alignment horizontal="center" vertical="center" wrapText="1"/>
    </xf>
    <xf numFmtId="17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0" fillId="0" borderId="0" xfId="1" applyNumberFormat="1" applyFont="1" applyFill="1" applyAlignment="1">
      <alignment horizontal="center" vertical="center"/>
    </xf>
    <xf numFmtId="10" fontId="2" fillId="0" borderId="0" xfId="1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0" fillId="0" borderId="0" xfId="1" applyNumberFormat="1" applyFont="1" applyBorder="1" applyAlignment="1">
      <alignment horizontal="center" vertical="center"/>
    </xf>
  </cellXfs>
  <cellStyles count="3">
    <cellStyle name="Normal" xfId="0" builtinId="0"/>
    <cellStyle name="Normal 2" xfId="2" xr:uid="{760EFE18-AD06-4B55-8900-2CA72A91C421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Citta%20Capital\Deep_Backtested_Strategy_Category_CSLO.xlsx" TargetMode="External"/><Relationship Id="rId1" Type="http://schemas.openxmlformats.org/officeDocument/2006/relationships/externalLinkPath" Target="Deep_Backtested_Strategy_Category_CSL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S Equity "/>
      <sheetName val="US ETF"/>
      <sheetName val="US Futures"/>
      <sheetName val="Setting"/>
      <sheetName val="Crypto"/>
      <sheetName val="Risk Free Rate SOFR"/>
    </sheetNames>
    <sheetDataSet>
      <sheetData sheetId="0" refreshError="1"/>
      <sheetData sheetId="1" refreshError="1"/>
      <sheetData sheetId="2" refreshError="1"/>
      <sheetData sheetId="3">
        <row r="2">
          <cell r="B2">
            <v>5</v>
          </cell>
          <cell r="C2">
            <v>45467</v>
          </cell>
        </row>
      </sheetData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FC7E9-4CF3-4C87-9CA2-52C1C9981BCD}">
  <dimension ref="A1:T18"/>
  <sheetViews>
    <sheetView tabSelected="1" workbookViewId="0">
      <selection activeCell="D22" sqref="D22"/>
    </sheetView>
  </sheetViews>
  <sheetFormatPr defaultRowHeight="15.75" x14ac:dyDescent="0.25"/>
  <cols>
    <col min="1" max="1" width="27.5703125" style="2" customWidth="1"/>
    <col min="2" max="2" width="10.85546875" customWidth="1"/>
    <col min="3" max="3" width="14.140625" customWidth="1"/>
    <col min="4" max="4" width="15.140625" customWidth="1"/>
    <col min="5" max="5" width="30.5703125" customWidth="1"/>
    <col min="6" max="6" width="25" customWidth="1"/>
    <col min="7" max="7" width="17.140625" customWidth="1"/>
    <col min="8" max="8" width="19.85546875" customWidth="1"/>
    <col min="9" max="9" width="17.7109375" customWidth="1"/>
    <col min="10" max="10" width="18.7109375" customWidth="1"/>
    <col min="11" max="11" width="23" customWidth="1"/>
    <col min="12" max="12" width="17.42578125" style="2" customWidth="1"/>
    <col min="13" max="13" width="22.140625" customWidth="1"/>
    <col min="14" max="15" width="17.85546875" customWidth="1"/>
    <col min="16" max="16" width="28.140625" style="2" customWidth="1"/>
    <col min="17" max="17" width="21.140625" style="2" customWidth="1"/>
    <col min="18" max="18" width="21.5703125" style="2" customWidth="1"/>
    <col min="19" max="19" width="24.7109375" customWidth="1"/>
    <col min="20" max="20" width="27.140625" customWidth="1"/>
  </cols>
  <sheetData>
    <row r="1" spans="1:20" ht="47.2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"/>
      <c r="Q1" s="4"/>
      <c r="R1" s="4"/>
      <c r="S1" s="4"/>
      <c r="T1" s="5"/>
    </row>
    <row r="2" spans="1:20" x14ac:dyDescent="0.25">
      <c r="A2" s="2" t="s">
        <v>15</v>
      </c>
      <c r="B2" s="2" t="s">
        <v>16</v>
      </c>
      <c r="C2" s="2" t="s">
        <v>17</v>
      </c>
      <c r="D2" s="2" t="s">
        <v>18</v>
      </c>
      <c r="E2" s="2" t="s">
        <v>19</v>
      </c>
      <c r="F2" s="6">
        <v>72.33</v>
      </c>
      <c r="G2" s="6">
        <v>2.988</v>
      </c>
      <c r="H2" s="6">
        <v>195.25</v>
      </c>
      <c r="I2" s="6">
        <f>H2*(1-[1]Setting!$B$2/100)</f>
        <v>185.48749999999998</v>
      </c>
      <c r="J2" s="6">
        <v>7.02</v>
      </c>
      <c r="K2" s="6">
        <f t="shared" ref="K2:K8" si="0">H2/J2</f>
        <v>27.813390313390315</v>
      </c>
      <c r="L2" s="6">
        <v>3.5720000000000001</v>
      </c>
      <c r="M2" s="7">
        <v>44044</v>
      </c>
      <c r="N2" s="2">
        <f ca="1">DATEDIF(M2,[1]Setting!$C$2, "Y")</f>
        <v>3</v>
      </c>
      <c r="O2" s="8">
        <f ca="1">(1+H2/100)^(1/N2)-1</f>
        <v>0.434597166648091</v>
      </c>
      <c r="Q2" s="9"/>
      <c r="R2" s="9"/>
      <c r="S2" s="9"/>
      <c r="T2" s="10"/>
    </row>
    <row r="3" spans="1:20" x14ac:dyDescent="0.25">
      <c r="A3" s="2" t="s">
        <v>20</v>
      </c>
      <c r="B3" s="2" t="s">
        <v>21</v>
      </c>
      <c r="C3" s="2" t="s">
        <v>17</v>
      </c>
      <c r="D3" s="2" t="s">
        <v>22</v>
      </c>
      <c r="E3" s="2" t="s">
        <v>23</v>
      </c>
      <c r="F3" s="6">
        <v>46.94</v>
      </c>
      <c r="G3" s="6">
        <v>3.258</v>
      </c>
      <c r="H3" s="6">
        <v>136.6</v>
      </c>
      <c r="I3" s="6">
        <f>H3*(1-[1]Setting!$B$2/100)</f>
        <v>129.76999999999998</v>
      </c>
      <c r="J3" s="6">
        <v>23.08</v>
      </c>
      <c r="K3" s="6">
        <f t="shared" si="0"/>
        <v>5.9185441941074526</v>
      </c>
      <c r="L3" s="6">
        <v>0.42</v>
      </c>
      <c r="M3" s="7">
        <v>42546</v>
      </c>
      <c r="N3" s="2">
        <f ca="1">DATEDIF(M3,[1]Setting!$C$2, "Y")</f>
        <v>7</v>
      </c>
      <c r="O3" s="8">
        <f t="shared" ref="O3:O8" ca="1" si="1">(1+H3/100)^(1/N3)-1</f>
        <v>0.13091685607544301</v>
      </c>
      <c r="Q3" s="9"/>
      <c r="R3" s="9"/>
      <c r="S3" s="9"/>
      <c r="T3" s="11"/>
    </row>
    <row r="4" spans="1:20" x14ac:dyDescent="0.25">
      <c r="A4" s="2" t="s">
        <v>24</v>
      </c>
      <c r="B4" s="2" t="s">
        <v>25</v>
      </c>
      <c r="C4" s="2" t="s">
        <v>26</v>
      </c>
      <c r="D4" s="2" t="s">
        <v>27</v>
      </c>
      <c r="E4" s="2" t="s">
        <v>28</v>
      </c>
      <c r="F4" s="6">
        <v>59.23</v>
      </c>
      <c r="G4" s="6">
        <v>11.173999999999999</v>
      </c>
      <c r="H4" s="6">
        <v>59.23</v>
      </c>
      <c r="I4" s="6">
        <f>H4*(1-[1]Setting!$B$2/100)</f>
        <v>56.268499999999996</v>
      </c>
      <c r="J4" s="6">
        <v>11.173999999999999</v>
      </c>
      <c r="K4" s="6">
        <f t="shared" si="0"/>
        <v>5.3006980490424196</v>
      </c>
      <c r="L4" s="6">
        <v>132.45699999999999</v>
      </c>
      <c r="M4" s="7">
        <v>45191</v>
      </c>
      <c r="N4" s="2">
        <f ca="1">DATEDIF(M4,[1]Setting!$C$2, "Y")</f>
        <v>0</v>
      </c>
      <c r="O4" s="8">
        <f>(1+H4/100)^(1/1)-1</f>
        <v>0.59229999999999983</v>
      </c>
      <c r="Q4" s="9"/>
      <c r="R4" s="9"/>
      <c r="S4" s="9"/>
      <c r="T4" s="6"/>
    </row>
    <row r="5" spans="1:20" x14ac:dyDescent="0.25">
      <c r="A5" s="2" t="s">
        <v>29</v>
      </c>
      <c r="B5" s="2" t="s">
        <v>21</v>
      </c>
      <c r="C5" s="2" t="s">
        <v>30</v>
      </c>
      <c r="D5" s="2" t="s">
        <v>31</v>
      </c>
      <c r="E5" s="2" t="s">
        <v>32</v>
      </c>
      <c r="F5" s="6">
        <v>51.09</v>
      </c>
      <c r="G5" s="6">
        <v>2.5099999999999998</v>
      </c>
      <c r="H5" s="6">
        <v>499.99</v>
      </c>
      <c r="I5" s="6">
        <f>H5*(1-[1]Setting!$B$2/100)</f>
        <v>474.9905</v>
      </c>
      <c r="J5" s="6">
        <v>11.49</v>
      </c>
      <c r="K5" s="6">
        <f t="shared" si="0"/>
        <v>43.515230635335072</v>
      </c>
      <c r="L5" s="6">
        <v>1.272</v>
      </c>
      <c r="M5" s="7">
        <v>42223</v>
      </c>
      <c r="N5" s="2">
        <f ca="1">DATEDIF(M5,[1]Setting!$C$2, "Y")</f>
        <v>8</v>
      </c>
      <c r="O5" s="8">
        <f t="shared" ca="1" si="1"/>
        <v>0.25103079852047583</v>
      </c>
      <c r="Q5" s="9"/>
      <c r="R5" s="9"/>
      <c r="S5" s="9"/>
    </row>
    <row r="6" spans="1:20" x14ac:dyDescent="0.25">
      <c r="A6" s="2" t="s">
        <v>33</v>
      </c>
      <c r="B6" s="2" t="s">
        <v>21</v>
      </c>
      <c r="C6" s="2" t="s">
        <v>17</v>
      </c>
      <c r="D6" s="2" t="s">
        <v>31</v>
      </c>
      <c r="E6" s="2" t="s">
        <v>32</v>
      </c>
      <c r="F6" s="6">
        <v>52.33</v>
      </c>
      <c r="G6" s="6">
        <v>2.8</v>
      </c>
      <c r="H6" s="6">
        <v>276.94</v>
      </c>
      <c r="I6" s="6">
        <f>H6*(1-[1]Setting!$B$2/100)</f>
        <v>263.09299999999996</v>
      </c>
      <c r="J6" s="6">
        <v>9.59</v>
      </c>
      <c r="K6" s="6">
        <f t="shared" si="0"/>
        <v>28.877997914494266</v>
      </c>
      <c r="L6" s="6">
        <v>1.3879999999999999</v>
      </c>
      <c r="M6" s="7">
        <v>42546</v>
      </c>
      <c r="N6" s="2">
        <f ca="1">DATEDIF(M6,[1]Setting!$C$2, "Y")</f>
        <v>7</v>
      </c>
      <c r="O6" s="8">
        <f t="shared" ca="1" si="1"/>
        <v>0.20871692613471171</v>
      </c>
      <c r="Q6" s="9"/>
      <c r="R6" s="9"/>
      <c r="S6" s="9"/>
    </row>
    <row r="7" spans="1:20" x14ac:dyDescent="0.25">
      <c r="A7" s="2" t="s">
        <v>34</v>
      </c>
      <c r="B7" s="2" t="s">
        <v>21</v>
      </c>
      <c r="C7" s="2" t="s">
        <v>35</v>
      </c>
      <c r="D7" s="2" t="s">
        <v>31</v>
      </c>
      <c r="E7" s="2" t="s">
        <v>32</v>
      </c>
      <c r="F7" s="6">
        <v>53.19</v>
      </c>
      <c r="G7" s="6">
        <v>2.3109999999999999</v>
      </c>
      <c r="H7" s="6">
        <v>495.55</v>
      </c>
      <c r="I7" s="6">
        <f>H7*(1-[1]Setting!$B$2/100)</f>
        <v>470.77249999999998</v>
      </c>
      <c r="J7" s="6">
        <v>13.42</v>
      </c>
      <c r="K7" s="6">
        <f t="shared" si="0"/>
        <v>36.92622950819672</v>
      </c>
      <c r="L7" s="6">
        <v>1.4359999999999999</v>
      </c>
      <c r="M7" s="7">
        <v>42223</v>
      </c>
      <c r="N7" s="2">
        <f ca="1">DATEDIF(M7,[1]Setting!$C$2, "Y")</f>
        <v>8</v>
      </c>
      <c r="O7" s="8">
        <f t="shared" ca="1" si="1"/>
        <v>0.24986981175274092</v>
      </c>
      <c r="Q7" s="9"/>
      <c r="R7" s="9"/>
      <c r="S7" s="9"/>
    </row>
    <row r="8" spans="1:20" x14ac:dyDescent="0.25">
      <c r="A8" s="2" t="s">
        <v>36</v>
      </c>
      <c r="B8" s="2" t="s">
        <v>16</v>
      </c>
      <c r="C8" s="2" t="s">
        <v>17</v>
      </c>
      <c r="D8" s="2" t="s">
        <v>31</v>
      </c>
      <c r="E8" s="2" t="s">
        <v>32</v>
      </c>
      <c r="F8" s="6">
        <v>54.55</v>
      </c>
      <c r="G8" s="6">
        <v>3.8610000000000002</v>
      </c>
      <c r="H8" s="6">
        <v>253.04</v>
      </c>
      <c r="I8" s="6">
        <f>H8*(1-[1]Setting!$B$2/100)</f>
        <v>240.38799999999998</v>
      </c>
      <c r="J8" s="6">
        <v>7.71</v>
      </c>
      <c r="K8" s="6">
        <f t="shared" si="0"/>
        <v>32.819714656290529</v>
      </c>
      <c r="L8" s="6">
        <v>3.077</v>
      </c>
      <c r="M8" s="7">
        <v>43931</v>
      </c>
      <c r="N8" s="2">
        <f ca="1">DATEDIF(M8,[1]Setting!$C$2, "Y")</f>
        <v>4</v>
      </c>
      <c r="O8" s="12">
        <f t="shared" ca="1" si="1"/>
        <v>0.37074281652295626</v>
      </c>
      <c r="S8" s="2"/>
    </row>
    <row r="9" spans="1:20" x14ac:dyDescent="0.25">
      <c r="F9" s="6"/>
      <c r="L9"/>
      <c r="M9" s="2"/>
      <c r="O9" s="2"/>
      <c r="S9" s="2"/>
    </row>
    <row r="10" spans="1:20" x14ac:dyDescent="0.25">
      <c r="E10" s="6"/>
    </row>
    <row r="11" spans="1:20" x14ac:dyDescent="0.25">
      <c r="E11" s="6"/>
    </row>
    <row r="12" spans="1:20" x14ac:dyDescent="0.25">
      <c r="E12" s="6"/>
    </row>
    <row r="13" spans="1:20" x14ac:dyDescent="0.25">
      <c r="E13" s="6"/>
    </row>
    <row r="14" spans="1:20" x14ac:dyDescent="0.25">
      <c r="E14" s="6"/>
    </row>
    <row r="15" spans="1:20" x14ac:dyDescent="0.25">
      <c r="E15" s="6"/>
    </row>
    <row r="16" spans="1:20" x14ac:dyDescent="0.25">
      <c r="E16" s="6"/>
    </row>
    <row r="17" spans="5:5" x14ac:dyDescent="0.25">
      <c r="E17" s="6"/>
    </row>
    <row r="18" spans="5:5" x14ac:dyDescent="0.25">
      <c r="E18" s="6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Crypto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Irving Lo</dc:creator>
  <cp:lastModifiedBy>Irving Lo</cp:lastModifiedBy>
  <dcterms:created xsi:type="dcterms:W3CDTF">2024-06-25T06:33:10Z</dcterms:created>
  <dcterms:modified xsi:type="dcterms:W3CDTF">2024-06-25T06:37:05Z</dcterms:modified>
</cp:coreProperties>
</file>