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han-58\Desktop\"/>
    </mc:Choice>
  </mc:AlternateContent>
  <xr:revisionPtr revIDLastSave="0" documentId="13_ncr:1_{172FFE9D-F136-4B11-9D27-C8FAFFAC2D5C}" xr6:coauthVersionLast="47" xr6:coauthVersionMax="47" xr10:uidLastSave="{00000000-0000-0000-0000-000000000000}"/>
  <bookViews>
    <workbookView xWindow="-120" yWindow="-120" windowWidth="20730" windowHeight="11160" activeTab="1" xr2:uid="{26E74AC7-7B3B-49C0-9A9E-B7D04FE376CE}"/>
  </bookViews>
  <sheets>
    <sheet name="Sayfa1" sheetId="1" r:id="rId1"/>
    <sheet name="Sayf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2" l="1"/>
  <c r="L13" i="2"/>
  <c r="L11" i="2"/>
  <c r="L9" i="2"/>
  <c r="L7" i="2"/>
  <c r="I17" i="2"/>
  <c r="J13" i="2"/>
  <c r="J11" i="2"/>
  <c r="J9" i="2"/>
  <c r="I7" i="2"/>
  <c r="E18" i="2"/>
  <c r="D18" i="2"/>
  <c r="C18" i="2"/>
  <c r="C16" i="2"/>
  <c r="C14" i="2"/>
  <c r="R16" i="2"/>
  <c r="O16" i="2"/>
  <c r="P16" i="2"/>
  <c r="Q16" i="2"/>
  <c r="N17" i="2"/>
  <c r="N18" i="2"/>
  <c r="N16" i="2"/>
  <c r="D12" i="2"/>
  <c r="N8" i="2"/>
  <c r="N9" i="2"/>
  <c r="N10" i="2"/>
  <c r="N11" i="2"/>
  <c r="N12" i="2"/>
  <c r="N13" i="2"/>
  <c r="N7" i="2"/>
  <c r="C12" i="2"/>
  <c r="L18" i="1"/>
  <c r="L14" i="1"/>
  <c r="L12" i="1"/>
  <c r="L10" i="1"/>
  <c r="L8" i="1"/>
  <c r="I18" i="1"/>
  <c r="J14" i="1"/>
  <c r="J12" i="1"/>
  <c r="I10" i="1"/>
  <c r="I8" i="1"/>
  <c r="E19" i="1"/>
  <c r="D19" i="1"/>
  <c r="C19" i="1"/>
  <c r="C17" i="1"/>
  <c r="C15" i="1"/>
  <c r="I22" i="1"/>
  <c r="J22" i="1"/>
  <c r="K22" i="1"/>
  <c r="I23" i="1"/>
  <c r="I24" i="1"/>
  <c r="I25" i="1"/>
  <c r="D13" i="1"/>
  <c r="H23" i="1"/>
  <c r="H24" i="1"/>
  <c r="H25" i="1"/>
  <c r="H22" i="1"/>
  <c r="C13" i="1"/>
  <c r="L15" i="2"/>
  <c r="I15" i="2"/>
  <c r="I16" i="1"/>
  <c r="L16" i="1"/>
</calcChain>
</file>

<file path=xl/sharedStrings.xml><?xml version="1.0" encoding="utf-8"?>
<sst xmlns="http://schemas.openxmlformats.org/spreadsheetml/2006/main" count="78" uniqueCount="38">
  <si>
    <t>ARAMA VE BAŞVURU FONKSİYONLARI</t>
  </si>
  <si>
    <t>Öğrenci</t>
  </si>
  <si>
    <t>Not1</t>
  </si>
  <si>
    <t>Not2</t>
  </si>
  <si>
    <t>K&gt;B</t>
  </si>
  <si>
    <t>B&gt;K</t>
  </si>
  <si>
    <t>Ali</t>
  </si>
  <si>
    <t>Burcu</t>
  </si>
  <si>
    <t>Fatma</t>
  </si>
  <si>
    <t>Hakan</t>
  </si>
  <si>
    <t>Nur</t>
  </si>
  <si>
    <t>Özgün</t>
  </si>
  <si>
    <t>Veysi</t>
  </si>
  <si>
    <t>Adres</t>
  </si>
  <si>
    <t>Eleman</t>
  </si>
  <si>
    <t>İndis</t>
  </si>
  <si>
    <t>Kaçıncı</t>
  </si>
  <si>
    <t>AlanSay</t>
  </si>
  <si>
    <t>Ara</t>
  </si>
  <si>
    <t>DüşeyAra</t>
  </si>
  <si>
    <t>YatayAra</t>
  </si>
  <si>
    <t>FormülMetni</t>
  </si>
  <si>
    <t>Köprü</t>
  </si>
  <si>
    <t>SatırSay</t>
  </si>
  <si>
    <t>SütunSay</t>
  </si>
  <si>
    <t>Satır</t>
  </si>
  <si>
    <t>Sütun</t>
  </si>
  <si>
    <t>Dolaylı</t>
  </si>
  <si>
    <t>Kaydır</t>
  </si>
  <si>
    <t>hakan</t>
  </si>
  <si>
    <t>fatma</t>
  </si>
  <si>
    <t>Arama Başvuru Formülleri</t>
  </si>
  <si>
    <t>Erhan</t>
  </si>
  <si>
    <t>Özgür</t>
  </si>
  <si>
    <t>Alansay</t>
  </si>
  <si>
    <t>Düşeyara</t>
  </si>
  <si>
    <t>erhan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</si>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</sst>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/>
    <xf numFmtId="0" fontId="1" fillId="4" borderId="0" xfId="0" applyFont="1" applyFill="1"/>
    <xf numFmtId="0" fontId="2" fillId="0" borderId="0" xfId="1"/>
    <xf numFmtId="0" fontId="1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6" borderId="3" xfId="0" applyFont="1" applyFill="1" applyBorder="1"/>
    <xf numFmtId="0" fontId="0" fillId="0" borderId="4" xfId="0" applyBorder="1"/>
    <xf numFmtId="0" fontId="0" fillId="0" borderId="3" xfId="0" applyBorder="1"/>
    <xf numFmtId="0" fontId="1" fillId="6" borderId="0" xfId="0" applyFont="1" applyFill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77B50-E1BD-49B3-9607-A80A77B79121}">
  <dimension ref="A2:U25"/>
  <sheetViews>
    <sheetView workbookViewId="0">
      <selection activeCell="L8" sqref="L8"/>
    </sheetView>
  </sheetViews>
  <sheetFormatPr defaultRowHeight="15" x14ac:dyDescent="0.25"/>
  <cols>
    <col min="2" max="2" width="18.42578125" customWidth="1"/>
    <col min="3" max="3" width="9.42578125" customWidth="1"/>
    <col min="4" max="4" width="7" customWidth="1"/>
    <col min="5" max="5" width="7.85546875" customWidth="1"/>
    <col min="6" max="7" width="7" customWidth="1"/>
    <col min="8" max="8" width="16.28515625" customWidth="1"/>
    <col min="9" max="10" width="7.7109375" customWidth="1"/>
    <col min="11" max="11" width="15.42578125" customWidth="1"/>
    <col min="12" max="13" width="7.7109375" customWidth="1"/>
  </cols>
  <sheetData>
    <row r="2" spans="1:21" x14ac:dyDescent="0.25">
      <c r="A2" s="11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4" spans="1:21" x14ac:dyDescent="0.25"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H4" s="7" t="s">
        <v>1</v>
      </c>
      <c r="I4" s="7" t="s">
        <v>6</v>
      </c>
      <c r="J4" s="7" t="s">
        <v>7</v>
      </c>
      <c r="K4" s="7" t="s">
        <v>8</v>
      </c>
      <c r="L4" s="7" t="s">
        <v>9</v>
      </c>
    </row>
    <row r="5" spans="1:21" x14ac:dyDescent="0.25">
      <c r="B5" s="5" t="s">
        <v>6</v>
      </c>
      <c r="C5" s="6">
        <v>30</v>
      </c>
      <c r="D5" s="6">
        <v>50</v>
      </c>
      <c r="E5" s="6">
        <v>50</v>
      </c>
      <c r="F5" s="6">
        <v>90</v>
      </c>
      <c r="H5" s="8" t="s">
        <v>2</v>
      </c>
      <c r="I5" s="6">
        <v>30</v>
      </c>
      <c r="J5" s="6">
        <v>50</v>
      </c>
      <c r="K5" s="6">
        <v>75</v>
      </c>
      <c r="L5" s="6">
        <v>65</v>
      </c>
    </row>
    <row r="6" spans="1:21" x14ac:dyDescent="0.25">
      <c r="B6" s="5" t="s">
        <v>7</v>
      </c>
      <c r="C6" s="6">
        <v>50</v>
      </c>
      <c r="D6" s="6">
        <v>60</v>
      </c>
      <c r="E6" s="6">
        <v>50</v>
      </c>
      <c r="F6" s="6">
        <v>75</v>
      </c>
      <c r="H6" s="8" t="s">
        <v>3</v>
      </c>
      <c r="I6" s="6">
        <v>50</v>
      </c>
      <c r="J6" s="6">
        <v>60</v>
      </c>
      <c r="K6" s="6">
        <v>75</v>
      </c>
      <c r="L6" s="6">
        <v>90</v>
      </c>
    </row>
    <row r="7" spans="1:21" x14ac:dyDescent="0.25">
      <c r="B7" s="5" t="s">
        <v>8</v>
      </c>
      <c r="C7" s="6">
        <v>75</v>
      </c>
      <c r="D7" s="6">
        <v>75</v>
      </c>
      <c r="E7" s="6">
        <v>55</v>
      </c>
      <c r="F7" s="6">
        <v>70</v>
      </c>
    </row>
    <row r="8" spans="1:21" x14ac:dyDescent="0.25">
      <c r="B8" s="5" t="s">
        <v>9</v>
      </c>
      <c r="C8" s="6">
        <v>65</v>
      </c>
      <c r="D8" s="6">
        <v>90</v>
      </c>
      <c r="E8" s="6">
        <v>60</v>
      </c>
      <c r="F8" s="6">
        <v>60</v>
      </c>
      <c r="H8" s="9" t="s">
        <v>17</v>
      </c>
      <c r="I8">
        <f>AREAS((C5:C10,E5:E9,C11:F11))</f>
        <v>3</v>
      </c>
      <c r="K8" s="9" t="s">
        <v>23</v>
      </c>
      <c r="L8">
        <f>ROWS(B5:B11)</f>
        <v>7</v>
      </c>
    </row>
    <row r="9" spans="1:21" x14ac:dyDescent="0.25">
      <c r="B9" s="5" t="s">
        <v>10</v>
      </c>
      <c r="C9" s="6">
        <v>80</v>
      </c>
      <c r="D9" s="6">
        <v>70</v>
      </c>
      <c r="E9" s="6">
        <v>70</v>
      </c>
      <c r="F9" s="6">
        <v>55</v>
      </c>
      <c r="I9" t="s">
        <v>6</v>
      </c>
    </row>
    <row r="10" spans="1:21" x14ac:dyDescent="0.25">
      <c r="B10" s="5" t="s">
        <v>11</v>
      </c>
      <c r="C10" s="6">
        <v>45</v>
      </c>
      <c r="D10" s="6">
        <v>50</v>
      </c>
      <c r="E10" s="6">
        <v>75</v>
      </c>
      <c r="F10" s="6">
        <v>50</v>
      </c>
      <c r="H10" s="9" t="s">
        <v>18</v>
      </c>
      <c r="I10">
        <f>LOOKUP(I9,B5:B11,C5:C11)</f>
        <v>30</v>
      </c>
      <c r="K10" s="9" t="s">
        <v>24</v>
      </c>
      <c r="L10">
        <f>COLUMNS(B4:F4)</f>
        <v>5</v>
      </c>
    </row>
    <row r="11" spans="1:21" x14ac:dyDescent="0.25">
      <c r="B11" s="2" t="s">
        <v>12</v>
      </c>
      <c r="C11" s="3">
        <v>50</v>
      </c>
      <c r="D11" s="3">
        <v>55</v>
      </c>
      <c r="E11" s="3">
        <v>90</v>
      </c>
      <c r="F11" s="3">
        <v>50</v>
      </c>
    </row>
    <row r="12" spans="1:21" x14ac:dyDescent="0.25">
      <c r="H12" s="9" t="s">
        <v>19</v>
      </c>
      <c r="I12" t="s">
        <v>29</v>
      </c>
      <c r="J12">
        <f>VLOOKUP(I12,B5:D11,2,0)</f>
        <v>65</v>
      </c>
      <c r="K12" s="9" t="s">
        <v>25</v>
      </c>
      <c r="L12">
        <f>ROW(B5)</f>
        <v>5</v>
      </c>
    </row>
    <row r="13" spans="1:21" x14ac:dyDescent="0.25">
      <c r="B13" s="9" t="s">
        <v>13</v>
      </c>
      <c r="C13" t="str">
        <f>ADDRESS(4,2,1,1)</f>
        <v>$B$4</v>
      </c>
      <c r="D13" t="str">
        <f>ADDRESS(4,2,2,1)</f>
        <v>B$4</v>
      </c>
    </row>
    <row r="14" spans="1:21" x14ac:dyDescent="0.25">
      <c r="B14" s="1"/>
      <c r="H14" s="9" t="s">
        <v>20</v>
      </c>
      <c r="I14" t="s">
        <v>30</v>
      </c>
      <c r="J14">
        <f>HLOOKUP(I14,H4:L6,3,0)</f>
        <v>75</v>
      </c>
      <c r="K14" s="9" t="s">
        <v>26</v>
      </c>
      <c r="L14">
        <f>COLUMN(C4)</f>
        <v>3</v>
      </c>
    </row>
    <row r="15" spans="1:21" x14ac:dyDescent="0.25">
      <c r="B15" s="9" t="s">
        <v>14</v>
      </c>
      <c r="C15" t="str">
        <f>CHOOSE(3,B5,B6,B7,B8,B9,B10,B11)</f>
        <v>Fatma</v>
      </c>
    </row>
    <row r="16" spans="1:21" x14ac:dyDescent="0.25">
      <c r="B16" s="1"/>
      <c r="H16" s="9" t="s">
        <v>21</v>
      </c>
      <c r="I16" t="str">
        <f ca="1">_xlfn.FORMULATEXT(C17)</f>
        <v>=İNDİS(C5:D11;4;2)</v>
      </c>
      <c r="K16" s="9" t="s">
        <v>27</v>
      </c>
      <c r="L16" t="str">
        <f ca="1">INDIRECT(C13,TRUE)</f>
        <v>Öğrenci</v>
      </c>
    </row>
    <row r="17" spans="2:12" x14ac:dyDescent="0.25">
      <c r="B17" s="9" t="s">
        <v>15</v>
      </c>
      <c r="C17">
        <f>INDEX(C5:D11,4,2)</f>
        <v>90</v>
      </c>
    </row>
    <row r="18" spans="2:12" x14ac:dyDescent="0.25">
      <c r="B18" s="1"/>
      <c r="H18" s="9" t="s">
        <v>22</v>
      </c>
      <c r="I18" s="10" t="str">
        <f>HYPERLINK("https://www.google.com.tr","gogle")</f>
        <v>gogle</v>
      </c>
      <c r="K18" s="9" t="s">
        <v>28</v>
      </c>
      <c r="L18">
        <f ca="1">SUM(OFFSET(B6,3,2,2,2))</f>
        <v>265</v>
      </c>
    </row>
    <row r="19" spans="2:12" x14ac:dyDescent="0.25">
      <c r="B19" s="9" t="s">
        <v>16</v>
      </c>
      <c r="C19">
        <f>MATCH(75,D5:D11,0)</f>
        <v>3</v>
      </c>
      <c r="D19">
        <f>MATCH(80,E5:E11,1)</f>
        <v>6</v>
      </c>
      <c r="E19">
        <f>MATCH(80,F5:F11,-1)</f>
        <v>1</v>
      </c>
    </row>
    <row r="22" spans="2:12" x14ac:dyDescent="0.25">
      <c r="H22" t="str">
        <f>B4</f>
        <v>Öğrenci</v>
      </c>
      <c r="I22" t="str">
        <f>B$4</f>
        <v>Öğrenci</v>
      </c>
      <c r="J22" t="str">
        <f t="shared" ref="J22:K22" si="0">C$4</f>
        <v>Not1</v>
      </c>
      <c r="K22" t="str">
        <f t="shared" si="0"/>
        <v>Not2</v>
      </c>
    </row>
    <row r="23" spans="2:12" x14ac:dyDescent="0.25">
      <c r="H23" t="str">
        <f t="shared" ref="H23:H25" si="1">B5</f>
        <v>Ali</v>
      </c>
      <c r="I23" t="str">
        <f t="shared" ref="I23:I25" si="2">B$4</f>
        <v>Öğrenci</v>
      </c>
    </row>
    <row r="24" spans="2:12" x14ac:dyDescent="0.25">
      <c r="H24" t="str">
        <f t="shared" si="1"/>
        <v>Burcu</v>
      </c>
      <c r="I24" t="str">
        <f t="shared" si="2"/>
        <v>Öğrenci</v>
      </c>
    </row>
    <row r="25" spans="2:12" x14ac:dyDescent="0.25">
      <c r="H25" t="str">
        <f t="shared" si="1"/>
        <v>Fatma</v>
      </c>
      <c r="I25" t="str">
        <f t="shared" si="2"/>
        <v>Öğrenci</v>
      </c>
    </row>
  </sheetData>
  <mergeCells count="1">
    <mergeCell ref="A2:U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A442-F306-4804-8948-0FAE98E729FA}">
  <dimension ref="A2:U18"/>
  <sheetViews>
    <sheetView tabSelected="1" workbookViewId="0">
      <selection activeCell="L17" sqref="L17"/>
    </sheetView>
  </sheetViews>
  <sheetFormatPr defaultRowHeight="15" x14ac:dyDescent="0.25"/>
  <cols>
    <col min="2" max="2" width="18.28515625" customWidth="1"/>
    <col min="3" max="6" width="6.85546875" customWidth="1"/>
    <col min="8" max="8" width="18" customWidth="1"/>
    <col min="9" max="10" width="11.85546875" customWidth="1"/>
    <col min="11" max="11" width="21.28515625" customWidth="1"/>
    <col min="12" max="12" width="11.85546875" customWidth="1"/>
  </cols>
  <sheetData>
    <row r="2" spans="1:21" ht="15.75" x14ac:dyDescent="0.25">
      <c r="A2" s="12" t="s">
        <v>31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ht="15.75" thickBot="1" x14ac:dyDescent="0.3">
      <c r="B3" s="13" t="s">
        <v>1</v>
      </c>
      <c r="C3" s="13" t="s">
        <v>2</v>
      </c>
      <c r="D3" s="13" t="s">
        <v>3</v>
      </c>
      <c r="E3" s="13" t="s">
        <v>4</v>
      </c>
      <c r="F3" s="13" t="s">
        <v>5</v>
      </c>
      <c r="H3" s="16" t="s">
        <v>1</v>
      </c>
      <c r="I3" s="16" t="s">
        <v>6</v>
      </c>
      <c r="J3" s="16" t="s">
        <v>7</v>
      </c>
      <c r="K3" s="16" t="s">
        <v>8</v>
      </c>
      <c r="L3" s="16" t="s">
        <v>9</v>
      </c>
    </row>
    <row r="4" spans="1:21" ht="15.75" thickBot="1" x14ac:dyDescent="0.3">
      <c r="B4" s="14" t="s">
        <v>6</v>
      </c>
      <c r="C4" s="17">
        <v>30</v>
      </c>
      <c r="D4" s="17">
        <v>50</v>
      </c>
      <c r="E4" s="17">
        <v>50</v>
      </c>
      <c r="F4" s="17">
        <v>90</v>
      </c>
      <c r="H4" s="1" t="s">
        <v>2</v>
      </c>
      <c r="I4" s="19">
        <v>30</v>
      </c>
      <c r="J4" s="19">
        <v>50</v>
      </c>
      <c r="K4" s="19">
        <v>65</v>
      </c>
      <c r="L4" s="19">
        <v>75</v>
      </c>
    </row>
    <row r="5" spans="1:21" ht="15.75" thickBot="1" x14ac:dyDescent="0.3">
      <c r="B5" s="14" t="s">
        <v>7</v>
      </c>
      <c r="C5" s="17">
        <v>50</v>
      </c>
      <c r="D5" s="17">
        <v>60</v>
      </c>
      <c r="E5" s="17">
        <v>50</v>
      </c>
      <c r="F5" s="17">
        <v>75</v>
      </c>
      <c r="H5" s="1" t="s">
        <v>3</v>
      </c>
      <c r="I5" s="19">
        <v>50</v>
      </c>
      <c r="J5" s="19">
        <v>65</v>
      </c>
      <c r="K5" s="19">
        <v>70</v>
      </c>
      <c r="L5" s="19">
        <v>90</v>
      </c>
    </row>
    <row r="6" spans="1:21" ht="15.75" thickBot="1" x14ac:dyDescent="0.3">
      <c r="B6" s="14" t="s">
        <v>8</v>
      </c>
      <c r="C6" s="17">
        <v>75</v>
      </c>
      <c r="D6" s="17">
        <v>75</v>
      </c>
      <c r="E6" s="17">
        <v>55</v>
      </c>
      <c r="F6" s="17">
        <v>70</v>
      </c>
    </row>
    <row r="7" spans="1:21" ht="15.75" thickBot="1" x14ac:dyDescent="0.3">
      <c r="B7" s="14" t="s">
        <v>9</v>
      </c>
      <c r="C7" s="17">
        <v>65</v>
      </c>
      <c r="D7" s="17">
        <v>90</v>
      </c>
      <c r="E7" s="17">
        <v>60</v>
      </c>
      <c r="F7" s="17">
        <v>65</v>
      </c>
      <c r="H7" s="9" t="s">
        <v>34</v>
      </c>
      <c r="I7">
        <f>AREAS((C4:F4,B4:B8,C8:F9,B9:E10,C4:D8,E5:F7))</f>
        <v>6</v>
      </c>
      <c r="K7" s="9" t="s">
        <v>23</v>
      </c>
      <c r="L7">
        <f>ROWS(B4:B10)</f>
        <v>7</v>
      </c>
      <c r="N7" t="str">
        <f>$B$3</f>
        <v>Öğrenci</v>
      </c>
    </row>
    <row r="8" spans="1:21" ht="15.75" thickBot="1" x14ac:dyDescent="0.3">
      <c r="B8" s="15" t="s">
        <v>32</v>
      </c>
      <c r="C8" s="18">
        <v>80</v>
      </c>
      <c r="D8" s="18">
        <v>70</v>
      </c>
      <c r="E8" s="18">
        <v>70</v>
      </c>
      <c r="F8" s="18">
        <v>55</v>
      </c>
      <c r="N8" t="str">
        <f t="shared" ref="N8:N13" si="0">$B$3</f>
        <v>Öğrenci</v>
      </c>
    </row>
    <row r="9" spans="1:21" ht="15.75" thickBot="1" x14ac:dyDescent="0.3">
      <c r="B9" s="14" t="s">
        <v>33</v>
      </c>
      <c r="C9" s="17">
        <v>45</v>
      </c>
      <c r="D9" s="17">
        <v>50</v>
      </c>
      <c r="E9" s="17">
        <v>75</v>
      </c>
      <c r="F9" s="17">
        <v>50</v>
      </c>
      <c r="H9" s="9" t="s">
        <v>18</v>
      </c>
      <c r="I9" t="s">
        <v>37</v>
      </c>
      <c r="J9">
        <f>LOOKUP(I9,B4:B10,D4:D10)</f>
        <v>50</v>
      </c>
      <c r="K9" s="9" t="s">
        <v>24</v>
      </c>
      <c r="L9">
        <f>COLUMNS(H3:L4)</f>
        <v>5</v>
      </c>
      <c r="N9" t="str">
        <f t="shared" si="0"/>
        <v>Öğrenci</v>
      </c>
    </row>
    <row r="10" spans="1:21" ht="15.75" thickBot="1" x14ac:dyDescent="0.3">
      <c r="B10" s="14" t="s">
        <v>12</v>
      </c>
      <c r="C10" s="17">
        <v>50</v>
      </c>
      <c r="D10" s="17">
        <v>55</v>
      </c>
      <c r="E10" s="17">
        <v>90</v>
      </c>
      <c r="F10" s="17">
        <v>50</v>
      </c>
      <c r="N10" t="str">
        <f t="shared" si="0"/>
        <v>Öğrenci</v>
      </c>
    </row>
    <row r="11" spans="1:21" x14ac:dyDescent="0.25">
      <c r="H11" s="9" t="s">
        <v>35</v>
      </c>
      <c r="I11" t="s">
        <v>36</v>
      </c>
      <c r="J11">
        <f>VLOOKUP(I11,B4:D10,2,0)</f>
        <v>80</v>
      </c>
      <c r="K11" s="9" t="s">
        <v>25</v>
      </c>
      <c r="L11">
        <f>ROW(C6)</f>
        <v>6</v>
      </c>
      <c r="N11" t="str">
        <f t="shared" si="0"/>
        <v>Öğrenci</v>
      </c>
    </row>
    <row r="12" spans="1:21" x14ac:dyDescent="0.25">
      <c r="B12" s="9" t="s">
        <v>13</v>
      </c>
      <c r="C12" t="str">
        <f>ADDRESS(3,2,1,1)</f>
        <v>$B$3</v>
      </c>
      <c r="D12" t="str">
        <f>ADDRESS(3,2,2,1)</f>
        <v>B$3</v>
      </c>
      <c r="N12" t="str">
        <f t="shared" si="0"/>
        <v>Öğrenci</v>
      </c>
    </row>
    <row r="13" spans="1:21" x14ac:dyDescent="0.25">
      <c r="H13" s="9" t="s">
        <v>20</v>
      </c>
      <c r="I13" t="s">
        <v>37</v>
      </c>
      <c r="J13">
        <f>HLOOKUP(I13,H3:L5,3,0)</f>
        <v>50</v>
      </c>
      <c r="K13" s="9" t="s">
        <v>26</v>
      </c>
      <c r="L13">
        <f>COLUMN(J3)</f>
        <v>10</v>
      </c>
      <c r="N13" t="str">
        <f t="shared" si="0"/>
        <v>Öğrenci</v>
      </c>
    </row>
    <row r="14" spans="1:21" x14ac:dyDescent="0.25">
      <c r="B14" s="9" t="s">
        <v>14</v>
      </c>
      <c r="C14" t="str">
        <f>CHOOSE(5,B4,B5,B6,B7,B8,B9,B10)</f>
        <v>Erhan</v>
      </c>
    </row>
    <row r="15" spans="1:21" x14ac:dyDescent="0.25">
      <c r="H15" s="9" t="s">
        <v>21</v>
      </c>
      <c r="I15" t="str">
        <f ca="1">_xlfn.FORMULATEXT(C18)</f>
        <v>=KAÇINCI(70;D4:D10;0)</v>
      </c>
      <c r="K15" s="9" t="s">
        <v>27</v>
      </c>
      <c r="L15" t="str">
        <f ca="1">INDIRECT(C12,TRUE)</f>
        <v>Öğrenci</v>
      </c>
    </row>
    <row r="16" spans="1:21" x14ac:dyDescent="0.25">
      <c r="B16" s="9" t="s">
        <v>15</v>
      </c>
      <c r="C16">
        <f>INDEX(C4:E10,3,3)</f>
        <v>55</v>
      </c>
      <c r="N16" t="str">
        <f>B$3</f>
        <v>Öğrenci</v>
      </c>
      <c r="O16" t="str">
        <f t="shared" ref="O16:R16" si="1">C$3</f>
        <v>Not1</v>
      </c>
      <c r="P16" t="str">
        <f t="shared" si="1"/>
        <v>Not2</v>
      </c>
      <c r="Q16" t="str">
        <f t="shared" si="1"/>
        <v>K&gt;B</v>
      </c>
      <c r="R16" t="str">
        <f t="shared" si="1"/>
        <v>B&gt;K</v>
      </c>
    </row>
    <row r="17" spans="2:14" x14ac:dyDescent="0.25">
      <c r="H17" s="9" t="s">
        <v>22</v>
      </c>
      <c r="I17" s="10" t="str">
        <f>HYPERLINK("https://www.google.com.tr","google")</f>
        <v>google</v>
      </c>
      <c r="K17" s="9" t="s">
        <v>28</v>
      </c>
      <c r="L17">
        <f ca="1">SUM(OFFSET(B4,2,3,2,2))</f>
        <v>250</v>
      </c>
      <c r="N17" t="str">
        <f t="shared" ref="N17:N18" si="2">B$3</f>
        <v>Öğrenci</v>
      </c>
    </row>
    <row r="18" spans="2:14" x14ac:dyDescent="0.25">
      <c r="B18" s="9" t="s">
        <v>16</v>
      </c>
      <c r="C18">
        <f>MATCH(70,D4:D10,0)</f>
        <v>5</v>
      </c>
      <c r="D18">
        <f>MATCH(62,E4:E10,1)</f>
        <v>4</v>
      </c>
      <c r="E18">
        <f>MATCH(57,F4:F10,-1)</f>
        <v>4</v>
      </c>
      <c r="N18" t="str">
        <f t="shared" si="2"/>
        <v>Öğrenci</v>
      </c>
    </row>
  </sheetData>
  <mergeCells count="1">
    <mergeCell ref="A2:U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Erhan-58</dc:creator>
  <cp:lastModifiedBy>Erhan-58</cp:lastModifiedBy>
  <dcterms:created xsi:type="dcterms:W3CDTF">2023-01-04T15:38:41Z</dcterms:created>
  <dcterms:modified xsi:type="dcterms:W3CDTF">2023-01-04T18:07:50Z</dcterms:modified>
</cp:coreProperties>
</file>