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/>
  <mc:AlternateContent xmlns:mc="http://schemas.openxmlformats.org/markup-compatibility/2006">
    <mc:Choice Requires="x15">
      <x15ac:absPath xmlns:x15ac="http://schemas.microsoft.com/office/spreadsheetml/2010/11/ac" url="/Users/Ben/Dropbox/Provincial EPS/AB EPS/InputData/elec/BTaDLP/"/>
    </mc:Choice>
  </mc:AlternateContent>
  <xr:revisionPtr revIDLastSave="0" documentId="13_ncr:1_{82C7279B-DC9F-D747-9B7D-02B3FED9DB4B}" xr6:coauthVersionLast="34" xr6:coauthVersionMax="34" xr10:uidLastSave="{00000000-0000-0000-0000-000000000000}"/>
  <bookViews>
    <workbookView xWindow="-30320" yWindow="460" windowWidth="27580" windowHeight="16220" xr2:uid="{00000000-000D-0000-FFFF-FFFF00000000}"/>
  </bookViews>
  <sheets>
    <sheet name="About" sheetId="1" r:id="rId1"/>
    <sheet name="Calculations" sheetId="4" r:id="rId2"/>
    <sheet name="Loss Factors" sheetId="5" r:id="rId3"/>
    <sheet name="BTaDLP" sheetId="2" r:id="rId4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5" l="1"/>
  <c r="A48" i="5" s="1"/>
  <c r="C42" i="5"/>
  <c r="D8" i="4"/>
  <c r="B45" i="5" l="1"/>
  <c r="B44" i="5"/>
  <c r="B43" i="5"/>
  <c r="B42" i="5"/>
  <c r="B2" i="2" l="1"/>
  <c r="E3" i="5"/>
  <c r="D3" i="5"/>
  <c r="C3" i="5"/>
  <c r="B3" i="5"/>
  <c r="D7" i="4" l="1"/>
  <c r="D9" i="4" l="1"/>
  <c r="D2" i="4"/>
  <c r="D3" i="4"/>
  <c r="D4" i="4"/>
  <c r="D6" i="4"/>
  <c r="J2" i="2" l="1"/>
  <c r="G2" i="2"/>
  <c r="E2" i="2"/>
  <c r="H2" i="2"/>
  <c r="AC2" i="2"/>
  <c r="K2" i="2"/>
  <c r="I2" i="2"/>
  <c r="L2" i="2"/>
  <c r="AK2" i="2"/>
  <c r="V2" i="2"/>
  <c r="Q2" i="2"/>
  <c r="X2" i="2"/>
  <c r="AG2" i="2"/>
  <c r="C2" i="2"/>
  <c r="D2" i="2"/>
  <c r="N2" i="2"/>
  <c r="R2" i="2"/>
  <c r="O2" i="2"/>
  <c r="M2" i="2"/>
  <c r="P2" i="2"/>
  <c r="S2" i="2"/>
  <c r="T2" i="2"/>
  <c r="Z2" i="2"/>
  <c r="W2" i="2"/>
  <c r="U2" i="2"/>
  <c r="AH2" i="2"/>
  <c r="AF2" i="2"/>
  <c r="F2" i="2"/>
  <c r="AJ2" i="2"/>
  <c r="AD2" i="2"/>
  <c r="AA2" i="2"/>
  <c r="Y2" i="2"/>
  <c r="AB2" i="2"/>
  <c r="AE2" i="2"/>
  <c r="AI2" i="2"/>
</calcChain>
</file>

<file path=xl/sharedStrings.xml><?xml version="1.0" encoding="utf-8"?>
<sst xmlns="http://schemas.openxmlformats.org/spreadsheetml/2006/main" count="47" uniqueCount="40">
  <si>
    <t>Source:</t>
  </si>
  <si>
    <t>Transmission and Distribution Loss Percentage</t>
  </si>
  <si>
    <t>Trans and Dist Loss Perc</t>
  </si>
  <si>
    <t>BTaDLP BAU Transmission and Distribution Loss Percentage</t>
  </si>
  <si>
    <t>Environment and Climate Change Canada</t>
  </si>
  <si>
    <t>National Inventory Report 2017</t>
  </si>
  <si>
    <t>Notes</t>
  </si>
  <si>
    <t>Year</t>
  </si>
  <si>
    <t>Overall generation (GWh)</t>
  </si>
  <si>
    <t>Unallocated Energy (GWh)</t>
  </si>
  <si>
    <t>N/A</t>
  </si>
  <si>
    <t>Average 2010-2014</t>
  </si>
  <si>
    <t>Weighted average 2010-2014</t>
  </si>
  <si>
    <t>No meaningful trend since 2010, so we assume T&amp;D losses going</t>
  </si>
  <si>
    <t>forward are constant at the average value for this period.</t>
  </si>
  <si>
    <t>Table A13–10 (NIR part III)</t>
  </si>
  <si>
    <t>AESO</t>
  </si>
  <si>
    <t>Table 3</t>
  </si>
  <si>
    <t>%</t>
  </si>
  <si>
    <t>https://www.aeso.ca/grid/loss-factors/previous-loss-factors-and-calibration-factors/</t>
  </si>
  <si>
    <t>Average</t>
  </si>
  <si>
    <t>2015, 2013, 2011 Loss Factor Final Posting</t>
  </si>
  <si>
    <t>Howell-Mayhew Engineering, Inc</t>
  </si>
  <si>
    <t>A Study on the Efficiency of Alberta's Electrical System Supply, 2004</t>
  </si>
  <si>
    <t>Table 15</t>
  </si>
  <si>
    <t xml:space="preserve">http://www.hme.ca/reports/CASA_Report_--_The_Efficiency_of_Alberta's_Electrical_Supply_System_EEEC-02-04.pdf </t>
  </si>
  <si>
    <t>AESO Loss Factor Final Posting</t>
  </si>
  <si>
    <t>Note:</t>
  </si>
  <si>
    <t>Distribution losses are calculated from distribution efficiency</t>
  </si>
  <si>
    <t>Company</t>
  </si>
  <si>
    <t>Percent</t>
  </si>
  <si>
    <t>ATCO</t>
  </si>
  <si>
    <t>ENMAX</t>
  </si>
  <si>
    <t>EPCOR</t>
  </si>
  <si>
    <t>FORTIS</t>
  </si>
  <si>
    <t>Combined Distribution and Transmission Losses</t>
  </si>
  <si>
    <t>We are using Tranmission loss percentages from AESO, and then adding the distribution losses from the study</t>
  </si>
  <si>
    <t>From the Environment and Climate Change Canada NIR we see that there aren't any visible long term trends,</t>
  </si>
  <si>
    <t>so we're assumingn it's constants for the duration of the run</t>
  </si>
  <si>
    <t>Source: ECCC National Inventory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</si>
</sst>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0" fontId="5" fillId="2" borderId="0" xfId="0" applyFont="1" applyFill="1" applyAlignment="1">
      <alignment horizontal="center" vertical="center" wrapText="1"/>
    </xf>
    <xf numFmtId="165" fontId="0" fillId="0" borderId="0" xfId="3" applyNumberFormat="1" applyFont="1"/>
    <xf numFmtId="10" fontId="0" fillId="0" borderId="0" xfId="4" applyNumberFormat="1" applyFont="1"/>
    <xf numFmtId="0" fontId="0" fillId="0" borderId="0" xfId="0" applyFont="1"/>
    <xf numFmtId="10" fontId="0" fillId="0" borderId="0" xfId="0" applyNumberFormat="1"/>
  </cellXfs>
  <cellStyles count="5">
    <cellStyle name="Comma" xfId="3" builtinId="3"/>
    <cellStyle name="Hyperlink" xfId="1" builtinId="8"/>
    <cellStyle name="Normal" xfId="0" builtinId="0"/>
    <cellStyle name="Normal 2" xfId="2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68580</xdr:rowOff>
    </xdr:from>
    <xdr:to>
      <xdr:col>7</xdr:col>
      <xdr:colOff>425651</xdr:colOff>
      <xdr:row>37</xdr:row>
      <xdr:rowOff>21941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82AF45-98D6-4329-AEB9-39E30B2D2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48740"/>
          <a:ext cx="4692851" cy="54397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hme.ca/reports/CASA_Report_--_The_Efficiency_of_Alberta's_Electrical_Supply_System_EEEC-02-04.pdf" TargetMode="External"/><Relationship Id="rId1" Type="http://schemas.openxmlformats.org/officeDocument/2006/relationships/hyperlink" Target="https://www.aeso.ca/grid/loss-factors/previous-loss-factors-and-calibration-factor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workbookViewId="0">
      <selection activeCell="A22" sqref="A22"/>
    </sheetView>
  </sheetViews>
  <sheetFormatPr baseColWidth="10" defaultColWidth="8.83203125" defaultRowHeight="15" x14ac:dyDescent="0.2"/>
  <sheetData>
    <row r="1" spans="1:2" x14ac:dyDescent="0.2">
      <c r="A1" s="1" t="s">
        <v>3</v>
      </c>
    </row>
    <row r="3" spans="1:2" x14ac:dyDescent="0.2">
      <c r="A3" s="1" t="s">
        <v>0</v>
      </c>
      <c r="B3" t="s">
        <v>4</v>
      </c>
    </row>
    <row r="4" spans="1:2" x14ac:dyDescent="0.2">
      <c r="B4" s="2" t="s">
        <v>5</v>
      </c>
    </row>
    <row r="5" spans="1:2" x14ac:dyDescent="0.2">
      <c r="B5" t="s">
        <v>15</v>
      </c>
    </row>
    <row r="6" spans="1:2" x14ac:dyDescent="0.2">
      <c r="B6" s="3"/>
    </row>
    <row r="7" spans="1:2" x14ac:dyDescent="0.2">
      <c r="A7" s="1" t="s">
        <v>0</v>
      </c>
      <c r="B7" t="s">
        <v>16</v>
      </c>
    </row>
    <row r="8" spans="1:2" x14ac:dyDescent="0.2">
      <c r="A8" s="1"/>
      <c r="B8" t="s">
        <v>21</v>
      </c>
    </row>
    <row r="9" spans="1:2" x14ac:dyDescent="0.2">
      <c r="B9" t="s">
        <v>17</v>
      </c>
    </row>
    <row r="10" spans="1:2" x14ac:dyDescent="0.2">
      <c r="B10" s="3" t="s">
        <v>19</v>
      </c>
    </row>
    <row r="11" spans="1:2" x14ac:dyDescent="0.2">
      <c r="A11" s="1"/>
    </row>
    <row r="12" spans="1:2" x14ac:dyDescent="0.2">
      <c r="A12" s="1" t="s">
        <v>0</v>
      </c>
      <c r="B12" t="s">
        <v>22</v>
      </c>
    </row>
    <row r="13" spans="1:2" x14ac:dyDescent="0.2">
      <c r="B13" t="s">
        <v>23</v>
      </c>
    </row>
    <row r="14" spans="1:2" x14ac:dyDescent="0.2">
      <c r="B14" t="s">
        <v>24</v>
      </c>
    </row>
    <row r="15" spans="1:2" x14ac:dyDescent="0.2">
      <c r="B15" s="3" t="s">
        <v>25</v>
      </c>
    </row>
    <row r="17" spans="1:1" x14ac:dyDescent="0.2">
      <c r="A17" s="1" t="s">
        <v>6</v>
      </c>
    </row>
    <row r="18" spans="1:1" x14ac:dyDescent="0.2">
      <c r="A18" t="s">
        <v>36</v>
      </c>
    </row>
    <row r="19" spans="1:1" x14ac:dyDescent="0.2">
      <c r="A19" t="s">
        <v>37</v>
      </c>
    </row>
    <row r="20" spans="1:1" x14ac:dyDescent="0.2">
      <c r="A20" t="s">
        <v>38</v>
      </c>
    </row>
    <row r="22" spans="1:1" x14ac:dyDescent="0.2">
      <c r="A22" s="1"/>
    </row>
  </sheetData>
  <hyperlinks>
    <hyperlink ref="B10" r:id="rId1" xr:uid="{8B516495-8C17-4F5E-8AB3-C7665E1EEC31}"/>
    <hyperlink ref="B15" r:id="rId2" xr:uid="{13525877-439C-4F61-BB63-72ABCC5E3B3F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11.33203125" customWidth="1"/>
    <col min="2" max="2" width="14.6640625" customWidth="1"/>
    <col min="3" max="3" width="14.83203125" customWidth="1"/>
    <col min="4" max="4" width="16.1640625" customWidth="1"/>
  </cols>
  <sheetData>
    <row r="1" spans="1:4" ht="45" x14ac:dyDescent="0.2">
      <c r="A1" s="8" t="s">
        <v>7</v>
      </c>
      <c r="B1" s="8" t="s">
        <v>8</v>
      </c>
      <c r="C1" s="8" t="s">
        <v>9</v>
      </c>
      <c r="D1" s="8" t="s">
        <v>1</v>
      </c>
    </row>
    <row r="2" spans="1:4" x14ac:dyDescent="0.2">
      <c r="A2">
        <v>2010</v>
      </c>
      <c r="B2" s="9">
        <v>56400</v>
      </c>
      <c r="C2" s="9">
        <v>9800</v>
      </c>
      <c r="D2" s="10">
        <f>C2/B2</f>
        <v>0.17375886524822695</v>
      </c>
    </row>
    <row r="3" spans="1:4" x14ac:dyDescent="0.2">
      <c r="A3">
        <v>2011</v>
      </c>
      <c r="B3" s="9">
        <v>68200</v>
      </c>
      <c r="C3" s="9">
        <v>17400</v>
      </c>
      <c r="D3" s="10">
        <f t="shared" ref="D3:D6" si="0">C3/B3</f>
        <v>0.25513196480938416</v>
      </c>
    </row>
    <row r="4" spans="1:4" x14ac:dyDescent="0.2">
      <c r="A4">
        <v>2012</v>
      </c>
      <c r="B4" s="9">
        <v>59100</v>
      </c>
      <c r="C4" s="9">
        <v>8400</v>
      </c>
      <c r="D4" s="10">
        <f t="shared" si="0"/>
        <v>0.14213197969543148</v>
      </c>
    </row>
    <row r="5" spans="1:4" x14ac:dyDescent="0.2">
      <c r="A5">
        <v>2013</v>
      </c>
      <c r="B5" s="9">
        <v>59700</v>
      </c>
      <c r="C5" s="9" t="s">
        <v>10</v>
      </c>
      <c r="D5" s="10" t="s">
        <v>10</v>
      </c>
    </row>
    <row r="6" spans="1:4" x14ac:dyDescent="0.2">
      <c r="A6">
        <v>2014</v>
      </c>
      <c r="B6" s="9">
        <v>65900</v>
      </c>
      <c r="C6" s="9">
        <v>9900</v>
      </c>
      <c r="D6" s="10">
        <f t="shared" si="0"/>
        <v>0.15022761760242792</v>
      </c>
    </row>
    <row r="7" spans="1:4" x14ac:dyDescent="0.2">
      <c r="A7">
        <v>2015</v>
      </c>
      <c r="B7" s="9">
        <v>61700</v>
      </c>
      <c r="C7" s="9">
        <v>10390</v>
      </c>
      <c r="D7" s="12">
        <f>C7/B7</f>
        <v>0.16839546191247973</v>
      </c>
    </row>
    <row r="8" spans="1:4" x14ac:dyDescent="0.2">
      <c r="C8" s="4" t="s">
        <v>11</v>
      </c>
      <c r="D8" s="10">
        <f>AVERAGE(D2:D7)</f>
        <v>0.17792917785359003</v>
      </c>
    </row>
    <row r="9" spans="1:4" x14ac:dyDescent="0.2">
      <c r="A9" s="11"/>
      <c r="C9" s="4" t="s">
        <v>12</v>
      </c>
      <c r="D9" s="10">
        <f>SUM(C2:C6)/SUM(B2:B6)</f>
        <v>0.14710636922082121</v>
      </c>
    </row>
    <row r="10" spans="1:4" x14ac:dyDescent="0.2">
      <c r="A10" s="11"/>
    </row>
    <row r="11" spans="1:4" x14ac:dyDescent="0.2">
      <c r="A11" s="11" t="s">
        <v>13</v>
      </c>
      <c r="B11" s="1"/>
      <c r="C11" s="1"/>
      <c r="D11" s="1"/>
    </row>
    <row r="12" spans="1:4" x14ac:dyDescent="0.2">
      <c r="A12" s="11" t="s">
        <v>14</v>
      </c>
      <c r="B12" s="6"/>
      <c r="C12" s="6"/>
      <c r="D12" s="5"/>
    </row>
    <row r="13" spans="1:4" x14ac:dyDescent="0.2">
      <c r="A13" s="11"/>
      <c r="B13" s="6"/>
      <c r="C13" s="6"/>
      <c r="D13" s="5"/>
    </row>
    <row r="14" spans="1:4" x14ac:dyDescent="0.2">
      <c r="A14" s="11" t="s">
        <v>39</v>
      </c>
      <c r="B14" s="6"/>
      <c r="C14" s="6"/>
      <c r="D14" s="5"/>
    </row>
    <row r="15" spans="1:4" x14ac:dyDescent="0.2">
      <c r="A15" s="11"/>
      <c r="B15" s="6"/>
      <c r="C15" s="6"/>
      <c r="D15" s="5"/>
    </row>
    <row r="16" spans="1:4" x14ac:dyDescent="0.2">
      <c r="A16" s="11"/>
      <c r="B16" s="6"/>
      <c r="C16" s="6"/>
      <c r="D16" s="5"/>
    </row>
    <row r="17" spans="1:4" x14ac:dyDescent="0.2">
      <c r="A17" s="11"/>
      <c r="B17" s="6"/>
      <c r="C17" s="6"/>
      <c r="D17" s="5"/>
    </row>
    <row r="18" spans="1:4" x14ac:dyDescent="0.2">
      <c r="A18" s="11"/>
      <c r="B18" s="6"/>
      <c r="C18" s="6"/>
      <c r="D18" s="5"/>
    </row>
    <row r="19" spans="1:4" x14ac:dyDescent="0.2">
      <c r="A19" s="11"/>
      <c r="B19" s="6"/>
      <c r="C19" s="6"/>
      <c r="D19" s="5"/>
    </row>
    <row r="20" spans="1:4" x14ac:dyDescent="0.2">
      <c r="A20" s="11"/>
      <c r="B20" s="6"/>
      <c r="C20" s="6"/>
      <c r="D20" s="5"/>
    </row>
    <row r="21" spans="1:4" x14ac:dyDescent="0.2">
      <c r="A21" s="11"/>
      <c r="B21" s="6"/>
      <c r="C21" s="6"/>
      <c r="D21" s="5"/>
    </row>
    <row r="22" spans="1:4" x14ac:dyDescent="0.2">
      <c r="A22" s="11"/>
      <c r="B22" s="6"/>
      <c r="C22" s="6"/>
      <c r="D22" s="5"/>
    </row>
    <row r="23" spans="1:4" x14ac:dyDescent="0.2">
      <c r="A23" s="11"/>
      <c r="B23" s="6"/>
      <c r="C23" s="6"/>
      <c r="D23" s="5"/>
    </row>
    <row r="24" spans="1:4" x14ac:dyDescent="0.2">
      <c r="A24" s="11"/>
      <c r="B24" s="6"/>
      <c r="C24" s="6"/>
      <c r="D24" s="5"/>
    </row>
    <row r="25" spans="1:4" x14ac:dyDescent="0.2">
      <c r="A25" s="11"/>
      <c r="B25" s="6"/>
      <c r="C25" s="6"/>
      <c r="D25" s="5"/>
    </row>
    <row r="26" spans="1:4" x14ac:dyDescent="0.2">
      <c r="A26" s="11"/>
      <c r="B26" s="6"/>
      <c r="C26" s="6"/>
      <c r="D26" s="5"/>
    </row>
    <row r="27" spans="1:4" x14ac:dyDescent="0.2">
      <c r="A27" s="11"/>
      <c r="B27" s="6"/>
      <c r="C27" s="6"/>
      <c r="D27" s="5"/>
    </row>
    <row r="28" spans="1:4" x14ac:dyDescent="0.2">
      <c r="A28" s="11"/>
    </row>
    <row r="29" spans="1:4" x14ac:dyDescent="0.2">
      <c r="A29" s="11"/>
    </row>
    <row r="30" spans="1:4" x14ac:dyDescent="0.2">
      <c r="A30" s="11"/>
    </row>
    <row r="31" spans="1:4" x14ac:dyDescent="0.2">
      <c r="A31" s="11"/>
      <c r="B31" s="1"/>
      <c r="C31" s="1"/>
      <c r="D31" s="7"/>
    </row>
    <row r="32" spans="1:4" x14ac:dyDescent="0.2">
      <c r="A32" s="11"/>
    </row>
    <row r="33" spans="1:1" x14ac:dyDescent="0.2">
      <c r="A33" s="11"/>
    </row>
    <row r="34" spans="1:1" x14ac:dyDescent="0.2">
      <c r="A34" s="11"/>
    </row>
    <row r="35" spans="1:1" x14ac:dyDescent="0.2">
      <c r="A35" s="11"/>
    </row>
    <row r="36" spans="1:1" x14ac:dyDescent="0.2">
      <c r="A36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2092-6D9C-424A-8C83-23CB910773C6}">
  <dimension ref="A1:G48"/>
  <sheetViews>
    <sheetView workbookViewId="0">
      <selection activeCell="B6" sqref="B6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t="s">
        <v>26</v>
      </c>
    </row>
    <row r="3" spans="1:7" x14ac:dyDescent="0.2">
      <c r="B3">
        <f>2010</f>
        <v>2010</v>
      </c>
      <c r="C3">
        <f>2011</f>
        <v>2011</v>
      </c>
      <c r="D3">
        <f>2012</f>
        <v>2012</v>
      </c>
      <c r="E3">
        <f>2013</f>
        <v>2013</v>
      </c>
      <c r="F3">
        <v>2014</v>
      </c>
      <c r="G3">
        <v>2015</v>
      </c>
    </row>
    <row r="4" spans="1:7" x14ac:dyDescent="0.2">
      <c r="A4" t="s">
        <v>18</v>
      </c>
      <c r="B4">
        <v>4.1300000000000003E-2</v>
      </c>
      <c r="C4">
        <v>4.4200000000000003E-2</v>
      </c>
      <c r="D4">
        <v>3.61E-2</v>
      </c>
      <c r="E4">
        <v>3.8300000000000001E-2</v>
      </c>
      <c r="F4">
        <v>3.39E-2</v>
      </c>
      <c r="G4">
        <v>3.6700000000000003E-2</v>
      </c>
    </row>
    <row r="5" spans="1:7" x14ac:dyDescent="0.2">
      <c r="A5" t="s">
        <v>20</v>
      </c>
      <c r="B5">
        <f>AVERAGE(B4:G4)</f>
        <v>3.8416666666666675E-2</v>
      </c>
    </row>
    <row r="7" spans="1:7" x14ac:dyDescent="0.2">
      <c r="A7" s="1" t="s">
        <v>0</v>
      </c>
      <c r="B7" t="s">
        <v>22</v>
      </c>
    </row>
    <row r="39" spans="1:3" x14ac:dyDescent="0.2">
      <c r="A39" s="1" t="s">
        <v>27</v>
      </c>
      <c r="B39" t="s">
        <v>28</v>
      </c>
    </row>
    <row r="41" spans="1:3" x14ac:dyDescent="0.2">
      <c r="A41" t="s">
        <v>29</v>
      </c>
      <c r="B41" t="s">
        <v>30</v>
      </c>
      <c r="C41" t="s">
        <v>20</v>
      </c>
    </row>
    <row r="42" spans="1:3" x14ac:dyDescent="0.2">
      <c r="A42" t="s">
        <v>31</v>
      </c>
      <c r="B42">
        <f>1-0.95</f>
        <v>5.0000000000000044E-2</v>
      </c>
      <c r="C42">
        <f>AVERAGE(B42:B45)</f>
        <v>3.5500000000000032E-2</v>
      </c>
    </row>
    <row r="43" spans="1:3" x14ac:dyDescent="0.2">
      <c r="A43" t="s">
        <v>32</v>
      </c>
      <c r="B43">
        <f>1-0.97</f>
        <v>3.0000000000000027E-2</v>
      </c>
    </row>
    <row r="44" spans="1:3" x14ac:dyDescent="0.2">
      <c r="A44" t="s">
        <v>33</v>
      </c>
      <c r="B44">
        <f>1-0.976</f>
        <v>2.4000000000000021E-2</v>
      </c>
    </row>
    <row r="45" spans="1:3" x14ac:dyDescent="0.2">
      <c r="A45" t="s">
        <v>34</v>
      </c>
      <c r="B45">
        <f>1-0.962</f>
        <v>3.8000000000000034E-2</v>
      </c>
    </row>
    <row r="47" spans="1:3" x14ac:dyDescent="0.2">
      <c r="A47" t="s">
        <v>35</v>
      </c>
    </row>
    <row r="48" spans="1:3" x14ac:dyDescent="0.2">
      <c r="A48">
        <f>C42+B5</f>
        <v>7.3916666666666714E-2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2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0.5" customWidth="1"/>
    <col min="2" max="2" width="9" customWidth="1"/>
  </cols>
  <sheetData>
    <row r="1" spans="1:37" x14ac:dyDescent="0.2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s="4" t="s">
        <v>2</v>
      </c>
      <c r="B2" s="5">
        <f>'Loss Factors'!A48</f>
        <v>7.3916666666666714E-2</v>
      </c>
      <c r="C2" s="5">
        <f>$B2</f>
        <v>7.3916666666666714E-2</v>
      </c>
      <c r="D2" s="5">
        <f t="shared" ref="D2:AK2" si="0">$B2</f>
        <v>7.3916666666666714E-2</v>
      </c>
      <c r="E2" s="5">
        <f t="shared" si="0"/>
        <v>7.3916666666666714E-2</v>
      </c>
      <c r="F2" s="5">
        <f t="shared" si="0"/>
        <v>7.3916666666666714E-2</v>
      </c>
      <c r="G2" s="5">
        <f t="shared" si="0"/>
        <v>7.3916666666666714E-2</v>
      </c>
      <c r="H2" s="5">
        <f t="shared" si="0"/>
        <v>7.3916666666666714E-2</v>
      </c>
      <c r="I2" s="5">
        <f t="shared" si="0"/>
        <v>7.3916666666666714E-2</v>
      </c>
      <c r="J2" s="5">
        <f t="shared" si="0"/>
        <v>7.3916666666666714E-2</v>
      </c>
      <c r="K2" s="5">
        <f t="shared" si="0"/>
        <v>7.3916666666666714E-2</v>
      </c>
      <c r="L2" s="5">
        <f t="shared" si="0"/>
        <v>7.3916666666666714E-2</v>
      </c>
      <c r="M2" s="5">
        <f t="shared" si="0"/>
        <v>7.3916666666666714E-2</v>
      </c>
      <c r="N2" s="5">
        <f t="shared" si="0"/>
        <v>7.3916666666666714E-2</v>
      </c>
      <c r="O2" s="5">
        <f t="shared" si="0"/>
        <v>7.3916666666666714E-2</v>
      </c>
      <c r="P2" s="5">
        <f t="shared" si="0"/>
        <v>7.3916666666666714E-2</v>
      </c>
      <c r="Q2" s="5">
        <f t="shared" si="0"/>
        <v>7.3916666666666714E-2</v>
      </c>
      <c r="R2" s="5">
        <f t="shared" si="0"/>
        <v>7.3916666666666714E-2</v>
      </c>
      <c r="S2" s="5">
        <f t="shared" si="0"/>
        <v>7.3916666666666714E-2</v>
      </c>
      <c r="T2" s="5">
        <f t="shared" si="0"/>
        <v>7.3916666666666714E-2</v>
      </c>
      <c r="U2" s="5">
        <f t="shared" si="0"/>
        <v>7.3916666666666714E-2</v>
      </c>
      <c r="V2" s="5">
        <f t="shared" si="0"/>
        <v>7.3916666666666714E-2</v>
      </c>
      <c r="W2" s="5">
        <f t="shared" si="0"/>
        <v>7.3916666666666714E-2</v>
      </c>
      <c r="X2" s="5">
        <f t="shared" si="0"/>
        <v>7.3916666666666714E-2</v>
      </c>
      <c r="Y2" s="5">
        <f t="shared" si="0"/>
        <v>7.3916666666666714E-2</v>
      </c>
      <c r="Z2" s="5">
        <f t="shared" si="0"/>
        <v>7.3916666666666714E-2</v>
      </c>
      <c r="AA2" s="5">
        <f t="shared" si="0"/>
        <v>7.3916666666666714E-2</v>
      </c>
      <c r="AB2" s="5">
        <f t="shared" si="0"/>
        <v>7.3916666666666714E-2</v>
      </c>
      <c r="AC2" s="5">
        <f t="shared" si="0"/>
        <v>7.3916666666666714E-2</v>
      </c>
      <c r="AD2" s="5">
        <f t="shared" si="0"/>
        <v>7.3916666666666714E-2</v>
      </c>
      <c r="AE2" s="5">
        <f t="shared" si="0"/>
        <v>7.3916666666666714E-2</v>
      </c>
      <c r="AF2" s="5">
        <f t="shared" si="0"/>
        <v>7.3916666666666714E-2</v>
      </c>
      <c r="AG2" s="5">
        <f t="shared" si="0"/>
        <v>7.3916666666666714E-2</v>
      </c>
      <c r="AH2" s="5">
        <f t="shared" si="0"/>
        <v>7.3916666666666714E-2</v>
      </c>
      <c r="AI2" s="5">
        <f t="shared" si="0"/>
        <v>7.3916666666666714E-2</v>
      </c>
      <c r="AJ2" s="5">
        <f t="shared" si="0"/>
        <v>7.3916666666666714E-2</v>
      </c>
      <c r="AK2" s="5">
        <f t="shared" si="0"/>
        <v>7.3916666666666714E-2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Loss Factors</vt:lpstr>
      <vt:lpstr>BTaDLP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Benjamin Israel</cp:lastModifiedBy>
  <dcterms:created xsi:type="dcterms:W3CDTF">2015-06-09T20:22:53Z</dcterms:created>
  <dcterms:modified xsi:type="dcterms:W3CDTF">2018-08-07T16:39:30Z</dcterms:modified>
</cp:coreProperties>
</file>