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indst\CtIEPpUESoS\"/>
    </mc:Choice>
  </mc:AlternateContent>
  <xr:revisionPtr revIDLastSave="0" documentId="13_ncr:1_{395F39C0-5B66-4A9E-A4CC-37416A1263EF}" xr6:coauthVersionLast="34" xr6:coauthVersionMax="34" xr10:uidLastSave="{00000000-0000-0000-0000-000000000000}"/>
  <bookViews>
    <workbookView xWindow="120" yWindow="108" windowWidth="25884" windowHeight="11064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definedNames>
    <definedName name="USD_to_CAN">About!$A$59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3" l="1"/>
  <c r="D26" i="6" l="1"/>
  <c r="E26" i="6" s="1"/>
  <c r="B30" i="6" s="1"/>
  <c r="B5" i="3" s="1"/>
  <c r="B5" i="6"/>
  <c r="B4" i="6"/>
  <c r="D25" i="6" l="1"/>
  <c r="E25" i="6" s="1"/>
  <c r="B29" i="6" s="1"/>
  <c r="B4" i="3" s="1"/>
  <c r="A23" i="5" l="1"/>
  <c r="A17" i="5"/>
  <c r="B11" i="5"/>
  <c r="A17" i="4"/>
  <c r="D13" i="4"/>
  <c r="D12" i="4"/>
  <c r="D11" i="4"/>
  <c r="A20" i="5" l="1"/>
  <c r="A26" i="5" s="1"/>
  <c r="B6" i="3" s="1"/>
  <c r="D14" i="4"/>
  <c r="A20" i="4" s="1"/>
  <c r="B2" i="3" s="1"/>
</calcChain>
</file>

<file path=xl/sharedStrings.xml><?xml version="1.0" encoding="utf-8"?>
<sst xmlns="http://schemas.openxmlformats.org/spreadsheetml/2006/main" count="116" uniqueCount="109">
  <si>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</si>
  <si>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</si>
  <si>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</si>
  <si>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</si>
  <si>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</si>
  <si>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</si>
  <si>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</si>
  <si>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</si>
  <si>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</si>
  <si>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</si>
  <si>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</si>
  <si>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</si>
  <si>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</si>
  <si>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</si>
  <si>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</si>
  <si>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</si>
  <si>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</si>
  <si>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</si>
  <si>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</si>
  <si>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</si>
  <si>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</si>
  <si>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</si>
  <si>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</si>
  <si>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</si>
  <si>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</si>
  <si>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</si>
  <si>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</si>
  <si>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</si>
  <si>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</si>
  <si>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</si>
  <si>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</si>
  <si>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</si>
  <si>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</si>
  <si>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</si>
  <si>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</si>
  <si>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</si>
  <si>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</si>
  <si>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</si>
  <si>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</si>
  <si>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</si>
  <si>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</si>
  <si>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</si>
  <si>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</si>
  <si>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</si>
  <si>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</si>
  <si>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</si>
  <si>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</si>
  <si>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</si>
  <si>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</si>
  <si>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</si>
  <si>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</si>
  <si>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</si>
  <si>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</si>
  <si>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</si>
  <si>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</si>
  <si>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</si>
  <si>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</si>
  <si>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Policy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</si>
  <si>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</si>
  <si>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</si>
  <si>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</si>
  <si>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</si>
  <si>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</si>
  <si>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</si>
  <si>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</si>
  <si>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</si>
  <si>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</si>
  <si>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</si>
  <si>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</si>
  <si>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</si>
  <si>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</si>
  <si>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</si>
  <si>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</si>
  <si>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</si>
  <si>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</si>
  <si>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</si>
  <si>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</si>
  <si>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</si>
  <si>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</si>
  <si>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</si>
  <si>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</si>
  <si>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</si>
  <si>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</si>
  <si>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</si>
  <si>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</si>
  <si>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</si>
  <si>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</si>
  <si>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</si>
  <si>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</si>
  <si>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</si>
  <si>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</si>
  <si>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</si>
  <si>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</si>
  <si>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</si>
  <si>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</si>
  <si>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</si>
  <si>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</si>
  <si>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</si>
  <si>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</si>
  <si>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</si>
  <si>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</si>
  <si>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</si>
  <si>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</si>
  <si>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</si>
  <si>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</si>
  <si>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</si>
  <si>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Cost per Unit Energy (2012$/BTU)</t>
  </si>
  <si>
    <t>substitute other fuels for natural gas</t>
  </si>
  <si>
    <t>2012 USD to 2015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</si>
</sst>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7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</cellXfs>
  <cellStyles count="9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Parent row" xfId="7" xr:uid="{00000000-0005-0000-0000-000007000000}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38" workbookViewId="0">
      <selection activeCell="A60" sqref="A60"/>
    </sheetView>
  </sheetViews>
  <sheetFormatPr defaultRowHeight="14.4" x14ac:dyDescent="0.3"/>
  <cols>
    <col min="2" max="2" width="81.77734375" customWidth="1"/>
  </cols>
  <sheetData>
    <row r="1" spans="1:2" x14ac:dyDescent="0.3">
      <c r="A1" s="1" t="s">
        <v>56</v>
      </c>
    </row>
    <row r="3" spans="1:2" x14ac:dyDescent="0.3">
      <c r="A3" s="1" t="s">
        <v>0</v>
      </c>
      <c r="B3" s="8" t="s">
        <v>64</v>
      </c>
    </row>
    <row r="4" spans="1:2" x14ac:dyDescent="0.3">
      <c r="B4" t="s">
        <v>2</v>
      </c>
    </row>
    <row r="5" spans="1:2" x14ac:dyDescent="0.3">
      <c r="B5" s="2">
        <v>2013</v>
      </c>
    </row>
    <row r="6" spans="1:2" x14ac:dyDescent="0.3">
      <c r="B6" t="s">
        <v>3</v>
      </c>
    </row>
    <row r="7" spans="1:2" x14ac:dyDescent="0.3">
      <c r="B7" s="3" t="s">
        <v>4</v>
      </c>
    </row>
    <row r="8" spans="1:2" x14ac:dyDescent="0.3">
      <c r="B8" t="s">
        <v>5</v>
      </c>
    </row>
    <row r="10" spans="1:2" x14ac:dyDescent="0.3">
      <c r="B10" s="8" t="s">
        <v>73</v>
      </c>
    </row>
    <row r="11" spans="1:2" x14ac:dyDescent="0.3">
      <c r="B11" t="s">
        <v>45</v>
      </c>
    </row>
    <row r="12" spans="1:2" x14ac:dyDescent="0.3">
      <c r="B12" s="5">
        <v>2011</v>
      </c>
    </row>
    <row r="13" spans="1:2" x14ac:dyDescent="0.3">
      <c r="B13" t="s">
        <v>46</v>
      </c>
    </row>
    <row r="14" spans="1:2" x14ac:dyDescent="0.3">
      <c r="B14" s="3" t="s">
        <v>47</v>
      </c>
    </row>
    <row r="15" spans="1:2" x14ac:dyDescent="0.3">
      <c r="B15" t="s">
        <v>48</v>
      </c>
    </row>
    <row r="17" spans="2:2" x14ac:dyDescent="0.3">
      <c r="B17" s="8" t="s">
        <v>74</v>
      </c>
    </row>
    <row r="18" spans="2:2" x14ac:dyDescent="0.3">
      <c r="B18" t="s">
        <v>45</v>
      </c>
    </row>
    <row r="19" spans="2:2" x14ac:dyDescent="0.3">
      <c r="B19" s="5">
        <v>2011</v>
      </c>
    </row>
    <row r="20" spans="2:2" x14ac:dyDescent="0.3">
      <c r="B20" t="s">
        <v>75</v>
      </c>
    </row>
    <row r="21" spans="2:2" x14ac:dyDescent="0.3">
      <c r="B21" s="3" t="s">
        <v>76</v>
      </c>
    </row>
    <row r="22" spans="2:2" x14ac:dyDescent="0.3">
      <c r="B22" t="s">
        <v>77</v>
      </c>
    </row>
    <row r="24" spans="2:2" x14ac:dyDescent="0.3">
      <c r="B24" s="8" t="s">
        <v>65</v>
      </c>
    </row>
    <row r="25" spans="2:2" x14ac:dyDescent="0.3">
      <c r="B25" t="s">
        <v>28</v>
      </c>
    </row>
    <row r="26" spans="2:2" x14ac:dyDescent="0.3">
      <c r="B26" s="2">
        <v>2010</v>
      </c>
    </row>
    <row r="27" spans="2:2" x14ac:dyDescent="0.3">
      <c r="B27" t="s">
        <v>32</v>
      </c>
    </row>
    <row r="28" spans="2:2" x14ac:dyDescent="0.3">
      <c r="B28" s="3" t="s">
        <v>34</v>
      </c>
    </row>
    <row r="29" spans="2:2" x14ac:dyDescent="0.3">
      <c r="B29" t="s">
        <v>36</v>
      </c>
    </row>
    <row r="31" spans="2:2" x14ac:dyDescent="0.3">
      <c r="B31" s="8" t="s">
        <v>66</v>
      </c>
    </row>
    <row r="32" spans="2:2" x14ac:dyDescent="0.3">
      <c r="B32" t="s">
        <v>38</v>
      </c>
    </row>
    <row r="33" spans="1:2" x14ac:dyDescent="0.3">
      <c r="B33" s="5">
        <v>2005</v>
      </c>
    </row>
    <row r="34" spans="1:2" x14ac:dyDescent="0.3">
      <c r="B34" t="s">
        <v>39</v>
      </c>
    </row>
    <row r="35" spans="1:2" x14ac:dyDescent="0.3">
      <c r="B35" s="3" t="s">
        <v>41</v>
      </c>
    </row>
    <row r="36" spans="1:2" x14ac:dyDescent="0.3">
      <c r="B36" t="s">
        <v>42</v>
      </c>
    </row>
    <row r="38" spans="1:2" x14ac:dyDescent="0.3">
      <c r="A38" s="1" t="s">
        <v>68</v>
      </c>
    </row>
    <row r="39" spans="1:2" x14ac:dyDescent="0.3">
      <c r="A39" t="s">
        <v>69</v>
      </c>
    </row>
    <row r="40" spans="1:2" x14ac:dyDescent="0.3">
      <c r="A40" t="s">
        <v>70</v>
      </c>
    </row>
    <row r="42" spans="1:2" x14ac:dyDescent="0.3">
      <c r="A42" t="s">
        <v>72</v>
      </c>
    </row>
    <row r="43" spans="1:2" x14ac:dyDescent="0.3">
      <c r="A43" t="s">
        <v>71</v>
      </c>
    </row>
    <row r="45" spans="1:2" x14ac:dyDescent="0.3">
      <c r="A45" t="s">
        <v>95</v>
      </c>
    </row>
    <row r="46" spans="1:2" x14ac:dyDescent="0.3">
      <c r="A46" t="s">
        <v>96</v>
      </c>
    </row>
    <row r="48" spans="1:2" x14ac:dyDescent="0.3">
      <c r="A48" t="s">
        <v>97</v>
      </c>
    </row>
    <row r="50" spans="1:2" x14ac:dyDescent="0.3">
      <c r="A50" s="1" t="s">
        <v>98</v>
      </c>
    </row>
    <row r="51" spans="1:2" x14ac:dyDescent="0.3">
      <c r="A51" t="s">
        <v>99</v>
      </c>
    </row>
    <row r="52" spans="1:2" x14ac:dyDescent="0.3">
      <c r="A52" t="s">
        <v>101</v>
      </c>
    </row>
    <row r="53" spans="1:2" x14ac:dyDescent="0.3">
      <c r="A53" t="s">
        <v>100</v>
      </c>
    </row>
    <row r="54" spans="1:2" x14ac:dyDescent="0.3">
      <c r="A54" s="35" t="s">
        <v>103</v>
      </c>
    </row>
    <row r="55" spans="1:2" x14ac:dyDescent="0.3">
      <c r="A55" s="35">
        <v>0.98699999999999999</v>
      </c>
      <c r="B55" t="s">
        <v>104</v>
      </c>
    </row>
    <row r="56" spans="1:2" s="35" customFormat="1" x14ac:dyDescent="0.3">
      <c r="A56" s="36">
        <v>1.0549999999999999</v>
      </c>
      <c r="B56" s="35" t="s">
        <v>105</v>
      </c>
    </row>
    <row r="57" spans="1:2" x14ac:dyDescent="0.3">
      <c r="A57" s="35" t="s">
        <v>102</v>
      </c>
    </row>
    <row r="59" spans="1:2" x14ac:dyDescent="0.3">
      <c r="A59">
        <v>1.0307117464753821</v>
      </c>
      <c r="B59" t="s">
        <v>108</v>
      </c>
    </row>
  </sheetData>
  <hyperlinks>
    <hyperlink ref="B7" r:id="rId1" xr:uid="{00000000-0004-0000-0000-000000000000}"/>
    <hyperlink ref="B14" r:id="rId2" xr:uid="{00000000-0004-0000-0000-000001000000}"/>
    <hyperlink ref="B35" r:id="rId3" xr:uid="{00000000-0004-0000-0000-000002000000}"/>
    <hyperlink ref="B21" r:id="rId4" xr:uid="{00000000-0004-0000-0000-000003000000}"/>
    <hyperlink ref="B28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0" sqref="A20"/>
    </sheetView>
  </sheetViews>
  <sheetFormatPr defaultRowHeight="14.4" x14ac:dyDescent="0.3"/>
  <cols>
    <col min="1" max="1" width="22.21875" customWidth="1"/>
    <col min="2" max="2" width="28.5546875" customWidth="1"/>
    <col min="3" max="3" width="26.21875" customWidth="1"/>
    <col min="4" max="4" width="23.77734375" customWidth="1"/>
  </cols>
  <sheetData>
    <row r="1" spans="1:4" x14ac:dyDescent="0.3">
      <c r="A1" s="1" t="s">
        <v>1</v>
      </c>
    </row>
    <row r="3" spans="1:4" x14ac:dyDescent="0.3">
      <c r="A3" s="1" t="s">
        <v>6</v>
      </c>
      <c r="B3" t="s">
        <v>7</v>
      </c>
    </row>
    <row r="4" spans="1:4" x14ac:dyDescent="0.3">
      <c r="B4" t="s">
        <v>8</v>
      </c>
    </row>
    <row r="5" spans="1:4" x14ac:dyDescent="0.3">
      <c r="B5" t="s">
        <v>9</v>
      </c>
    </row>
    <row r="6" spans="1:4" x14ac:dyDescent="0.3">
      <c r="B6" t="s">
        <v>10</v>
      </c>
    </row>
    <row r="7" spans="1:4" x14ac:dyDescent="0.3">
      <c r="B7" t="s">
        <v>11</v>
      </c>
      <c r="C7" s="3" t="s">
        <v>12</v>
      </c>
    </row>
    <row r="8" spans="1:4" x14ac:dyDescent="0.3">
      <c r="B8" t="s">
        <v>13</v>
      </c>
    </row>
    <row r="10" spans="1:4" ht="43.2" x14ac:dyDescent="0.3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3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3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3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3">
      <c r="A14" s="8" t="s">
        <v>21</v>
      </c>
      <c r="B14" s="8"/>
      <c r="C14" s="8"/>
      <c r="D14" s="9">
        <f>AVERAGE(D11:D13)</f>
        <v>0.49253721572510872</v>
      </c>
    </row>
    <row r="16" spans="1:4" x14ac:dyDescent="0.3">
      <c r="A16" s="8" t="s">
        <v>22</v>
      </c>
      <c r="B16" s="10"/>
    </row>
    <row r="17" spans="1:2" x14ac:dyDescent="0.3">
      <c r="A17" s="11">
        <f>2.93*10^-4</f>
        <v>2.9300000000000002E-4</v>
      </c>
    </row>
    <row r="19" spans="1:2" x14ac:dyDescent="0.3">
      <c r="A19" s="8" t="s">
        <v>23</v>
      </c>
      <c r="B19" s="8"/>
    </row>
    <row r="20" spans="1:2" x14ac:dyDescent="0.3">
      <c r="A20" s="2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opLeftCell="A18" workbookViewId="0">
      <selection activeCell="B30" sqref="B30"/>
    </sheetView>
  </sheetViews>
  <sheetFormatPr defaultRowHeight="14.4" x14ac:dyDescent="0.3"/>
  <cols>
    <col min="1" max="1" width="32.21875" customWidth="1"/>
    <col min="2" max="2" width="23.44140625" customWidth="1"/>
    <col min="3" max="3" width="29.5546875" customWidth="1"/>
    <col min="4" max="4" width="26.77734375" customWidth="1"/>
    <col min="5" max="5" width="29.44140625" customWidth="1"/>
  </cols>
  <sheetData>
    <row r="1" spans="1:2" x14ac:dyDescent="0.3">
      <c r="A1" s="1" t="s">
        <v>94</v>
      </c>
    </row>
    <row r="2" spans="1:2" x14ac:dyDescent="0.3">
      <c r="A2" s="1"/>
    </row>
    <row r="3" spans="1:2" x14ac:dyDescent="0.3">
      <c r="A3" s="8" t="s">
        <v>78</v>
      </c>
      <c r="B3" s="10"/>
    </row>
    <row r="4" spans="1:2" x14ac:dyDescent="0.3">
      <c r="A4" t="s">
        <v>89</v>
      </c>
      <c r="B4" s="31">
        <f>2.4*10^15</f>
        <v>2400000000000000</v>
      </c>
    </row>
    <row r="5" spans="1:2" x14ac:dyDescent="0.3">
      <c r="A5" t="s">
        <v>83</v>
      </c>
      <c r="B5" s="31">
        <f>2.3*10^15</f>
        <v>2300000000000000</v>
      </c>
    </row>
    <row r="6" spans="1:2" x14ac:dyDescent="0.3">
      <c r="A6" s="1"/>
    </row>
    <row r="7" spans="1:2" x14ac:dyDescent="0.3">
      <c r="A7" s="1" t="s">
        <v>79</v>
      </c>
    </row>
    <row r="8" spans="1:2" x14ac:dyDescent="0.3">
      <c r="A8" s="24" t="s">
        <v>84</v>
      </c>
    </row>
    <row r="9" spans="1:2" x14ac:dyDescent="0.3">
      <c r="A9" s="24" t="s">
        <v>85</v>
      </c>
    </row>
    <row r="10" spans="1:2" x14ac:dyDescent="0.3">
      <c r="A10" s="24" t="s">
        <v>86</v>
      </c>
    </row>
    <row r="11" spans="1:2" x14ac:dyDescent="0.3">
      <c r="A11" s="24" t="s">
        <v>87</v>
      </c>
    </row>
    <row r="12" spans="1:2" x14ac:dyDescent="0.3">
      <c r="A12" s="24" t="s">
        <v>88</v>
      </c>
    </row>
    <row r="13" spans="1:2" x14ac:dyDescent="0.3">
      <c r="A13" s="24"/>
    </row>
    <row r="14" spans="1:2" x14ac:dyDescent="0.3">
      <c r="A14" s="25" t="s">
        <v>49</v>
      </c>
    </row>
    <row r="15" spans="1:2" x14ac:dyDescent="0.3">
      <c r="A15" s="24" t="s">
        <v>80</v>
      </c>
    </row>
    <row r="16" spans="1:2" x14ac:dyDescent="0.3">
      <c r="A16" s="24" t="s">
        <v>81</v>
      </c>
    </row>
    <row r="17" spans="1:5" x14ac:dyDescent="0.3">
      <c r="A17" s="24" t="s">
        <v>50</v>
      </c>
    </row>
    <row r="18" spans="1:5" x14ac:dyDescent="0.3">
      <c r="A18" s="24" t="s">
        <v>51</v>
      </c>
    </row>
    <row r="19" spans="1:5" x14ac:dyDescent="0.3">
      <c r="A19" s="24" t="s">
        <v>52</v>
      </c>
    </row>
    <row r="20" spans="1:5" x14ac:dyDescent="0.3">
      <c r="A20" s="24" t="s">
        <v>53</v>
      </c>
    </row>
    <row r="21" spans="1:5" x14ac:dyDescent="0.3">
      <c r="A21" s="24" t="s">
        <v>54</v>
      </c>
    </row>
    <row r="23" spans="1:5" x14ac:dyDescent="0.3">
      <c r="A23" s="8" t="s">
        <v>55</v>
      </c>
      <c r="B23" s="10"/>
      <c r="C23" s="10"/>
      <c r="D23" s="10"/>
      <c r="E23" s="10"/>
    </row>
    <row r="24" spans="1:5" x14ac:dyDescent="0.3">
      <c r="B24" t="s">
        <v>92</v>
      </c>
      <c r="C24" t="s">
        <v>90</v>
      </c>
      <c r="D24" t="s">
        <v>91</v>
      </c>
      <c r="E24" t="s">
        <v>93</v>
      </c>
    </row>
    <row r="25" spans="1:5" x14ac:dyDescent="0.3">
      <c r="A25" t="s">
        <v>89</v>
      </c>
      <c r="B25" s="26">
        <v>114</v>
      </c>
      <c r="C25" s="5">
        <v>22</v>
      </c>
      <c r="D25" s="27">
        <f>284*10^9</f>
        <v>284000000000</v>
      </c>
      <c r="E25" s="32">
        <f>(C25/B25)*D25</f>
        <v>54807017543.85965</v>
      </c>
    </row>
    <row r="26" spans="1:5" x14ac:dyDescent="0.3">
      <c r="A26" t="s">
        <v>83</v>
      </c>
      <c r="B26" s="26">
        <v>114</v>
      </c>
      <c r="C26" s="5">
        <v>5</v>
      </c>
      <c r="D26" s="27">
        <f>284*10^9</f>
        <v>284000000000</v>
      </c>
      <c r="E26" s="32">
        <f>(C26/B26)*D26</f>
        <v>12456140350.877192</v>
      </c>
    </row>
    <row r="27" spans="1:5" x14ac:dyDescent="0.3">
      <c r="A27" s="26"/>
      <c r="B27" s="5"/>
      <c r="C27" s="27"/>
      <c r="D27" s="32"/>
    </row>
    <row r="28" spans="1:5" x14ac:dyDescent="0.3">
      <c r="A28" s="16" t="s">
        <v>82</v>
      </c>
      <c r="B28" s="34"/>
      <c r="C28" s="27"/>
      <c r="D28" s="32"/>
    </row>
    <row r="29" spans="1:5" x14ac:dyDescent="0.3">
      <c r="A29" t="s">
        <v>89</v>
      </c>
      <c r="B29" s="33">
        <f>E25/B4</f>
        <v>2.2836257309941521E-5</v>
      </c>
      <c r="C29" s="27"/>
      <c r="D29" s="32"/>
    </row>
    <row r="30" spans="1:5" x14ac:dyDescent="0.3">
      <c r="A30" t="s">
        <v>83</v>
      </c>
      <c r="B30" s="33">
        <f>E26/B5</f>
        <v>5.4157131960335617E-6</v>
      </c>
      <c r="C30" s="27"/>
      <c r="D30" s="3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topLeftCell="A3" workbookViewId="0">
      <selection activeCell="A23" sqref="A23"/>
    </sheetView>
  </sheetViews>
  <sheetFormatPr defaultRowHeight="14.4" x14ac:dyDescent="0.3"/>
  <cols>
    <col min="1" max="1" width="21.21875" customWidth="1"/>
    <col min="2" max="2" width="33.77734375" customWidth="1"/>
    <col min="3" max="3" width="8.77734375" customWidth="1"/>
  </cols>
  <sheetData>
    <row r="1" spans="1:3" x14ac:dyDescent="0.3">
      <c r="A1" s="1" t="s">
        <v>67</v>
      </c>
    </row>
    <row r="3" spans="1:3" x14ac:dyDescent="0.3">
      <c r="A3" s="8" t="s">
        <v>6</v>
      </c>
      <c r="B3" t="s">
        <v>24</v>
      </c>
    </row>
    <row r="4" spans="1:3" x14ac:dyDescent="0.3">
      <c r="B4" t="s">
        <v>25</v>
      </c>
    </row>
    <row r="5" spans="1:3" x14ac:dyDescent="0.3">
      <c r="A5" s="12"/>
      <c r="B5" t="s">
        <v>26</v>
      </c>
      <c r="C5" s="12"/>
    </row>
    <row r="6" spans="1:3" x14ac:dyDescent="0.3">
      <c r="A6" s="13"/>
      <c r="C6" s="13"/>
    </row>
    <row r="7" spans="1:3" x14ac:dyDescent="0.3">
      <c r="A7" s="14" t="s">
        <v>27</v>
      </c>
      <c r="B7" s="15"/>
      <c r="C7" s="13"/>
    </row>
    <row r="8" spans="1:3" x14ac:dyDescent="0.3">
      <c r="A8" s="16" t="s">
        <v>29</v>
      </c>
      <c r="B8" s="8" t="s">
        <v>30</v>
      </c>
      <c r="C8" s="13"/>
    </row>
    <row r="9" spans="1:3" x14ac:dyDescent="0.3">
      <c r="A9" s="17" t="s">
        <v>31</v>
      </c>
      <c r="B9" s="18">
        <v>50</v>
      </c>
      <c r="C9" s="13"/>
    </row>
    <row r="10" spans="1:3" x14ac:dyDescent="0.3">
      <c r="A10" s="17" t="s">
        <v>33</v>
      </c>
      <c r="B10" s="19">
        <v>75</v>
      </c>
      <c r="C10" s="13"/>
    </row>
    <row r="11" spans="1:3" x14ac:dyDescent="0.3">
      <c r="A11" s="20" t="s">
        <v>35</v>
      </c>
      <c r="B11" s="21">
        <f>AVERAGE(B9:B10)</f>
        <v>62.5</v>
      </c>
      <c r="C11" s="22"/>
    </row>
    <row r="12" spans="1:3" x14ac:dyDescent="0.3">
      <c r="A12" s="22"/>
      <c r="B12" s="22"/>
      <c r="C12" s="22"/>
    </row>
    <row r="13" spans="1:3" x14ac:dyDescent="0.3">
      <c r="A13" s="8" t="s">
        <v>37</v>
      </c>
      <c r="B13" s="10"/>
      <c r="C13" s="22"/>
    </row>
    <row r="14" spans="1:3" x14ac:dyDescent="0.3">
      <c r="A14" s="17">
        <v>0.47</v>
      </c>
      <c r="B14" s="22"/>
      <c r="C14" s="22"/>
    </row>
    <row r="16" spans="1:3" x14ac:dyDescent="0.3">
      <c r="A16" s="8" t="s">
        <v>40</v>
      </c>
    </row>
    <row r="17" spans="1:2" x14ac:dyDescent="0.3">
      <c r="A17" s="5">
        <f>24*365</f>
        <v>8760</v>
      </c>
    </row>
    <row r="19" spans="1:2" x14ac:dyDescent="0.3">
      <c r="A19" s="8" t="s">
        <v>43</v>
      </c>
      <c r="B19" s="10"/>
    </row>
    <row r="20" spans="1:2" x14ac:dyDescent="0.3">
      <c r="A20" s="23">
        <f>B11/(A17*A14)</f>
        <v>1.5180219566695814E-2</v>
      </c>
    </row>
    <row r="22" spans="1:2" x14ac:dyDescent="0.3">
      <c r="A22" s="8" t="s">
        <v>22</v>
      </c>
      <c r="B22" s="10"/>
    </row>
    <row r="23" spans="1:2" x14ac:dyDescent="0.3">
      <c r="A23" s="11">
        <f>2.93*10^-4</f>
        <v>2.9300000000000002E-4</v>
      </c>
    </row>
    <row r="25" spans="1:2" x14ac:dyDescent="0.3">
      <c r="A25" s="8" t="s">
        <v>44</v>
      </c>
      <c r="B25" s="8"/>
    </row>
    <row r="26" spans="1:2" x14ac:dyDescent="0.3">
      <c r="A26" s="29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8"/>
  <sheetViews>
    <sheetView tabSelected="1" workbookViewId="0">
      <selection activeCell="B8" sqref="B8"/>
    </sheetView>
  </sheetViews>
  <sheetFormatPr defaultRowHeight="14.4" x14ac:dyDescent="0.3"/>
  <cols>
    <col min="1" max="1" width="36.21875" customWidth="1"/>
    <col min="2" max="2" width="32.5546875" customWidth="1"/>
  </cols>
  <sheetData>
    <row r="1" spans="1:2" x14ac:dyDescent="0.3">
      <c r="A1" s="1" t="s">
        <v>57</v>
      </c>
      <c r="B1" s="28" t="s">
        <v>106</v>
      </c>
    </row>
    <row r="2" spans="1:2" x14ac:dyDescent="0.3">
      <c r="A2" t="s">
        <v>58</v>
      </c>
      <c r="B2" s="30">
        <f>('early retirement'!A20*About!$A$55)*(USD_to_CAN)</f>
        <v>1.4681182911889943E-4</v>
      </c>
    </row>
    <row r="3" spans="1:2" x14ac:dyDescent="0.3">
      <c r="A3" t="s">
        <v>59</v>
      </c>
      <c r="B3">
        <v>0</v>
      </c>
    </row>
    <row r="4" spans="1:2" x14ac:dyDescent="0.3">
      <c r="A4" t="s">
        <v>60</v>
      </c>
      <c r="B4" s="30">
        <f>('cogen and WHR + eqpt stds'!B29*About!$A$56)*(USD_to_CAN)</f>
        <v>2.4832166580910042E-5</v>
      </c>
    </row>
    <row r="5" spans="1:2" x14ac:dyDescent="0.3">
      <c r="A5" t="s">
        <v>62</v>
      </c>
      <c r="B5" s="30">
        <f>('cogen and WHR + eqpt stds'!B30*About!$A$56)*(USD_to_CAN)</f>
        <v>5.889051363061669E-6</v>
      </c>
    </row>
    <row r="6" spans="1:2" x14ac:dyDescent="0.3">
      <c r="A6" t="s">
        <v>61</v>
      </c>
      <c r="B6" s="30">
        <f>('substitute fuels for coal'!A26*About!$A$56)*(USD_to_CAN)</f>
        <v>4.8365464015553312E-6</v>
      </c>
    </row>
    <row r="7" spans="1:2" s="35" customFormat="1" x14ac:dyDescent="0.3">
      <c r="A7" s="35" t="s">
        <v>107</v>
      </c>
      <c r="B7" s="30">
        <f>B6</f>
        <v>4.8365464015553312E-6</v>
      </c>
    </row>
    <row r="8" spans="1:2" x14ac:dyDescent="0.3">
      <c r="A8" t="s">
        <v>63</v>
      </c>
      <c r="B8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early retirement</vt:lpstr>
      <vt:lpstr>cogen and WHR + eqpt stds</vt:lpstr>
      <vt:lpstr>substitute fuels for coal</vt:lpstr>
      <vt:lpstr>CtIEPpUESoS</vt:lpstr>
      <vt:lpstr>USD_to_CAN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2015-06-29T21:21:54Z</dcterms:created>
  <dcterms:modified xsi:type="dcterms:W3CDTF">2018-08-30T17:39:03Z</dcterms:modified>
</cp:coreProperties>
</file>