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Provincial EPS\AB EPS\InputData\indst\FLRbI\"/>
    </mc:Choice>
  </mc:AlternateContent>
  <xr:revisionPtr revIDLastSave="0" documentId="13_ncr:1_{85BFB77F-2FBC-45B9-8893-292BA713D086}" xr6:coauthVersionLast="33" xr6:coauthVersionMax="33" xr10:uidLastSave="{00000000-0000-0000-0000-000000000000}"/>
  <bookViews>
    <workbookView xWindow="240" yWindow="36" windowWidth="22032" windowHeight="9276" activeTab="1" xr2:uid="{00000000-000D-0000-FFFF-FFFF00000000}"/>
  </bookViews>
  <sheets>
    <sheet name="Main" sheetId="1" r:id="rId1"/>
    <sheet name="SourceData" sheetId="2" r:id="rId2"/>
    <sheet name="FLRbI" sheetId="3" r:id="rId3"/>
  </sheets>
  <calcPr calcId="179017"/>
</workbook>
</file>

<file path=xl/calcChain.xml><?xml version="1.0" encoding="utf-8"?>
<calcChain xmlns="http://schemas.openxmlformats.org/spreadsheetml/2006/main">
  <c r="B9" i="3" l="1"/>
  <c r="B6" i="3"/>
  <c r="B5" i="3"/>
  <c r="B4" i="3"/>
  <c r="B3" i="3"/>
  <c r="B2" i="3"/>
  <c r="G19" i="2" l="1"/>
  <c r="G20" i="2"/>
  <c r="G21" i="2"/>
  <c r="G22" i="2"/>
  <c r="G23" i="2"/>
  <c r="G24" i="2"/>
  <c r="G25" i="2"/>
  <c r="G26" i="2"/>
  <c r="G27" i="2"/>
  <c r="G28" i="2"/>
  <c r="G29" i="2"/>
  <c r="G30" i="2"/>
  <c r="G18" i="2"/>
  <c r="B8" i="3" s="1"/>
</calcChain>
</file>

<file path=xl/sharedStrings.xml><?xml version="1.0" encoding="utf-8"?>
<sst xmlns="http://schemas.openxmlformats.org/spreadsheetml/2006/main" count="108" uniqueCount="95">
  <si>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</si>
  <si>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</si>
  <si>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</si>
  <si>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</si>
  <si>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</si>
  <si>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</si>
  <si>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</si>
  <si>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</si>
  <si>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</si>
  <si>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</si>
  <si>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mining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</si>
  <si>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</si>
  <si>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</si>
  <si>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</si>
  <si>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</si>
  <si>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</si>
  <si>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</si>
  <si>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</si>
  <si>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</si>
  <si>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</si>
  <si>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</si>
  <si>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</si>
  <si>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</si>
  <si>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</si>
  <si>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</si>
  <si>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</si>
  <si>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</si>
  <si>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</si>
  <si>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</si>
  <si>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</si>
  <si>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</si>
  <si>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</si>
  <si>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</si>
  <si>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</si>
  <si>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</si>
  <si>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</si>
  <si>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</si>
  <si>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</si>
  <si>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</si>
  <si>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</si>
  <si>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</si>
  <si>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</si>
  <si>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</si>
  <si>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</si>
  <si>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</si>
  <si>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</si>
  <si>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</si>
  <si>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</si>
  <si>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http://www.worldcement.com/news/cement/articles/Cement_global_trading_patterns_961.aspx#.UyvL5fldWE8</t>
  </si>
  <si>
    <t>Included in Other Industries</t>
  </si>
  <si>
    <t>X</t>
  </si>
  <si>
    <t>FLRbI Foreign Leakage Rate by Industry</t>
  </si>
  <si>
    <t>Industry</t>
  </si>
  <si>
    <t>Notes:</t>
  </si>
  <si>
    <t>Cement and other carbonates' leakage rate might be slightly high because RFF doesn't break down non-metallic</t>
  </si>
  <si>
    <t>mineral products.  However, it would be wrong to assume that cement is too heavy and bulky per unit value to</t>
  </si>
  <si>
    <t>make international trade worthwhile.  The U.S. imports 36 million tons of cement every year (about as much</t>
  </si>
  <si>
    <t>as China exports), according to World Cement Magazine:</t>
  </si>
  <si>
    <t>We assume zero leakage for waste management, which is primarily water treatment and cannot be offshored.</t>
  </si>
  <si>
    <t>agriculture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</si>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</sst>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164" fontId="0" fillId="0" borderId="0" xfId="0" applyNumberFormat="1"/>
    <xf numFmtId="164" fontId="0" fillId="3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165" fontId="0" fillId="0" borderId="0" xfId="0" applyNumberFormat="1" applyFill="1"/>
    <xf numFmtId="0" fontId="2" fillId="0" borderId="0" xfId="0" applyFont="1" applyAlignment="1">
      <alignment horizontal="right"/>
    </xf>
    <xf numFmtId="0" fontId="2" fillId="4" borderId="0" xfId="0" applyFont="1" applyFill="1"/>
    <xf numFmtId="0" fontId="0" fillId="4" borderId="0" xfId="0" applyFill="1"/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orldcement.com/news/cement/articles/Cement_global_trading_patterns_961.aspx" TargetMode="External"/><Relationship Id="rId1" Type="http://schemas.openxmlformats.org/officeDocument/2006/relationships/hyperlink" Target="http://www.rff.org/RFF/Documents/RFF-DP-10-4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opLeftCell="A10" workbookViewId="0">
      <selection activeCell="E20" sqref="E20"/>
    </sheetView>
  </sheetViews>
  <sheetFormatPr defaultRowHeight="14.4" x14ac:dyDescent="0.3"/>
  <cols>
    <col min="2" max="2" width="34.44140625" customWidth="1"/>
    <col min="3" max="3" width="26.6640625" customWidth="1"/>
  </cols>
  <sheetData>
    <row r="1" spans="1:2" x14ac:dyDescent="0.3">
      <c r="A1" s="1" t="s">
        <v>51</v>
      </c>
    </row>
    <row r="3" spans="1:2" x14ac:dyDescent="0.3">
      <c r="A3" s="1" t="s">
        <v>0</v>
      </c>
      <c r="B3" t="s">
        <v>1</v>
      </c>
    </row>
    <row r="4" spans="1:2" x14ac:dyDescent="0.3">
      <c r="B4" s="2">
        <v>2010</v>
      </c>
    </row>
    <row r="5" spans="1:2" x14ac:dyDescent="0.3">
      <c r="B5" t="s">
        <v>2</v>
      </c>
    </row>
    <row r="6" spans="1:2" x14ac:dyDescent="0.3">
      <c r="B6" s="3" t="s">
        <v>3</v>
      </c>
    </row>
    <row r="7" spans="1:2" x14ac:dyDescent="0.3">
      <c r="B7" t="s">
        <v>4</v>
      </c>
    </row>
    <row r="9" spans="1:2" x14ac:dyDescent="0.3">
      <c r="A9" s="1" t="s">
        <v>53</v>
      </c>
    </row>
    <row r="10" spans="1:2" x14ac:dyDescent="0.3">
      <c r="A10" t="s">
        <v>54</v>
      </c>
    </row>
    <row r="11" spans="1:2" x14ac:dyDescent="0.3">
      <c r="A11" t="s">
        <v>55</v>
      </c>
    </row>
    <row r="12" spans="1:2" x14ac:dyDescent="0.3">
      <c r="A12" t="s">
        <v>56</v>
      </c>
    </row>
    <row r="13" spans="1:2" x14ac:dyDescent="0.3">
      <c r="A13" t="s">
        <v>57</v>
      </c>
    </row>
    <row r="14" spans="1:2" x14ac:dyDescent="0.3">
      <c r="A14" s="3" t="s">
        <v>48</v>
      </c>
    </row>
    <row r="16" spans="1:2" x14ac:dyDescent="0.3">
      <c r="A16" t="s">
        <v>58</v>
      </c>
    </row>
    <row r="18" spans="1:3" x14ac:dyDescent="0.3">
      <c r="A18" s="12" t="s">
        <v>94</v>
      </c>
      <c r="B18" s="13"/>
      <c r="C18" s="13"/>
    </row>
    <row r="19" spans="1:3" x14ac:dyDescent="0.3">
      <c r="A19" s="1"/>
    </row>
    <row r="20" spans="1:3" x14ac:dyDescent="0.3">
      <c r="A20" s="1" t="s">
        <v>34</v>
      </c>
    </row>
    <row r="21" spans="1:3" x14ac:dyDescent="0.3">
      <c r="B21" t="s">
        <v>60</v>
      </c>
    </row>
    <row r="22" spans="1:3" x14ac:dyDescent="0.3">
      <c r="B22" t="s">
        <v>61</v>
      </c>
    </row>
    <row r="23" spans="1:3" x14ac:dyDescent="0.3">
      <c r="B23" t="s">
        <v>62</v>
      </c>
    </row>
    <row r="24" spans="1:3" x14ac:dyDescent="0.3">
      <c r="B24" t="s">
        <v>63</v>
      </c>
    </row>
    <row r="25" spans="1:3" x14ac:dyDescent="0.3">
      <c r="B25" t="s">
        <v>64</v>
      </c>
    </row>
    <row r="26" spans="1:3" x14ac:dyDescent="0.3">
      <c r="B26" t="s">
        <v>65</v>
      </c>
    </row>
    <row r="28" spans="1:3" x14ac:dyDescent="0.3">
      <c r="A28" s="1" t="s">
        <v>66</v>
      </c>
    </row>
    <row r="29" spans="1:3" x14ac:dyDescent="0.3">
      <c r="B29" t="s">
        <v>80</v>
      </c>
    </row>
    <row r="30" spans="1:3" x14ac:dyDescent="0.3">
      <c r="B30" t="s">
        <v>81</v>
      </c>
    </row>
    <row r="31" spans="1:3" x14ac:dyDescent="0.3">
      <c r="B31" t="s">
        <v>82</v>
      </c>
    </row>
    <row r="32" spans="1:3" x14ac:dyDescent="0.3">
      <c r="B32" t="s">
        <v>83</v>
      </c>
    </row>
    <row r="33" spans="1:2" x14ac:dyDescent="0.3">
      <c r="B33" t="s">
        <v>84</v>
      </c>
    </row>
    <row r="34" spans="1:2" x14ac:dyDescent="0.3">
      <c r="B34" t="s">
        <v>85</v>
      </c>
    </row>
    <row r="35" spans="1:2" x14ac:dyDescent="0.3">
      <c r="B35" t="s">
        <v>86</v>
      </c>
    </row>
    <row r="36" spans="1:2" x14ac:dyDescent="0.3">
      <c r="B36" t="s">
        <v>87</v>
      </c>
    </row>
    <row r="38" spans="1:2" x14ac:dyDescent="0.3">
      <c r="A38" s="1" t="s">
        <v>88</v>
      </c>
    </row>
    <row r="39" spans="1:2" x14ac:dyDescent="0.3">
      <c r="B39" t="s">
        <v>89</v>
      </c>
    </row>
    <row r="40" spans="1:2" x14ac:dyDescent="0.3">
      <c r="B40" t="s">
        <v>90</v>
      </c>
    </row>
    <row r="41" spans="1:2" x14ac:dyDescent="0.3">
      <c r="B41" t="s">
        <v>91</v>
      </c>
    </row>
    <row r="42" spans="1:2" x14ac:dyDescent="0.3">
      <c r="B42" t="s">
        <v>92</v>
      </c>
    </row>
    <row r="43" spans="1:2" x14ac:dyDescent="0.3">
      <c r="B43" t="s">
        <v>93</v>
      </c>
    </row>
    <row r="45" spans="1:2" x14ac:dyDescent="0.3">
      <c r="A45" s="1" t="s">
        <v>37</v>
      </c>
    </row>
    <row r="46" spans="1:2" x14ac:dyDescent="0.3">
      <c r="B46" t="s">
        <v>67</v>
      </c>
    </row>
    <row r="47" spans="1:2" x14ac:dyDescent="0.3">
      <c r="B47" t="s">
        <v>68</v>
      </c>
    </row>
    <row r="48" spans="1:2" x14ac:dyDescent="0.3">
      <c r="B48" t="s">
        <v>69</v>
      </c>
    </row>
    <row r="49" spans="2:2" x14ac:dyDescent="0.3">
      <c r="B49" t="s">
        <v>70</v>
      </c>
    </row>
    <row r="51" spans="2:2" x14ac:dyDescent="0.3">
      <c r="B51" t="s">
        <v>78</v>
      </c>
    </row>
    <row r="52" spans="2:2" x14ac:dyDescent="0.3">
      <c r="B52" t="s">
        <v>79</v>
      </c>
    </row>
    <row r="53" spans="2:2" x14ac:dyDescent="0.3">
      <c r="B53" t="s">
        <v>77</v>
      </c>
    </row>
    <row r="54" spans="2:2" x14ac:dyDescent="0.3">
      <c r="B54" t="s">
        <v>71</v>
      </c>
    </row>
    <row r="55" spans="2:2" x14ac:dyDescent="0.3">
      <c r="B55" t="s">
        <v>72</v>
      </c>
    </row>
    <row r="56" spans="2:2" x14ac:dyDescent="0.3">
      <c r="B56" t="s">
        <v>73</v>
      </c>
    </row>
    <row r="57" spans="2:2" x14ac:dyDescent="0.3">
      <c r="B57" t="s">
        <v>74</v>
      </c>
    </row>
    <row r="58" spans="2:2" x14ac:dyDescent="0.3">
      <c r="B58" t="s">
        <v>75</v>
      </c>
    </row>
    <row r="59" spans="2:2" x14ac:dyDescent="0.3">
      <c r="B59" t="s">
        <v>76</v>
      </c>
    </row>
  </sheetData>
  <hyperlinks>
    <hyperlink ref="B6" r:id="rId1" xr:uid="{00000000-0004-0000-0000-000000000000}"/>
    <hyperlink ref="A14" r:id="rId2" location=".UyvL5fldWE8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tabSelected="1" workbookViewId="0">
      <selection activeCell="G1" sqref="G1"/>
    </sheetView>
  </sheetViews>
  <sheetFormatPr defaultRowHeight="14.4" x14ac:dyDescent="0.3"/>
  <cols>
    <col min="1" max="1" width="42.33203125" customWidth="1"/>
    <col min="2" max="3" width="15.109375" customWidth="1"/>
    <col min="4" max="4" width="17.88671875" customWidth="1"/>
    <col min="5" max="5" width="18.44140625" customWidth="1"/>
    <col min="8" max="8" width="15.6640625" customWidth="1"/>
  </cols>
  <sheetData>
    <row r="1" spans="1:8" ht="30" customHeight="1" x14ac:dyDescent="0.3">
      <c r="C1" s="14" t="s">
        <v>39</v>
      </c>
      <c r="D1" s="14"/>
      <c r="E1" s="14"/>
      <c r="F1" s="14"/>
    </row>
    <row r="2" spans="1:8" ht="28.8" x14ac:dyDescent="0.3"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40</v>
      </c>
      <c r="H2" s="8" t="s">
        <v>49</v>
      </c>
    </row>
    <row r="3" spans="1:8" x14ac:dyDescent="0.3">
      <c r="A3" t="s">
        <v>14</v>
      </c>
      <c r="B3" s="4">
        <v>-7457</v>
      </c>
      <c r="C3">
        <v>6</v>
      </c>
      <c r="D3">
        <v>11</v>
      </c>
      <c r="E3">
        <v>5</v>
      </c>
      <c r="F3">
        <v>22</v>
      </c>
      <c r="G3" s="5">
        <v>3.0000000000000001E-3</v>
      </c>
      <c r="H3" s="7" t="s">
        <v>50</v>
      </c>
    </row>
    <row r="4" spans="1:8" x14ac:dyDescent="0.3">
      <c r="A4" t="s">
        <v>5</v>
      </c>
      <c r="B4">
        <v>-623</v>
      </c>
      <c r="C4">
        <v>8</v>
      </c>
      <c r="D4">
        <v>6</v>
      </c>
      <c r="E4">
        <v>12</v>
      </c>
      <c r="F4">
        <v>26</v>
      </c>
      <c r="G4" s="5">
        <v>4.1000000000000002E-2</v>
      </c>
      <c r="H4" s="7" t="s">
        <v>50</v>
      </c>
    </row>
    <row r="5" spans="1:8" x14ac:dyDescent="0.3">
      <c r="A5" t="s">
        <v>15</v>
      </c>
      <c r="B5">
        <v>-317</v>
      </c>
      <c r="C5">
        <v>4</v>
      </c>
      <c r="D5">
        <v>0</v>
      </c>
      <c r="E5">
        <v>26</v>
      </c>
      <c r="F5">
        <v>30</v>
      </c>
      <c r="G5" s="5">
        <v>9.6000000000000002E-2</v>
      </c>
      <c r="H5" s="7" t="s">
        <v>50</v>
      </c>
    </row>
    <row r="6" spans="1:8" x14ac:dyDescent="0.3">
      <c r="A6" t="s">
        <v>6</v>
      </c>
      <c r="B6">
        <v>-889</v>
      </c>
      <c r="C6">
        <v>-7</v>
      </c>
      <c r="D6">
        <v>0</v>
      </c>
      <c r="E6">
        <v>-9</v>
      </c>
      <c r="F6">
        <v>-16</v>
      </c>
      <c r="G6" s="5">
        <v>-1.7999999999999999E-2</v>
      </c>
      <c r="H6" s="7" t="s">
        <v>50</v>
      </c>
    </row>
    <row r="7" spans="1:8" x14ac:dyDescent="0.3">
      <c r="A7" t="s">
        <v>16</v>
      </c>
      <c r="B7" s="4">
        <v>-7933</v>
      </c>
      <c r="C7">
        <v>16</v>
      </c>
      <c r="D7">
        <v>28</v>
      </c>
      <c r="E7">
        <v>35</v>
      </c>
      <c r="F7">
        <v>79</v>
      </c>
      <c r="G7" s="5">
        <v>0.01</v>
      </c>
      <c r="H7" s="7" t="s">
        <v>50</v>
      </c>
    </row>
    <row r="8" spans="1:8" x14ac:dyDescent="0.3">
      <c r="A8" t="s">
        <v>17</v>
      </c>
      <c r="B8" s="4">
        <v>-18447</v>
      </c>
      <c r="C8">
        <v>443</v>
      </c>
      <c r="D8">
        <v>378</v>
      </c>
      <c r="E8">
        <v>701</v>
      </c>
      <c r="F8" s="4">
        <v>1522</v>
      </c>
      <c r="G8" s="5">
        <v>8.2000000000000003E-2</v>
      </c>
      <c r="H8" s="7"/>
    </row>
    <row r="9" spans="1:8" x14ac:dyDescent="0.3">
      <c r="A9" t="s">
        <v>18</v>
      </c>
      <c r="B9" s="4">
        <v>-14947</v>
      </c>
      <c r="C9">
        <v>570</v>
      </c>
      <c r="D9">
        <v>658</v>
      </c>
      <c r="E9" s="4">
        <v>2726</v>
      </c>
      <c r="F9" s="4">
        <v>3955</v>
      </c>
      <c r="G9" s="5">
        <v>0.26500000000000001</v>
      </c>
      <c r="H9" s="7"/>
    </row>
    <row r="10" spans="1:8" x14ac:dyDescent="0.3">
      <c r="A10" t="s">
        <v>19</v>
      </c>
      <c r="B10" s="4">
        <v>-10110</v>
      </c>
      <c r="C10">
        <v>199</v>
      </c>
      <c r="D10">
        <v>79</v>
      </c>
      <c r="E10">
        <v>683</v>
      </c>
      <c r="F10">
        <v>961</v>
      </c>
      <c r="G10" s="5">
        <v>9.5000000000000001E-2</v>
      </c>
      <c r="H10" s="7"/>
    </row>
    <row r="11" spans="1:8" x14ac:dyDescent="0.3">
      <c r="A11" t="s">
        <v>20</v>
      </c>
      <c r="B11" s="4">
        <v>-4616</v>
      </c>
      <c r="C11">
        <v>213</v>
      </c>
      <c r="D11">
        <v>78</v>
      </c>
      <c r="E11">
        <v>399</v>
      </c>
      <c r="F11">
        <v>691</v>
      </c>
      <c r="G11" s="5">
        <v>0.15</v>
      </c>
      <c r="H11" s="7"/>
    </row>
    <row r="12" spans="1:8" x14ac:dyDescent="0.3">
      <c r="A12" t="s">
        <v>21</v>
      </c>
      <c r="B12" s="4">
        <v>-1821</v>
      </c>
      <c r="C12">
        <v>116</v>
      </c>
      <c r="D12">
        <v>60</v>
      </c>
      <c r="E12">
        <v>68</v>
      </c>
      <c r="F12">
        <v>245</v>
      </c>
      <c r="G12" s="5">
        <v>0.13400000000000001</v>
      </c>
      <c r="H12" s="7" t="s">
        <v>50</v>
      </c>
    </row>
    <row r="13" spans="1:8" x14ac:dyDescent="0.3">
      <c r="A13" t="s">
        <v>22</v>
      </c>
      <c r="B13" s="4">
        <v>-1010</v>
      </c>
      <c r="C13">
        <v>2</v>
      </c>
      <c r="D13">
        <v>2</v>
      </c>
      <c r="E13">
        <v>9</v>
      </c>
      <c r="F13">
        <v>12</v>
      </c>
      <c r="G13" s="5">
        <v>1.2E-2</v>
      </c>
      <c r="H13" s="7" t="s">
        <v>50</v>
      </c>
    </row>
    <row r="14" spans="1:8" x14ac:dyDescent="0.3">
      <c r="A14" t="s">
        <v>23</v>
      </c>
      <c r="B14" s="4">
        <v>-1434</v>
      </c>
      <c r="C14">
        <v>-2</v>
      </c>
      <c r="D14">
        <v>3</v>
      </c>
      <c r="E14">
        <v>6</v>
      </c>
      <c r="F14">
        <v>7</v>
      </c>
      <c r="G14" s="5">
        <v>5.0000000000000001E-3</v>
      </c>
      <c r="H14" s="7" t="s">
        <v>50</v>
      </c>
    </row>
    <row r="15" spans="1:8" x14ac:dyDescent="0.3">
      <c r="A15" t="s">
        <v>24</v>
      </c>
      <c r="B15">
        <v>-572</v>
      </c>
      <c r="C15">
        <v>-7</v>
      </c>
      <c r="D15">
        <v>3</v>
      </c>
      <c r="E15">
        <v>79</v>
      </c>
      <c r="F15">
        <v>76</v>
      </c>
      <c r="G15" s="5">
        <v>0.13200000000000001</v>
      </c>
      <c r="H15" s="7" t="s">
        <v>50</v>
      </c>
    </row>
    <row r="16" spans="1:8" x14ac:dyDescent="0.3">
      <c r="A16" t="s">
        <v>8</v>
      </c>
      <c r="B16" s="4">
        <v>-1496</v>
      </c>
      <c r="C16">
        <v>-10</v>
      </c>
      <c r="D16">
        <v>-6</v>
      </c>
      <c r="E16">
        <v>18</v>
      </c>
      <c r="F16">
        <v>3</v>
      </c>
      <c r="G16" s="5">
        <v>2E-3</v>
      </c>
      <c r="H16" s="7" t="s">
        <v>50</v>
      </c>
    </row>
    <row r="17" spans="1:8" x14ac:dyDescent="0.3">
      <c r="A17" t="s">
        <v>25</v>
      </c>
      <c r="B17">
        <v>-183</v>
      </c>
      <c r="C17">
        <v>7</v>
      </c>
      <c r="D17">
        <v>1</v>
      </c>
      <c r="E17">
        <v>305</v>
      </c>
      <c r="F17">
        <v>312</v>
      </c>
      <c r="G17" s="5">
        <v>1.702</v>
      </c>
      <c r="H17" s="7" t="s">
        <v>50</v>
      </c>
    </row>
    <row r="18" spans="1:8" x14ac:dyDescent="0.3">
      <c r="A18" t="s">
        <v>9</v>
      </c>
      <c r="B18" s="4">
        <v>-3229</v>
      </c>
      <c r="C18">
        <v>7</v>
      </c>
      <c r="D18">
        <v>17</v>
      </c>
      <c r="E18">
        <v>-5</v>
      </c>
      <c r="F18">
        <v>19</v>
      </c>
      <c r="G18" s="6">
        <f>-F18/B18</f>
        <v>5.884174667079591E-3</v>
      </c>
    </row>
    <row r="19" spans="1:8" x14ac:dyDescent="0.3">
      <c r="A19" t="s">
        <v>7</v>
      </c>
      <c r="B19">
        <v>-510</v>
      </c>
      <c r="C19">
        <v>-6</v>
      </c>
      <c r="D19">
        <v>-9</v>
      </c>
      <c r="E19">
        <v>-92</v>
      </c>
      <c r="F19">
        <v>-107</v>
      </c>
      <c r="G19" s="6">
        <f t="shared" ref="G19:G30" si="0">-F19/B19</f>
        <v>-0.20980392156862746</v>
      </c>
    </row>
    <row r="20" spans="1:8" x14ac:dyDescent="0.3">
      <c r="A20" t="s">
        <v>26</v>
      </c>
      <c r="B20" s="4">
        <v>-2088</v>
      </c>
      <c r="C20" s="4">
        <v>-2139</v>
      </c>
      <c r="D20">
        <v>-2</v>
      </c>
      <c r="E20">
        <v>828</v>
      </c>
      <c r="F20" s="4">
        <v>-1314</v>
      </c>
      <c r="G20" s="6">
        <f t="shared" si="0"/>
        <v>-0.62931034482758619</v>
      </c>
    </row>
    <row r="21" spans="1:8" x14ac:dyDescent="0.3">
      <c r="A21" t="s">
        <v>27</v>
      </c>
      <c r="B21">
        <v>-428</v>
      </c>
      <c r="C21">
        <v>-101</v>
      </c>
      <c r="D21">
        <v>-125</v>
      </c>
      <c r="E21">
        <v>-613</v>
      </c>
      <c r="F21">
        <v>-839</v>
      </c>
      <c r="G21" s="6">
        <f t="shared" si="0"/>
        <v>-1.9602803738317758</v>
      </c>
    </row>
    <row r="22" spans="1:8" x14ac:dyDescent="0.3">
      <c r="A22" t="s">
        <v>28</v>
      </c>
      <c r="B22">
        <v>-11</v>
      </c>
      <c r="C22">
        <v>0</v>
      </c>
      <c r="D22">
        <v>0</v>
      </c>
      <c r="E22">
        <v>9</v>
      </c>
      <c r="F22">
        <v>9</v>
      </c>
      <c r="G22" s="6">
        <f t="shared" si="0"/>
        <v>0.81818181818181823</v>
      </c>
    </row>
    <row r="23" spans="1:8" x14ac:dyDescent="0.3">
      <c r="A23" t="s">
        <v>29</v>
      </c>
      <c r="B23" s="4">
        <v>-411572</v>
      </c>
      <c r="C23">
        <v>632</v>
      </c>
      <c r="D23">
        <v>403</v>
      </c>
      <c r="E23">
        <v>227</v>
      </c>
      <c r="F23" s="4">
        <v>1263</v>
      </c>
      <c r="G23" s="6">
        <f t="shared" si="0"/>
        <v>3.0687218761237403E-3</v>
      </c>
    </row>
    <row r="24" spans="1:8" x14ac:dyDescent="0.3">
      <c r="A24" t="s">
        <v>30</v>
      </c>
      <c r="B24" s="4">
        <v>-6542</v>
      </c>
      <c r="C24">
        <v>0</v>
      </c>
      <c r="D24">
        <v>1</v>
      </c>
      <c r="E24">
        <v>10</v>
      </c>
      <c r="F24">
        <v>10</v>
      </c>
      <c r="G24" s="6">
        <f t="shared" si="0"/>
        <v>1.5285845307245491E-3</v>
      </c>
    </row>
    <row r="25" spans="1:8" x14ac:dyDescent="0.3">
      <c r="A25" t="s">
        <v>11</v>
      </c>
      <c r="B25">
        <v>-881</v>
      </c>
      <c r="C25">
        <v>0</v>
      </c>
      <c r="D25">
        <v>0</v>
      </c>
      <c r="E25">
        <v>0</v>
      </c>
      <c r="F25">
        <v>0</v>
      </c>
      <c r="G25" s="6">
        <f t="shared" si="0"/>
        <v>0</v>
      </c>
    </row>
    <row r="26" spans="1:8" x14ac:dyDescent="0.3">
      <c r="A26" t="s">
        <v>12</v>
      </c>
      <c r="B26" s="4">
        <v>-5443</v>
      </c>
      <c r="C26">
        <v>-2</v>
      </c>
      <c r="D26">
        <v>0</v>
      </c>
      <c r="E26">
        <v>-2</v>
      </c>
      <c r="F26">
        <v>-4</v>
      </c>
      <c r="G26" s="6">
        <f t="shared" si="0"/>
        <v>-7.3488884806173071E-4</v>
      </c>
    </row>
    <row r="27" spans="1:8" x14ac:dyDescent="0.3">
      <c r="A27" t="s">
        <v>31</v>
      </c>
      <c r="B27" s="4">
        <v>-67547</v>
      </c>
      <c r="C27" s="4">
        <v>2244</v>
      </c>
      <c r="D27" s="4">
        <v>1537</v>
      </c>
      <c r="E27">
        <v>296</v>
      </c>
      <c r="F27" s="4">
        <v>4077</v>
      </c>
      <c r="G27" s="6">
        <f t="shared" si="0"/>
        <v>6.0357972966971145E-2</v>
      </c>
    </row>
    <row r="28" spans="1:8" x14ac:dyDescent="0.3">
      <c r="A28" t="s">
        <v>13</v>
      </c>
      <c r="B28">
        <v>-116</v>
      </c>
      <c r="C28">
        <v>0</v>
      </c>
      <c r="D28">
        <v>0</v>
      </c>
      <c r="E28">
        <v>2</v>
      </c>
      <c r="F28">
        <v>2</v>
      </c>
      <c r="G28" s="6">
        <f t="shared" si="0"/>
        <v>1.7241379310344827E-2</v>
      </c>
    </row>
    <row r="29" spans="1:8" x14ac:dyDescent="0.3">
      <c r="A29" t="s">
        <v>32</v>
      </c>
      <c r="B29">
        <v>-827</v>
      </c>
      <c r="C29">
        <v>0</v>
      </c>
      <c r="D29">
        <v>0</v>
      </c>
      <c r="E29">
        <v>-2</v>
      </c>
      <c r="F29">
        <v>-3</v>
      </c>
      <c r="G29" s="6">
        <f t="shared" si="0"/>
        <v>-3.6275695284159614E-3</v>
      </c>
    </row>
    <row r="30" spans="1:8" x14ac:dyDescent="0.3">
      <c r="A30" t="s">
        <v>33</v>
      </c>
      <c r="B30" s="4">
        <v>-14895</v>
      </c>
      <c r="C30">
        <v>-3</v>
      </c>
      <c r="D30">
        <v>3</v>
      </c>
      <c r="E30">
        <v>19</v>
      </c>
      <c r="F30">
        <v>19</v>
      </c>
      <c r="G30" s="6">
        <f t="shared" si="0"/>
        <v>1.2755958375293723E-3</v>
      </c>
    </row>
    <row r="32" spans="1:8" x14ac:dyDescent="0.3">
      <c r="A32" s="1" t="s">
        <v>41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9"/>
  <sheetViews>
    <sheetView workbookViewId="0">
      <selection activeCell="B2" sqref="B2"/>
    </sheetView>
  </sheetViews>
  <sheetFormatPr defaultRowHeight="14.4" x14ac:dyDescent="0.3"/>
  <cols>
    <col min="1" max="1" width="34.44140625" customWidth="1"/>
    <col min="2" max="2" width="17.109375" customWidth="1"/>
  </cols>
  <sheetData>
    <row r="1" spans="1:2" x14ac:dyDescent="0.3">
      <c r="A1" s="1" t="s">
        <v>52</v>
      </c>
      <c r="B1" s="11" t="s">
        <v>40</v>
      </c>
    </row>
    <row r="2" spans="1:2" x14ac:dyDescent="0.3">
      <c r="A2" s="9" t="s">
        <v>42</v>
      </c>
      <c r="B2" s="9">
        <f>SourceData!G10</f>
        <v>9.5000000000000001E-2</v>
      </c>
    </row>
    <row r="3" spans="1:2" x14ac:dyDescent="0.3">
      <c r="A3" s="9" t="s">
        <v>43</v>
      </c>
      <c r="B3" s="10">
        <f>-SUM(SourceData!F8,SourceData!F20,SourceData!F21,SourceData!F24)/SUM(SourceData!B8,SourceData!B20,SourceData!B21,SourceData!B24)</f>
        <v>-2.2577713143064896E-2</v>
      </c>
    </row>
    <row r="4" spans="1:2" x14ac:dyDescent="0.3">
      <c r="A4" s="9" t="s">
        <v>44</v>
      </c>
      <c r="B4" s="10">
        <f>SourceData!G11</f>
        <v>0.15</v>
      </c>
    </row>
    <row r="5" spans="1:2" x14ac:dyDescent="0.3">
      <c r="A5" s="9" t="s">
        <v>45</v>
      </c>
      <c r="B5" s="9">
        <f>SourceData!G9</f>
        <v>0.26500000000000001</v>
      </c>
    </row>
    <row r="6" spans="1:2" x14ac:dyDescent="0.3">
      <c r="A6" s="9" t="s">
        <v>10</v>
      </c>
      <c r="B6" s="10">
        <f>-SUM(SourceData!F19,SourceData!F22)/SUM(SourceData!B19,SourceData!B22)</f>
        <v>-0.18809980806142035</v>
      </c>
    </row>
    <row r="7" spans="1:2" x14ac:dyDescent="0.3">
      <c r="A7" s="9" t="s">
        <v>46</v>
      </c>
      <c r="B7" s="9">
        <v>0</v>
      </c>
    </row>
    <row r="8" spans="1:2" x14ac:dyDescent="0.3">
      <c r="A8" s="9" t="s">
        <v>59</v>
      </c>
      <c r="B8" s="10">
        <f>SourceData!G18</f>
        <v>5.884174667079591E-3</v>
      </c>
    </row>
    <row r="9" spans="1:2" x14ac:dyDescent="0.3">
      <c r="A9" s="9" t="s">
        <v>47</v>
      </c>
      <c r="B9" s="10">
        <f>-SUM(SourceData!F3:F7,SourceData!F12:F17)/SUM(SourceData!B3:B7,SourceData!B12:B17)</f>
        <v>3.3536970718348429E-2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2014-03-21T04:53:30Z</dcterms:created>
  <dcterms:modified xsi:type="dcterms:W3CDTF">2018-06-11T19:43:27Z</dcterms:modified>
</cp:coreProperties>
</file>